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 01.1.1.R01 - Domov pro..." sheetId="2" r:id="rId2"/>
    <sheet name="SO 01.1.2.R04 - Domov pro..." sheetId="3" r:id="rId3"/>
    <sheet name="SO 01.2.R04 - Elektroinst..." sheetId="4" r:id="rId4"/>
    <sheet name="SO 01.3.1 - Elektroinstal..." sheetId="5" r:id="rId5"/>
    <sheet name="SO 01.3.2 - Elektroinstal..." sheetId="6" r:id="rId6"/>
    <sheet name="SO 01.4 - Zařízení pro vy..." sheetId="7" r:id="rId7"/>
    <sheet name="SO 01.5.R04 - Zdravotechn..." sheetId="8" r:id="rId8"/>
    <sheet name="SO 01.6 - Vzduchotechnika..." sheetId="9" r:id="rId9"/>
    <sheet name="SO 01.8.R03 - FVE - nezpů..." sheetId="10" r:id="rId10"/>
    <sheet name="SO 01.10 - Nabíjecí stani..." sheetId="11" r:id="rId11"/>
    <sheet name="SO 01.11 - Solární ohřev ..." sheetId="12" r:id="rId12"/>
    <sheet name="IO.01 - Komunikace - nezp..." sheetId="13" r:id="rId13"/>
    <sheet name="IO.02 - Vodovodní přípojk..." sheetId="14" r:id="rId14"/>
    <sheet name="IO.03 - Kanalizační přípo..." sheetId="15" r:id="rId15"/>
    <sheet name="IO.04 - Plynová přípojka ..." sheetId="16" r:id="rId16"/>
    <sheet name="IO.05 - Slaboproudé kabel..." sheetId="17" r:id="rId17"/>
    <sheet name="IO.06 - Plynová zařízení ..." sheetId="18" r:id="rId18"/>
    <sheet name="IO.07 - Sadové úpravy - n..." sheetId="19" r:id="rId19"/>
    <sheet name="IO.08 - Mobiliář - nezpůs..." sheetId="20" r:id="rId20"/>
    <sheet name="IO 09 - Areálové  rozvody..." sheetId="21" r:id="rId21"/>
    <sheet name="IO 10 - Areálové silnopro..." sheetId="22" r:id="rId22"/>
    <sheet name="IO 11 - Areálové slabopro..." sheetId="23" r:id="rId23"/>
    <sheet name="IO 12 - Areálové rozvody ..." sheetId="24" r:id="rId24"/>
    <sheet name="SO 02 - Oplocení - nezpůs..." sheetId="25" r:id="rId25"/>
    <sheet name="VRN.R04 - Vedlejší a osta..." sheetId="26" r:id="rId26"/>
    <sheet name="Seznam figur" sheetId="27" r:id="rId27"/>
  </sheets>
  <definedNames>
    <definedName name="_xlnm.Print_Area" localSheetId="0">'Rekapitulace stavby'!$D$4:$AO$76,'Rekapitulace stavby'!$C$82:$AQ$120</definedName>
    <definedName name="_xlnm.Print_Titles" localSheetId="0">'Rekapitulace stavby'!$92:$92</definedName>
    <definedName name="_xlnm._FilterDatabase" localSheetId="1" hidden="1">'SO 01.1.1.R01 - Domov pro...'!$C$140:$K$2673</definedName>
    <definedName name="_xlnm.Print_Area" localSheetId="1">'SO 01.1.1.R01 - Domov pro...'!$C$4:$J$76,'SO 01.1.1.R01 - Domov pro...'!$C$82:$J$122,'SO 01.1.1.R01 - Domov pro...'!$C$128:$K$2673</definedName>
    <definedName name="_xlnm.Print_Titles" localSheetId="1">'SO 01.1.1.R01 - Domov pro...'!$140:$140</definedName>
    <definedName name="_xlnm._FilterDatabase" localSheetId="2" hidden="1">'SO 01.1.2.R04 - Domov pro...'!$C$127:$K$641</definedName>
    <definedName name="_xlnm.Print_Area" localSheetId="2">'SO 01.1.2.R04 - Domov pro...'!$C$4:$J$76,'SO 01.1.2.R04 - Domov pro...'!$C$82:$J$109,'SO 01.1.2.R04 - Domov pro...'!$C$115:$K$641</definedName>
    <definedName name="_xlnm.Print_Titles" localSheetId="2">'SO 01.1.2.R04 - Domov pro...'!$127:$127</definedName>
    <definedName name="_xlnm._FilterDatabase" localSheetId="3" hidden="1">'SO 01.2.R04 - Elektroinst...'!$C$128:$K$298</definedName>
    <definedName name="_xlnm.Print_Area" localSheetId="3">'SO 01.2.R04 - Elektroinst...'!$C$4:$J$76,'SO 01.2.R04 - Elektroinst...'!$C$82:$J$110,'SO 01.2.R04 - Elektroinst...'!$C$116:$K$298</definedName>
    <definedName name="_xlnm.Print_Titles" localSheetId="3">'SO 01.2.R04 - Elektroinst...'!$128:$128</definedName>
    <definedName name="_xlnm._FilterDatabase" localSheetId="4" hidden="1">'SO 01.3.1 - Elektroinstal...'!$C$121:$K$269</definedName>
    <definedName name="_xlnm.Print_Area" localSheetId="4">'SO 01.3.1 - Elektroinstal...'!$C$4:$J$76,'SO 01.3.1 - Elektroinstal...'!$C$82:$J$103,'SO 01.3.1 - Elektroinstal...'!$C$109:$K$269</definedName>
    <definedName name="_xlnm.Print_Titles" localSheetId="4">'SO 01.3.1 - Elektroinstal...'!$121:$121</definedName>
    <definedName name="_xlnm._FilterDatabase" localSheetId="5" hidden="1">'SO 01.3.2 - Elektroinstal...'!$C$116:$K$156</definedName>
    <definedName name="_xlnm.Print_Area" localSheetId="5">'SO 01.3.2 - Elektroinstal...'!$C$4:$J$76,'SO 01.3.2 - Elektroinstal...'!$C$82:$J$98,'SO 01.3.2 - Elektroinstal...'!$C$104:$K$156</definedName>
    <definedName name="_xlnm.Print_Titles" localSheetId="5">'SO 01.3.2 - Elektroinstal...'!$116:$116</definedName>
    <definedName name="_xlnm._FilterDatabase" localSheetId="6" hidden="1">'SO 01.4 - Zařízení pro vy...'!$C$124:$K$278</definedName>
    <definedName name="_xlnm.Print_Area" localSheetId="6">'SO 01.4 - Zařízení pro vy...'!$C$4:$J$76,'SO 01.4 - Zařízení pro vy...'!$C$82:$J$106,'SO 01.4 - Zařízení pro vy...'!$C$112:$K$278</definedName>
    <definedName name="_xlnm.Print_Titles" localSheetId="6">'SO 01.4 - Zařízení pro vy...'!$124:$124</definedName>
    <definedName name="_xlnm._FilterDatabase" localSheetId="7" hidden="1">'SO 01.5.R04 - Zdravotechn...'!$C$131:$K$420</definedName>
    <definedName name="_xlnm.Print_Area" localSheetId="7">'SO 01.5.R04 - Zdravotechn...'!$C$4:$J$76,'SO 01.5.R04 - Zdravotechn...'!$C$82:$J$113,'SO 01.5.R04 - Zdravotechn...'!$C$119:$K$420</definedName>
    <definedName name="_xlnm.Print_Titles" localSheetId="7">'SO 01.5.R04 - Zdravotechn...'!$131:$131</definedName>
    <definedName name="_xlnm._FilterDatabase" localSheetId="8" hidden="1">'SO 01.6 - Vzduchotechnika...'!$C$125:$K$473</definedName>
    <definedName name="_xlnm.Print_Area" localSheetId="8">'SO 01.6 - Vzduchotechnika...'!$C$4:$J$76,'SO 01.6 - Vzduchotechnika...'!$C$82:$J$107,'SO 01.6 - Vzduchotechnika...'!$C$113:$K$473</definedName>
    <definedName name="_xlnm.Print_Titles" localSheetId="8">'SO 01.6 - Vzduchotechnika...'!$125:$125</definedName>
    <definedName name="_xlnm._FilterDatabase" localSheetId="9" hidden="1">'SO 01.8.R03 - FVE - nezpů...'!$C$118:$K$156</definedName>
    <definedName name="_xlnm.Print_Area" localSheetId="9">'SO 01.8.R03 - FVE - nezpů...'!$C$4:$J$76,'SO 01.8.R03 - FVE - nezpů...'!$C$82:$J$100,'SO 01.8.R03 - FVE - nezpů...'!$C$106:$K$156</definedName>
    <definedName name="_xlnm.Print_Titles" localSheetId="9">'SO 01.8.R03 - FVE - nezpů...'!$118:$118</definedName>
    <definedName name="_xlnm._FilterDatabase" localSheetId="10" hidden="1">'SO 01.10 - Nabíjecí stani...'!$C$124:$K$177</definedName>
    <definedName name="_xlnm.Print_Area" localSheetId="10">'SO 01.10 - Nabíjecí stani...'!$C$4:$J$76,'SO 01.10 - Nabíjecí stani...'!$C$82:$J$106,'SO 01.10 - Nabíjecí stani...'!$C$112:$K$177</definedName>
    <definedName name="_xlnm.Print_Titles" localSheetId="10">'SO 01.10 - Nabíjecí stani...'!$124:$124</definedName>
    <definedName name="_xlnm._FilterDatabase" localSheetId="11" hidden="1">'SO 01.11 - Solární ohřev ...'!$C$120:$K$169</definedName>
    <definedName name="_xlnm.Print_Area" localSheetId="11">'SO 01.11 - Solární ohřev ...'!$C$4:$J$76,'SO 01.11 - Solární ohřev ...'!$C$82:$J$102,'SO 01.11 - Solární ohřev ...'!$C$108:$K$169</definedName>
    <definedName name="_xlnm.Print_Titles" localSheetId="11">'SO 01.11 - Solární ohřev ...'!$120:$120</definedName>
    <definedName name="_xlnm._FilterDatabase" localSheetId="12" hidden="1">'IO.01 - Komunikace - nezp...'!$C$125:$K$403</definedName>
    <definedName name="_xlnm.Print_Area" localSheetId="12">'IO.01 - Komunikace - nezp...'!$C$4:$J$76,'IO.01 - Komunikace - nezp...'!$C$82:$J$107,'IO.01 - Komunikace - nezp...'!$C$113:$K$403</definedName>
    <definedName name="_xlnm.Print_Titles" localSheetId="12">'IO.01 - Komunikace - nezp...'!$125:$125</definedName>
    <definedName name="_xlnm._FilterDatabase" localSheetId="13" hidden="1">'IO.02 - Vodovodní přípojk...'!$C$124:$K$214</definedName>
    <definedName name="_xlnm.Print_Area" localSheetId="13">'IO.02 - Vodovodní přípojk...'!$C$4:$J$76,'IO.02 - Vodovodní přípojk...'!$C$82:$J$106,'IO.02 - Vodovodní přípojk...'!$C$112:$K$214</definedName>
    <definedName name="_xlnm.Print_Titles" localSheetId="13">'IO.02 - Vodovodní přípojk...'!$124:$124</definedName>
    <definedName name="_xlnm._FilterDatabase" localSheetId="14" hidden="1">'IO.03 - Kanalizační přípo...'!$C$122:$K$210</definedName>
    <definedName name="_xlnm.Print_Area" localSheetId="14">'IO.03 - Kanalizační přípo...'!$C$4:$J$76,'IO.03 - Kanalizační přípo...'!$C$82:$J$104,'IO.03 - Kanalizační přípo...'!$C$110:$K$210</definedName>
    <definedName name="_xlnm.Print_Titles" localSheetId="14">'IO.03 - Kanalizační přípo...'!$122:$122</definedName>
    <definedName name="_xlnm._FilterDatabase" localSheetId="15" hidden="1">'IO.04 - Plynová přípojka ...'!$C$122:$K$166</definedName>
    <definedName name="_xlnm.Print_Area" localSheetId="15">'IO.04 - Plynová přípojka ...'!$C$4:$J$76,'IO.04 - Plynová přípojka ...'!$C$82:$J$104,'IO.04 - Plynová přípojka ...'!$C$110:$K$166</definedName>
    <definedName name="_xlnm.Print_Titles" localSheetId="15">'IO.04 - Plynová přípojka ...'!$122:$122</definedName>
    <definedName name="_xlnm._FilterDatabase" localSheetId="16" hidden="1">'IO.05 - Slaboproudé kabel...'!$C$124:$K$174</definedName>
    <definedName name="_xlnm.Print_Area" localSheetId="16">'IO.05 - Slaboproudé kabel...'!$C$4:$J$76,'IO.05 - Slaboproudé kabel...'!$C$82:$J$106,'IO.05 - Slaboproudé kabel...'!$C$112:$K$174</definedName>
    <definedName name="_xlnm.Print_Titles" localSheetId="16">'IO.05 - Slaboproudé kabel...'!$124:$124</definedName>
    <definedName name="_xlnm._FilterDatabase" localSheetId="17" hidden="1">'IO.06 - Plynová zařízení ...'!$C$121:$K$179</definedName>
    <definedName name="_xlnm.Print_Area" localSheetId="17">'IO.06 - Plynová zařízení ...'!$C$4:$J$76,'IO.06 - Plynová zařízení ...'!$C$82:$J$103,'IO.06 - Plynová zařízení ...'!$C$109:$K$179</definedName>
    <definedName name="_xlnm.Print_Titles" localSheetId="17">'IO.06 - Plynová zařízení ...'!$121:$121</definedName>
    <definedName name="_xlnm._FilterDatabase" localSheetId="18" hidden="1">'IO.07 - Sadové úpravy - n...'!$C$121:$K$224</definedName>
    <definedName name="_xlnm.Print_Area" localSheetId="18">'IO.07 - Sadové úpravy - n...'!$C$4:$J$76,'IO.07 - Sadové úpravy - n...'!$C$82:$J$103,'IO.07 - Sadové úpravy - n...'!$C$109:$K$224</definedName>
    <definedName name="_xlnm.Print_Titles" localSheetId="18">'IO.07 - Sadové úpravy - n...'!$121:$121</definedName>
    <definedName name="_xlnm._FilterDatabase" localSheetId="19" hidden="1">'IO.08 - Mobiliář - nezpůs...'!$C$123:$K$180</definedName>
    <definedName name="_xlnm.Print_Area" localSheetId="19">'IO.08 - Mobiliář - nezpůs...'!$C$4:$J$76,'IO.08 - Mobiliář - nezpůs...'!$C$82:$J$105,'IO.08 - Mobiliář - nezpůs...'!$C$111:$K$180</definedName>
    <definedName name="_xlnm.Print_Titles" localSheetId="19">'IO.08 - Mobiliář - nezpůs...'!$123:$123</definedName>
    <definedName name="_xlnm._FilterDatabase" localSheetId="20" hidden="1">'IO 09 - Areálové  rozvody...'!$C$117:$K$155</definedName>
    <definedName name="_xlnm.Print_Area" localSheetId="20">'IO 09 - Areálové  rozvody...'!$C$4:$J$76,'IO 09 - Areálové  rozvody...'!$C$82:$J$99,'IO 09 - Areálové  rozvody...'!$C$105:$K$155</definedName>
    <definedName name="_xlnm.Print_Titles" localSheetId="20">'IO 09 - Areálové  rozvody...'!$117:$117</definedName>
    <definedName name="_xlnm._FilterDatabase" localSheetId="21" hidden="1">'IO 10 - Areálové silnopro...'!$C$128:$K$177</definedName>
    <definedName name="_xlnm.Print_Area" localSheetId="21">'IO 10 - Areálové silnopro...'!$C$4:$J$76,'IO 10 - Areálové silnopro...'!$C$82:$J$110,'IO 10 - Areálové silnopro...'!$C$116:$K$177</definedName>
    <definedName name="_xlnm.Print_Titles" localSheetId="21">'IO 10 - Areálové silnopro...'!$128:$128</definedName>
    <definedName name="_xlnm._FilterDatabase" localSheetId="22" hidden="1">'IO 11 - Areálové slabopro...'!$C$124:$K$171</definedName>
    <definedName name="_xlnm.Print_Area" localSheetId="22">'IO 11 - Areálové slabopro...'!$C$4:$J$76,'IO 11 - Areálové slabopro...'!$C$82:$J$106,'IO 11 - Areálové slabopro...'!$C$112:$K$171</definedName>
    <definedName name="_xlnm.Print_Titles" localSheetId="22">'IO 11 - Areálové slabopro...'!$124:$124</definedName>
    <definedName name="_xlnm._FilterDatabase" localSheetId="23" hidden="1">'IO 12 - Areálové rozvody ...'!$C$128:$K$425</definedName>
    <definedName name="_xlnm.Print_Area" localSheetId="23">'IO 12 - Areálové rozvody ...'!$C$4:$J$76,'IO 12 - Areálové rozvody ...'!$C$82:$J$110,'IO 12 - Areálové rozvody ...'!$C$116:$K$425</definedName>
    <definedName name="_xlnm.Print_Titles" localSheetId="23">'IO 12 - Areálové rozvody ...'!$128:$128</definedName>
    <definedName name="_xlnm._FilterDatabase" localSheetId="24" hidden="1">'SO 02 - Oplocení - nezpůs...'!$C$122:$K$174</definedName>
    <definedName name="_xlnm.Print_Area" localSheetId="24">'SO 02 - Oplocení - nezpůs...'!$C$4:$J$76,'SO 02 - Oplocení - nezpůs...'!$C$82:$J$104,'SO 02 - Oplocení - nezpůs...'!$C$110:$K$174</definedName>
    <definedName name="_xlnm.Print_Titles" localSheetId="24">'SO 02 - Oplocení - nezpůs...'!$122:$122</definedName>
    <definedName name="_xlnm._FilterDatabase" localSheetId="25" hidden="1">'VRN.R04 - Vedlejší a osta...'!$C$122:$K$151</definedName>
    <definedName name="_xlnm.Print_Area" localSheetId="25">'VRN.R04 - Vedlejší a osta...'!$C$4:$J$76,'VRN.R04 - Vedlejší a osta...'!$C$82:$J$104,'VRN.R04 - Vedlejší a osta...'!$C$110:$K$151</definedName>
    <definedName name="_xlnm.Print_Titles" localSheetId="25">'VRN.R04 - Vedlejší a osta...'!$122:$122</definedName>
    <definedName name="_xlnm.Print_Area" localSheetId="26">'Seznam figur'!$C$4:$G$1285</definedName>
    <definedName name="_xlnm.Print_Titles" localSheetId="26">'Seznam figur'!$9:$9</definedName>
  </definedNames>
  <calcPr/>
</workbook>
</file>

<file path=xl/calcChain.xml><?xml version="1.0" encoding="utf-8"?>
<calcChain xmlns="http://schemas.openxmlformats.org/spreadsheetml/2006/main">
  <c i="27" l="1" r="D7"/>
  <c i="26" r="T149"/>
  <c r="R149"/>
  <c r="P149"/>
  <c r="T144"/>
  <c r="J37"/>
  <c r="J36"/>
  <c i="1" r="AY119"/>
  <c i="26" r="J35"/>
  <c i="1" r="AX119"/>
  <c i="26"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T142"/>
  <c r="R143"/>
  <c r="R142"/>
  <c r="P143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117"/>
  <c r="E7"/>
  <c r="E113"/>
  <c i="25" r="J37"/>
  <c r="J36"/>
  <c i="1" r="AY118"/>
  <c i="25" r="J35"/>
  <c i="1" r="AX118"/>
  <c i="25"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117"/>
  <c r="E7"/>
  <c r="E85"/>
  <c i="24" r="J37"/>
  <c r="J36"/>
  <c i="1" r="AY117"/>
  <c i="24" r="J35"/>
  <c i="1" r="AX117"/>
  <c i="24" r="BI422"/>
  <c r="BH422"/>
  <c r="BG422"/>
  <c r="BF422"/>
  <c r="T422"/>
  <c r="T421"/>
  <c r="T420"/>
  <c r="R422"/>
  <c r="R421"/>
  <c r="R420"/>
  <c r="P422"/>
  <c r="P421"/>
  <c r="P420"/>
  <c r="BI419"/>
  <c r="BH419"/>
  <c r="BG419"/>
  <c r="BF419"/>
  <c r="T419"/>
  <c r="R419"/>
  <c r="P419"/>
  <c r="BI417"/>
  <c r="BH417"/>
  <c r="BG417"/>
  <c r="BF417"/>
  <c r="T417"/>
  <c r="R417"/>
  <c r="P417"/>
  <c r="BI412"/>
  <c r="BH412"/>
  <c r="BG412"/>
  <c r="BF412"/>
  <c r="T412"/>
  <c r="R412"/>
  <c r="P412"/>
  <c r="BI410"/>
  <c r="BH410"/>
  <c r="BG410"/>
  <c r="BF410"/>
  <c r="T410"/>
  <c r="R410"/>
  <c r="P410"/>
  <c r="BI408"/>
  <c r="BH408"/>
  <c r="BG408"/>
  <c r="BF408"/>
  <c r="T408"/>
  <c r="R408"/>
  <c r="P408"/>
  <c r="BI407"/>
  <c r="BH407"/>
  <c r="BG407"/>
  <c r="BF407"/>
  <c r="T407"/>
  <c r="R407"/>
  <c r="P407"/>
  <c r="BI405"/>
  <c r="BH405"/>
  <c r="BG405"/>
  <c r="BF405"/>
  <c r="T405"/>
  <c r="R405"/>
  <c r="P405"/>
  <c r="BI402"/>
  <c r="BH402"/>
  <c r="BG402"/>
  <c r="BF402"/>
  <c r="T402"/>
  <c r="T401"/>
  <c r="R402"/>
  <c r="R401"/>
  <c r="P402"/>
  <c r="P401"/>
  <c r="BI396"/>
  <c r="BH396"/>
  <c r="BG396"/>
  <c r="BF396"/>
  <c r="T396"/>
  <c r="T395"/>
  <c r="R396"/>
  <c r="R395"/>
  <c r="P396"/>
  <c r="P395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75"/>
  <c r="BH375"/>
  <c r="BG375"/>
  <c r="BF375"/>
  <c r="T375"/>
  <c r="R375"/>
  <c r="P375"/>
  <c r="BI368"/>
  <c r="BH368"/>
  <c r="BG368"/>
  <c r="BF368"/>
  <c r="T368"/>
  <c r="R368"/>
  <c r="P368"/>
  <c r="BI360"/>
  <c r="BH360"/>
  <c r="BG360"/>
  <c r="BF360"/>
  <c r="T360"/>
  <c r="R360"/>
  <c r="P360"/>
  <c r="BI353"/>
  <c r="BH353"/>
  <c r="BG353"/>
  <c r="BF353"/>
  <c r="T353"/>
  <c r="R353"/>
  <c r="P353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5"/>
  <c r="BH305"/>
  <c r="BG305"/>
  <c r="BF305"/>
  <c r="T305"/>
  <c r="R305"/>
  <c r="P305"/>
  <c r="BI303"/>
  <c r="BH303"/>
  <c r="BG303"/>
  <c r="BF303"/>
  <c r="T303"/>
  <c r="R303"/>
  <c r="P303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83"/>
  <c r="BH283"/>
  <c r="BG283"/>
  <c r="BF283"/>
  <c r="T283"/>
  <c r="R283"/>
  <c r="P283"/>
  <c r="BI281"/>
  <c r="BH281"/>
  <c r="BG281"/>
  <c r="BF281"/>
  <c r="T281"/>
  <c r="R281"/>
  <c r="P281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R263"/>
  <c r="P263"/>
  <c r="BI261"/>
  <c r="BH261"/>
  <c r="BG261"/>
  <c r="BF261"/>
  <c r="T261"/>
  <c r="R261"/>
  <c r="P261"/>
  <c r="BI257"/>
  <c r="BH257"/>
  <c r="BG257"/>
  <c r="BF257"/>
  <c r="T257"/>
  <c r="R257"/>
  <c r="P257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T225"/>
  <c r="R226"/>
  <c r="R225"/>
  <c r="P226"/>
  <c r="P225"/>
  <c r="BI224"/>
  <c r="BH224"/>
  <c r="BG224"/>
  <c r="BF224"/>
  <c r="T224"/>
  <c r="R224"/>
  <c r="P224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00"/>
  <c r="BH200"/>
  <c r="BG200"/>
  <c r="BF200"/>
  <c r="T200"/>
  <c r="R200"/>
  <c r="P200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4"/>
  <c r="BH174"/>
  <c r="BG174"/>
  <c r="BF174"/>
  <c r="T174"/>
  <c r="R174"/>
  <c r="P174"/>
  <c r="BI172"/>
  <c r="BH172"/>
  <c r="BG172"/>
  <c r="BF172"/>
  <c r="T172"/>
  <c r="R172"/>
  <c r="P172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57"/>
  <c r="BH157"/>
  <c r="BG157"/>
  <c r="BF157"/>
  <c r="T157"/>
  <c r="R157"/>
  <c r="P157"/>
  <c r="BI152"/>
  <c r="BH152"/>
  <c r="BG152"/>
  <c r="BF152"/>
  <c r="T152"/>
  <c r="R152"/>
  <c r="P152"/>
  <c r="BI139"/>
  <c r="BH139"/>
  <c r="BG139"/>
  <c r="BF139"/>
  <c r="T139"/>
  <c r="R139"/>
  <c r="P139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23" r="J153"/>
  <c r="J37"/>
  <c r="J36"/>
  <c i="1" r="AY116"/>
  <c i="23" r="J35"/>
  <c i="1" r="AX116"/>
  <c i="23"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J101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115"/>
  <c i="22" r="J37"/>
  <c r="J36"/>
  <c i="1" r="AY115"/>
  <c i="22" r="J35"/>
  <c i="1" r="AX115"/>
  <c i="22"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T173"/>
  <c r="R174"/>
  <c r="R173"/>
  <c r="P174"/>
  <c r="P173"/>
  <c r="BI170"/>
  <c r="BH170"/>
  <c r="BG170"/>
  <c r="BF170"/>
  <c r="T170"/>
  <c r="R170"/>
  <c r="P170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T153"/>
  <c r="T152"/>
  <c r="R154"/>
  <c r="R153"/>
  <c r="R152"/>
  <c r="P154"/>
  <c r="P153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/>
  <c r="E7"/>
  <c r="E85"/>
  <c i="21" r="J37"/>
  <c r="J36"/>
  <c i="1" r="AY114"/>
  <c i="21" r="J35"/>
  <c i="1" r="AX114"/>
  <c i="21"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J115"/>
  <c r="J114"/>
  <c r="F114"/>
  <c r="F112"/>
  <c r="E110"/>
  <c r="J92"/>
  <c r="J91"/>
  <c r="F91"/>
  <c r="F89"/>
  <c r="E87"/>
  <c r="J18"/>
  <c r="E18"/>
  <c r="F92"/>
  <c r="J17"/>
  <c r="J12"/>
  <c r="J89"/>
  <c r="E7"/>
  <c r="E85"/>
  <c i="20" r="J37"/>
  <c r="J36"/>
  <c i="1" r="AY113"/>
  <c i="20" r="J35"/>
  <c i="1" r="AX113"/>
  <c i="20"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T163"/>
  <c r="R164"/>
  <c r="R163"/>
  <c r="P164"/>
  <c r="P163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19" r="J37"/>
  <c r="J36"/>
  <c i="1" r="AY112"/>
  <c i="19" r="J35"/>
  <c i="1" r="AX112"/>
  <c i="19"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T218"/>
  <c r="R219"/>
  <c r="R218"/>
  <c r="P219"/>
  <c r="P218"/>
  <c r="BI216"/>
  <c r="BH216"/>
  <c r="BG216"/>
  <c r="BF216"/>
  <c r="T216"/>
  <c r="T215"/>
  <c r="R216"/>
  <c r="R215"/>
  <c r="P216"/>
  <c r="P215"/>
  <c r="BI211"/>
  <c r="BH211"/>
  <c r="BG211"/>
  <c r="BF211"/>
  <c r="T211"/>
  <c r="T210"/>
  <c r="R211"/>
  <c r="R210"/>
  <c r="P211"/>
  <c r="P210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85"/>
  <c i="18" r="J37"/>
  <c r="J36"/>
  <c i="1" r="AY111"/>
  <c i="18" r="J35"/>
  <c i="1" r="AX111"/>
  <c i="18"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17" r="J37"/>
  <c r="J36"/>
  <c i="1" r="AY110"/>
  <c i="17" r="J35"/>
  <c i="1" r="AX110"/>
  <c i="17" r="BI173"/>
  <c r="BH173"/>
  <c r="BG173"/>
  <c r="BF173"/>
  <c r="T173"/>
  <c r="R173"/>
  <c r="P173"/>
  <c r="BI172"/>
  <c r="BH172"/>
  <c r="BG172"/>
  <c r="BF172"/>
  <c r="T172"/>
  <c r="R172"/>
  <c r="P172"/>
  <c r="BI168"/>
  <c r="BH168"/>
  <c r="BG168"/>
  <c r="BF168"/>
  <c r="T168"/>
  <c r="R168"/>
  <c r="P168"/>
  <c r="BI166"/>
  <c r="BH166"/>
  <c r="BG166"/>
  <c r="BF166"/>
  <c r="T166"/>
  <c r="T165"/>
  <c r="R166"/>
  <c r="R165"/>
  <c r="P166"/>
  <c r="P165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48"/>
  <c r="BH148"/>
  <c r="BG148"/>
  <c r="BF148"/>
  <c r="T148"/>
  <c r="T147"/>
  <c r="R148"/>
  <c r="R147"/>
  <c r="P148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115"/>
  <c i="16" r="J37"/>
  <c r="J36"/>
  <c i="1" r="AY109"/>
  <c i="16" r="J35"/>
  <c i="1" r="AX109"/>
  <c i="16" r="BI166"/>
  <c r="BH166"/>
  <c r="BG166"/>
  <c r="BF166"/>
  <c r="T166"/>
  <c r="T165"/>
  <c r="T164"/>
  <c r="R166"/>
  <c r="R165"/>
  <c r="R164"/>
  <c r="P166"/>
  <c r="P165"/>
  <c r="P164"/>
  <c r="BI163"/>
  <c r="BH163"/>
  <c r="BG163"/>
  <c r="BF163"/>
  <c r="T163"/>
  <c r="T162"/>
  <c r="R163"/>
  <c r="R162"/>
  <c r="P163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15" r="J37"/>
  <c r="J36"/>
  <c i="1" r="AY108"/>
  <c i="15" r="J35"/>
  <c i="1" r="AX108"/>
  <c i="15" r="BI209"/>
  <c r="BH209"/>
  <c r="BG209"/>
  <c r="BF209"/>
  <c r="T209"/>
  <c r="T208"/>
  <c r="R209"/>
  <c r="R208"/>
  <c r="P209"/>
  <c r="P208"/>
  <c r="BI207"/>
  <c r="BH207"/>
  <c r="BG207"/>
  <c r="BF207"/>
  <c r="T207"/>
  <c r="T206"/>
  <c r="R207"/>
  <c r="R206"/>
  <c r="P207"/>
  <c r="P206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T163"/>
  <c r="R164"/>
  <c r="R163"/>
  <c r="P164"/>
  <c r="P163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14" r="J210"/>
  <c r="J37"/>
  <c r="J36"/>
  <c i="1" r="AY107"/>
  <c i="14" r="J35"/>
  <c i="1" r="AX107"/>
  <c i="14" r="BI212"/>
  <c r="BH212"/>
  <c r="BG212"/>
  <c r="BF212"/>
  <c r="T212"/>
  <c r="T211"/>
  <c r="R212"/>
  <c r="R211"/>
  <c r="P212"/>
  <c r="P211"/>
  <c r="J104"/>
  <c r="BI209"/>
  <c r="BH209"/>
  <c r="BG209"/>
  <c r="BF209"/>
  <c r="T209"/>
  <c r="T208"/>
  <c r="T207"/>
  <c r="R209"/>
  <c r="R208"/>
  <c r="R207"/>
  <c r="P209"/>
  <c r="P208"/>
  <c r="P207"/>
  <c r="BI206"/>
  <c r="BH206"/>
  <c r="BG206"/>
  <c r="BF206"/>
  <c r="T206"/>
  <c r="T205"/>
  <c r="R206"/>
  <c r="R205"/>
  <c r="P206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8"/>
  <c r="BH148"/>
  <c r="BG148"/>
  <c r="BF148"/>
  <c r="T148"/>
  <c r="R148"/>
  <c r="P148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J122"/>
  <c r="J121"/>
  <c r="F121"/>
  <c r="F119"/>
  <c r="E117"/>
  <c r="J92"/>
  <c r="J91"/>
  <c r="F91"/>
  <c r="F89"/>
  <c r="E87"/>
  <c r="J18"/>
  <c r="E18"/>
  <c r="F92"/>
  <c r="J17"/>
  <c r="J12"/>
  <c r="J119"/>
  <c r="E7"/>
  <c r="E85"/>
  <c i="13" r="J37"/>
  <c r="J36"/>
  <c i="1" r="AY106"/>
  <c i="13" r="J35"/>
  <c i="1" r="AX106"/>
  <c i="13" r="BI400"/>
  <c r="BH400"/>
  <c r="BG400"/>
  <c r="BF400"/>
  <c r="T400"/>
  <c r="R400"/>
  <c r="P400"/>
  <c r="BI396"/>
  <c r="BH396"/>
  <c r="BG396"/>
  <c r="BF396"/>
  <c r="T396"/>
  <c r="R396"/>
  <c r="P396"/>
  <c r="BI394"/>
  <c r="BH394"/>
  <c r="BG394"/>
  <c r="BF394"/>
  <c r="T394"/>
  <c r="R394"/>
  <c r="P394"/>
  <c r="BI392"/>
  <c r="BH392"/>
  <c r="BG392"/>
  <c r="BF392"/>
  <c r="T392"/>
  <c r="T391"/>
  <c r="R392"/>
  <c r="R391"/>
  <c r="P392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5"/>
  <c r="BH385"/>
  <c r="BG385"/>
  <c r="BF385"/>
  <c r="T385"/>
  <c r="R385"/>
  <c r="P385"/>
  <c r="BI381"/>
  <c r="BH381"/>
  <c r="BG381"/>
  <c r="BF381"/>
  <c r="T381"/>
  <c r="R381"/>
  <c r="P381"/>
  <c r="BI380"/>
  <c r="BH380"/>
  <c r="BG380"/>
  <c r="BF380"/>
  <c r="T380"/>
  <c r="R380"/>
  <c r="P380"/>
  <c r="BI377"/>
  <c r="BH377"/>
  <c r="BG377"/>
  <c r="BF377"/>
  <c r="T377"/>
  <c r="R377"/>
  <c r="P377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49"/>
  <c r="BH349"/>
  <c r="BG349"/>
  <c r="BF349"/>
  <c r="T349"/>
  <c r="R349"/>
  <c r="P349"/>
  <c r="BI347"/>
  <c r="BH347"/>
  <c r="BG347"/>
  <c r="BF347"/>
  <c r="T347"/>
  <c r="R347"/>
  <c r="P347"/>
  <c r="BI344"/>
  <c r="BH344"/>
  <c r="BG344"/>
  <c r="BF344"/>
  <c r="T344"/>
  <c r="R344"/>
  <c r="P344"/>
  <c r="BI335"/>
  <c r="BH335"/>
  <c r="BG335"/>
  <c r="BF335"/>
  <c r="T335"/>
  <c r="R335"/>
  <c r="P335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9"/>
  <c r="BH319"/>
  <c r="BG319"/>
  <c r="BF319"/>
  <c r="T319"/>
  <c r="R319"/>
  <c r="P319"/>
  <c r="BI311"/>
  <c r="BH311"/>
  <c r="BG311"/>
  <c r="BF311"/>
  <c r="T311"/>
  <c r="R311"/>
  <c r="P311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298"/>
  <c r="BH298"/>
  <c r="BG298"/>
  <c r="BF298"/>
  <c r="T298"/>
  <c r="R298"/>
  <c r="P298"/>
  <c r="BI296"/>
  <c r="BH296"/>
  <c r="BG296"/>
  <c r="BF296"/>
  <c r="T296"/>
  <c r="R296"/>
  <c r="P296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76"/>
  <c r="BH276"/>
  <c r="BG276"/>
  <c r="BF276"/>
  <c r="T276"/>
  <c r="R276"/>
  <c r="P276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07"/>
  <c r="BH207"/>
  <c r="BG207"/>
  <c r="BF207"/>
  <c r="T207"/>
  <c r="R207"/>
  <c r="P207"/>
  <c r="BI203"/>
  <c r="BH203"/>
  <c r="BG203"/>
  <c r="BF203"/>
  <c r="T203"/>
  <c r="T202"/>
  <c r="R203"/>
  <c r="R202"/>
  <c r="P203"/>
  <c r="P202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8"/>
  <c r="BH168"/>
  <c r="BG168"/>
  <c r="BF168"/>
  <c r="T168"/>
  <c r="R168"/>
  <c r="P168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J123"/>
  <c r="J122"/>
  <c r="F122"/>
  <c r="F120"/>
  <c r="E118"/>
  <c r="J92"/>
  <c r="J91"/>
  <c r="F91"/>
  <c r="F89"/>
  <c r="E87"/>
  <c r="J18"/>
  <c r="E18"/>
  <c r="F123"/>
  <c r="J17"/>
  <c r="J12"/>
  <c r="J120"/>
  <c r="E7"/>
  <c r="E116"/>
  <c i="12" r="J37"/>
  <c r="J36"/>
  <c i="1" r="AY105"/>
  <c i="12" r="J35"/>
  <c i="1" r="AX105"/>
  <c i="12"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11" r="J37"/>
  <c r="J36"/>
  <c i="1" r="AY104"/>
  <c i="11" r="J35"/>
  <c i="1" r="AX104"/>
  <c i="11"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49"/>
  <c r="BH149"/>
  <c r="BG149"/>
  <c r="BE149"/>
  <c r="T149"/>
  <c r="T148"/>
  <c r="R149"/>
  <c r="R148"/>
  <c r="P149"/>
  <c r="P148"/>
  <c r="BI146"/>
  <c r="BH146"/>
  <c r="BG146"/>
  <c r="BE146"/>
  <c r="T146"/>
  <c r="R146"/>
  <c r="P146"/>
  <c r="BI144"/>
  <c r="BH144"/>
  <c r="BG144"/>
  <c r="BE144"/>
  <c r="T144"/>
  <c r="R144"/>
  <c r="P144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R133"/>
  <c r="P133"/>
  <c r="BI131"/>
  <c r="BH131"/>
  <c r="BG131"/>
  <c r="BE131"/>
  <c r="T131"/>
  <c r="R131"/>
  <c r="P131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0" r="J37"/>
  <c r="J36"/>
  <c i="1" r="AY103"/>
  <c i="10" r="J35"/>
  <c i="1" r="AX103"/>
  <c i="10"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T123"/>
  <c r="R124"/>
  <c r="R123"/>
  <c r="P124"/>
  <c r="P123"/>
  <c r="BI122"/>
  <c r="BH122"/>
  <c r="BG122"/>
  <c r="BE122"/>
  <c r="T122"/>
  <c r="R122"/>
  <c r="P122"/>
  <c r="BI121"/>
  <c r="BH121"/>
  <c r="BG121"/>
  <c r="BE121"/>
  <c r="T121"/>
  <c r="R121"/>
  <c r="P121"/>
  <c r="J116"/>
  <c r="J115"/>
  <c r="F115"/>
  <c r="F113"/>
  <c r="E111"/>
  <c r="J92"/>
  <c r="J91"/>
  <c r="F91"/>
  <c r="F89"/>
  <c r="E87"/>
  <c r="J18"/>
  <c r="E18"/>
  <c r="F116"/>
  <c r="J17"/>
  <c r="J12"/>
  <c r="J113"/>
  <c r="E7"/>
  <c r="E85"/>
  <c i="9" r="J37"/>
  <c r="J36"/>
  <c i="1" r="AY102"/>
  <c i="9" r="J35"/>
  <c i="1" r="AX102"/>
  <c i="9"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44"/>
  <c r="BH444"/>
  <c r="BG444"/>
  <c r="BE444"/>
  <c r="T444"/>
  <c r="R444"/>
  <c r="P444"/>
  <c r="BI432"/>
  <c r="BH432"/>
  <c r="BG432"/>
  <c r="BE432"/>
  <c r="T432"/>
  <c r="R432"/>
  <c r="P432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57"/>
  <c r="BH357"/>
  <c r="BG357"/>
  <c r="BE357"/>
  <c r="T357"/>
  <c r="R357"/>
  <c r="P357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20"/>
  <c r="BH320"/>
  <c r="BG320"/>
  <c r="BE320"/>
  <c r="T320"/>
  <c r="R320"/>
  <c r="P320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83"/>
  <c r="BH283"/>
  <c r="BG283"/>
  <c r="BE283"/>
  <c r="T283"/>
  <c r="R283"/>
  <c r="P283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41"/>
  <c r="BH241"/>
  <c r="BG241"/>
  <c r="BE241"/>
  <c r="T241"/>
  <c r="R241"/>
  <c r="P241"/>
  <c r="BI240"/>
  <c r="BH240"/>
  <c r="BG240"/>
  <c r="BE240"/>
  <c r="T240"/>
  <c r="R240"/>
  <c r="P240"/>
  <c r="BI223"/>
  <c r="BH223"/>
  <c r="BG223"/>
  <c r="BE223"/>
  <c r="T223"/>
  <c r="R223"/>
  <c r="P223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187"/>
  <c r="BH187"/>
  <c r="BG187"/>
  <c r="BE187"/>
  <c r="T187"/>
  <c r="R187"/>
  <c r="P187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28"/>
  <c r="BH128"/>
  <c r="BG128"/>
  <c r="BE128"/>
  <c r="T128"/>
  <c r="R128"/>
  <c r="P128"/>
  <c r="J123"/>
  <c r="J122"/>
  <c r="F122"/>
  <c r="F120"/>
  <c r="E118"/>
  <c r="J92"/>
  <c r="J91"/>
  <c r="F91"/>
  <c r="F89"/>
  <c r="E87"/>
  <c r="J18"/>
  <c r="E18"/>
  <c r="F92"/>
  <c r="J17"/>
  <c r="J12"/>
  <c r="J120"/>
  <c r="E7"/>
  <c r="E85"/>
  <c i="8" r="J37"/>
  <c r="J36"/>
  <c i="1" r="AY101"/>
  <c i="8" r="J35"/>
  <c i="1" r="AX101"/>
  <c i="8" r="BI417"/>
  <c r="BH417"/>
  <c r="BG417"/>
  <c r="BE417"/>
  <c r="T417"/>
  <c r="R417"/>
  <c r="P417"/>
  <c r="BI415"/>
  <c r="BH415"/>
  <c r="BG415"/>
  <c r="BE415"/>
  <c r="T415"/>
  <c r="R415"/>
  <c r="P415"/>
  <c r="BI413"/>
  <c r="BH413"/>
  <c r="BG413"/>
  <c r="BE413"/>
  <c r="T413"/>
  <c r="T412"/>
  <c r="R413"/>
  <c r="R412"/>
  <c r="P413"/>
  <c r="P412"/>
  <c r="BI410"/>
  <c r="BH410"/>
  <c r="BG410"/>
  <c r="BE410"/>
  <c r="T410"/>
  <c r="R410"/>
  <c r="P410"/>
  <c r="BI408"/>
  <c r="BH408"/>
  <c r="BG408"/>
  <c r="BE408"/>
  <c r="T408"/>
  <c r="R408"/>
  <c r="P408"/>
  <c r="BI403"/>
  <c r="BH403"/>
  <c r="BG403"/>
  <c r="BE403"/>
  <c r="T403"/>
  <c r="R403"/>
  <c r="P403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0"/>
  <c r="BH340"/>
  <c r="BG340"/>
  <c r="BE340"/>
  <c r="T340"/>
  <c r="R340"/>
  <c r="P340"/>
  <c r="BI338"/>
  <c r="BH338"/>
  <c r="BG338"/>
  <c r="BE338"/>
  <c r="T338"/>
  <c r="R338"/>
  <c r="P338"/>
  <c r="BI331"/>
  <c r="BH331"/>
  <c r="BG331"/>
  <c r="BE331"/>
  <c r="T331"/>
  <c r="R331"/>
  <c r="P331"/>
  <c r="BI330"/>
  <c r="BH330"/>
  <c r="BG330"/>
  <c r="BE330"/>
  <c r="T330"/>
  <c r="R330"/>
  <c r="P330"/>
  <c r="BI323"/>
  <c r="BH323"/>
  <c r="BG323"/>
  <c r="BE323"/>
  <c r="T323"/>
  <c r="R323"/>
  <c r="P323"/>
  <c r="BI316"/>
  <c r="BH316"/>
  <c r="BG316"/>
  <c r="BE316"/>
  <c r="T316"/>
  <c r="R316"/>
  <c r="P316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77"/>
  <c r="BH277"/>
  <c r="BG277"/>
  <c r="BE277"/>
  <c r="T277"/>
  <c r="R277"/>
  <c r="P277"/>
  <c r="BI275"/>
  <c r="BH275"/>
  <c r="BG275"/>
  <c r="BE275"/>
  <c r="T275"/>
  <c r="R275"/>
  <c r="P275"/>
  <c r="BI273"/>
  <c r="BH273"/>
  <c r="BG273"/>
  <c r="BE273"/>
  <c r="T273"/>
  <c r="R273"/>
  <c r="P273"/>
  <c r="BI271"/>
  <c r="BH271"/>
  <c r="BG271"/>
  <c r="BE271"/>
  <c r="T271"/>
  <c r="R271"/>
  <c r="P271"/>
  <c r="BI269"/>
  <c r="BH269"/>
  <c r="BG269"/>
  <c r="BE269"/>
  <c r="T269"/>
  <c r="R269"/>
  <c r="P269"/>
  <c r="BI263"/>
  <c r="BH263"/>
  <c r="BG263"/>
  <c r="BE263"/>
  <c r="T263"/>
  <c r="R263"/>
  <c r="P263"/>
  <c r="BI259"/>
  <c r="BH259"/>
  <c r="BG259"/>
  <c r="BE259"/>
  <c r="T259"/>
  <c r="R259"/>
  <c r="P259"/>
  <c r="BI255"/>
  <c r="BH255"/>
  <c r="BG255"/>
  <c r="BE255"/>
  <c r="T255"/>
  <c r="R255"/>
  <c r="P255"/>
  <c r="BI253"/>
  <c r="BH253"/>
  <c r="BG253"/>
  <c r="BE253"/>
  <c r="T253"/>
  <c r="R253"/>
  <c r="P253"/>
  <c r="BI251"/>
  <c r="BH251"/>
  <c r="BG251"/>
  <c r="BE251"/>
  <c r="T251"/>
  <c r="R251"/>
  <c r="P251"/>
  <c r="BI249"/>
  <c r="BH249"/>
  <c r="BG249"/>
  <c r="BE249"/>
  <c r="T249"/>
  <c r="R249"/>
  <c r="P249"/>
  <c r="BI248"/>
  <c r="BH248"/>
  <c r="BG248"/>
  <c r="BE248"/>
  <c r="T248"/>
  <c r="R248"/>
  <c r="P248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6"/>
  <c r="BH236"/>
  <c r="BG236"/>
  <c r="BE236"/>
  <c r="T236"/>
  <c r="R236"/>
  <c r="P236"/>
  <c r="BI235"/>
  <c r="BH235"/>
  <c r="BG235"/>
  <c r="BE235"/>
  <c r="T235"/>
  <c r="R235"/>
  <c r="P235"/>
  <c r="BI231"/>
  <c r="BH231"/>
  <c r="BG231"/>
  <c r="BE231"/>
  <c r="T231"/>
  <c r="R231"/>
  <c r="P231"/>
  <c r="BI230"/>
  <c r="BH230"/>
  <c r="BG230"/>
  <c r="BE230"/>
  <c r="T230"/>
  <c r="R230"/>
  <c r="P230"/>
  <c r="BI225"/>
  <c r="BH225"/>
  <c r="BG225"/>
  <c r="BE225"/>
  <c r="T225"/>
  <c r="R225"/>
  <c r="P225"/>
  <c r="BI221"/>
  <c r="BH221"/>
  <c r="BG221"/>
  <c r="BE221"/>
  <c r="T221"/>
  <c r="R221"/>
  <c r="P221"/>
  <c r="BI212"/>
  <c r="BH212"/>
  <c r="BG212"/>
  <c r="BE212"/>
  <c r="T212"/>
  <c r="R212"/>
  <c r="P212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199"/>
  <c r="BH199"/>
  <c r="BG199"/>
  <c r="BE199"/>
  <c r="T199"/>
  <c r="R199"/>
  <c r="P199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85"/>
  <c r="BH185"/>
  <c r="BG185"/>
  <c r="BE185"/>
  <c r="T185"/>
  <c r="R185"/>
  <c r="P185"/>
  <c r="BI180"/>
  <c r="BH180"/>
  <c r="BG180"/>
  <c r="BE180"/>
  <c r="T180"/>
  <c r="R180"/>
  <c r="P180"/>
  <c r="BI177"/>
  <c r="BH177"/>
  <c r="BG177"/>
  <c r="BE177"/>
  <c r="T177"/>
  <c r="T176"/>
  <c r="R177"/>
  <c r="R176"/>
  <c r="P177"/>
  <c r="P176"/>
  <c r="BI170"/>
  <c r="BH170"/>
  <c r="BG170"/>
  <c r="BE170"/>
  <c r="T170"/>
  <c r="T169"/>
  <c r="R170"/>
  <c r="R169"/>
  <c r="P170"/>
  <c r="P169"/>
  <c r="BI167"/>
  <c r="BH167"/>
  <c r="BG167"/>
  <c r="BE167"/>
  <c r="T167"/>
  <c r="R167"/>
  <c r="P167"/>
  <c r="BI161"/>
  <c r="BH161"/>
  <c r="BG161"/>
  <c r="BE161"/>
  <c r="T161"/>
  <c r="R161"/>
  <c r="P161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8"/>
  <c r="BH148"/>
  <c r="BG148"/>
  <c r="BE148"/>
  <c r="T148"/>
  <c r="R148"/>
  <c r="P148"/>
  <c r="BI146"/>
  <c r="BH146"/>
  <c r="BG146"/>
  <c r="BE146"/>
  <c r="T146"/>
  <c r="R146"/>
  <c r="P146"/>
  <c r="BI142"/>
  <c r="BH142"/>
  <c r="BG142"/>
  <c r="BE142"/>
  <c r="T142"/>
  <c r="R142"/>
  <c r="P142"/>
  <c r="BI140"/>
  <c r="BH140"/>
  <c r="BG140"/>
  <c r="BE140"/>
  <c r="T140"/>
  <c r="R140"/>
  <c r="P140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7" r="J37"/>
  <c r="J36"/>
  <c i="1" r="AY100"/>
  <c i="7" r="J35"/>
  <c i="1" r="AX100"/>
  <c i="7"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1"/>
  <c r="BH251"/>
  <c r="BG251"/>
  <c r="BE251"/>
  <c r="T251"/>
  <c r="R251"/>
  <c r="P251"/>
  <c r="BI247"/>
  <c r="BH247"/>
  <c r="BG247"/>
  <c r="BE247"/>
  <c r="T247"/>
  <c r="R247"/>
  <c r="P247"/>
  <c r="BI246"/>
  <c r="BH246"/>
  <c r="BG246"/>
  <c r="BE246"/>
  <c r="T246"/>
  <c r="R246"/>
  <c r="P246"/>
  <c r="BI243"/>
  <c r="BH243"/>
  <c r="BG243"/>
  <c r="BE243"/>
  <c r="T243"/>
  <c r="R243"/>
  <c r="P243"/>
  <c r="BI242"/>
  <c r="BH242"/>
  <c r="BG242"/>
  <c r="BE242"/>
  <c r="T242"/>
  <c r="R242"/>
  <c r="P242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0"/>
  <c r="BH210"/>
  <c r="BG210"/>
  <c r="BE210"/>
  <c r="T210"/>
  <c r="R210"/>
  <c r="P210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R198"/>
  <c r="P198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6" r="J37"/>
  <c r="J36"/>
  <c i="1" r="AY99"/>
  <c i="6" r="J35"/>
  <c i="1" r="AX99"/>
  <c i="6"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BI120"/>
  <c r="BH120"/>
  <c r="BG120"/>
  <c r="BE120"/>
  <c r="T120"/>
  <c r="R120"/>
  <c r="P120"/>
  <c r="BI119"/>
  <c r="BH119"/>
  <c r="BG119"/>
  <c r="BE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111"/>
  <c r="E7"/>
  <c r="E107"/>
  <c i="5" r="J37"/>
  <c r="J36"/>
  <c i="1" r="AY98"/>
  <c i="5" r="J35"/>
  <c i="1" r="AX98"/>
  <c i="5"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6"/>
  <c r="BH246"/>
  <c r="BG246"/>
  <c r="BE246"/>
  <c r="T246"/>
  <c r="R246"/>
  <c r="P246"/>
  <c r="BI245"/>
  <c r="BH245"/>
  <c r="BG245"/>
  <c r="BE245"/>
  <c r="T245"/>
  <c r="R245"/>
  <c r="P245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29"/>
  <c r="BH229"/>
  <c r="BG229"/>
  <c r="BE229"/>
  <c r="T229"/>
  <c r="R229"/>
  <c r="P229"/>
  <c r="BI228"/>
  <c r="BH228"/>
  <c r="BG228"/>
  <c r="BE228"/>
  <c r="T228"/>
  <c r="R228"/>
  <c r="P228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9"/>
  <c r="J118"/>
  <c r="F118"/>
  <c r="F116"/>
  <c r="E114"/>
  <c r="J92"/>
  <c r="J91"/>
  <c r="F91"/>
  <c r="F89"/>
  <c r="E87"/>
  <c r="J18"/>
  <c r="E18"/>
  <c r="F119"/>
  <c r="J17"/>
  <c r="J12"/>
  <c r="J116"/>
  <c r="E7"/>
  <c r="E85"/>
  <c i="4" r="J37"/>
  <c r="J36"/>
  <c i="1" r="AY97"/>
  <c i="4" r="J35"/>
  <c i="1" r="AX97"/>
  <c i="4"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7"/>
  <c r="BH257"/>
  <c r="BG257"/>
  <c r="BE257"/>
  <c r="T257"/>
  <c r="R257"/>
  <c r="P257"/>
  <c r="BI256"/>
  <c r="BH256"/>
  <c r="BG256"/>
  <c r="BE256"/>
  <c r="T256"/>
  <c r="R256"/>
  <c r="P256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T205"/>
  <c r="R206"/>
  <c r="R205"/>
  <c r="P206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89"/>
  <c r="E7"/>
  <c r="E85"/>
  <c i="3" r="J37"/>
  <c r="J36"/>
  <c i="1" r="AY96"/>
  <c i="3" r="J35"/>
  <c i="1" r="AX96"/>
  <c i="3" r="BI641"/>
  <c r="BH641"/>
  <c r="BG641"/>
  <c r="BE641"/>
  <c r="T641"/>
  <c r="R641"/>
  <c r="P641"/>
  <c r="BI640"/>
  <c r="BH640"/>
  <c r="BG640"/>
  <c r="BE640"/>
  <c r="T640"/>
  <c r="R640"/>
  <c r="P640"/>
  <c r="BI638"/>
  <c r="BH638"/>
  <c r="BG638"/>
  <c r="BE638"/>
  <c r="T638"/>
  <c r="R638"/>
  <c r="P638"/>
  <c r="BI636"/>
  <c r="BH636"/>
  <c r="BG636"/>
  <c r="BE636"/>
  <c r="T636"/>
  <c r="R636"/>
  <c r="P636"/>
  <c r="BI632"/>
  <c r="BH632"/>
  <c r="BG632"/>
  <c r="BE632"/>
  <c r="T632"/>
  <c r="R632"/>
  <c r="P632"/>
  <c r="BI627"/>
  <c r="BH627"/>
  <c r="BG627"/>
  <c r="BE627"/>
  <c r="T627"/>
  <c r="R627"/>
  <c r="P627"/>
  <c r="BI624"/>
  <c r="BH624"/>
  <c r="BG624"/>
  <c r="BE624"/>
  <c r="T624"/>
  <c r="R624"/>
  <c r="P624"/>
  <c r="BI622"/>
  <c r="BH622"/>
  <c r="BG622"/>
  <c r="BE622"/>
  <c r="T622"/>
  <c r="R622"/>
  <c r="P622"/>
  <c r="BI620"/>
  <c r="BH620"/>
  <c r="BG620"/>
  <c r="BE620"/>
  <c r="T620"/>
  <c r="R620"/>
  <c r="P620"/>
  <c r="BI617"/>
  <c r="BH617"/>
  <c r="BG617"/>
  <c r="BE617"/>
  <c r="T617"/>
  <c r="R617"/>
  <c r="P617"/>
  <c r="BI614"/>
  <c r="BH614"/>
  <c r="BG614"/>
  <c r="BE614"/>
  <c r="T614"/>
  <c r="R614"/>
  <c r="P614"/>
  <c r="BI612"/>
  <c r="BH612"/>
  <c r="BG612"/>
  <c r="BE612"/>
  <c r="T612"/>
  <c r="R612"/>
  <c r="P612"/>
  <c r="BI611"/>
  <c r="BH611"/>
  <c r="BG611"/>
  <c r="BE611"/>
  <c r="T611"/>
  <c r="R611"/>
  <c r="P611"/>
  <c r="BI610"/>
  <c r="BH610"/>
  <c r="BG610"/>
  <c r="BE610"/>
  <c r="T610"/>
  <c r="R610"/>
  <c r="P610"/>
  <c r="BI609"/>
  <c r="BH609"/>
  <c r="BG609"/>
  <c r="BE609"/>
  <c r="T609"/>
  <c r="R609"/>
  <c r="P609"/>
  <c r="BI608"/>
  <c r="BH608"/>
  <c r="BG608"/>
  <c r="BE608"/>
  <c r="T608"/>
  <c r="R608"/>
  <c r="P608"/>
  <c r="BI607"/>
  <c r="BH607"/>
  <c r="BG607"/>
  <c r="BE607"/>
  <c r="T607"/>
  <c r="R607"/>
  <c r="P607"/>
  <c r="BI606"/>
  <c r="BH606"/>
  <c r="BG606"/>
  <c r="BE606"/>
  <c r="T606"/>
  <c r="R606"/>
  <c r="P606"/>
  <c r="BI605"/>
  <c r="BH605"/>
  <c r="BG605"/>
  <c r="BE605"/>
  <c r="T605"/>
  <c r="R605"/>
  <c r="P605"/>
  <c r="BI604"/>
  <c r="BH604"/>
  <c r="BG604"/>
  <c r="BE604"/>
  <c r="T604"/>
  <c r="R604"/>
  <c r="P604"/>
  <c r="BI603"/>
  <c r="BH603"/>
  <c r="BG603"/>
  <c r="BE603"/>
  <c r="T603"/>
  <c r="R603"/>
  <c r="P603"/>
  <c r="BI602"/>
  <c r="BH602"/>
  <c r="BG602"/>
  <c r="BE602"/>
  <c r="T602"/>
  <c r="R602"/>
  <c r="P602"/>
  <c r="BI601"/>
  <c r="BH601"/>
  <c r="BG601"/>
  <c r="BE601"/>
  <c r="T601"/>
  <c r="R601"/>
  <c r="P601"/>
  <c r="BI600"/>
  <c r="BH600"/>
  <c r="BG600"/>
  <c r="BE600"/>
  <c r="T600"/>
  <c r="R600"/>
  <c r="P600"/>
  <c r="BI599"/>
  <c r="BH599"/>
  <c r="BG599"/>
  <c r="BE599"/>
  <c r="T599"/>
  <c r="R599"/>
  <c r="P599"/>
  <c r="BI598"/>
  <c r="BH598"/>
  <c r="BG598"/>
  <c r="BE598"/>
  <c r="T598"/>
  <c r="R598"/>
  <c r="P598"/>
  <c r="BI597"/>
  <c r="BH597"/>
  <c r="BG597"/>
  <c r="BE597"/>
  <c r="T597"/>
  <c r="R597"/>
  <c r="P597"/>
  <c r="BI595"/>
  <c r="BH595"/>
  <c r="BG595"/>
  <c r="BE595"/>
  <c r="T595"/>
  <c r="R595"/>
  <c r="P595"/>
  <c r="BI594"/>
  <c r="BH594"/>
  <c r="BG594"/>
  <c r="BE594"/>
  <c r="T594"/>
  <c r="R594"/>
  <c r="P594"/>
  <c r="BI592"/>
  <c r="BH592"/>
  <c r="BG592"/>
  <c r="BE592"/>
  <c r="T592"/>
  <c r="R592"/>
  <c r="P592"/>
  <c r="BI590"/>
  <c r="BH590"/>
  <c r="BG590"/>
  <c r="BE590"/>
  <c r="T590"/>
  <c r="R590"/>
  <c r="P590"/>
  <c r="BI588"/>
  <c r="BH588"/>
  <c r="BG588"/>
  <c r="BE588"/>
  <c r="T588"/>
  <c r="R588"/>
  <c r="P588"/>
  <c r="BI587"/>
  <c r="BH587"/>
  <c r="BG587"/>
  <c r="BE587"/>
  <c r="T587"/>
  <c r="R587"/>
  <c r="P587"/>
  <c r="BI586"/>
  <c r="BH586"/>
  <c r="BG586"/>
  <c r="BE586"/>
  <c r="T586"/>
  <c r="R586"/>
  <c r="P586"/>
  <c r="BI585"/>
  <c r="BH585"/>
  <c r="BG585"/>
  <c r="BE585"/>
  <c r="T585"/>
  <c r="R585"/>
  <c r="P585"/>
  <c r="BI584"/>
  <c r="BH584"/>
  <c r="BG584"/>
  <c r="BE584"/>
  <c r="T584"/>
  <c r="R584"/>
  <c r="P584"/>
  <c r="BI583"/>
  <c r="BH583"/>
  <c r="BG583"/>
  <c r="BE583"/>
  <c r="T583"/>
  <c r="R583"/>
  <c r="P583"/>
  <c r="BI582"/>
  <c r="BH582"/>
  <c r="BG582"/>
  <c r="BE582"/>
  <c r="T582"/>
  <c r="R582"/>
  <c r="P582"/>
  <c r="BI581"/>
  <c r="BH581"/>
  <c r="BG581"/>
  <c r="BE581"/>
  <c r="T581"/>
  <c r="R581"/>
  <c r="P581"/>
  <c r="BI580"/>
  <c r="BH580"/>
  <c r="BG580"/>
  <c r="BE580"/>
  <c r="T580"/>
  <c r="R580"/>
  <c r="P580"/>
  <c r="BI579"/>
  <c r="BH579"/>
  <c r="BG579"/>
  <c r="BE579"/>
  <c r="T579"/>
  <c r="R579"/>
  <c r="P579"/>
  <c r="BI578"/>
  <c r="BH578"/>
  <c r="BG578"/>
  <c r="BE578"/>
  <c r="T578"/>
  <c r="R578"/>
  <c r="P578"/>
  <c r="BI577"/>
  <c r="BH577"/>
  <c r="BG577"/>
  <c r="BE577"/>
  <c r="T577"/>
  <c r="R577"/>
  <c r="P577"/>
  <c r="BI576"/>
  <c r="BH576"/>
  <c r="BG576"/>
  <c r="BE576"/>
  <c r="T576"/>
  <c r="R576"/>
  <c r="P576"/>
  <c r="BI575"/>
  <c r="BH575"/>
  <c r="BG575"/>
  <c r="BE575"/>
  <c r="T575"/>
  <c r="R575"/>
  <c r="P575"/>
  <c r="BI574"/>
  <c r="BH574"/>
  <c r="BG574"/>
  <c r="BE574"/>
  <c r="T574"/>
  <c r="R574"/>
  <c r="P574"/>
  <c r="BI573"/>
  <c r="BH573"/>
  <c r="BG573"/>
  <c r="BE573"/>
  <c r="T573"/>
  <c r="R573"/>
  <c r="P573"/>
  <c r="BI572"/>
  <c r="BH572"/>
  <c r="BG572"/>
  <c r="BE572"/>
  <c r="T572"/>
  <c r="R572"/>
  <c r="P572"/>
  <c r="BI571"/>
  <c r="BH571"/>
  <c r="BG571"/>
  <c r="BE571"/>
  <c r="T571"/>
  <c r="R571"/>
  <c r="P571"/>
  <c r="BI570"/>
  <c r="BH570"/>
  <c r="BG570"/>
  <c r="BE570"/>
  <c r="T570"/>
  <c r="R570"/>
  <c r="P570"/>
  <c r="BI569"/>
  <c r="BH569"/>
  <c r="BG569"/>
  <c r="BE569"/>
  <c r="T569"/>
  <c r="R569"/>
  <c r="P569"/>
  <c r="BI568"/>
  <c r="BH568"/>
  <c r="BG568"/>
  <c r="BE568"/>
  <c r="T568"/>
  <c r="R568"/>
  <c r="P568"/>
  <c r="BI567"/>
  <c r="BH567"/>
  <c r="BG567"/>
  <c r="BE567"/>
  <c r="T567"/>
  <c r="R567"/>
  <c r="P567"/>
  <c r="BI566"/>
  <c r="BH566"/>
  <c r="BG566"/>
  <c r="BE566"/>
  <c r="T566"/>
  <c r="R566"/>
  <c r="P566"/>
  <c r="BI565"/>
  <c r="BH565"/>
  <c r="BG565"/>
  <c r="BE565"/>
  <c r="T565"/>
  <c r="R565"/>
  <c r="P565"/>
  <c r="BI564"/>
  <c r="BH564"/>
  <c r="BG564"/>
  <c r="BE564"/>
  <c r="T564"/>
  <c r="R564"/>
  <c r="P564"/>
  <c r="BI563"/>
  <c r="BH563"/>
  <c r="BG563"/>
  <c r="BE563"/>
  <c r="T563"/>
  <c r="R563"/>
  <c r="P563"/>
  <c r="BI562"/>
  <c r="BH562"/>
  <c r="BG562"/>
  <c r="BE562"/>
  <c r="T562"/>
  <c r="R562"/>
  <c r="P562"/>
  <c r="BI561"/>
  <c r="BH561"/>
  <c r="BG561"/>
  <c r="BE561"/>
  <c r="T561"/>
  <c r="R561"/>
  <c r="P561"/>
  <c r="BI560"/>
  <c r="BH560"/>
  <c r="BG560"/>
  <c r="BE560"/>
  <c r="T560"/>
  <c r="R560"/>
  <c r="P560"/>
  <c r="BI559"/>
  <c r="BH559"/>
  <c r="BG559"/>
  <c r="BE559"/>
  <c r="T559"/>
  <c r="R559"/>
  <c r="P559"/>
  <c r="BI558"/>
  <c r="BH558"/>
  <c r="BG558"/>
  <c r="BE558"/>
  <c r="T558"/>
  <c r="R558"/>
  <c r="P558"/>
  <c r="BI557"/>
  <c r="BH557"/>
  <c r="BG557"/>
  <c r="BE557"/>
  <c r="T557"/>
  <c r="R557"/>
  <c r="P557"/>
  <c r="BI555"/>
  <c r="BH555"/>
  <c r="BG555"/>
  <c r="BE555"/>
  <c r="T555"/>
  <c r="R555"/>
  <c r="P555"/>
  <c r="BI550"/>
  <c r="BH550"/>
  <c r="BG550"/>
  <c r="BE550"/>
  <c r="T550"/>
  <c r="R550"/>
  <c r="P550"/>
  <c r="BI546"/>
  <c r="BH546"/>
  <c r="BG546"/>
  <c r="BE546"/>
  <c r="T546"/>
  <c r="R546"/>
  <c r="P546"/>
  <c r="BI540"/>
  <c r="BH540"/>
  <c r="BG540"/>
  <c r="BE540"/>
  <c r="T540"/>
  <c r="R540"/>
  <c r="P540"/>
  <c r="BI536"/>
  <c r="BH536"/>
  <c r="BG536"/>
  <c r="BE536"/>
  <c r="T536"/>
  <c r="R536"/>
  <c r="P536"/>
  <c r="BI530"/>
  <c r="BH530"/>
  <c r="BG530"/>
  <c r="BE530"/>
  <c r="T530"/>
  <c r="R530"/>
  <c r="P530"/>
  <c r="BI526"/>
  <c r="BH526"/>
  <c r="BG526"/>
  <c r="BE526"/>
  <c r="T526"/>
  <c r="R526"/>
  <c r="P526"/>
  <c r="BI523"/>
  <c r="BH523"/>
  <c r="BG523"/>
  <c r="BE523"/>
  <c r="T523"/>
  <c r="R523"/>
  <c r="P523"/>
  <c r="BI511"/>
  <c r="BH511"/>
  <c r="BG511"/>
  <c r="BE511"/>
  <c r="T511"/>
  <c r="R511"/>
  <c r="P511"/>
  <c r="BI506"/>
  <c r="BH506"/>
  <c r="BG506"/>
  <c r="BE506"/>
  <c r="T506"/>
  <c r="R506"/>
  <c r="P506"/>
  <c r="BI502"/>
  <c r="BH502"/>
  <c r="BG502"/>
  <c r="BE502"/>
  <c r="T502"/>
  <c r="R502"/>
  <c r="P502"/>
  <c r="BI493"/>
  <c r="BH493"/>
  <c r="BG493"/>
  <c r="BE493"/>
  <c r="T493"/>
  <c r="R493"/>
  <c r="P493"/>
  <c r="BI487"/>
  <c r="BH487"/>
  <c r="BG487"/>
  <c r="BE487"/>
  <c r="T487"/>
  <c r="R487"/>
  <c r="P487"/>
  <c r="BI483"/>
  <c r="BH483"/>
  <c r="BG483"/>
  <c r="BE483"/>
  <c r="T483"/>
  <c r="R483"/>
  <c r="P483"/>
  <c r="BI478"/>
  <c r="BH478"/>
  <c r="BG478"/>
  <c r="BE478"/>
  <c r="T478"/>
  <c r="R478"/>
  <c r="P478"/>
  <c r="BI473"/>
  <c r="BH473"/>
  <c r="BG473"/>
  <c r="BE473"/>
  <c r="T473"/>
  <c r="R473"/>
  <c r="P473"/>
  <c r="BI467"/>
  <c r="BH467"/>
  <c r="BG467"/>
  <c r="BE467"/>
  <c r="T467"/>
  <c r="R467"/>
  <c r="P467"/>
  <c r="BI460"/>
  <c r="BH460"/>
  <c r="BG460"/>
  <c r="BE460"/>
  <c r="T460"/>
  <c r="R460"/>
  <c r="P460"/>
  <c r="BI454"/>
  <c r="BH454"/>
  <c r="BG454"/>
  <c r="BE454"/>
  <c r="T454"/>
  <c r="R454"/>
  <c r="P454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5"/>
  <c r="BH375"/>
  <c r="BG375"/>
  <c r="BE375"/>
  <c r="T375"/>
  <c r="R375"/>
  <c r="P375"/>
  <c r="BI373"/>
  <c r="BH373"/>
  <c r="BG373"/>
  <c r="BE373"/>
  <c r="T373"/>
  <c r="R373"/>
  <c r="P373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1"/>
  <c r="BH361"/>
  <c r="BG361"/>
  <c r="BE361"/>
  <c r="T361"/>
  <c r="R361"/>
  <c r="P361"/>
  <c r="BI357"/>
  <c r="BH357"/>
  <c r="BG357"/>
  <c r="BE357"/>
  <c r="T357"/>
  <c r="R357"/>
  <c r="P357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28"/>
  <c r="BH328"/>
  <c r="BG328"/>
  <c r="BE328"/>
  <c r="T328"/>
  <c r="T327"/>
  <c r="R328"/>
  <c r="R327"/>
  <c r="P328"/>
  <c r="P327"/>
  <c r="BI325"/>
  <c r="BH325"/>
  <c r="BG325"/>
  <c r="BE325"/>
  <c r="T325"/>
  <c r="T324"/>
  <c r="R325"/>
  <c r="R324"/>
  <c r="P325"/>
  <c r="P324"/>
  <c r="BI312"/>
  <c r="BH312"/>
  <c r="BG312"/>
  <c r="BE312"/>
  <c r="T312"/>
  <c r="R312"/>
  <c r="P312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7"/>
  <c r="BH297"/>
  <c r="BG297"/>
  <c r="BE297"/>
  <c r="T297"/>
  <c r="R297"/>
  <c r="P297"/>
  <c r="BI293"/>
  <c r="BH293"/>
  <c r="BG293"/>
  <c r="BE293"/>
  <c r="T293"/>
  <c r="R293"/>
  <c r="P293"/>
  <c r="BI289"/>
  <c r="BH289"/>
  <c r="BG289"/>
  <c r="BE289"/>
  <c r="T289"/>
  <c r="R289"/>
  <c r="P289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4"/>
  <c r="BH264"/>
  <c r="BG264"/>
  <c r="BE264"/>
  <c r="T264"/>
  <c r="R264"/>
  <c r="P264"/>
  <c r="BI259"/>
  <c r="BH259"/>
  <c r="BG259"/>
  <c r="BE259"/>
  <c r="T259"/>
  <c r="R259"/>
  <c r="P259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6"/>
  <c r="BH216"/>
  <c r="BG216"/>
  <c r="BE216"/>
  <c r="T216"/>
  <c r="R216"/>
  <c r="P216"/>
  <c r="BI207"/>
  <c r="BH207"/>
  <c r="BG207"/>
  <c r="BE207"/>
  <c r="T207"/>
  <c r="R207"/>
  <c r="P207"/>
  <c r="BI198"/>
  <c r="BH198"/>
  <c r="BG198"/>
  <c r="BE198"/>
  <c r="T198"/>
  <c r="R198"/>
  <c r="P198"/>
  <c r="BI192"/>
  <c r="BH192"/>
  <c r="BG192"/>
  <c r="BE192"/>
  <c r="T192"/>
  <c r="R192"/>
  <c r="P192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44"/>
  <c r="BH144"/>
  <c r="BG144"/>
  <c r="BE144"/>
  <c r="T144"/>
  <c r="R144"/>
  <c r="P144"/>
  <c r="BI142"/>
  <c r="BH142"/>
  <c r="BG142"/>
  <c r="BE142"/>
  <c r="T142"/>
  <c r="R142"/>
  <c r="P142"/>
  <c r="BI137"/>
  <c r="BH137"/>
  <c r="BG137"/>
  <c r="BE137"/>
  <c r="T137"/>
  <c r="R137"/>
  <c r="P137"/>
  <c r="BI135"/>
  <c r="BH135"/>
  <c r="BG135"/>
  <c r="BE135"/>
  <c r="T135"/>
  <c r="R135"/>
  <c r="P135"/>
  <c r="BI133"/>
  <c r="BH133"/>
  <c r="BG133"/>
  <c r="BE133"/>
  <c r="T133"/>
  <c r="T132"/>
  <c r="R133"/>
  <c r="R132"/>
  <c r="P133"/>
  <c r="P132"/>
  <c r="BI131"/>
  <c r="BH131"/>
  <c r="BG131"/>
  <c r="BE131"/>
  <c r="T131"/>
  <c r="T130"/>
  <c r="R131"/>
  <c r="R130"/>
  <c r="P131"/>
  <c r="P130"/>
  <c r="J125"/>
  <c r="J124"/>
  <c r="F124"/>
  <c r="F122"/>
  <c r="E120"/>
  <c r="J92"/>
  <c r="J91"/>
  <c r="F91"/>
  <c r="F89"/>
  <c r="E87"/>
  <c r="J18"/>
  <c r="E18"/>
  <c r="F92"/>
  <c r="J17"/>
  <c r="J12"/>
  <c r="J89"/>
  <c r="E7"/>
  <c r="E85"/>
  <c i="2" r="J37"/>
  <c r="J36"/>
  <c i="1" r="AY95"/>
  <c i="2" r="J35"/>
  <c i="1" r="AX95"/>
  <c i="2" r="BI2673"/>
  <c r="BH2673"/>
  <c r="BG2673"/>
  <c r="BE2673"/>
  <c r="T2673"/>
  <c r="R2673"/>
  <c r="P2673"/>
  <c r="BI2672"/>
  <c r="BH2672"/>
  <c r="BG2672"/>
  <c r="BE2672"/>
  <c r="T2672"/>
  <c r="R2672"/>
  <c r="P2672"/>
  <c r="BI2670"/>
  <c r="BH2670"/>
  <c r="BG2670"/>
  <c r="BE2670"/>
  <c r="T2670"/>
  <c r="R2670"/>
  <c r="P2670"/>
  <c r="BI2666"/>
  <c r="BH2666"/>
  <c r="BG2666"/>
  <c r="BE2666"/>
  <c r="T2666"/>
  <c r="R2666"/>
  <c r="P2666"/>
  <c r="BI2665"/>
  <c r="BH2665"/>
  <c r="BG2665"/>
  <c r="BE2665"/>
  <c r="T2665"/>
  <c r="R2665"/>
  <c r="P2665"/>
  <c r="BI2663"/>
  <c r="BH2663"/>
  <c r="BG2663"/>
  <c r="BE2663"/>
  <c r="T2663"/>
  <c r="R2663"/>
  <c r="P2663"/>
  <c r="BI2656"/>
  <c r="BH2656"/>
  <c r="BG2656"/>
  <c r="BE2656"/>
  <c r="T2656"/>
  <c r="R2656"/>
  <c r="P2656"/>
  <c r="BI2654"/>
  <c r="BH2654"/>
  <c r="BG2654"/>
  <c r="BE2654"/>
  <c r="T2654"/>
  <c r="R2654"/>
  <c r="P2654"/>
  <c r="BI2652"/>
  <c r="BH2652"/>
  <c r="BG2652"/>
  <c r="BE2652"/>
  <c r="T2652"/>
  <c r="R2652"/>
  <c r="P2652"/>
  <c r="BI2651"/>
  <c r="BH2651"/>
  <c r="BG2651"/>
  <c r="BE2651"/>
  <c r="T2651"/>
  <c r="R2651"/>
  <c r="P2651"/>
  <c r="BI2650"/>
  <c r="BH2650"/>
  <c r="BG2650"/>
  <c r="BE2650"/>
  <c r="T2650"/>
  <c r="R2650"/>
  <c r="P2650"/>
  <c r="BI2649"/>
  <c r="BH2649"/>
  <c r="BG2649"/>
  <c r="BE2649"/>
  <c r="T2649"/>
  <c r="R2649"/>
  <c r="P2649"/>
  <c r="BI2648"/>
  <c r="BH2648"/>
  <c r="BG2648"/>
  <c r="BE2648"/>
  <c r="T2648"/>
  <c r="R2648"/>
  <c r="P2648"/>
  <c r="BI2646"/>
  <c r="BH2646"/>
  <c r="BG2646"/>
  <c r="BE2646"/>
  <c r="T2646"/>
  <c r="R2646"/>
  <c r="P2646"/>
  <c r="BI2549"/>
  <c r="BH2549"/>
  <c r="BG2549"/>
  <c r="BE2549"/>
  <c r="T2549"/>
  <c r="R2549"/>
  <c r="P2549"/>
  <c r="BI2547"/>
  <c r="BH2547"/>
  <c r="BG2547"/>
  <c r="BE2547"/>
  <c r="T2547"/>
  <c r="R2547"/>
  <c r="P2547"/>
  <c r="BI2545"/>
  <c r="BH2545"/>
  <c r="BG2545"/>
  <c r="BE2545"/>
  <c r="T2545"/>
  <c r="R2545"/>
  <c r="P2545"/>
  <c r="BI2543"/>
  <c r="BH2543"/>
  <c r="BG2543"/>
  <c r="BE2543"/>
  <c r="T2543"/>
  <c r="R2543"/>
  <c r="P2543"/>
  <c r="BI2541"/>
  <c r="BH2541"/>
  <c r="BG2541"/>
  <c r="BE2541"/>
  <c r="T2541"/>
  <c r="R2541"/>
  <c r="P2541"/>
  <c r="BI2539"/>
  <c r="BH2539"/>
  <c r="BG2539"/>
  <c r="BE2539"/>
  <c r="T2539"/>
  <c r="R2539"/>
  <c r="P2539"/>
  <c r="BI2521"/>
  <c r="BH2521"/>
  <c r="BG2521"/>
  <c r="BE2521"/>
  <c r="T2521"/>
  <c r="R2521"/>
  <c r="P2521"/>
  <c r="BI2518"/>
  <c r="BH2518"/>
  <c r="BG2518"/>
  <c r="BE2518"/>
  <c r="T2518"/>
  <c r="R2518"/>
  <c r="P2518"/>
  <c r="BI2516"/>
  <c r="BH2516"/>
  <c r="BG2516"/>
  <c r="BE2516"/>
  <c r="T2516"/>
  <c r="R2516"/>
  <c r="P2516"/>
  <c r="BI2512"/>
  <c r="BH2512"/>
  <c r="BG2512"/>
  <c r="BE2512"/>
  <c r="T2512"/>
  <c r="R2512"/>
  <c r="P2512"/>
  <c r="BI2510"/>
  <c r="BH2510"/>
  <c r="BG2510"/>
  <c r="BE2510"/>
  <c r="T2510"/>
  <c r="R2510"/>
  <c r="P2510"/>
  <c r="BI2509"/>
  <c r="BH2509"/>
  <c r="BG2509"/>
  <c r="BE2509"/>
  <c r="T2509"/>
  <c r="R2509"/>
  <c r="P2509"/>
  <c r="BI2507"/>
  <c r="BH2507"/>
  <c r="BG2507"/>
  <c r="BE2507"/>
  <c r="T2507"/>
  <c r="R2507"/>
  <c r="P2507"/>
  <c r="BI2432"/>
  <c r="BH2432"/>
  <c r="BG2432"/>
  <c r="BE2432"/>
  <c r="T2432"/>
  <c r="R2432"/>
  <c r="P2432"/>
  <c r="BI2414"/>
  <c r="BH2414"/>
  <c r="BG2414"/>
  <c r="BE2414"/>
  <c r="T2414"/>
  <c r="R2414"/>
  <c r="P2414"/>
  <c r="BI2345"/>
  <c r="BH2345"/>
  <c r="BG2345"/>
  <c r="BE2345"/>
  <c r="T2345"/>
  <c r="R2345"/>
  <c r="P2345"/>
  <c r="BI2343"/>
  <c r="BH2343"/>
  <c r="BG2343"/>
  <c r="BE2343"/>
  <c r="T2343"/>
  <c r="R2343"/>
  <c r="P2343"/>
  <c r="BI2341"/>
  <c r="BH2341"/>
  <c r="BG2341"/>
  <c r="BE2341"/>
  <c r="T2341"/>
  <c r="R2341"/>
  <c r="P2341"/>
  <c r="BI2339"/>
  <c r="BH2339"/>
  <c r="BG2339"/>
  <c r="BE2339"/>
  <c r="T2339"/>
  <c r="R2339"/>
  <c r="P2339"/>
  <c r="BI2338"/>
  <c r="BH2338"/>
  <c r="BG2338"/>
  <c r="BE2338"/>
  <c r="T2338"/>
  <c r="R2338"/>
  <c r="P2338"/>
  <c r="BI2336"/>
  <c r="BH2336"/>
  <c r="BG2336"/>
  <c r="BE2336"/>
  <c r="T2336"/>
  <c r="R2336"/>
  <c r="P2336"/>
  <c r="BI2334"/>
  <c r="BH2334"/>
  <c r="BG2334"/>
  <c r="BE2334"/>
  <c r="T2334"/>
  <c r="R2334"/>
  <c r="P2334"/>
  <c r="BI2333"/>
  <c r="BH2333"/>
  <c r="BG2333"/>
  <c r="BE2333"/>
  <c r="T2333"/>
  <c r="R2333"/>
  <c r="P2333"/>
  <c r="BI2332"/>
  <c r="BH2332"/>
  <c r="BG2332"/>
  <c r="BE2332"/>
  <c r="T2332"/>
  <c r="R2332"/>
  <c r="P2332"/>
  <c r="BI2239"/>
  <c r="BH2239"/>
  <c r="BG2239"/>
  <c r="BE2239"/>
  <c r="T2239"/>
  <c r="R2239"/>
  <c r="P2239"/>
  <c r="BI2200"/>
  <c r="BH2200"/>
  <c r="BG2200"/>
  <c r="BE2200"/>
  <c r="T2200"/>
  <c r="R2200"/>
  <c r="P2200"/>
  <c r="BI2198"/>
  <c r="BH2198"/>
  <c r="BG2198"/>
  <c r="BE2198"/>
  <c r="T2198"/>
  <c r="R2198"/>
  <c r="P2198"/>
  <c r="BI2195"/>
  <c r="BH2195"/>
  <c r="BG2195"/>
  <c r="BE2195"/>
  <c r="T2195"/>
  <c r="R2195"/>
  <c r="P2195"/>
  <c r="BI2193"/>
  <c r="BH2193"/>
  <c r="BG2193"/>
  <c r="BE2193"/>
  <c r="T2193"/>
  <c r="R2193"/>
  <c r="P2193"/>
  <c r="BI2191"/>
  <c r="BH2191"/>
  <c r="BG2191"/>
  <c r="BE2191"/>
  <c r="T2191"/>
  <c r="R2191"/>
  <c r="P2191"/>
  <c r="BI2189"/>
  <c r="BH2189"/>
  <c r="BG2189"/>
  <c r="BE2189"/>
  <c r="T2189"/>
  <c r="R2189"/>
  <c r="P2189"/>
  <c r="BI2188"/>
  <c r="BH2188"/>
  <c r="BG2188"/>
  <c r="BE2188"/>
  <c r="T2188"/>
  <c r="R2188"/>
  <c r="P2188"/>
  <c r="BI2187"/>
  <c r="BH2187"/>
  <c r="BG2187"/>
  <c r="BE2187"/>
  <c r="T2187"/>
  <c r="R2187"/>
  <c r="P2187"/>
  <c r="BI2186"/>
  <c r="BH2186"/>
  <c r="BG2186"/>
  <c r="BE2186"/>
  <c r="T2186"/>
  <c r="R2186"/>
  <c r="P2186"/>
  <c r="BI2185"/>
  <c r="BH2185"/>
  <c r="BG2185"/>
  <c r="BE2185"/>
  <c r="T2185"/>
  <c r="R2185"/>
  <c r="P2185"/>
  <c r="BI2184"/>
  <c r="BH2184"/>
  <c r="BG2184"/>
  <c r="BE2184"/>
  <c r="T2184"/>
  <c r="R2184"/>
  <c r="P2184"/>
  <c r="BI2182"/>
  <c r="BH2182"/>
  <c r="BG2182"/>
  <c r="BE2182"/>
  <c r="T2182"/>
  <c r="R2182"/>
  <c r="P2182"/>
  <c r="BI2181"/>
  <c r="BH2181"/>
  <c r="BG2181"/>
  <c r="BE2181"/>
  <c r="T2181"/>
  <c r="R2181"/>
  <c r="P2181"/>
  <c r="BI2180"/>
  <c r="BH2180"/>
  <c r="BG2180"/>
  <c r="BE2180"/>
  <c r="T2180"/>
  <c r="R2180"/>
  <c r="P2180"/>
  <c r="BI2135"/>
  <c r="BH2135"/>
  <c r="BG2135"/>
  <c r="BE2135"/>
  <c r="T2135"/>
  <c r="R2135"/>
  <c r="P2135"/>
  <c r="BI2133"/>
  <c r="BH2133"/>
  <c r="BG2133"/>
  <c r="BE2133"/>
  <c r="T2133"/>
  <c r="R2133"/>
  <c r="P2133"/>
  <c r="BI2129"/>
  <c r="BH2129"/>
  <c r="BG2129"/>
  <c r="BE2129"/>
  <c r="T2129"/>
  <c r="R2129"/>
  <c r="P2129"/>
  <c r="BI2122"/>
  <c r="BH2122"/>
  <c r="BG2122"/>
  <c r="BE2122"/>
  <c r="T2122"/>
  <c r="R2122"/>
  <c r="P2122"/>
  <c r="BI2113"/>
  <c r="BH2113"/>
  <c r="BG2113"/>
  <c r="BE2113"/>
  <c r="T2113"/>
  <c r="R2113"/>
  <c r="P2113"/>
  <c r="BI2108"/>
  <c r="BH2108"/>
  <c r="BG2108"/>
  <c r="BE2108"/>
  <c r="T2108"/>
  <c r="R2108"/>
  <c r="P2108"/>
  <c r="BI2102"/>
  <c r="BH2102"/>
  <c r="BG2102"/>
  <c r="BE2102"/>
  <c r="T2102"/>
  <c r="R2102"/>
  <c r="P2102"/>
  <c r="BI2089"/>
  <c r="BH2089"/>
  <c r="BG2089"/>
  <c r="BE2089"/>
  <c r="T2089"/>
  <c r="R2089"/>
  <c r="P2089"/>
  <c r="BI2085"/>
  <c r="BH2085"/>
  <c r="BG2085"/>
  <c r="BE2085"/>
  <c r="T2085"/>
  <c r="R2085"/>
  <c r="P2085"/>
  <c r="BI2069"/>
  <c r="BH2069"/>
  <c r="BG2069"/>
  <c r="BE2069"/>
  <c r="T2069"/>
  <c r="R2069"/>
  <c r="P2069"/>
  <c r="BI2067"/>
  <c r="BH2067"/>
  <c r="BG2067"/>
  <c r="BE2067"/>
  <c r="T2067"/>
  <c r="R2067"/>
  <c r="P2067"/>
  <c r="BI2064"/>
  <c r="BH2064"/>
  <c r="BG2064"/>
  <c r="BE2064"/>
  <c r="T2064"/>
  <c r="R2064"/>
  <c r="P2064"/>
  <c r="BI2029"/>
  <c r="BH2029"/>
  <c r="BG2029"/>
  <c r="BE2029"/>
  <c r="T2029"/>
  <c r="R2029"/>
  <c r="P2029"/>
  <c r="BI1960"/>
  <c r="BH1960"/>
  <c r="BG1960"/>
  <c r="BE1960"/>
  <c r="T1960"/>
  <c r="R1960"/>
  <c r="P1960"/>
  <c r="BI1950"/>
  <c r="BH1950"/>
  <c r="BG1950"/>
  <c r="BE1950"/>
  <c r="T1950"/>
  <c r="R1950"/>
  <c r="P1950"/>
  <c r="BI1929"/>
  <c r="BH1929"/>
  <c r="BG1929"/>
  <c r="BE1929"/>
  <c r="T1929"/>
  <c r="R1929"/>
  <c r="P1929"/>
  <c r="BI1895"/>
  <c r="BH1895"/>
  <c r="BG1895"/>
  <c r="BE1895"/>
  <c r="T1895"/>
  <c r="R1895"/>
  <c r="P1895"/>
  <c r="BI1892"/>
  <c r="BH1892"/>
  <c r="BG1892"/>
  <c r="BE1892"/>
  <c r="T1892"/>
  <c r="R1892"/>
  <c r="P1892"/>
  <c r="BI1864"/>
  <c r="BH1864"/>
  <c r="BG1864"/>
  <c r="BE1864"/>
  <c r="T1864"/>
  <c r="R1864"/>
  <c r="P1864"/>
  <c r="BI1839"/>
  <c r="BH1839"/>
  <c r="BG1839"/>
  <c r="BE1839"/>
  <c r="T1839"/>
  <c r="R1839"/>
  <c r="P1839"/>
  <c r="BI1837"/>
  <c r="BH1837"/>
  <c r="BG1837"/>
  <c r="BE1837"/>
  <c r="T1837"/>
  <c r="R1837"/>
  <c r="P1837"/>
  <c r="BI1833"/>
  <c r="BH1833"/>
  <c r="BG1833"/>
  <c r="BE1833"/>
  <c r="T1833"/>
  <c r="R1833"/>
  <c r="P1833"/>
  <c r="BI1827"/>
  <c r="BH1827"/>
  <c r="BG1827"/>
  <c r="BE1827"/>
  <c r="T1827"/>
  <c r="R1827"/>
  <c r="P1827"/>
  <c r="BI1822"/>
  <c r="BH1822"/>
  <c r="BG1822"/>
  <c r="BE1822"/>
  <c r="T1822"/>
  <c r="R1822"/>
  <c r="P1822"/>
  <c r="BI1821"/>
  <c r="BH1821"/>
  <c r="BG1821"/>
  <c r="BE1821"/>
  <c r="T1821"/>
  <c r="R1821"/>
  <c r="P1821"/>
  <c r="BI1818"/>
  <c r="BH1818"/>
  <c r="BG1818"/>
  <c r="BE1818"/>
  <c r="T1818"/>
  <c r="R1818"/>
  <c r="P1818"/>
  <c r="BI1815"/>
  <c r="BH1815"/>
  <c r="BG1815"/>
  <c r="BE1815"/>
  <c r="T1815"/>
  <c r="R1815"/>
  <c r="P1815"/>
  <c r="BI1812"/>
  <c r="BH1812"/>
  <c r="BG1812"/>
  <c r="BE1812"/>
  <c r="T1812"/>
  <c r="R1812"/>
  <c r="P1812"/>
  <c r="BI1810"/>
  <c r="BH1810"/>
  <c r="BG1810"/>
  <c r="BE1810"/>
  <c r="T1810"/>
  <c r="R1810"/>
  <c r="P1810"/>
  <c r="BI1806"/>
  <c r="BH1806"/>
  <c r="BG1806"/>
  <c r="BE1806"/>
  <c r="T1806"/>
  <c r="R1806"/>
  <c r="P1806"/>
  <c r="BI1801"/>
  <c r="BH1801"/>
  <c r="BG1801"/>
  <c r="BE1801"/>
  <c r="T1801"/>
  <c r="R1801"/>
  <c r="P1801"/>
  <c r="BI1793"/>
  <c r="BH1793"/>
  <c r="BG1793"/>
  <c r="BE1793"/>
  <c r="T1793"/>
  <c r="R1793"/>
  <c r="P1793"/>
  <c r="BI1792"/>
  <c r="BH1792"/>
  <c r="BG1792"/>
  <c r="BE1792"/>
  <c r="T1792"/>
  <c r="R1792"/>
  <c r="P1792"/>
  <c r="BI1789"/>
  <c r="BH1789"/>
  <c r="BG1789"/>
  <c r="BE1789"/>
  <c r="T1789"/>
  <c r="R1789"/>
  <c r="P1789"/>
  <c r="BI1765"/>
  <c r="BH1765"/>
  <c r="BG1765"/>
  <c r="BE1765"/>
  <c r="T1765"/>
  <c r="R1765"/>
  <c r="P1765"/>
  <c r="BI1761"/>
  <c r="BH1761"/>
  <c r="BG1761"/>
  <c r="BE1761"/>
  <c r="T1761"/>
  <c r="R1761"/>
  <c r="P1761"/>
  <c r="BI1759"/>
  <c r="BH1759"/>
  <c r="BG1759"/>
  <c r="BE1759"/>
  <c r="T1759"/>
  <c r="R1759"/>
  <c r="P1759"/>
  <c r="BI1718"/>
  <c r="BH1718"/>
  <c r="BG1718"/>
  <c r="BE1718"/>
  <c r="T1718"/>
  <c r="R1718"/>
  <c r="P1718"/>
  <c r="BI1604"/>
  <c r="BH1604"/>
  <c r="BG1604"/>
  <c r="BE1604"/>
  <c r="T1604"/>
  <c r="R1604"/>
  <c r="P1604"/>
  <c r="BI1596"/>
  <c r="BH1596"/>
  <c r="BG1596"/>
  <c r="BE1596"/>
  <c r="T1596"/>
  <c r="R1596"/>
  <c r="P1596"/>
  <c r="BI1594"/>
  <c r="BH1594"/>
  <c r="BG1594"/>
  <c r="BE1594"/>
  <c r="T1594"/>
  <c r="R1594"/>
  <c r="P1594"/>
  <c r="BI1592"/>
  <c r="BH1592"/>
  <c r="BG1592"/>
  <c r="BE1592"/>
  <c r="T1592"/>
  <c r="R1592"/>
  <c r="P1592"/>
  <c r="BI1588"/>
  <c r="BH1588"/>
  <c r="BG1588"/>
  <c r="BE1588"/>
  <c r="T1588"/>
  <c r="R1588"/>
  <c r="P1588"/>
  <c r="BI1563"/>
  <c r="BH1563"/>
  <c r="BG1563"/>
  <c r="BE1563"/>
  <c r="T1563"/>
  <c r="R1563"/>
  <c r="P1563"/>
  <c r="BI1562"/>
  <c r="BH1562"/>
  <c r="BG1562"/>
  <c r="BE1562"/>
  <c r="T1562"/>
  <c r="R1562"/>
  <c r="P1562"/>
  <c r="BI1560"/>
  <c r="BH1560"/>
  <c r="BG1560"/>
  <c r="BE1560"/>
  <c r="T1560"/>
  <c r="R1560"/>
  <c r="P1560"/>
  <c r="BI1558"/>
  <c r="BH1558"/>
  <c r="BG1558"/>
  <c r="BE1558"/>
  <c r="T1558"/>
  <c r="R1558"/>
  <c r="P1558"/>
  <c r="BI1555"/>
  <c r="BH1555"/>
  <c r="BG1555"/>
  <c r="BE1555"/>
  <c r="T1555"/>
  <c r="T1554"/>
  <c r="R1555"/>
  <c r="R1554"/>
  <c r="P1555"/>
  <c r="P1554"/>
  <c r="BI1553"/>
  <c r="BH1553"/>
  <c r="BG1553"/>
  <c r="BE1553"/>
  <c r="T1553"/>
  <c r="R1553"/>
  <c r="P1553"/>
  <c r="BI1551"/>
  <c r="BH1551"/>
  <c r="BG1551"/>
  <c r="BE1551"/>
  <c r="T1551"/>
  <c r="R1551"/>
  <c r="P1551"/>
  <c r="BI1528"/>
  <c r="BH1528"/>
  <c r="BG1528"/>
  <c r="BE1528"/>
  <c r="T1528"/>
  <c r="R1528"/>
  <c r="P1528"/>
  <c r="BI1505"/>
  <c r="BH1505"/>
  <c r="BG1505"/>
  <c r="BE1505"/>
  <c r="T1505"/>
  <c r="R1505"/>
  <c r="P1505"/>
  <c r="BI1504"/>
  <c r="BH1504"/>
  <c r="BG1504"/>
  <c r="BE1504"/>
  <c r="T1504"/>
  <c r="R1504"/>
  <c r="P1504"/>
  <c r="BI1502"/>
  <c r="BH1502"/>
  <c r="BG1502"/>
  <c r="BE1502"/>
  <c r="T1502"/>
  <c r="R1502"/>
  <c r="P1502"/>
  <c r="BI1479"/>
  <c r="BH1479"/>
  <c r="BG1479"/>
  <c r="BE1479"/>
  <c r="T1479"/>
  <c r="R1479"/>
  <c r="P1479"/>
  <c r="BI1477"/>
  <c r="BH1477"/>
  <c r="BG1477"/>
  <c r="BE1477"/>
  <c r="T1477"/>
  <c r="R1477"/>
  <c r="P1477"/>
  <c r="BI1475"/>
  <c r="BH1475"/>
  <c r="BG1475"/>
  <c r="BE1475"/>
  <c r="T1475"/>
  <c r="R1475"/>
  <c r="P1475"/>
  <c r="BI1472"/>
  <c r="BH1472"/>
  <c r="BG1472"/>
  <c r="BE1472"/>
  <c r="T1472"/>
  <c r="R1472"/>
  <c r="P1472"/>
  <c r="BI1470"/>
  <c r="BH1470"/>
  <c r="BG1470"/>
  <c r="BE1470"/>
  <c r="T1470"/>
  <c r="R1470"/>
  <c r="P1470"/>
  <c r="BI1467"/>
  <c r="BH1467"/>
  <c r="BG1467"/>
  <c r="BE1467"/>
  <c r="T1467"/>
  <c r="R1467"/>
  <c r="P1467"/>
  <c r="BI1464"/>
  <c r="BH1464"/>
  <c r="BG1464"/>
  <c r="BE1464"/>
  <c r="T1464"/>
  <c r="R1464"/>
  <c r="P1464"/>
  <c r="BI1460"/>
  <c r="BH1460"/>
  <c r="BG1460"/>
  <c r="BE1460"/>
  <c r="T1460"/>
  <c r="R1460"/>
  <c r="P1460"/>
  <c r="BI1458"/>
  <c r="BH1458"/>
  <c r="BG1458"/>
  <c r="BE1458"/>
  <c r="T1458"/>
  <c r="R1458"/>
  <c r="P1458"/>
  <c r="BI1455"/>
  <c r="BH1455"/>
  <c r="BG1455"/>
  <c r="BE1455"/>
  <c r="T1455"/>
  <c r="R1455"/>
  <c r="P1455"/>
  <c r="BI1453"/>
  <c r="BH1453"/>
  <c r="BG1453"/>
  <c r="BE1453"/>
  <c r="T1453"/>
  <c r="R1453"/>
  <c r="P1453"/>
  <c r="BI1424"/>
  <c r="BH1424"/>
  <c r="BG1424"/>
  <c r="BE1424"/>
  <c r="T1424"/>
  <c r="R1424"/>
  <c r="P1424"/>
  <c r="BI1422"/>
  <c r="BH1422"/>
  <c r="BG1422"/>
  <c r="BE1422"/>
  <c r="T1422"/>
  <c r="R1422"/>
  <c r="P1422"/>
  <c r="BI1420"/>
  <c r="BH1420"/>
  <c r="BG1420"/>
  <c r="BE1420"/>
  <c r="T1420"/>
  <c r="R1420"/>
  <c r="P1420"/>
  <c r="BI1418"/>
  <c r="BH1418"/>
  <c r="BG1418"/>
  <c r="BE1418"/>
  <c r="T1418"/>
  <c r="R1418"/>
  <c r="P1418"/>
  <c r="BI1416"/>
  <c r="BH1416"/>
  <c r="BG1416"/>
  <c r="BE1416"/>
  <c r="T1416"/>
  <c r="R1416"/>
  <c r="P1416"/>
  <c r="BI1415"/>
  <c r="BH1415"/>
  <c r="BG1415"/>
  <c r="BE1415"/>
  <c r="T1415"/>
  <c r="R1415"/>
  <c r="P1415"/>
  <c r="BI1414"/>
  <c r="BH1414"/>
  <c r="BG1414"/>
  <c r="BE1414"/>
  <c r="T1414"/>
  <c r="R1414"/>
  <c r="P1414"/>
  <c r="BI1412"/>
  <c r="BH1412"/>
  <c r="BG1412"/>
  <c r="BE1412"/>
  <c r="T1412"/>
  <c r="R1412"/>
  <c r="P1412"/>
  <c r="BI1411"/>
  <c r="BH1411"/>
  <c r="BG1411"/>
  <c r="BE1411"/>
  <c r="T1411"/>
  <c r="R1411"/>
  <c r="P1411"/>
  <c r="BI1409"/>
  <c r="BH1409"/>
  <c r="BG1409"/>
  <c r="BE1409"/>
  <c r="T1409"/>
  <c r="R1409"/>
  <c r="P1409"/>
  <c r="BI1407"/>
  <c r="BH1407"/>
  <c r="BG1407"/>
  <c r="BE1407"/>
  <c r="T1407"/>
  <c r="R1407"/>
  <c r="P1407"/>
  <c r="BI1405"/>
  <c r="BH1405"/>
  <c r="BG1405"/>
  <c r="BE1405"/>
  <c r="T1405"/>
  <c r="R1405"/>
  <c r="P1405"/>
  <c r="BI1403"/>
  <c r="BH1403"/>
  <c r="BG1403"/>
  <c r="BE1403"/>
  <c r="T1403"/>
  <c r="R1403"/>
  <c r="P1403"/>
  <c r="BI1401"/>
  <c r="BH1401"/>
  <c r="BG1401"/>
  <c r="BE1401"/>
  <c r="T1401"/>
  <c r="R1401"/>
  <c r="P1401"/>
  <c r="BI1399"/>
  <c r="BH1399"/>
  <c r="BG1399"/>
  <c r="BE1399"/>
  <c r="T1399"/>
  <c r="R1399"/>
  <c r="P1399"/>
  <c r="BI1397"/>
  <c r="BH1397"/>
  <c r="BG1397"/>
  <c r="BE1397"/>
  <c r="T1397"/>
  <c r="R1397"/>
  <c r="P1397"/>
  <c r="BI1395"/>
  <c r="BH1395"/>
  <c r="BG1395"/>
  <c r="BE1395"/>
  <c r="T1395"/>
  <c r="R1395"/>
  <c r="P1395"/>
  <c r="BI1394"/>
  <c r="BH1394"/>
  <c r="BG1394"/>
  <c r="BE1394"/>
  <c r="T1394"/>
  <c r="R1394"/>
  <c r="P1394"/>
  <c r="BI1392"/>
  <c r="BH1392"/>
  <c r="BG1392"/>
  <c r="BE1392"/>
  <c r="T1392"/>
  <c r="R1392"/>
  <c r="P1392"/>
  <c r="BI1390"/>
  <c r="BH1390"/>
  <c r="BG1390"/>
  <c r="BE1390"/>
  <c r="T1390"/>
  <c r="R1390"/>
  <c r="P1390"/>
  <c r="BI1383"/>
  <c r="BH1383"/>
  <c r="BG1383"/>
  <c r="BE1383"/>
  <c r="T1383"/>
  <c r="R1383"/>
  <c r="P1383"/>
  <c r="BI1381"/>
  <c r="BH1381"/>
  <c r="BG1381"/>
  <c r="BE1381"/>
  <c r="T1381"/>
  <c r="R1381"/>
  <c r="P1381"/>
  <c r="BI1380"/>
  <c r="BH1380"/>
  <c r="BG1380"/>
  <c r="BE1380"/>
  <c r="T1380"/>
  <c r="R1380"/>
  <c r="P1380"/>
  <c r="BI1379"/>
  <c r="BH1379"/>
  <c r="BG1379"/>
  <c r="BE1379"/>
  <c r="T1379"/>
  <c r="R1379"/>
  <c r="P1379"/>
  <c r="BI1378"/>
  <c r="BH1378"/>
  <c r="BG1378"/>
  <c r="BE1378"/>
  <c r="T1378"/>
  <c r="R1378"/>
  <c r="P1378"/>
  <c r="BI1376"/>
  <c r="BH1376"/>
  <c r="BG1376"/>
  <c r="BE1376"/>
  <c r="T1376"/>
  <c r="R1376"/>
  <c r="P1376"/>
  <c r="BI1375"/>
  <c r="BH1375"/>
  <c r="BG1375"/>
  <c r="BE1375"/>
  <c r="T1375"/>
  <c r="R1375"/>
  <c r="P1375"/>
  <c r="BI1373"/>
  <c r="BH1373"/>
  <c r="BG1373"/>
  <c r="BE1373"/>
  <c r="T1373"/>
  <c r="R1373"/>
  <c r="P1373"/>
  <c r="BI1371"/>
  <c r="BH1371"/>
  <c r="BG1371"/>
  <c r="BE1371"/>
  <c r="T1371"/>
  <c r="R1371"/>
  <c r="P1371"/>
  <c r="BI1369"/>
  <c r="BH1369"/>
  <c r="BG1369"/>
  <c r="BE1369"/>
  <c r="T1369"/>
  <c r="R1369"/>
  <c r="P1369"/>
  <c r="BI1367"/>
  <c r="BH1367"/>
  <c r="BG1367"/>
  <c r="BE1367"/>
  <c r="T1367"/>
  <c r="R1367"/>
  <c r="P1367"/>
  <c r="BI1331"/>
  <c r="BH1331"/>
  <c r="BG1331"/>
  <c r="BE1331"/>
  <c r="T1331"/>
  <c r="R1331"/>
  <c r="P1331"/>
  <c r="BI1329"/>
  <c r="BH1329"/>
  <c r="BG1329"/>
  <c r="BE1329"/>
  <c r="T1329"/>
  <c r="R1329"/>
  <c r="P1329"/>
  <c r="BI1293"/>
  <c r="BH1293"/>
  <c r="BG1293"/>
  <c r="BE1293"/>
  <c r="T1293"/>
  <c r="R1293"/>
  <c r="P1293"/>
  <c r="BI1291"/>
  <c r="BH1291"/>
  <c r="BG1291"/>
  <c r="BE1291"/>
  <c r="T1291"/>
  <c r="R1291"/>
  <c r="P1291"/>
  <c r="BI1289"/>
  <c r="BH1289"/>
  <c r="BG1289"/>
  <c r="BE1289"/>
  <c r="T1289"/>
  <c r="R1289"/>
  <c r="P1289"/>
  <c r="BI1287"/>
  <c r="BH1287"/>
  <c r="BG1287"/>
  <c r="BE1287"/>
  <c r="T1287"/>
  <c r="R1287"/>
  <c r="P1287"/>
  <c r="BI1285"/>
  <c r="BH1285"/>
  <c r="BG1285"/>
  <c r="BE1285"/>
  <c r="T1285"/>
  <c r="R1285"/>
  <c r="P1285"/>
  <c r="BI1283"/>
  <c r="BH1283"/>
  <c r="BG1283"/>
  <c r="BE1283"/>
  <c r="T1283"/>
  <c r="R1283"/>
  <c r="P1283"/>
  <c r="BI1282"/>
  <c r="BH1282"/>
  <c r="BG1282"/>
  <c r="BE1282"/>
  <c r="T1282"/>
  <c r="R1282"/>
  <c r="P1282"/>
  <c r="BI1281"/>
  <c r="BH1281"/>
  <c r="BG1281"/>
  <c r="BE1281"/>
  <c r="T1281"/>
  <c r="R1281"/>
  <c r="P1281"/>
  <c r="BI1273"/>
  <c r="BH1273"/>
  <c r="BG1273"/>
  <c r="BE1273"/>
  <c r="T1273"/>
  <c r="R1273"/>
  <c r="P1273"/>
  <c r="BI1271"/>
  <c r="BH1271"/>
  <c r="BG1271"/>
  <c r="BE1271"/>
  <c r="T1271"/>
  <c r="R1271"/>
  <c r="P1271"/>
  <c r="BI1269"/>
  <c r="BH1269"/>
  <c r="BG1269"/>
  <c r="BE1269"/>
  <c r="T1269"/>
  <c r="R1269"/>
  <c r="P1269"/>
  <c r="BI1267"/>
  <c r="BH1267"/>
  <c r="BG1267"/>
  <c r="BE1267"/>
  <c r="T1267"/>
  <c r="R1267"/>
  <c r="P1267"/>
  <c r="BI1263"/>
  <c r="BH1263"/>
  <c r="BG1263"/>
  <c r="BE1263"/>
  <c r="T1263"/>
  <c r="R1263"/>
  <c r="P1263"/>
  <c r="BI1261"/>
  <c r="BH1261"/>
  <c r="BG1261"/>
  <c r="BE1261"/>
  <c r="T1261"/>
  <c r="R1261"/>
  <c r="P1261"/>
  <c r="BI1259"/>
  <c r="BH1259"/>
  <c r="BG1259"/>
  <c r="BE1259"/>
  <c r="T1259"/>
  <c r="R1259"/>
  <c r="P1259"/>
  <c r="BI1254"/>
  <c r="BH1254"/>
  <c r="BG1254"/>
  <c r="BE1254"/>
  <c r="T1254"/>
  <c r="R1254"/>
  <c r="P1254"/>
  <c r="BI1252"/>
  <c r="BH1252"/>
  <c r="BG1252"/>
  <c r="BE1252"/>
  <c r="T1252"/>
  <c r="R1252"/>
  <c r="P1252"/>
  <c r="BI1250"/>
  <c r="BH1250"/>
  <c r="BG1250"/>
  <c r="BE1250"/>
  <c r="T1250"/>
  <c r="R1250"/>
  <c r="P1250"/>
  <c r="BI1248"/>
  <c r="BH1248"/>
  <c r="BG1248"/>
  <c r="BE1248"/>
  <c r="T1248"/>
  <c r="R1248"/>
  <c r="P1248"/>
  <c r="BI1243"/>
  <c r="BH1243"/>
  <c r="BG1243"/>
  <c r="BE1243"/>
  <c r="T1243"/>
  <c r="R1243"/>
  <c r="P1243"/>
  <c r="BI1240"/>
  <c r="BH1240"/>
  <c r="BG1240"/>
  <c r="BE1240"/>
  <c r="T1240"/>
  <c r="T1239"/>
  <c r="R1240"/>
  <c r="R1239"/>
  <c r="P1240"/>
  <c r="P1239"/>
  <c r="BI1238"/>
  <c r="BH1238"/>
  <c r="BG1238"/>
  <c r="BE1238"/>
  <c r="T1238"/>
  <c r="R1238"/>
  <c r="P1238"/>
  <c r="BI1235"/>
  <c r="BH1235"/>
  <c r="BG1235"/>
  <c r="BE1235"/>
  <c r="T1235"/>
  <c r="R1235"/>
  <c r="P1235"/>
  <c r="BI1233"/>
  <c r="BH1233"/>
  <c r="BG1233"/>
  <c r="BE1233"/>
  <c r="T1233"/>
  <c r="R1233"/>
  <c r="P1233"/>
  <c r="BI1232"/>
  <c r="BH1232"/>
  <c r="BG1232"/>
  <c r="BE1232"/>
  <c r="T1232"/>
  <c r="R1232"/>
  <c r="P1232"/>
  <c r="BI1231"/>
  <c r="BH1231"/>
  <c r="BG1231"/>
  <c r="BE1231"/>
  <c r="T1231"/>
  <c r="R1231"/>
  <c r="P1231"/>
  <c r="BI1229"/>
  <c r="BH1229"/>
  <c r="BG1229"/>
  <c r="BE1229"/>
  <c r="T1229"/>
  <c r="R1229"/>
  <c r="P1229"/>
  <c r="BI1227"/>
  <c r="BH1227"/>
  <c r="BG1227"/>
  <c r="BE1227"/>
  <c r="T1227"/>
  <c r="R1227"/>
  <c r="P1227"/>
  <c r="BI1225"/>
  <c r="BH1225"/>
  <c r="BG1225"/>
  <c r="BE1225"/>
  <c r="T1225"/>
  <c r="R1225"/>
  <c r="P1225"/>
  <c r="BI1223"/>
  <c r="BH1223"/>
  <c r="BG1223"/>
  <c r="BE1223"/>
  <c r="T1223"/>
  <c r="R1223"/>
  <c r="P1223"/>
  <c r="BI1221"/>
  <c r="BH1221"/>
  <c r="BG1221"/>
  <c r="BE1221"/>
  <c r="T1221"/>
  <c r="R1221"/>
  <c r="P1221"/>
  <c r="BI1214"/>
  <c r="BH1214"/>
  <c r="BG1214"/>
  <c r="BE1214"/>
  <c r="T1214"/>
  <c r="R1214"/>
  <c r="P1214"/>
  <c r="BI1211"/>
  <c r="BH1211"/>
  <c r="BG1211"/>
  <c r="BE1211"/>
  <c r="T1211"/>
  <c r="R1211"/>
  <c r="P1211"/>
  <c r="BI1205"/>
  <c r="BH1205"/>
  <c r="BG1205"/>
  <c r="BE1205"/>
  <c r="T1205"/>
  <c r="R1205"/>
  <c r="P1205"/>
  <c r="BI1204"/>
  <c r="BH1204"/>
  <c r="BG1204"/>
  <c r="BE1204"/>
  <c r="T1204"/>
  <c r="R1204"/>
  <c r="P1204"/>
  <c r="BI1201"/>
  <c r="BH1201"/>
  <c r="BG1201"/>
  <c r="BE1201"/>
  <c r="T1201"/>
  <c r="R1201"/>
  <c r="P1201"/>
  <c r="BI1199"/>
  <c r="BH1199"/>
  <c r="BG1199"/>
  <c r="BE1199"/>
  <c r="T1199"/>
  <c r="R1199"/>
  <c r="P1199"/>
  <c r="BI1195"/>
  <c r="BH1195"/>
  <c r="BG1195"/>
  <c r="BE1195"/>
  <c r="T1195"/>
  <c r="R1195"/>
  <c r="P1195"/>
  <c r="BI1184"/>
  <c r="BH1184"/>
  <c r="BG1184"/>
  <c r="BE1184"/>
  <c r="T1184"/>
  <c r="R1184"/>
  <c r="P1184"/>
  <c r="BI1182"/>
  <c r="BH1182"/>
  <c r="BG1182"/>
  <c r="BE1182"/>
  <c r="T1182"/>
  <c r="R1182"/>
  <c r="P1182"/>
  <c r="BI1180"/>
  <c r="BH1180"/>
  <c r="BG1180"/>
  <c r="BE1180"/>
  <c r="T1180"/>
  <c r="R1180"/>
  <c r="P1180"/>
  <c r="BI1178"/>
  <c r="BH1178"/>
  <c r="BG1178"/>
  <c r="BE1178"/>
  <c r="T1178"/>
  <c r="R1178"/>
  <c r="P1178"/>
  <c r="BI1176"/>
  <c r="BH1176"/>
  <c r="BG1176"/>
  <c r="BE1176"/>
  <c r="T1176"/>
  <c r="R1176"/>
  <c r="P1176"/>
  <c r="BI1173"/>
  <c r="BH1173"/>
  <c r="BG1173"/>
  <c r="BE1173"/>
  <c r="T1173"/>
  <c r="R1173"/>
  <c r="P1173"/>
  <c r="BI1166"/>
  <c r="BH1166"/>
  <c r="BG1166"/>
  <c r="BE1166"/>
  <c r="T1166"/>
  <c r="R1166"/>
  <c r="P1166"/>
  <c r="BI1164"/>
  <c r="BH1164"/>
  <c r="BG1164"/>
  <c r="BE1164"/>
  <c r="T1164"/>
  <c r="R1164"/>
  <c r="P1164"/>
  <c r="BI1162"/>
  <c r="BH1162"/>
  <c r="BG1162"/>
  <c r="BE1162"/>
  <c r="T1162"/>
  <c r="R1162"/>
  <c r="P1162"/>
  <c r="BI1160"/>
  <c r="BH1160"/>
  <c r="BG1160"/>
  <c r="BE1160"/>
  <c r="T1160"/>
  <c r="R1160"/>
  <c r="P1160"/>
  <c r="BI1131"/>
  <c r="BH1131"/>
  <c r="BG1131"/>
  <c r="BE1131"/>
  <c r="T1131"/>
  <c r="R1131"/>
  <c r="P1131"/>
  <c r="BI1129"/>
  <c r="BH1129"/>
  <c r="BG1129"/>
  <c r="BE1129"/>
  <c r="T1129"/>
  <c r="R1129"/>
  <c r="P1129"/>
  <c r="BI1121"/>
  <c r="BH1121"/>
  <c r="BG1121"/>
  <c r="BE1121"/>
  <c r="T1121"/>
  <c r="R1121"/>
  <c r="P1121"/>
  <c r="BI1119"/>
  <c r="BH1119"/>
  <c r="BG1119"/>
  <c r="BE1119"/>
  <c r="T1119"/>
  <c r="R1119"/>
  <c r="P1119"/>
  <c r="BI1117"/>
  <c r="BH1117"/>
  <c r="BG1117"/>
  <c r="BE1117"/>
  <c r="T1117"/>
  <c r="R1117"/>
  <c r="P1117"/>
  <c r="BI1115"/>
  <c r="BH1115"/>
  <c r="BG1115"/>
  <c r="BE1115"/>
  <c r="T1115"/>
  <c r="R1115"/>
  <c r="P1115"/>
  <c r="BI1092"/>
  <c r="BH1092"/>
  <c r="BG1092"/>
  <c r="BE1092"/>
  <c r="T1092"/>
  <c r="R1092"/>
  <c r="P1092"/>
  <c r="BI1090"/>
  <c r="BH1090"/>
  <c r="BG1090"/>
  <c r="BE1090"/>
  <c r="T1090"/>
  <c r="R1090"/>
  <c r="P1090"/>
  <c r="BI1088"/>
  <c r="BH1088"/>
  <c r="BG1088"/>
  <c r="BE1088"/>
  <c r="T1088"/>
  <c r="R1088"/>
  <c r="P1088"/>
  <c r="BI1086"/>
  <c r="BH1086"/>
  <c r="BG1086"/>
  <c r="BE1086"/>
  <c r="T1086"/>
  <c r="R1086"/>
  <c r="P1086"/>
  <c r="BI1073"/>
  <c r="BH1073"/>
  <c r="BG1073"/>
  <c r="BE1073"/>
  <c r="T1073"/>
  <c r="R1073"/>
  <c r="P1073"/>
  <c r="BI1071"/>
  <c r="BH1071"/>
  <c r="BG1071"/>
  <c r="BE1071"/>
  <c r="T1071"/>
  <c r="R1071"/>
  <c r="P1071"/>
  <c r="BI1069"/>
  <c r="BH1069"/>
  <c r="BG1069"/>
  <c r="BE1069"/>
  <c r="T1069"/>
  <c r="R1069"/>
  <c r="P1069"/>
  <c r="BI1067"/>
  <c r="BH1067"/>
  <c r="BG1067"/>
  <c r="BE1067"/>
  <c r="T1067"/>
  <c r="R1067"/>
  <c r="P1067"/>
  <c r="BI1033"/>
  <c r="BH1033"/>
  <c r="BG1033"/>
  <c r="BE1033"/>
  <c r="T1033"/>
  <c r="R1033"/>
  <c r="P1033"/>
  <c r="BI1030"/>
  <c r="BH1030"/>
  <c r="BG1030"/>
  <c r="BE1030"/>
  <c r="T1030"/>
  <c r="R1030"/>
  <c r="P1030"/>
  <c r="BI1028"/>
  <c r="BH1028"/>
  <c r="BG1028"/>
  <c r="BE1028"/>
  <c r="T1028"/>
  <c r="R1028"/>
  <c r="P1028"/>
  <c r="BI1026"/>
  <c r="BH1026"/>
  <c r="BG1026"/>
  <c r="BE1026"/>
  <c r="T1026"/>
  <c r="R1026"/>
  <c r="P1026"/>
  <c r="BI1021"/>
  <c r="BH1021"/>
  <c r="BG1021"/>
  <c r="BE1021"/>
  <c r="T1021"/>
  <c r="R1021"/>
  <c r="P1021"/>
  <c r="BI1018"/>
  <c r="BH1018"/>
  <c r="BG1018"/>
  <c r="BE1018"/>
  <c r="T1018"/>
  <c r="R1018"/>
  <c r="P1018"/>
  <c r="BI1000"/>
  <c r="BH1000"/>
  <c r="BG1000"/>
  <c r="BE1000"/>
  <c r="T1000"/>
  <c r="R1000"/>
  <c r="P1000"/>
  <c r="BI998"/>
  <c r="BH998"/>
  <c r="BG998"/>
  <c r="BE998"/>
  <c r="T998"/>
  <c r="R998"/>
  <c r="P998"/>
  <c r="BI822"/>
  <c r="BH822"/>
  <c r="BG822"/>
  <c r="BE822"/>
  <c r="T822"/>
  <c r="R822"/>
  <c r="P822"/>
  <c r="BI820"/>
  <c r="BH820"/>
  <c r="BG820"/>
  <c r="BE820"/>
  <c r="T820"/>
  <c r="R820"/>
  <c r="P820"/>
  <c r="BI818"/>
  <c r="BH818"/>
  <c r="BG818"/>
  <c r="BE818"/>
  <c r="T818"/>
  <c r="R818"/>
  <c r="P818"/>
  <c r="BI816"/>
  <c r="BH816"/>
  <c r="BG816"/>
  <c r="BE816"/>
  <c r="T816"/>
  <c r="R816"/>
  <c r="P816"/>
  <c r="BI813"/>
  <c r="BH813"/>
  <c r="BG813"/>
  <c r="BE813"/>
  <c r="T813"/>
  <c r="R813"/>
  <c r="P813"/>
  <c r="BI812"/>
  <c r="BH812"/>
  <c r="BG812"/>
  <c r="BE812"/>
  <c r="T812"/>
  <c r="R812"/>
  <c r="P812"/>
  <c r="BI790"/>
  <c r="BH790"/>
  <c r="BG790"/>
  <c r="BE790"/>
  <c r="T790"/>
  <c r="R790"/>
  <c r="P790"/>
  <c r="BI788"/>
  <c r="BH788"/>
  <c r="BG788"/>
  <c r="BE788"/>
  <c r="T788"/>
  <c r="R788"/>
  <c r="P788"/>
  <c r="BI778"/>
  <c r="BH778"/>
  <c r="BG778"/>
  <c r="BE778"/>
  <c r="T778"/>
  <c r="R778"/>
  <c r="P778"/>
  <c r="BI771"/>
  <c r="BH771"/>
  <c r="BG771"/>
  <c r="BE771"/>
  <c r="T771"/>
  <c r="R771"/>
  <c r="P771"/>
  <c r="BI753"/>
  <c r="BH753"/>
  <c r="BG753"/>
  <c r="BE753"/>
  <c r="T753"/>
  <c r="R753"/>
  <c r="P753"/>
  <c r="BI751"/>
  <c r="BH751"/>
  <c r="BG751"/>
  <c r="BE751"/>
  <c r="T751"/>
  <c r="R751"/>
  <c r="P751"/>
  <c r="BI749"/>
  <c r="BH749"/>
  <c r="BG749"/>
  <c r="BE749"/>
  <c r="T749"/>
  <c r="R749"/>
  <c r="P749"/>
  <c r="BI744"/>
  <c r="BH744"/>
  <c r="BG744"/>
  <c r="BE744"/>
  <c r="T744"/>
  <c r="R744"/>
  <c r="P744"/>
  <c r="BI743"/>
  <c r="BH743"/>
  <c r="BG743"/>
  <c r="BE743"/>
  <c r="T743"/>
  <c r="R743"/>
  <c r="P743"/>
  <c r="BI725"/>
  <c r="BH725"/>
  <c r="BG725"/>
  <c r="BE725"/>
  <c r="T725"/>
  <c r="R725"/>
  <c r="P725"/>
  <c r="BI707"/>
  <c r="BH707"/>
  <c r="BG707"/>
  <c r="BE707"/>
  <c r="T707"/>
  <c r="R707"/>
  <c r="P707"/>
  <c r="BI706"/>
  <c r="BH706"/>
  <c r="BG706"/>
  <c r="BE706"/>
  <c r="T706"/>
  <c r="R706"/>
  <c r="P706"/>
  <c r="BI695"/>
  <c r="BH695"/>
  <c r="BG695"/>
  <c r="BE695"/>
  <c r="T695"/>
  <c r="R695"/>
  <c r="P695"/>
  <c r="BI694"/>
  <c r="BH694"/>
  <c r="BG694"/>
  <c r="BE694"/>
  <c r="T694"/>
  <c r="R694"/>
  <c r="P694"/>
  <c r="BI683"/>
  <c r="BH683"/>
  <c r="BG683"/>
  <c r="BE683"/>
  <c r="T683"/>
  <c r="R683"/>
  <c r="P683"/>
  <c r="BI678"/>
  <c r="BH678"/>
  <c r="BG678"/>
  <c r="BE678"/>
  <c r="T678"/>
  <c r="R678"/>
  <c r="P678"/>
  <c r="BI675"/>
  <c r="BH675"/>
  <c r="BG675"/>
  <c r="BE675"/>
  <c r="T675"/>
  <c r="R675"/>
  <c r="P675"/>
  <c r="BI672"/>
  <c r="BH672"/>
  <c r="BG672"/>
  <c r="BE672"/>
  <c r="T672"/>
  <c r="R672"/>
  <c r="P672"/>
  <c r="BI671"/>
  <c r="BH671"/>
  <c r="BG671"/>
  <c r="BE671"/>
  <c r="T671"/>
  <c r="R671"/>
  <c r="P671"/>
  <c r="BI666"/>
  <c r="BH666"/>
  <c r="BG666"/>
  <c r="BE666"/>
  <c r="T666"/>
  <c r="R666"/>
  <c r="P666"/>
  <c r="BI665"/>
  <c r="BH665"/>
  <c r="BG665"/>
  <c r="BE665"/>
  <c r="T665"/>
  <c r="R665"/>
  <c r="P665"/>
  <c r="BI655"/>
  <c r="BH655"/>
  <c r="BG655"/>
  <c r="BE655"/>
  <c r="T655"/>
  <c r="R655"/>
  <c r="P655"/>
  <c r="BI649"/>
  <c r="BH649"/>
  <c r="BG649"/>
  <c r="BE649"/>
  <c r="T649"/>
  <c r="R649"/>
  <c r="P649"/>
  <c r="BI625"/>
  <c r="BH625"/>
  <c r="BG625"/>
  <c r="BE625"/>
  <c r="T625"/>
  <c r="R625"/>
  <c r="P625"/>
  <c r="BI616"/>
  <c r="BH616"/>
  <c r="BG616"/>
  <c r="BE616"/>
  <c r="T616"/>
  <c r="R616"/>
  <c r="P616"/>
  <c r="BI599"/>
  <c r="BH599"/>
  <c r="BG599"/>
  <c r="BE599"/>
  <c r="T599"/>
  <c r="R599"/>
  <c r="P599"/>
  <c r="BI584"/>
  <c r="BH584"/>
  <c r="BG584"/>
  <c r="BE584"/>
  <c r="T584"/>
  <c r="R584"/>
  <c r="P584"/>
  <c r="BI567"/>
  <c r="BH567"/>
  <c r="BG567"/>
  <c r="BE567"/>
  <c r="T567"/>
  <c r="R567"/>
  <c r="P567"/>
  <c r="BI550"/>
  <c r="BH550"/>
  <c r="BG550"/>
  <c r="BE550"/>
  <c r="T550"/>
  <c r="R550"/>
  <c r="P550"/>
  <c r="BI526"/>
  <c r="BH526"/>
  <c r="BG526"/>
  <c r="BE526"/>
  <c r="T526"/>
  <c r="R526"/>
  <c r="P526"/>
  <c r="BI510"/>
  <c r="BH510"/>
  <c r="BG510"/>
  <c r="BE510"/>
  <c r="T510"/>
  <c r="R510"/>
  <c r="P510"/>
  <c r="BI495"/>
  <c r="BH495"/>
  <c r="BG495"/>
  <c r="BE495"/>
  <c r="T495"/>
  <c r="R495"/>
  <c r="P495"/>
  <c r="BI494"/>
  <c r="BH494"/>
  <c r="BG494"/>
  <c r="BE494"/>
  <c r="T494"/>
  <c r="R494"/>
  <c r="P494"/>
  <c r="BI479"/>
  <c r="BH479"/>
  <c r="BG479"/>
  <c r="BE479"/>
  <c r="T479"/>
  <c r="R479"/>
  <c r="P479"/>
  <c r="BI468"/>
  <c r="BH468"/>
  <c r="BG468"/>
  <c r="BE468"/>
  <c r="T468"/>
  <c r="R468"/>
  <c r="P468"/>
  <c r="BI433"/>
  <c r="BH433"/>
  <c r="BG433"/>
  <c r="BE433"/>
  <c r="T433"/>
  <c r="R433"/>
  <c r="P433"/>
  <c r="BI424"/>
  <c r="BH424"/>
  <c r="BG424"/>
  <c r="BE424"/>
  <c r="T424"/>
  <c r="R424"/>
  <c r="P424"/>
  <c r="BI418"/>
  <c r="BH418"/>
  <c r="BG418"/>
  <c r="BE418"/>
  <c r="T418"/>
  <c r="R418"/>
  <c r="P418"/>
  <c r="BI416"/>
  <c r="BH416"/>
  <c r="BG416"/>
  <c r="BE416"/>
  <c r="T416"/>
  <c r="R416"/>
  <c r="P416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392"/>
  <c r="BH392"/>
  <c r="BG392"/>
  <c r="BE392"/>
  <c r="T392"/>
  <c r="R392"/>
  <c r="P392"/>
  <c r="BI374"/>
  <c r="BH374"/>
  <c r="BG374"/>
  <c r="BE374"/>
  <c r="T374"/>
  <c r="R374"/>
  <c r="P374"/>
  <c r="BI368"/>
  <c r="BH368"/>
  <c r="BG368"/>
  <c r="BE368"/>
  <c r="T368"/>
  <c r="R368"/>
  <c r="P368"/>
  <c r="BI345"/>
  <c r="BH345"/>
  <c r="BG345"/>
  <c r="BE345"/>
  <c r="T345"/>
  <c r="R345"/>
  <c r="P345"/>
  <c r="BI336"/>
  <c r="BH336"/>
  <c r="BG336"/>
  <c r="BE336"/>
  <c r="T336"/>
  <c r="R336"/>
  <c r="P336"/>
  <c r="BI333"/>
  <c r="BH333"/>
  <c r="BG333"/>
  <c r="BE333"/>
  <c r="T333"/>
  <c r="R333"/>
  <c r="P333"/>
  <c r="BI319"/>
  <c r="BH319"/>
  <c r="BG319"/>
  <c r="BE319"/>
  <c r="T319"/>
  <c r="R319"/>
  <c r="P319"/>
  <c r="BI317"/>
  <c r="BH317"/>
  <c r="BG317"/>
  <c r="BE317"/>
  <c r="T317"/>
  <c r="R317"/>
  <c r="P317"/>
  <c r="BI316"/>
  <c r="BH316"/>
  <c r="BG316"/>
  <c r="BE316"/>
  <c r="T316"/>
  <c r="R316"/>
  <c r="P316"/>
  <c r="BI313"/>
  <c r="BH313"/>
  <c r="BG313"/>
  <c r="BE313"/>
  <c r="T313"/>
  <c r="R313"/>
  <c r="P313"/>
  <c r="BI312"/>
  <c r="BH312"/>
  <c r="BG312"/>
  <c r="BE312"/>
  <c r="T312"/>
  <c r="R312"/>
  <c r="P312"/>
  <c r="BI293"/>
  <c r="BH293"/>
  <c r="BG293"/>
  <c r="BE293"/>
  <c r="T293"/>
  <c r="R293"/>
  <c r="P293"/>
  <c r="BI272"/>
  <c r="BH272"/>
  <c r="BG272"/>
  <c r="BE272"/>
  <c r="T272"/>
  <c r="R272"/>
  <c r="P272"/>
  <c r="BI270"/>
  <c r="BH270"/>
  <c r="BG270"/>
  <c r="BE270"/>
  <c r="T270"/>
  <c r="R270"/>
  <c r="P270"/>
  <c r="BI268"/>
  <c r="BH268"/>
  <c r="BG268"/>
  <c r="BE268"/>
  <c r="T268"/>
  <c r="R268"/>
  <c r="P268"/>
  <c r="BI267"/>
  <c r="BH267"/>
  <c r="BG267"/>
  <c r="BE267"/>
  <c r="T267"/>
  <c r="R267"/>
  <c r="P267"/>
  <c r="BI262"/>
  <c r="BH262"/>
  <c r="BG262"/>
  <c r="BE262"/>
  <c r="T262"/>
  <c r="R262"/>
  <c r="P262"/>
  <c r="BI257"/>
  <c r="BH257"/>
  <c r="BG257"/>
  <c r="BE257"/>
  <c r="T257"/>
  <c r="R257"/>
  <c r="P257"/>
  <c r="BI239"/>
  <c r="BH239"/>
  <c r="BG239"/>
  <c r="BE239"/>
  <c r="T239"/>
  <c r="R239"/>
  <c r="P239"/>
  <c r="BI231"/>
  <c r="BH231"/>
  <c r="BG231"/>
  <c r="BE231"/>
  <c r="T231"/>
  <c r="R231"/>
  <c r="P231"/>
  <c r="BI229"/>
  <c r="BH229"/>
  <c r="BG229"/>
  <c r="BE229"/>
  <c r="T229"/>
  <c r="R229"/>
  <c r="P229"/>
  <c r="BI193"/>
  <c r="BH193"/>
  <c r="BG193"/>
  <c r="BE193"/>
  <c r="T193"/>
  <c r="R193"/>
  <c r="P193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1"/>
  <c r="BH181"/>
  <c r="BG181"/>
  <c r="BE181"/>
  <c r="T181"/>
  <c r="R181"/>
  <c r="P181"/>
  <c r="BI179"/>
  <c r="BH179"/>
  <c r="BG179"/>
  <c r="BE179"/>
  <c r="T179"/>
  <c r="R179"/>
  <c r="P179"/>
  <c r="BI177"/>
  <c r="BH177"/>
  <c r="BG177"/>
  <c r="BE177"/>
  <c r="T177"/>
  <c r="R177"/>
  <c r="P177"/>
  <c r="BI158"/>
  <c r="BH158"/>
  <c r="BG158"/>
  <c r="BE158"/>
  <c r="T158"/>
  <c r="R158"/>
  <c r="P158"/>
  <c r="BI148"/>
  <c r="BH148"/>
  <c r="BG148"/>
  <c r="BE148"/>
  <c r="T148"/>
  <c r="R148"/>
  <c r="P148"/>
  <c r="BI144"/>
  <c r="BH144"/>
  <c r="BG144"/>
  <c r="BE144"/>
  <c r="T144"/>
  <c r="R144"/>
  <c r="P144"/>
  <c r="J138"/>
  <c r="J137"/>
  <c r="F137"/>
  <c r="F135"/>
  <c r="E133"/>
  <c r="J92"/>
  <c r="J91"/>
  <c r="F91"/>
  <c r="F89"/>
  <c r="E87"/>
  <c r="J18"/>
  <c r="E18"/>
  <c r="F138"/>
  <c r="J17"/>
  <c r="J12"/>
  <c r="J89"/>
  <c r="E7"/>
  <c r="E131"/>
  <c i="1" r="L90"/>
  <c r="AM90"/>
  <c r="AM89"/>
  <c r="L89"/>
  <c r="AM87"/>
  <c r="L87"/>
  <c r="L85"/>
  <c r="L84"/>
  <c i="2" r="BK2541"/>
  <c r="J2541"/>
  <c r="BK2239"/>
  <c r="BK2122"/>
  <c r="BK1895"/>
  <c r="BK1810"/>
  <c r="J1397"/>
  <c r="BK1252"/>
  <c r="J1119"/>
  <c r="J725"/>
  <c r="J312"/>
  <c r="J2673"/>
  <c r="J2332"/>
  <c r="J1950"/>
  <c r="J1801"/>
  <c r="J1563"/>
  <c r="BK1502"/>
  <c r="BK1453"/>
  <c r="BK1399"/>
  <c r="J1367"/>
  <c r="BK1180"/>
  <c r="BK1021"/>
  <c r="J706"/>
  <c r="BK616"/>
  <c r="J179"/>
  <c r="J2547"/>
  <c r="J2334"/>
  <c r="BK1815"/>
  <c r="BK1464"/>
  <c r="BK1390"/>
  <c r="BK1287"/>
  <c r="J1227"/>
  <c r="BK1115"/>
  <c r="J671"/>
  <c r="BK374"/>
  <c r="BK231"/>
  <c r="J2652"/>
  <c r="BK2343"/>
  <c r="BK2069"/>
  <c r="BK1793"/>
  <c r="J1555"/>
  <c r="BK1412"/>
  <c r="J1329"/>
  <c r="J1252"/>
  <c r="BK1030"/>
  <c r="J675"/>
  <c r="J402"/>
  <c r="J2665"/>
  <c r="BK2334"/>
  <c r="J2133"/>
  <c r="BK1839"/>
  <c r="BK1551"/>
  <c r="J1405"/>
  <c r="BK1331"/>
  <c r="BK1254"/>
  <c r="BK1182"/>
  <c r="BK1069"/>
  <c r="J1000"/>
  <c r="BK409"/>
  <c r="BK312"/>
  <c r="J2650"/>
  <c r="J1240"/>
  <c r="J1180"/>
  <c r="J822"/>
  <c r="J695"/>
  <c r="BK526"/>
  <c r="J405"/>
  <c r="BK270"/>
  <c r="BK1821"/>
  <c r="J1588"/>
  <c r="BK1477"/>
  <c r="BK1379"/>
  <c r="BK1259"/>
  <c r="BK1088"/>
  <c r="BK695"/>
  <c r="J584"/>
  <c r="J468"/>
  <c r="J257"/>
  <c i="3" r="J577"/>
  <c r="J565"/>
  <c r="J417"/>
  <c r="BK340"/>
  <c r="BK243"/>
  <c r="BK192"/>
  <c r="BK604"/>
  <c r="J558"/>
  <c r="BK417"/>
  <c r="J349"/>
  <c r="J268"/>
  <c r="J222"/>
  <c r="J617"/>
  <c r="BK540"/>
  <c r="J402"/>
  <c r="BK375"/>
  <c r="J351"/>
  <c r="BK599"/>
  <c r="J585"/>
  <c r="J427"/>
  <c r="J408"/>
  <c r="J384"/>
  <c r="BK302"/>
  <c r="J264"/>
  <c r="J237"/>
  <c r="BK154"/>
  <c r="BK582"/>
  <c r="BK562"/>
  <c r="J478"/>
  <c r="BK398"/>
  <c r="J369"/>
  <c r="BK353"/>
  <c r="J279"/>
  <c r="J235"/>
  <c r="J605"/>
  <c r="BK585"/>
  <c r="J413"/>
  <c r="J398"/>
  <c r="J301"/>
  <c r="BK216"/>
  <c r="J582"/>
  <c r="J426"/>
  <c r="J392"/>
  <c r="BK349"/>
  <c r="BK269"/>
  <c r="BK242"/>
  <c r="BK223"/>
  <c r="J640"/>
  <c r="J627"/>
  <c r="J622"/>
  <c r="J561"/>
  <c r="J415"/>
  <c r="J399"/>
  <c r="BK366"/>
  <c r="BK299"/>
  <c r="BK270"/>
  <c r="J234"/>
  <c r="J142"/>
  <c i="4" r="J277"/>
  <c r="BK239"/>
  <c r="BK209"/>
  <c r="BK187"/>
  <c r="J164"/>
  <c r="J291"/>
  <c r="BK259"/>
  <c r="BK229"/>
  <c r="J203"/>
  <c r="J160"/>
  <c r="BK136"/>
  <c r="BK269"/>
  <c r="BK252"/>
  <c r="J230"/>
  <c r="J215"/>
  <c r="BK186"/>
  <c r="BK142"/>
  <c r="J262"/>
  <c r="J261"/>
  <c r="J260"/>
  <c r="J257"/>
  <c r="J250"/>
  <c r="BK237"/>
  <c r="BK228"/>
  <c r="J222"/>
  <c r="J219"/>
  <c r="BK215"/>
  <c r="BK213"/>
  <c r="BK144"/>
  <c r="J287"/>
  <c r="BK270"/>
  <c r="J247"/>
  <c r="BK206"/>
  <c r="BK180"/>
  <c r="BK163"/>
  <c r="BK138"/>
  <c r="BK286"/>
  <c r="J275"/>
  <c r="BK250"/>
  <c r="J229"/>
  <c r="BK192"/>
  <c r="J157"/>
  <c r="BK285"/>
  <c r="BK275"/>
  <c r="BK249"/>
  <c r="BK223"/>
  <c r="J211"/>
  <c r="J195"/>
  <c r="BK185"/>
  <c r="J153"/>
  <c r="J183"/>
  <c r="BK165"/>
  <c r="J150"/>
  <c i="5" r="BK237"/>
  <c r="BK206"/>
  <c r="J161"/>
  <c r="J137"/>
  <c r="J246"/>
  <c r="J202"/>
  <c r="J141"/>
  <c r="J266"/>
  <c r="BK251"/>
  <c r="BK187"/>
  <c r="BK166"/>
  <c r="BK137"/>
  <c r="BK246"/>
  <c r="BK212"/>
  <c r="BK186"/>
  <c r="J156"/>
  <c r="BK266"/>
  <c r="J218"/>
  <c r="J204"/>
  <c r="J162"/>
  <c r="BK129"/>
  <c r="BK256"/>
  <c r="BK213"/>
  <c r="BK185"/>
  <c r="J142"/>
  <c r="BK124"/>
  <c r="BK154"/>
  <c r="J134"/>
  <c i="6" r="BK149"/>
  <c r="J130"/>
  <c r="J147"/>
  <c r="J139"/>
  <c r="J131"/>
  <c r="J153"/>
  <c r="J137"/>
  <c r="J122"/>
  <c r="J151"/>
  <c r="BK139"/>
  <c r="J134"/>
  <c r="BK129"/>
  <c r="J124"/>
  <c i="7" r="J238"/>
  <c r="J225"/>
  <c r="BK161"/>
  <c r="BK150"/>
  <c r="BK130"/>
  <c r="BK160"/>
  <c r="J138"/>
  <c r="J247"/>
  <c r="BK225"/>
  <c r="J186"/>
  <c r="BK156"/>
  <c r="BK135"/>
  <c r="BK242"/>
  <c r="J227"/>
  <c r="J189"/>
  <c r="BK151"/>
  <c r="BK134"/>
  <c r="J236"/>
  <c r="BK191"/>
  <c r="BK171"/>
  <c r="J242"/>
  <c r="J224"/>
  <c r="J174"/>
  <c r="BK152"/>
  <c r="J132"/>
  <c r="BK263"/>
  <c r="J206"/>
  <c r="BK158"/>
  <c r="J128"/>
  <c i="8" r="BK392"/>
  <c r="J382"/>
  <c r="J367"/>
  <c r="BK344"/>
  <c r="BK308"/>
  <c r="J293"/>
  <c r="BK253"/>
  <c r="J221"/>
  <c r="BK177"/>
  <c r="BK372"/>
  <c r="J352"/>
  <c r="J331"/>
  <c r="BK299"/>
  <c r="BK374"/>
  <c r="J185"/>
  <c r="BK135"/>
  <c r="J391"/>
  <c r="BK380"/>
  <c r="J355"/>
  <c r="BK338"/>
  <c r="J298"/>
  <c r="BK277"/>
  <c r="J243"/>
  <c r="J199"/>
  <c r="J146"/>
  <c r="BK383"/>
  <c r="J348"/>
  <c r="J300"/>
  <c r="BK255"/>
  <c r="BK161"/>
  <c r="BK351"/>
  <c r="J269"/>
  <c r="J235"/>
  <c r="J201"/>
  <c i="9" r="J462"/>
  <c r="J411"/>
  <c r="J398"/>
  <c r="BK380"/>
  <c r="J347"/>
  <c r="J309"/>
  <c r="BK303"/>
  <c r="J274"/>
  <c r="J266"/>
  <c r="J172"/>
  <c r="J469"/>
  <c r="BK453"/>
  <c r="BK425"/>
  <c r="BK415"/>
  <c r="J407"/>
  <c r="J181"/>
  <c r="J470"/>
  <c r="BK462"/>
  <c r="BK457"/>
  <c r="J453"/>
  <c r="J357"/>
  <c r="BK309"/>
  <c r="BK263"/>
  <c r="J223"/>
  <c r="J422"/>
  <c r="BK413"/>
  <c r="BK398"/>
  <c r="J381"/>
  <c r="BK337"/>
  <c r="BK305"/>
  <c r="BK270"/>
  <c r="J259"/>
  <c r="BK207"/>
  <c r="J175"/>
  <c r="J385"/>
  <c r="J277"/>
  <c r="BK211"/>
  <c r="BK172"/>
  <c r="BK217"/>
  <c r="BK176"/>
  <c i="10" r="BK142"/>
  <c r="J142"/>
  <c r="J132"/>
  <c r="J148"/>
  <c r="BK149"/>
  <c r="BK154"/>
  <c r="BK128"/>
  <c r="J139"/>
  <c i="11" r="J171"/>
  <c r="BK154"/>
  <c r="J154"/>
  <c r="J176"/>
  <c r="BK161"/>
  <c r="BK146"/>
  <c i="12" r="J145"/>
  <c r="J151"/>
  <c r="BK160"/>
  <c r="J134"/>
  <c r="BK145"/>
  <c r="BK157"/>
  <c r="BK128"/>
  <c r="J154"/>
  <c r="J165"/>
  <c r="BK155"/>
  <c i="13" r="J385"/>
  <c r="J266"/>
  <c r="J373"/>
  <c r="BK344"/>
  <c r="J305"/>
  <c r="BK249"/>
  <c r="BK190"/>
  <c r="J388"/>
  <c r="BK320"/>
  <c r="J249"/>
  <c r="J192"/>
  <c r="J400"/>
  <c r="BK359"/>
  <c r="J232"/>
  <c r="BK174"/>
  <c r="J331"/>
  <c r="J201"/>
  <c r="J390"/>
  <c r="J363"/>
  <c r="BK331"/>
  <c r="J236"/>
  <c r="J203"/>
  <c r="BK158"/>
  <c r="BK298"/>
  <c r="BK370"/>
  <c r="J321"/>
  <c r="J284"/>
  <c r="BK152"/>
  <c i="14" r="BK192"/>
  <c r="BK206"/>
  <c r="BK190"/>
  <c r="BK186"/>
  <c r="J130"/>
  <c r="BK180"/>
  <c r="BK175"/>
  <c r="J190"/>
  <c r="J156"/>
  <c r="J185"/>
  <c r="J209"/>
  <c r="J172"/>
  <c i="15" r="BK194"/>
  <c r="BK140"/>
  <c r="BK164"/>
  <c r="J134"/>
  <c r="J138"/>
  <c r="J195"/>
  <c r="J146"/>
  <c r="J168"/>
  <c r="BK192"/>
  <c r="BK153"/>
  <c r="J175"/>
  <c i="16" r="BK146"/>
  <c r="BK155"/>
  <c r="BK136"/>
  <c r="BK137"/>
  <c r="J160"/>
  <c r="J126"/>
  <c i="17" r="BK166"/>
  <c r="BK148"/>
  <c r="J160"/>
  <c r="BK140"/>
  <c r="BK143"/>
  <c r="J128"/>
  <c r="J137"/>
  <c i="18" r="BK127"/>
  <c r="BK161"/>
  <c r="J135"/>
  <c r="BK156"/>
  <c r="BK163"/>
  <c r="BK126"/>
  <c r="BK137"/>
  <c r="BK153"/>
  <c r="J131"/>
  <c r="BK146"/>
  <c i="19" r="BK186"/>
  <c r="J195"/>
  <c r="BK198"/>
  <c r="BK149"/>
  <c r="J180"/>
  <c r="BK141"/>
  <c r="J209"/>
  <c r="BK161"/>
  <c r="BK191"/>
  <c r="BK163"/>
  <c r="J125"/>
  <c r="BK180"/>
  <c r="BK128"/>
  <c r="J186"/>
  <c r="J143"/>
  <c i="20" r="BK158"/>
  <c r="J139"/>
  <c r="J129"/>
  <c r="J147"/>
  <c r="BK171"/>
  <c i="21" r="BK148"/>
  <c r="J120"/>
  <c r="J153"/>
  <c r="BK145"/>
  <c r="BK144"/>
  <c r="J150"/>
  <c r="BK141"/>
  <c r="BK137"/>
  <c r="BK133"/>
  <c i="22" r="J157"/>
  <c r="BK135"/>
  <c r="BK145"/>
  <c r="J139"/>
  <c r="J145"/>
  <c r="BK163"/>
  <c r="J141"/>
  <c r="BK159"/>
  <c r="BK140"/>
  <c i="23" r="BK131"/>
  <c r="J165"/>
  <c r="BK167"/>
  <c r="BK158"/>
  <c r="BK135"/>
  <c i="24" r="BK382"/>
  <c r="BK387"/>
  <c r="J321"/>
  <c r="BK281"/>
  <c r="J132"/>
  <c r="J342"/>
  <c r="J319"/>
  <c r="J281"/>
  <c r="BK222"/>
  <c r="BK165"/>
  <c r="J375"/>
  <c r="BK339"/>
  <c r="BK317"/>
  <c r="J308"/>
  <c r="BK134"/>
  <c r="J303"/>
  <c r="BK218"/>
  <c r="BK174"/>
  <c r="BK383"/>
  <c r="BK343"/>
  <c r="BK322"/>
  <c r="J298"/>
  <c r="J249"/>
  <c i="25" r="BK170"/>
  <c r="J174"/>
  <c r="BK174"/>
  <c r="J157"/>
  <c r="J170"/>
  <c r="BK141"/>
  <c i="26" r="BK127"/>
  <c r="BK131"/>
  <c r="J136"/>
  <c r="BK133"/>
  <c r="J128"/>
  <c i="2" r="BK2656"/>
  <c r="BK2650"/>
  <c r="J2414"/>
  <c r="BK2184"/>
  <c r="J2064"/>
  <c r="J1821"/>
  <c r="BK1558"/>
  <c r="BK1376"/>
  <c r="BK1238"/>
  <c r="J818"/>
  <c r="J407"/>
  <c r="J148"/>
  <c r="BK2521"/>
  <c r="J2129"/>
  <c r="BK1792"/>
  <c r="J1560"/>
  <c r="J1479"/>
  <c r="BK1424"/>
  <c r="BK1394"/>
  <c r="J1235"/>
  <c r="BK1178"/>
  <c r="BK818"/>
  <c r="J625"/>
  <c r="BK403"/>
  <c r="J2663"/>
  <c r="J2510"/>
  <c r="BK2187"/>
  <c r="BK1718"/>
  <c r="BK1475"/>
  <c r="BK1407"/>
  <c r="J1289"/>
  <c r="J1221"/>
  <c r="J1026"/>
  <c r="BK655"/>
  <c r="J424"/>
  <c r="BK313"/>
  <c r="BK2665"/>
  <c r="J2646"/>
  <c r="BK2089"/>
  <c r="BK1827"/>
  <c r="BK1604"/>
  <c r="J1460"/>
  <c r="BK1403"/>
  <c r="BK1282"/>
  <c r="J1204"/>
  <c r="BK1119"/>
  <c r="J749"/>
  <c r="J526"/>
  <c r="J406"/>
  <c r="BK239"/>
  <c r="BK2341"/>
  <c r="BK2182"/>
  <c r="BK2129"/>
  <c r="BK1818"/>
  <c r="BK1528"/>
  <c r="BK1383"/>
  <c r="J1293"/>
  <c r="J1195"/>
  <c r="BK1121"/>
  <c r="J1067"/>
  <c r="BK749"/>
  <c r="BK404"/>
  <c r="BK148"/>
  <c r="J2345"/>
  <c r="J1211"/>
  <c r="J1129"/>
  <c r="BK812"/>
  <c r="BK675"/>
  <c r="J479"/>
  <c r="BK368"/>
  <c r="J268"/>
  <c r="J1818"/>
  <c r="BK1504"/>
  <c r="J1414"/>
  <c r="J1287"/>
  <c r="J1248"/>
  <c r="BK1092"/>
  <c r="J788"/>
  <c r="BK665"/>
  <c r="BK416"/>
  <c i="3" r="J603"/>
  <c r="J569"/>
  <c r="J454"/>
  <c r="J390"/>
  <c r="J325"/>
  <c r="BK274"/>
  <c r="J225"/>
  <c r="BK612"/>
  <c r="BK592"/>
  <c r="BK561"/>
  <c r="BK412"/>
  <c r="J388"/>
  <c r="J280"/>
  <c r="BK230"/>
  <c r="J581"/>
  <c r="J511"/>
  <c r="J403"/>
  <c r="J373"/>
  <c r="J344"/>
  <c r="J611"/>
  <c r="BK536"/>
  <c r="BK487"/>
  <c r="J416"/>
  <c r="J391"/>
  <c r="J366"/>
  <c r="BK312"/>
  <c r="J272"/>
  <c r="J610"/>
  <c r="J601"/>
  <c r="J573"/>
  <c r="J540"/>
  <c r="J421"/>
  <c r="BK384"/>
  <c r="J336"/>
  <c r="BK281"/>
  <c r="BK241"/>
  <c r="J154"/>
  <c r="J600"/>
  <c r="J567"/>
  <c r="BK388"/>
  <c r="BK347"/>
  <c r="BK305"/>
  <c r="J229"/>
  <c r="BK617"/>
  <c r="BK576"/>
  <c r="J383"/>
  <c r="BK336"/>
  <c r="BK289"/>
  <c r="BK254"/>
  <c r="J231"/>
  <c r="J192"/>
  <c r="J638"/>
  <c r="J598"/>
  <c r="BK564"/>
  <c r="BK425"/>
  <c r="J405"/>
  <c r="J345"/>
  <c r="J277"/>
  <c r="BK245"/>
  <c r="BK231"/>
  <c i="4" r="BK296"/>
  <c r="BK274"/>
  <c r="J231"/>
  <c r="BK208"/>
  <c r="BK155"/>
  <c r="J298"/>
  <c r="J263"/>
  <c r="J246"/>
  <c r="BK222"/>
  <c r="BK197"/>
  <c r="BK151"/>
  <c r="J289"/>
  <c r="J268"/>
  <c r="BK248"/>
  <c r="J221"/>
  <c r="J214"/>
  <c r="J180"/>
  <c r="J276"/>
  <c r="BK195"/>
  <c r="BK159"/>
  <c r="J138"/>
  <c r="BK288"/>
  <c r="J274"/>
  <c r="BK256"/>
  <c r="J236"/>
  <c r="BK246"/>
  <c r="BK160"/>
  <c r="BK171"/>
  <c r="J155"/>
  <c r="J143"/>
  <c i="5" r="BK219"/>
  <c r="BK193"/>
  <c r="BK144"/>
  <c r="BK269"/>
  <c r="BK228"/>
  <c r="BK203"/>
  <c r="J166"/>
  <c r="BK131"/>
  <c r="BK133"/>
  <c r="J167"/>
  <c r="BK150"/>
  <c r="J269"/>
  <c r="J229"/>
  <c r="J195"/>
  <c r="J147"/>
  <c r="BK202"/>
  <c r="J169"/>
  <c r="J146"/>
  <c r="BK125"/>
  <c i="6" r="BK147"/>
  <c i="7" r="J229"/>
  <c r="BK233"/>
  <c r="J202"/>
  <c r="BK172"/>
  <c r="BK260"/>
  <c r="BK236"/>
  <c r="BK226"/>
  <c r="BK174"/>
  <c r="BK144"/>
  <c r="J269"/>
  <c r="J222"/>
  <c r="J176"/>
  <c r="J261"/>
  <c r="BK220"/>
  <c r="BK181"/>
  <c r="J145"/>
  <c r="BK277"/>
  <c r="BK255"/>
  <c r="BK201"/>
  <c r="J130"/>
  <c i="8" r="J396"/>
  <c r="J385"/>
  <c r="J376"/>
  <c r="BK364"/>
  <c r="BK330"/>
  <c r="J304"/>
  <c r="J277"/>
  <c r="J242"/>
  <c r="BK199"/>
  <c r="BK152"/>
  <c r="BK393"/>
  <c r="BK358"/>
  <c r="J345"/>
  <c r="BK311"/>
  <c r="BK377"/>
  <c r="BK197"/>
  <c r="BK154"/>
  <c r="BK386"/>
  <c r="J377"/>
  <c r="BK363"/>
  <c r="BK346"/>
  <c r="J306"/>
  <c r="J294"/>
  <c r="BK269"/>
  <c r="J231"/>
  <c r="BK192"/>
  <c r="BK390"/>
  <c r="J363"/>
  <c r="J311"/>
  <c r="J307"/>
  <c r="BK251"/>
  <c r="J192"/>
  <c r="J344"/>
  <c r="BK259"/>
  <c r="J241"/>
  <c r="J170"/>
  <c i="9" r="J426"/>
  <c r="J408"/>
  <c r="BK389"/>
  <c r="BK377"/>
  <c r="J346"/>
  <c r="J314"/>
  <c r="J305"/>
  <c r="J270"/>
  <c r="BK260"/>
  <c r="BK175"/>
  <c r="J166"/>
  <c r="J466"/>
  <c r="J452"/>
  <c r="BK418"/>
  <c r="BK409"/>
  <c r="J397"/>
  <c r="J471"/>
  <c r="BK460"/>
  <c r="BK455"/>
  <c r="J389"/>
  <c r="J337"/>
  <c r="J302"/>
  <c r="J258"/>
  <c r="BK444"/>
  <c r="J421"/>
  <c r="BK401"/>
  <c r="J387"/>
  <c r="BK347"/>
  <c r="BK343"/>
  <c r="J307"/>
  <c r="BK271"/>
  <c r="BK258"/>
  <c r="J187"/>
  <c r="BK167"/>
  <c r="BK312"/>
  <c r="J240"/>
  <c r="BK171"/>
  <c r="BK215"/>
  <c r="BK204"/>
  <c r="BK149"/>
  <c i="10" r="J145"/>
  <c r="J149"/>
  <c r="J136"/>
  <c r="J121"/>
  <c r="BK153"/>
  <c r="J122"/>
  <c r="J133"/>
  <c r="BK137"/>
  <c i="11" r="BK139"/>
  <c r="J144"/>
  <c r="J133"/>
  <c r="BK133"/>
  <c r="J131"/>
  <c r="J158"/>
  <c r="J156"/>
  <c i="12" r="BK165"/>
  <c r="J141"/>
  <c r="J137"/>
  <c r="J146"/>
  <c r="J155"/>
  <c r="BK131"/>
  <c r="BK154"/>
  <c r="BK124"/>
  <c r="J125"/>
  <c i="13" r="J360"/>
  <c r="BK252"/>
  <c r="J370"/>
  <c r="J320"/>
  <c r="BK284"/>
  <c r="J207"/>
  <c r="J392"/>
  <c r="BK333"/>
  <c r="J290"/>
  <c r="BK228"/>
  <c r="J176"/>
  <c r="BK396"/>
  <c r="J307"/>
  <c r="BK219"/>
  <c r="BK138"/>
  <c r="BK198"/>
  <c r="J148"/>
  <c r="J367"/>
  <c r="BK307"/>
  <c r="J286"/>
  <c r="J222"/>
  <c r="BK155"/>
  <c r="BK392"/>
  <c r="J357"/>
  <c r="BK302"/>
  <c r="J190"/>
  <c i="14" r="BK196"/>
  <c r="BK195"/>
  <c r="J133"/>
  <c r="BK152"/>
  <c r="J191"/>
  <c r="J180"/>
  <c r="BK130"/>
  <c r="BK160"/>
  <c r="BK197"/>
  <c r="J212"/>
  <c r="J181"/>
  <c i="15" r="BK196"/>
  <c r="J181"/>
  <c r="J207"/>
  <c r="BK168"/>
  <c r="BK138"/>
  <c r="J129"/>
  <c r="J173"/>
  <c r="BK182"/>
  <c r="BK128"/>
  <c r="J166"/>
  <c r="J192"/>
  <c r="BK150"/>
  <c i="16" r="J136"/>
  <c r="BK149"/>
  <c r="J128"/>
  <c r="BK133"/>
  <c r="J153"/>
  <c r="BK140"/>
  <c i="17" r="J133"/>
  <c r="BK168"/>
  <c r="J156"/>
  <c r="J135"/>
  <c r="BK128"/>
  <c r="J173"/>
  <c i="18" r="J176"/>
  <c r="BK147"/>
  <c r="J159"/>
  <c r="BK174"/>
  <c r="BK170"/>
  <c r="J153"/>
  <c r="BK177"/>
  <c r="J179"/>
  <c r="J161"/>
  <c r="J146"/>
  <c r="J167"/>
  <c r="J125"/>
  <c i="19" r="BK135"/>
  <c r="J139"/>
  <c r="J192"/>
  <c r="BK203"/>
  <c r="BK168"/>
  <c r="J133"/>
  <c r="BK125"/>
  <c r="BK192"/>
  <c r="BK155"/>
  <c r="J223"/>
  <c r="BK140"/>
  <c r="J199"/>
  <c r="BK167"/>
  <c r="J198"/>
  <c r="BK151"/>
  <c i="20" r="J179"/>
  <c r="J178"/>
  <c r="J132"/>
  <c r="J127"/>
  <c r="J162"/>
  <c r="BK169"/>
  <c i="21" r="J149"/>
  <c r="J131"/>
  <c r="BK142"/>
  <c r="BK140"/>
  <c r="J130"/>
  <c r="J129"/>
  <c r="J144"/>
  <c r="J152"/>
  <c r="BK123"/>
  <c r="BK127"/>
  <c i="22" r="J170"/>
  <c r="J149"/>
  <c r="BK137"/>
  <c r="J158"/>
  <c r="BK161"/>
  <c r="J132"/>
  <c r="BK157"/>
  <c i="23" r="BK161"/>
  <c r="BK155"/>
  <c r="BK149"/>
  <c r="J128"/>
  <c r="BK133"/>
  <c i="24" r="J383"/>
  <c r="BK384"/>
  <c r="BK318"/>
  <c r="BK272"/>
  <c r="BK216"/>
  <c r="J165"/>
  <c r="BK340"/>
  <c r="BK314"/>
  <c r="BK270"/>
  <c r="J174"/>
  <c r="J134"/>
  <c r="J368"/>
  <c r="J336"/>
  <c r="BK316"/>
  <c r="J305"/>
  <c r="J224"/>
  <c r="BK394"/>
  <c r="J270"/>
  <c r="J200"/>
  <c r="BK139"/>
  <c r="BK342"/>
  <c r="BK310"/>
  <c r="BK261"/>
  <c i="25" r="BK173"/>
  <c r="J173"/>
  <c r="BK135"/>
  <c r="J172"/>
  <c r="J165"/>
  <c i="26" r="J148"/>
  <c r="BK141"/>
  <c r="BK140"/>
  <c r="J127"/>
  <c r="J138"/>
  <c i="2" r="BK2509"/>
  <c r="J2545"/>
  <c r="J2339"/>
  <c r="J2195"/>
  <c r="BK1960"/>
  <c r="J1815"/>
  <c r="BK1422"/>
  <c r="J1259"/>
  <c r="BK1090"/>
  <c r="J812"/>
  <c r="J336"/>
  <c r="BK144"/>
  <c r="J2186"/>
  <c r="BK2064"/>
  <c r="J1812"/>
  <c r="J1761"/>
  <c r="J1551"/>
  <c r="BK1460"/>
  <c r="J1373"/>
  <c r="J1233"/>
  <c r="J1173"/>
  <c r="BK788"/>
  <c r="J410"/>
  <c r="J191"/>
  <c r="J2521"/>
  <c r="J2336"/>
  <c r="BK1833"/>
  <c r="BK1472"/>
  <c r="BK1415"/>
  <c r="BK1378"/>
  <c r="J1282"/>
  <c r="J1182"/>
  <c r="BK822"/>
  <c r="BK584"/>
  <c r="BK316"/>
  <c r="J2656"/>
  <c r="BK2516"/>
  <c r="BK2332"/>
  <c r="J2067"/>
  <c r="BK1806"/>
  <c r="BK1592"/>
  <c r="J1458"/>
  <c r="BK1392"/>
  <c r="BK1289"/>
  <c r="J1178"/>
  <c r="J1086"/>
  <c r="BK706"/>
  <c r="BK418"/>
  <c r="J316"/>
  <c r="BK177"/>
  <c r="J2518"/>
  <c r="J2239"/>
  <c r="BK2180"/>
  <c r="J1895"/>
  <c r="J1505"/>
  <c r="J1394"/>
  <c r="J1261"/>
  <c r="J1201"/>
  <c r="J1115"/>
  <c r="J1028"/>
  <c r="BK406"/>
  <c r="BK179"/>
  <c r="BK2510"/>
  <c r="J2122"/>
  <c r="J1184"/>
  <c r="BK820"/>
  <c r="BK694"/>
  <c r="BK468"/>
  <c r="BK319"/>
  <c r="BK187"/>
  <c r="BK1555"/>
  <c r="J1453"/>
  <c r="BK1381"/>
  <c r="J1267"/>
  <c r="BK1160"/>
  <c r="BK790"/>
  <c r="J567"/>
  <c r="BK392"/>
  <c r="BK158"/>
  <c i="3" r="J574"/>
  <c r="J487"/>
  <c r="BK402"/>
  <c r="BK361"/>
  <c r="BK276"/>
  <c r="J230"/>
  <c r="J135"/>
  <c r="J595"/>
  <c r="J493"/>
  <c r="J395"/>
  <c r="BK342"/>
  <c r="BK224"/>
  <c r="J606"/>
  <c r="J559"/>
  <c r="J401"/>
  <c r="J365"/>
  <c r="J297"/>
  <c r="J588"/>
  <c r="BK550"/>
  <c r="BK523"/>
  <c r="BK421"/>
  <c r="BK396"/>
  <c r="J342"/>
  <c r="BK273"/>
  <c r="BK614"/>
  <c r="BK607"/>
  <c r="J575"/>
  <c r="J526"/>
  <c r="J410"/>
  <c r="J379"/>
  <c r="J363"/>
  <c r="BK239"/>
  <c r="J608"/>
  <c r="J586"/>
  <c r="J483"/>
  <c r="BK389"/>
  <c r="J343"/>
  <c r="BK236"/>
  <c r="J198"/>
  <c r="BK602"/>
  <c r="BK574"/>
  <c r="BK454"/>
  <c r="BK386"/>
  <c r="J304"/>
  <c r="BK275"/>
  <c r="BK238"/>
  <c r="J216"/>
  <c r="BK640"/>
  <c r="BK627"/>
  <c r="J580"/>
  <c r="J566"/>
  <c r="BK426"/>
  <c r="J382"/>
  <c r="J338"/>
  <c r="BK282"/>
  <c r="J243"/>
  <c r="BK137"/>
  <c i="4" r="BK257"/>
  <c r="BK226"/>
  <c r="BK202"/>
  <c r="J186"/>
  <c r="BK139"/>
  <c r="J283"/>
  <c r="J239"/>
  <c r="J218"/>
  <c r="BK190"/>
  <c r="BK145"/>
  <c r="BK273"/>
  <c r="J267"/>
  <c r="BK242"/>
  <c r="J224"/>
  <c r="BK198"/>
  <c r="J156"/>
  <c r="J196"/>
  <c i="5" r="J183"/>
  <c r="J145"/>
  <c i="6" r="BK153"/>
  <c r="J144"/>
  <c r="BK133"/>
  <c r="BK124"/>
  <c r="J152"/>
  <c r="J142"/>
  <c r="BK134"/>
  <c r="J121"/>
  <c r="BK151"/>
  <c r="BK140"/>
  <c r="BK123"/>
  <c r="J119"/>
  <c r="J140"/>
  <c r="BK136"/>
  <c r="BK130"/>
  <c r="BK127"/>
  <c r="J123"/>
  <c i="7" r="BK276"/>
  <c r="BK232"/>
  <c r="BK206"/>
  <c r="J158"/>
  <c r="BK222"/>
  <c r="BK219"/>
  <c r="BK216"/>
  <c r="J214"/>
  <c r="BK210"/>
  <c r="BK183"/>
  <c r="J180"/>
  <c r="BK179"/>
  <c r="BK176"/>
  <c r="J169"/>
  <c r="J165"/>
  <c r="BK157"/>
  <c r="J154"/>
  <c r="J153"/>
  <c r="BK149"/>
  <c r="BK136"/>
  <c r="J135"/>
  <c r="BK133"/>
  <c r="BK131"/>
  <c r="J277"/>
  <c r="J274"/>
  <c r="J271"/>
  <c r="BK268"/>
  <c r="J263"/>
  <c r="J258"/>
  <c r="BK257"/>
  <c r="J256"/>
  <c r="BK251"/>
  <c r="J246"/>
  <c r="BK243"/>
  <c r="J234"/>
  <c r="J230"/>
  <c r="J226"/>
  <c r="BK224"/>
  <c r="BK223"/>
  <c r="J220"/>
  <c r="J201"/>
  <c r="BK192"/>
  <c r="BK190"/>
  <c r="BK178"/>
  <c r="BK175"/>
  <c r="J173"/>
  <c r="BK169"/>
  <c r="J166"/>
  <c r="BK165"/>
  <c r="J163"/>
  <c r="J149"/>
  <c r="J148"/>
  <c r="BK270"/>
  <c r="J243"/>
  <c r="BK213"/>
  <c r="BK177"/>
  <c r="BK141"/>
  <c r="J259"/>
  <c r="BK231"/>
  <c r="J192"/>
  <c r="BK155"/>
  <c r="J141"/>
  <c r="J257"/>
  <c r="BK221"/>
  <c r="J170"/>
  <c r="BK266"/>
  <c r="BK227"/>
  <c r="BK186"/>
  <c r="BK164"/>
  <c r="J142"/>
  <c r="J270"/>
  <c r="J260"/>
  <c r="BK159"/>
  <c i="8" r="J395"/>
  <c r="J383"/>
  <c r="BK370"/>
  <c r="J346"/>
  <c r="J309"/>
  <c r="BK295"/>
  <c r="BK263"/>
  <c r="BK225"/>
  <c r="BK180"/>
  <c r="BK142"/>
  <c r="BK396"/>
  <c r="J357"/>
  <c r="J347"/>
  <c r="BK313"/>
  <c r="BK410"/>
  <c r="BK369"/>
  <c r="J177"/>
  <c r="J393"/>
  <c r="BK382"/>
  <c r="BK365"/>
  <c r="BK350"/>
  <c r="J330"/>
  <c r="J299"/>
  <c r="J275"/>
  <c r="BK241"/>
  <c r="J212"/>
  <c r="J180"/>
  <c r="J397"/>
  <c r="BK375"/>
  <c r="J314"/>
  <c r="BK304"/>
  <c r="J291"/>
  <c r="BK221"/>
  <c r="BK415"/>
  <c r="BK302"/>
  <c r="BK249"/>
  <c r="J206"/>
  <c r="BK140"/>
  <c i="9" r="J425"/>
  <c r="J386"/>
  <c r="BK376"/>
  <c r="J349"/>
  <c r="BK339"/>
  <c r="BK307"/>
  <c r="J300"/>
  <c r="J272"/>
  <c r="J216"/>
  <c r="BK174"/>
  <c r="BK473"/>
  <c r="BK459"/>
  <c r="BK426"/>
  <c r="BK417"/>
  <c r="BK411"/>
  <c r="BK209"/>
  <c r="BK472"/>
  <c r="BK463"/>
  <c r="J457"/>
  <c r="BK383"/>
  <c r="J351"/>
  <c r="BK300"/>
  <c r="J260"/>
  <c r="J212"/>
  <c r="BK419"/>
  <c r="BK400"/>
  <c r="BK349"/>
  <c r="BK344"/>
  <c r="J312"/>
  <c r="BK301"/>
  <c r="J268"/>
  <c r="J261"/>
  <c r="J209"/>
  <c r="BK177"/>
  <c r="J388"/>
  <c r="J341"/>
  <c r="BK262"/>
  <c r="J179"/>
  <c r="J147"/>
  <c r="BK212"/>
  <c r="BK173"/>
  <c i="10" r="J153"/>
  <c r="BK146"/>
  <c r="J131"/>
  <c r="BK127"/>
  <c r="BK144"/>
  <c r="BK152"/>
  <c r="BK141"/>
  <c r="BK130"/>
  <c i="11" r="BK144"/>
  <c r="J165"/>
  <c r="BK173"/>
  <c r="BK162"/>
  <c r="J128"/>
  <c r="J155"/>
  <c r="BK176"/>
  <c i="12" r="J157"/>
  <c r="BK136"/>
  <c r="BK127"/>
  <c r="J164"/>
  <c r="J126"/>
  <c r="J140"/>
  <c r="J160"/>
  <c r="BK129"/>
  <c r="BK137"/>
  <c r="J152"/>
  <c r="J127"/>
  <c i="13" r="J269"/>
  <c r="J377"/>
  <c r="BK355"/>
  <c r="J302"/>
  <c r="J198"/>
  <c r="BK129"/>
  <c r="J364"/>
  <c r="J301"/>
  <c r="J230"/>
  <c r="J174"/>
  <c r="BK141"/>
  <c r="BK374"/>
  <c r="BK266"/>
  <c r="J162"/>
  <c r="J276"/>
  <c r="J186"/>
  <c r="BK385"/>
  <c r="J349"/>
  <c r="J288"/>
  <c r="BK176"/>
  <c r="J133"/>
  <c r="BK390"/>
  <c r="J362"/>
  <c r="J306"/>
  <c r="BK168"/>
  <c i="14" r="J206"/>
  <c r="BK204"/>
  <c r="BK189"/>
  <c r="BK194"/>
  <c r="J154"/>
  <c r="BK209"/>
  <c r="J193"/>
  <c r="J148"/>
  <c r="J192"/>
  <c r="BK140"/>
  <c r="J173"/>
  <c i="15" r="BK175"/>
  <c r="BK137"/>
  <c r="J174"/>
  <c r="BK191"/>
  <c r="BK134"/>
  <c r="J137"/>
  <c r="BK188"/>
  <c r="BK129"/>
  <c r="J171"/>
  <c i="16" r="J138"/>
  <c r="J158"/>
  <c r="BK139"/>
  <c r="J149"/>
  <c r="BK161"/>
  <c r="J143"/>
  <c r="BK153"/>
  <c i="17" r="J172"/>
  <c r="BK157"/>
  <c r="BK145"/>
  <c r="J145"/>
  <c r="J138"/>
  <c i="18" r="J174"/>
  <c r="BK140"/>
  <c r="BK162"/>
  <c r="J171"/>
  <c r="BK159"/>
  <c r="BK128"/>
  <c r="J163"/>
  <c r="J165"/>
  <c r="J136"/>
  <c r="BK169"/>
  <c r="J126"/>
  <c i="19" r="BK200"/>
  <c r="J151"/>
  <c r="J221"/>
  <c r="J149"/>
  <c r="BK193"/>
  <c r="J211"/>
  <c r="J165"/>
  <c r="J140"/>
  <c r="J204"/>
  <c r="J170"/>
  <c r="BK136"/>
  <c r="J168"/>
  <c r="BK216"/>
  <c r="J184"/>
  <c r="J187"/>
  <c r="BK153"/>
  <c i="20" r="BK161"/>
  <c r="J176"/>
  <c r="J167"/>
  <c r="J136"/>
  <c r="BK139"/>
  <c r="BK164"/>
  <c r="BK129"/>
  <c i="21" r="BK138"/>
  <c r="J146"/>
  <c r="BK151"/>
  <c r="J126"/>
  <c r="BK124"/>
  <c r="BK126"/>
  <c r="BK128"/>
  <c r="BK129"/>
  <c i="22" r="J164"/>
  <c r="J154"/>
  <c r="BK148"/>
  <c r="BK176"/>
  <c r="J136"/>
  <c r="BK143"/>
  <c r="J166"/>
  <c r="BK134"/>
  <c i="23" r="BK170"/>
  <c r="J161"/>
  <c r="J133"/>
  <c r="BK146"/>
  <c i="24" r="J386"/>
  <c r="J405"/>
  <c r="BK338"/>
  <c r="J317"/>
  <c r="BK283"/>
  <c r="J182"/>
  <c r="BK152"/>
  <c r="J384"/>
  <c r="J337"/>
  <c r="BK313"/>
  <c r="BK266"/>
  <c r="J214"/>
  <c r="BK132"/>
  <c r="BK360"/>
  <c r="J318"/>
  <c r="BK297"/>
  <c r="J139"/>
  <c r="J307"/>
  <c r="BK228"/>
  <c r="J178"/>
  <c r="BK375"/>
  <c r="J341"/>
  <c r="BK321"/>
  <c r="BK252"/>
  <c i="25" r="J161"/>
  <c r="J129"/>
  <c r="BK165"/>
  <c r="J143"/>
  <c r="J141"/>
  <c r="BK157"/>
  <c r="J159"/>
  <c i="26" r="BK145"/>
  <c r="BK138"/>
  <c r="J143"/>
  <c r="J133"/>
  <c r="BK150"/>
  <c i="2" r="BK2673"/>
  <c r="BK2198"/>
  <c r="BK2133"/>
  <c r="BK2067"/>
  <c r="BK1822"/>
  <c r="BK1761"/>
  <c r="J1411"/>
  <c r="BK1285"/>
  <c r="BK1240"/>
  <c r="J1131"/>
  <c r="BK753"/>
  <c r="J193"/>
  <c r="BK2547"/>
  <c r="J2191"/>
  <c r="J2108"/>
  <c r="BK1837"/>
  <c r="BK1765"/>
  <c r="BK1505"/>
  <c r="BK1418"/>
  <c r="J1392"/>
  <c r="BK1291"/>
  <c r="J1232"/>
  <c r="BK1129"/>
  <c r="J790"/>
  <c r="J665"/>
  <c r="BK272"/>
  <c r="J2543"/>
  <c r="BK2339"/>
  <c r="BK1588"/>
  <c r="J1420"/>
  <c r="BK1375"/>
  <c r="BK1233"/>
  <c r="BK1131"/>
  <c r="BK751"/>
  <c r="BK345"/>
  <c r="J189"/>
  <c r="J2651"/>
  <c r="BK2414"/>
  <c r="J2180"/>
  <c r="J1810"/>
  <c r="J1472"/>
  <c r="BK1397"/>
  <c r="BK1293"/>
  <c r="J1223"/>
  <c r="J1092"/>
  <c r="BK707"/>
  <c r="J495"/>
  <c r="BK408"/>
  <c r="J229"/>
  <c r="J2539"/>
  <c r="BK2200"/>
  <c r="J2029"/>
  <c r="BK1759"/>
  <c r="J1424"/>
  <c r="BK1267"/>
  <c r="BK1073"/>
  <c r="BK771"/>
  <c r="BK407"/>
  <c r="J185"/>
  <c r="J2654"/>
  <c r="BK1263"/>
  <c r="BK1231"/>
  <c r="J1030"/>
  <c r="J743"/>
  <c r="BK672"/>
  <c r="BK495"/>
  <c r="J392"/>
  <c r="BK293"/>
  <c r="J1558"/>
  <c r="J1416"/>
  <c r="J1390"/>
  <c r="J1263"/>
  <c r="BK1067"/>
  <c r="BK671"/>
  <c r="BK479"/>
  <c r="BK317"/>
  <c i="3" r="BK606"/>
  <c r="J563"/>
  <c r="J419"/>
  <c r="J393"/>
  <c r="J348"/>
  <c r="BK284"/>
  <c r="J233"/>
  <c r="BK144"/>
  <c r="J584"/>
  <c r="BK530"/>
  <c r="BK408"/>
  <c r="BK344"/>
  <c r="J276"/>
  <c r="J221"/>
  <c r="J612"/>
  <c r="J550"/>
  <c r="J414"/>
  <c r="J381"/>
  <c r="J337"/>
  <c r="J587"/>
  <c r="J572"/>
  <c r="BK565"/>
  <c r="BK559"/>
  <c r="J412"/>
  <c r="BK387"/>
  <c r="J352"/>
  <c r="J299"/>
  <c r="J270"/>
  <c r="J232"/>
  <c r="BK588"/>
  <c r="J564"/>
  <c r="BK420"/>
  <c r="BK382"/>
  <c r="J341"/>
  <c r="BK304"/>
  <c r="BK220"/>
  <c r="J592"/>
  <c r="J536"/>
  <c r="BK405"/>
  <c r="BK392"/>
  <c r="BK379"/>
  <c r="BK232"/>
  <c r="J609"/>
  <c r="BK572"/>
  <c r="BK427"/>
  <c r="J422"/>
  <c r="BK365"/>
  <c r="J282"/>
  <c r="BK253"/>
  <c r="BK229"/>
  <c r="BK135"/>
  <c r="BK636"/>
  <c r="BK624"/>
  <c r="J620"/>
  <c r="J560"/>
  <c r="BK413"/>
  <c r="J396"/>
  <c r="BK352"/>
  <c r="BK283"/>
  <c r="BK272"/>
  <c r="J238"/>
  <c i="4" r="BK297"/>
  <c r="J253"/>
  <c r="BK224"/>
  <c r="J197"/>
  <c r="BK166"/>
  <c r="BK295"/>
  <c r="J252"/>
  <c r="J228"/>
  <c r="BK204"/>
  <c r="BK161"/>
  <c r="J142"/>
  <c r="J272"/>
  <c r="BK253"/>
  <c r="BK227"/>
  <c r="J216"/>
  <c r="BK188"/>
  <c r="BK168"/>
  <c r="BK289"/>
  <c r="J179"/>
  <c r="J149"/>
  <c r="BK133"/>
  <c r="BK281"/>
  <c r="BK267"/>
  <c r="BK184"/>
  <c r="J169"/>
  <c r="BK150"/>
  <c r="BK135"/>
  <c r="BK279"/>
  <c r="BK272"/>
  <c r="J244"/>
  <c r="BK216"/>
  <c r="BK199"/>
  <c r="J145"/>
  <c r="J288"/>
  <c r="J280"/>
  <c r="J256"/>
  <c r="J233"/>
  <c r="J213"/>
  <c r="BK200"/>
  <c r="BK189"/>
  <c r="BK146"/>
  <c r="J181"/>
  <c r="J163"/>
  <c r="J151"/>
  <c i="5" r="J252"/>
  <c r="BK208"/>
  <c r="BK167"/>
  <c r="J139"/>
  <c r="J129"/>
  <c r="J210"/>
  <c r="J193"/>
  <c r="BK156"/>
  <c r="J259"/>
  <c r="J215"/>
  <c r="J194"/>
  <c r="BK183"/>
  <c r="J158"/>
  <c r="BK136"/>
  <c r="J256"/>
  <c r="BK229"/>
  <c r="J182"/>
  <c r="BK134"/>
  <c r="J257"/>
  <c r="BK214"/>
  <c r="BK197"/>
  <c r="BK182"/>
  <c r="J159"/>
  <c r="BK143"/>
  <c r="J125"/>
  <c r="BK236"/>
  <c r="J200"/>
  <c r="J178"/>
  <c r="J155"/>
  <c r="J131"/>
  <c r="BK194"/>
  <c r="J151"/>
  <c i="6" r="J155"/>
  <c r="BK120"/>
  <c r="J150"/>
  <c r="J136"/>
  <c r="F37"/>
  <c i="7" r="J198"/>
  <c r="J151"/>
  <c r="J134"/>
  <c r="J264"/>
  <c r="BK128"/>
  <c r="BK230"/>
  <c r="BK195"/>
  <c r="J175"/>
  <c r="BK132"/>
  <c r="J233"/>
  <c r="J210"/>
  <c r="J161"/>
  <c r="J150"/>
  <c r="J136"/>
  <c r="J267"/>
  <c r="J228"/>
  <c r="J183"/>
  <c r="J160"/>
  <c r="J273"/>
  <c r="BK228"/>
  <c r="J190"/>
  <c r="BK166"/>
  <c r="BK138"/>
  <c r="J276"/>
  <c r="BK264"/>
  <c r="BK217"/>
  <c r="BK189"/>
  <c r="BK139"/>
  <c i="8" r="BK413"/>
  <c r="J389"/>
  <c r="BK379"/>
  <c r="J368"/>
  <c r="BK353"/>
  <c r="J313"/>
  <c r="J296"/>
  <c r="BK275"/>
  <c r="J248"/>
  <c r="BK205"/>
  <c r="J154"/>
  <c r="J415"/>
  <c r="BK367"/>
  <c r="J350"/>
  <c r="BK301"/>
  <c r="BK385"/>
  <c r="BK194"/>
  <c r="BK399"/>
  <c r="J372"/>
  <c r="J354"/>
  <c r="BK310"/>
  <c r="J292"/>
  <c r="J251"/>
  <c r="BK230"/>
  <c r="J161"/>
  <c r="BK395"/>
  <c r="BK373"/>
  <c r="J303"/>
  <c r="J286"/>
  <c r="BK207"/>
  <c r="BK408"/>
  <c r="BK340"/>
  <c r="BK242"/>
  <c r="J207"/>
  <c r="BK148"/>
  <c i="9" r="J454"/>
  <c r="J409"/>
  <c r="BK390"/>
  <c r="BK381"/>
  <c r="J374"/>
  <c r="J344"/>
  <c r="J313"/>
  <c r="BK302"/>
  <c r="J275"/>
  <c r="BK259"/>
  <c r="BK169"/>
  <c r="BK470"/>
  <c r="J458"/>
  <c r="BK423"/>
  <c r="J413"/>
  <c r="J401"/>
  <c r="J149"/>
  <c r="BK466"/>
  <c r="J459"/>
  <c r="BK386"/>
  <c r="J339"/>
  <c r="J308"/>
  <c r="J262"/>
  <c r="J215"/>
  <c r="J420"/>
  <c r="J384"/>
  <c r="BK350"/>
  <c r="BK345"/>
  <c r="BK314"/>
  <c r="BK273"/>
  <c r="BK264"/>
  <c r="BK206"/>
  <c r="J171"/>
  <c r="J376"/>
  <c r="BK275"/>
  <c r="J174"/>
  <c r="BK128"/>
  <c r="J207"/>
  <c r="BK168"/>
  <c i="10" r="J147"/>
  <c r="BK151"/>
  <c r="BK140"/>
  <c r="J127"/>
  <c r="J130"/>
  <c r="BK148"/>
  <c r="BK134"/>
  <c r="BK143"/>
  <c r="BK135"/>
  <c i="11" r="BK128"/>
  <c r="BK155"/>
  <c r="J159"/>
  <c r="J146"/>
  <c r="J162"/>
  <c r="J169"/>
  <c r="BK156"/>
  <c i="12" r="BK151"/>
  <c r="J153"/>
  <c r="BK164"/>
  <c r="J129"/>
  <c r="J150"/>
  <c r="J162"/>
  <c r="J136"/>
  <c r="BK143"/>
  <c r="BK168"/>
  <c r="BK162"/>
  <c r="J131"/>
  <c i="13" r="J296"/>
  <c r="BK400"/>
  <c r="J369"/>
  <c r="J308"/>
  <c r="J228"/>
  <c r="BK162"/>
  <c r="BK367"/>
  <c r="BK296"/>
  <c r="BK201"/>
  <c r="BK156"/>
  <c r="BK380"/>
  <c r="BK353"/>
  <c r="BK373"/>
  <c r="J353"/>
  <c r="BK232"/>
  <c i="14" r="J203"/>
  <c r="J175"/>
  <c r="J198"/>
  <c r="J167"/>
  <c r="BK183"/>
  <c r="BK133"/>
  <c r="J199"/>
  <c r="BK139"/>
  <c r="J188"/>
  <c r="J140"/>
  <c r="BK148"/>
  <c r="BK188"/>
  <c i="15" r="J209"/>
  <c r="J184"/>
  <c r="J132"/>
  <c r="BK173"/>
  <c r="J152"/>
  <c r="J193"/>
  <c r="BK207"/>
  <c r="BK193"/>
  <c r="J140"/>
  <c r="BK152"/>
  <c r="BK195"/>
  <c r="J150"/>
  <c r="BK181"/>
  <c i="16" r="BK157"/>
  <c r="BK159"/>
  <c r="J156"/>
  <c r="BK129"/>
  <c r="J157"/>
  <c r="BK152"/>
  <c i="17" r="BK164"/>
  <c r="BK133"/>
  <c r="BK153"/>
  <c r="BK173"/>
  <c r="J164"/>
  <c r="BK163"/>
  <c i="18" r="J150"/>
  <c r="BK166"/>
  <c r="J154"/>
  <c r="J170"/>
  <c r="BK143"/>
  <c r="BK125"/>
  <c r="J143"/>
  <c r="BK167"/>
  <c r="J151"/>
  <c r="BK134"/>
  <c r="BK172"/>
  <c r="BK148"/>
  <c r="J158"/>
  <c i="19" r="J216"/>
  <c r="J182"/>
  <c r="BK138"/>
  <c r="J200"/>
  <c r="J132"/>
  <c r="BK197"/>
  <c r="J181"/>
  <c r="J163"/>
  <c r="J131"/>
  <c r="J206"/>
  <c r="J188"/>
  <c r="BK143"/>
  <c r="J178"/>
  <c r="BK131"/>
  <c r="BK188"/>
  <c r="J136"/>
  <c r="BK219"/>
  <c r="J161"/>
  <c i="20" r="J173"/>
  <c r="BK127"/>
  <c r="J164"/>
  <c r="BK131"/>
  <c r="BK134"/>
  <c r="J131"/>
  <c i="21" r="J139"/>
  <c r="J123"/>
  <c r="J133"/>
  <c r="J121"/>
  <c r="BK150"/>
  <c r="BK153"/>
  <c r="BK121"/>
  <c r="J122"/>
  <c i="22" r="J177"/>
  <c r="BK150"/>
  <c r="J163"/>
  <c r="BK170"/>
  <c r="BK174"/>
  <c r="J134"/>
  <c r="J150"/>
  <c r="BK158"/>
  <c i="23" r="BK156"/>
  <c r="J135"/>
  <c r="J158"/>
  <c r="BK141"/>
  <c r="BK139"/>
  <c i="24" r="BK392"/>
  <c r="BK408"/>
  <c r="J382"/>
  <c r="BK319"/>
  <c r="J297"/>
  <c r="BK231"/>
  <c r="J172"/>
  <c r="J419"/>
  <c r="J345"/>
  <c r="J323"/>
  <c r="J272"/>
  <c r="J231"/>
  <c r="J152"/>
  <c r="J393"/>
  <c r="J343"/>
  <c r="J311"/>
  <c r="BK253"/>
  <c r="J408"/>
  <c r="J385"/>
  <c r="J250"/>
  <c r="BK168"/>
  <c r="BK386"/>
  <c r="J353"/>
  <c r="BK335"/>
  <c r="BK303"/>
  <c r="J263"/>
  <c i="25" r="J152"/>
  <c r="J131"/>
  <c r="J158"/>
  <c r="BK129"/>
  <c r="BK137"/>
  <c r="J149"/>
  <c r="J155"/>
  <c i="26" r="J137"/>
  <c r="J140"/>
  <c r="BK137"/>
  <c r="BK126"/>
  <c r="J131"/>
  <c i="2" r="BK2543"/>
  <c r="J2648"/>
  <c r="BK2338"/>
  <c r="J2182"/>
  <c r="J2069"/>
  <c r="J1827"/>
  <c r="J1789"/>
  <c r="J1412"/>
  <c r="BK1271"/>
  <c r="BK1223"/>
  <c r="BK1000"/>
  <c r="J694"/>
  <c r="J272"/>
  <c r="BK2549"/>
  <c r="J2432"/>
  <c r="J2184"/>
  <c r="J1793"/>
  <c r="BK1596"/>
  <c r="J1475"/>
  <c r="J1422"/>
  <c r="BK1281"/>
  <c r="J1164"/>
  <c r="BK813"/>
  <c r="J678"/>
  <c r="BK550"/>
  <c r="J267"/>
  <c r="J2516"/>
  <c r="J2189"/>
  <c r="BK1801"/>
  <c r="BK1411"/>
  <c r="J1371"/>
  <c r="J1243"/>
  <c r="BK1204"/>
  <c r="BK998"/>
  <c r="J510"/>
  <c r="BK268"/>
  <c r="BK2670"/>
  <c r="BK2512"/>
  <c r="BK2191"/>
  <c r="BK1929"/>
  <c r="J1718"/>
  <c r="J1455"/>
  <c r="J1376"/>
  <c r="J1229"/>
  <c r="BK1117"/>
  <c r="BK1026"/>
  <c r="BK649"/>
  <c r="J345"/>
  <c r="J158"/>
  <c r="J2338"/>
  <c r="J2181"/>
  <c r="BK1950"/>
  <c r="J1833"/>
  <c r="J1592"/>
  <c r="BK1467"/>
  <c r="J1378"/>
  <c r="J1285"/>
  <c r="BK1176"/>
  <c r="J1088"/>
  <c r="J998"/>
  <c r="BK412"/>
  <c r="J181"/>
  <c r="BK2539"/>
  <c r="J2185"/>
  <c r="BK1201"/>
  <c r="BK1028"/>
  <c r="BK725"/>
  <c r="BK567"/>
  <c r="J333"/>
  <c r="J177"/>
  <c r="BK1789"/>
  <c r="J1415"/>
  <c r="J1369"/>
  <c r="BK1235"/>
  <c r="BK743"/>
  <c r="BK625"/>
  <c r="BK494"/>
  <c r="BK405"/>
  <c r="J187"/>
  <c i="3" r="J578"/>
  <c r="J546"/>
  <c r="BK410"/>
  <c r="BK363"/>
  <c r="J283"/>
  <c r="BK237"/>
  <c r="BK153"/>
  <c r="J599"/>
  <c r="J576"/>
  <c r="BK460"/>
  <c r="BK394"/>
  <c r="J281"/>
  <c r="J242"/>
  <c r="J133"/>
  <c r="J562"/>
  <c r="J467"/>
  <c r="J387"/>
  <c r="BK301"/>
  <c r="BK597"/>
  <c r="BK580"/>
  <c r="J568"/>
  <c r="BK511"/>
  <c r="BK419"/>
  <c r="J389"/>
  <c r="BK341"/>
  <c r="J271"/>
  <c r="J240"/>
  <c r="BK609"/>
  <c r="BK577"/>
  <c r="J555"/>
  <c r="J423"/>
  <c r="BK407"/>
  <c r="J368"/>
  <c r="J350"/>
  <c r="J269"/>
  <c r="BK225"/>
  <c r="J594"/>
  <c r="BK566"/>
  <c r="BK409"/>
  <c r="BK395"/>
  <c r="BK338"/>
  <c r="BK226"/>
  <c r="BK152"/>
  <c r="BK601"/>
  <c r="BK569"/>
  <c r="J424"/>
  <c r="BK348"/>
  <c r="J284"/>
  <c r="BK244"/>
  <c r="BK228"/>
  <c r="J636"/>
  <c r="BK622"/>
  <c r="BK526"/>
  <c r="J404"/>
  <c r="BK373"/>
  <c r="J303"/>
  <c r="BK278"/>
  <c r="BK268"/>
  <c r="BK227"/>
  <c i="4" r="BK280"/>
  <c r="BK247"/>
  <c r="J199"/>
  <c r="J182"/>
  <c r="J161"/>
  <c r="BK261"/>
  <c r="J241"/>
  <c r="BK212"/>
  <c r="BK169"/>
  <c r="BK143"/>
  <c r="BK298"/>
  <c r="BK294"/>
  <c r="BK262"/>
  <c r="BK238"/>
  <c r="J220"/>
  <c r="BK196"/>
  <c r="J174"/>
  <c r="BK134"/>
  <c r="BK183"/>
  <c r="BK167"/>
  <c r="J132"/>
  <c r="J285"/>
  <c r="J271"/>
  <c r="J237"/>
  <c r="J176"/>
  <c r="BK277"/>
  <c r="BK245"/>
  <c r="BK234"/>
  <c r="BK214"/>
  <c r="BK182"/>
  <c r="J146"/>
  <c r="BK282"/>
  <c r="BK271"/>
  <c r="J240"/>
  <c r="BK220"/>
  <c r="J206"/>
  <c r="J172"/>
  <c r="J184"/>
  <c r="J159"/>
  <c r="BK149"/>
  <c i="5" r="J245"/>
  <c r="J207"/>
  <c r="BK178"/>
  <c r="BK151"/>
  <c r="J136"/>
  <c r="J253"/>
  <c r="BK205"/>
  <c r="BK157"/>
  <c r="J124"/>
  <c r="J237"/>
  <c r="BK199"/>
  <c r="J186"/>
  <c r="BK179"/>
  <c r="J153"/>
  <c r="J265"/>
  <c r="J255"/>
  <c r="BK209"/>
  <c r="J165"/>
  <c r="BK148"/>
  <c r="J267"/>
  <c r="J211"/>
  <c r="J184"/>
  <c r="BK145"/>
  <c r="J127"/>
  <c r="BK257"/>
  <c r="BK235"/>
  <c r="BK211"/>
  <c r="J192"/>
  <c r="J157"/>
  <c r="BK135"/>
  <c r="J180"/>
  <c r="BK161"/>
  <c r="J140"/>
  <c i="6" r="BK150"/>
  <c r="J138"/>
  <c r="BK148"/>
  <c r="J141"/>
  <c r="J125"/>
  <c r="BK152"/>
  <c r="BK141"/>
  <c r="BK121"/>
  <c r="BK146"/>
  <c i="7" r="BK258"/>
  <c r="J207"/>
  <c r="J156"/>
  <c r="BK148"/>
  <c i="8" r="BK284"/>
  <c r="BK231"/>
  <c r="BK195"/>
  <c r="J417"/>
  <c r="J375"/>
  <c r="BK355"/>
  <c r="J338"/>
  <c r="J386"/>
  <c r="J203"/>
  <c r="J148"/>
  <c r="BK384"/>
  <c r="BK371"/>
  <c r="J353"/>
  <c r="BK345"/>
  <c r="BK305"/>
  <c r="BK291"/>
  <c r="J273"/>
  <c r="BK236"/>
  <c r="BK203"/>
  <c r="J410"/>
  <c r="J379"/>
  <c r="J356"/>
  <c r="J308"/>
  <c r="BK293"/>
  <c r="J225"/>
  <c r="J403"/>
  <c r="J295"/>
  <c r="J253"/>
  <c r="J230"/>
  <c r="J194"/>
  <c i="9" r="J461"/>
  <c r="J417"/>
  <c r="J396"/>
  <c r="BK379"/>
  <c r="J350"/>
  <c r="J343"/>
  <c r="J338"/>
  <c r="J283"/>
  <c r="J271"/>
  <c r="J264"/>
  <c r="BK208"/>
  <c r="BK147"/>
  <c r="BK464"/>
  <c r="BK432"/>
  <c r="BK421"/>
  <c r="J415"/>
  <c r="BK408"/>
  <c r="BK187"/>
  <c r="BK471"/>
  <c r="J464"/>
  <c r="BK458"/>
  <c r="BK384"/>
  <c r="BK338"/>
  <c r="J303"/>
  <c r="BK241"/>
  <c r="BK422"/>
  <c r="J399"/>
  <c r="BK378"/>
  <c r="BK346"/>
  <c r="J320"/>
  <c r="J304"/>
  <c r="BK266"/>
  <c r="J217"/>
  <c r="BK181"/>
  <c r="J170"/>
  <c r="J311"/>
  <c r="BK223"/>
  <c r="J178"/>
  <c r="J241"/>
  <c r="J205"/>
  <c r="BK148"/>
  <c i="10" r="BK126"/>
  <c r="J144"/>
  <c r="J152"/>
  <c r="J126"/>
  <c r="BK131"/>
  <c r="BK147"/>
  <c r="J140"/>
  <c r="J138"/>
  <c i="11" r="BK169"/>
  <c r="J139"/>
  <c r="J135"/>
  <c r="J161"/>
  <c r="J173"/>
  <c i="12" r="J167"/>
  <c r="J142"/>
  <c r="BK142"/>
  <c r="BK161"/>
  <c r="J143"/>
  <c r="BK138"/>
  <c r="J158"/>
  <c r="BK158"/>
  <c r="BK153"/>
  <c i="13" r="J381"/>
  <c r="BK389"/>
  <c r="BK365"/>
  <c r="BK306"/>
  <c r="J255"/>
  <c r="J195"/>
  <c r="J396"/>
  <c r="BK360"/>
  <c r="J319"/>
  <c r="J252"/>
  <c r="BK226"/>
  <c r="J168"/>
  <c r="J389"/>
  <c r="J304"/>
  <c r="J226"/>
  <c r="J155"/>
  <c r="J347"/>
  <c r="BK195"/>
  <c r="J138"/>
  <c r="J374"/>
  <c r="BK364"/>
  <c r="J335"/>
  <c r="BK311"/>
  <c r="BK238"/>
  <c r="BK214"/>
  <c r="J164"/>
  <c r="BK349"/>
  <c r="J359"/>
  <c r="BK319"/>
  <c r="BK240"/>
  <c r="BK145"/>
  <c i="14" r="BK184"/>
  <c r="J202"/>
  <c r="BK154"/>
  <c r="J182"/>
  <c r="J131"/>
  <c r="J146"/>
  <c r="BK169"/>
  <c r="BK185"/>
  <c r="J142"/>
  <c r="J178"/>
  <c r="J197"/>
  <c r="BK156"/>
  <c i="15" r="J179"/>
  <c r="BK190"/>
  <c r="J194"/>
  <c r="BK179"/>
  <c r="BK174"/>
  <c i="16" r="J155"/>
  <c r="BK127"/>
  <c r="J137"/>
  <c r="BK143"/>
  <c r="J163"/>
  <c r="J130"/>
  <c r="J139"/>
  <c i="17" r="J143"/>
  <c r="J154"/>
  <c r="BK154"/>
  <c r="J148"/>
  <c r="J157"/>
  <c i="18" r="BK154"/>
  <c r="BK131"/>
  <c r="J160"/>
  <c r="J172"/>
  <c r="J177"/>
  <c i="19" r="J128"/>
  <c r="BK181"/>
  <c r="BK208"/>
  <c r="J174"/>
  <c r="J153"/>
  <c r="J203"/>
  <c r="J185"/>
  <c r="BK129"/>
  <c r="BK185"/>
  <c r="J134"/>
  <c r="J196"/>
  <c r="BK172"/>
  <c r="BK221"/>
  <c r="BK179"/>
  <c i="20" r="BK162"/>
  <c r="J171"/>
  <c r="J169"/>
  <c r="BK175"/>
  <c r="J161"/>
  <c i="21" r="BK155"/>
  <c r="J136"/>
  <c r="J140"/>
  <c r="BK131"/>
  <c r="BK135"/>
  <c r="BK136"/>
  <c r="BK149"/>
  <c r="BK132"/>
  <c r="J135"/>
  <c r="BK125"/>
  <c i="22" r="BK166"/>
  <c r="BK162"/>
  <c r="BK169"/>
  <c r="J160"/>
  <c r="BK164"/>
  <c r="J159"/>
  <c r="BK139"/>
  <c r="J151"/>
  <c i="23" r="J155"/>
  <c r="BK166"/>
  <c r="BK128"/>
  <c r="BK169"/>
  <c r="J137"/>
  <c i="24" r="BK422"/>
  <c r="J394"/>
  <c r="BK325"/>
  <c r="BK307"/>
  <c r="BK251"/>
  <c r="BK180"/>
  <c r="J422"/>
  <c r="J344"/>
  <c r="BK308"/>
  <c r="BK249"/>
  <c r="BK166"/>
  <c r="J417"/>
  <c r="BK345"/>
  <c r="BK323"/>
  <c r="J314"/>
  <c r="J251"/>
  <c r="BK419"/>
  <c r="BK393"/>
  <c r="BK268"/>
  <c r="J180"/>
  <c r="J135"/>
  <c r="J360"/>
  <c r="J338"/>
  <c r="J295"/>
  <c r="J218"/>
  <c i="25" r="BK164"/>
  <c r="BK126"/>
  <c r="BK152"/>
  <c r="BK159"/>
  <c r="J126"/>
  <c r="BK167"/>
  <c i="26" r="BK147"/>
  <c r="J147"/>
  <c r="J146"/>
  <c r="J135"/>
  <c r="BK146"/>
  <c i="2" r="BK2336"/>
  <c r="J2666"/>
  <c r="BK2432"/>
  <c r="J2113"/>
  <c r="J1929"/>
  <c r="J1792"/>
  <c r="BK1553"/>
  <c r="J1254"/>
  <c r="J1231"/>
  <c r="BK1086"/>
  <c r="J751"/>
  <c r="J239"/>
  <c r="J2512"/>
  <c r="BK2113"/>
  <c r="BK1864"/>
  <c r="J1553"/>
  <c r="J1477"/>
  <c r="J1401"/>
  <c r="BK1329"/>
  <c r="J1214"/>
  <c r="BK1018"/>
  <c r="J672"/>
  <c r="J411"/>
  <c r="BK229"/>
  <c r="BK2654"/>
  <c r="J2509"/>
  <c r="J1960"/>
  <c r="BK1562"/>
  <c r="J1418"/>
  <c r="J1379"/>
  <c r="J1269"/>
  <c r="J1160"/>
  <c r="J816"/>
  <c r="J599"/>
  <c r="BK402"/>
  <c i="1" r="AS94"/>
  <c i="2" r="J1331"/>
  <c r="BK1227"/>
  <c r="J1166"/>
  <c r="J744"/>
  <c r="BK599"/>
  <c r="J409"/>
  <c r="J313"/>
  <c r="BK2646"/>
  <c r="J2187"/>
  <c r="BK2108"/>
  <c r="J1837"/>
  <c r="BK1563"/>
  <c r="BK1458"/>
  <c r="BK1380"/>
  <c r="BK1248"/>
  <c r="BK1184"/>
  <c r="J753"/>
  <c r="J403"/>
  <c r="BK2672"/>
  <c r="J2200"/>
  <c r="J1250"/>
  <c r="BK1164"/>
  <c r="BK816"/>
  <c r="J666"/>
  <c r="J416"/>
  <c r="BK336"/>
  <c r="BK2195"/>
  <c r="J1596"/>
  <c r="J1502"/>
  <c r="J1403"/>
  <c r="BK1283"/>
  <c r="BK1211"/>
  <c r="J1021"/>
  <c r="BK678"/>
  <c r="BK510"/>
  <c r="J404"/>
  <c r="BK189"/>
  <c i="3" r="J583"/>
  <c r="BK570"/>
  <c r="BK478"/>
  <c r="BK406"/>
  <c r="J386"/>
  <c r="J300"/>
  <c r="J273"/>
  <c r="BK198"/>
  <c r="BK610"/>
  <c r="BK586"/>
  <c r="BK473"/>
  <c r="J406"/>
  <c r="J312"/>
  <c r="J244"/>
  <c r="J153"/>
  <c r="BK594"/>
  <c r="BK422"/>
  <c r="BK385"/>
  <c r="J361"/>
  <c r="BK339"/>
  <c r="BK555"/>
  <c r="J530"/>
  <c r="BK483"/>
  <c r="BK399"/>
  <c r="BK368"/>
  <c r="BK328"/>
  <c r="J227"/>
  <c r="BK611"/>
  <c r="BK584"/>
  <c r="BK563"/>
  <c r="BK424"/>
  <c r="J397"/>
  <c r="BK351"/>
  <c r="J339"/>
  <c r="J223"/>
  <c r="BK603"/>
  <c r="J579"/>
  <c r="J411"/>
  <c r="J375"/>
  <c r="J340"/>
  <c r="J241"/>
  <c r="J224"/>
  <c r="BK131"/>
  <c r="BK587"/>
  <c r="J571"/>
  <c r="J357"/>
  <c r="J328"/>
  <c r="BK277"/>
  <c r="BK240"/>
  <c r="J220"/>
  <c r="BK638"/>
  <c r="BK620"/>
  <c r="J570"/>
  <c r="J502"/>
  <c r="BK411"/>
  <c r="BK381"/>
  <c r="BK280"/>
  <c r="J239"/>
  <c r="BK133"/>
  <c i="4" r="BK266"/>
  <c r="BK211"/>
  <c r="J189"/>
  <c r="J162"/>
  <c r="J286"/>
  <c r="J249"/>
  <c r="J226"/>
  <c r="BK175"/>
  <c r="J139"/>
  <c r="J297"/>
  <c r="BK254"/>
  <c r="J234"/>
  <c r="BK218"/>
  <c r="BK191"/>
  <c r="J166"/>
  <c r="J135"/>
  <c r="BK194"/>
  <c r="J171"/>
  <c r="BK290"/>
  <c r="BK276"/>
  <c r="BK263"/>
  <c r="J243"/>
  <c r="J190"/>
  <c r="J165"/>
  <c r="J133"/>
  <c r="J282"/>
  <c r="J265"/>
  <c r="BK236"/>
  <c r="J223"/>
  <c r="J200"/>
  <c r="BK164"/>
  <c r="BK291"/>
  <c r="J273"/>
  <c r="BK243"/>
  <c r="J238"/>
  <c r="J217"/>
  <c r="BK201"/>
  <c r="J168"/>
  <c r="BK176"/>
  <c r="BK157"/>
  <c r="J147"/>
  <c i="5" r="BK239"/>
  <c r="J214"/>
  <c r="J201"/>
  <c r="J150"/>
  <c r="J135"/>
  <c r="BK268"/>
  <c r="J213"/>
  <c r="J185"/>
  <c r="J154"/>
  <c r="J268"/>
  <c r="BK255"/>
  <c r="J208"/>
  <c r="J197"/>
  <c r="J181"/>
  <c r="BK169"/>
  <c r="BK140"/>
  <c r="BK252"/>
  <c r="J206"/>
  <c r="BK195"/>
  <c r="BK155"/>
  <c r="J133"/>
  <c r="BK234"/>
  <c r="J212"/>
  <c r="J205"/>
  <c r="BK171"/>
  <c r="BK126"/>
  <c r="BK253"/>
  <c r="J228"/>
  <c r="BK196"/>
  <c r="BK165"/>
  <c r="BK152"/>
  <c r="BK128"/>
  <c r="J187"/>
  <c r="J168"/>
  <c r="BK153"/>
  <c r="BK132"/>
  <c i="6" r="J143"/>
  <c r="J127"/>
  <c r="F36"/>
  <c i="7" r="BK162"/>
  <c r="BK143"/>
  <c r="BK273"/>
  <c r="BK269"/>
  <c r="J235"/>
  <c r="J205"/>
  <c r="J164"/>
  <c r="BK140"/>
  <c r="J251"/>
  <c r="J213"/>
  <c r="BK163"/>
  <c r="BK154"/>
  <c r="J139"/>
  <c r="BK247"/>
  <c r="BK205"/>
  <c r="J177"/>
  <c r="BK274"/>
  <c r="BK239"/>
  <c r="BK207"/>
  <c r="J159"/>
  <c r="J278"/>
  <c r="BK262"/>
  <c r="BK170"/>
  <c i="8" r="BK417"/>
  <c r="J388"/>
  <c r="J373"/>
  <c r="BK349"/>
  <c r="BK306"/>
  <c r="BK292"/>
  <c r="J249"/>
  <c r="BK206"/>
  <c r="BK156"/>
  <c r="J399"/>
  <c r="J366"/>
  <c r="J351"/>
  <c r="BK314"/>
  <c r="J408"/>
  <c r="J371"/>
  <c r="J156"/>
  <c r="BK389"/>
  <c r="BK366"/>
  <c r="BK352"/>
  <c r="BK331"/>
  <c r="BK300"/>
  <c r="BK282"/>
  <c r="BK248"/>
  <c r="J210"/>
  <c r="J152"/>
  <c r="BK391"/>
  <c r="J359"/>
  <c r="J310"/>
  <c r="BK296"/>
  <c r="J263"/>
  <c r="BK185"/>
  <c r="J255"/>
  <c r="BK212"/>
  <c r="BK146"/>
  <c i="9" r="J419"/>
  <c r="BK407"/>
  <c r="BK385"/>
  <c r="BK375"/>
  <c r="BK348"/>
  <c r="J340"/>
  <c r="J306"/>
  <c r="BK276"/>
  <c r="BK269"/>
  <c r="J211"/>
  <c r="J173"/>
  <c r="J473"/>
  <c r="BK452"/>
  <c r="BK420"/>
  <c r="J414"/>
  <c r="J400"/>
  <c r="BK179"/>
  <c r="BK469"/>
  <c r="J460"/>
  <c r="BK454"/>
  <c r="J380"/>
  <c r="BK313"/>
  <c r="BK267"/>
  <c r="BK213"/>
  <c r="J418"/>
  <c r="BK396"/>
  <c r="J379"/>
  <c r="J342"/>
  <c r="BK306"/>
  <c r="J267"/>
  <c r="BK214"/>
  <c r="J145"/>
  <c r="J375"/>
  <c r="J269"/>
  <c r="BK180"/>
  <c r="J169"/>
  <c r="J206"/>
  <c r="J167"/>
  <c i="10" r="J154"/>
  <c r="J125"/>
  <c r="J135"/>
  <c r="J156"/>
  <c r="J128"/>
  <c r="BK138"/>
  <c r="J151"/>
  <c r="BK121"/>
  <c r="BK132"/>
  <c r="BK124"/>
  <c i="11" r="BK141"/>
  <c r="BK158"/>
  <c r="BK171"/>
  <c r="BK175"/>
  <c r="BK168"/>
  <c i="12" r="J159"/>
  <c r="BK133"/>
  <c r="BK126"/>
  <c r="BK140"/>
  <c r="J148"/>
  <c r="J168"/>
  <c r="J139"/>
  <c r="BK134"/>
  <c r="BK159"/>
  <c r="J147"/>
  <c i="13" r="BK386"/>
  <c r="BK274"/>
  <c r="J380"/>
  <c r="J361"/>
  <c r="BK290"/>
  <c r="J219"/>
  <c r="J141"/>
  <c r="J344"/>
  <c r="BK276"/>
  <c r="BK207"/>
  <c r="J150"/>
  <c r="BK361"/>
  <c r="J240"/>
  <c r="J156"/>
  <c r="J309"/>
  <c r="BK192"/>
  <c r="J394"/>
  <c r="J365"/>
  <c r="J323"/>
  <c r="BK255"/>
  <c r="BK184"/>
  <c r="BK377"/>
  <c r="BK363"/>
  <c r="J355"/>
  <c r="J303"/>
  <c r="J158"/>
  <c i="14" r="J195"/>
  <c r="BK131"/>
  <c r="J187"/>
  <c r="BK187"/>
  <c r="J128"/>
  <c r="BK142"/>
  <c r="BK172"/>
  <c r="BK199"/>
  <c r="J139"/>
  <c r="J169"/>
  <c r="J189"/>
  <c i="15" r="J189"/>
  <c r="BK146"/>
  <c r="J178"/>
  <c r="J160"/>
  <c r="BK197"/>
  <c r="BK132"/>
  <c r="J198"/>
  <c r="BK199"/>
  <c r="J144"/>
  <c r="J183"/>
  <c r="BK126"/>
  <c r="BK184"/>
  <c r="J128"/>
  <c i="16" r="BK163"/>
  <c r="J140"/>
  <c r="BK154"/>
  <c r="BK166"/>
  <c r="J152"/>
  <c r="J127"/>
  <c i="17" r="BK156"/>
  <c r="J131"/>
  <c r="BK159"/>
  <c r="J163"/>
  <c r="J153"/>
  <c i="18" r="J148"/>
  <c r="BK157"/>
  <c r="BK179"/>
  <c r="J149"/>
  <c r="J152"/>
  <c r="J164"/>
  <c r="J162"/>
  <c r="J147"/>
  <c r="J127"/>
  <c r="J166"/>
  <c i="19" r="BK223"/>
  <c r="BK170"/>
  <c r="BK199"/>
  <c r="J208"/>
  <c r="BK187"/>
  <c r="J129"/>
  <c r="BK178"/>
  <c r="J155"/>
  <c r="J194"/>
  <c r="J157"/>
  <c r="BK194"/>
  <c r="J135"/>
  <c r="J197"/>
  <c r="BK182"/>
  <c r="BK130"/>
  <c r="BK184"/>
  <c r="BK132"/>
  <c i="20" r="J145"/>
  <c r="BK173"/>
  <c r="J142"/>
  <c r="BK176"/>
  <c r="J138"/>
  <c i="21" r="BK146"/>
  <c r="BK154"/>
  <c r="J124"/>
  <c r="J132"/>
  <c r="J127"/>
  <c r="J128"/>
  <c r="BK134"/>
  <c i="22" r="BK132"/>
  <c r="J133"/>
  <c r="BK177"/>
  <c r="J143"/>
  <c r="BK144"/>
  <c r="BK160"/>
  <c r="J176"/>
  <c r="BK141"/>
  <c i="23" r="J139"/>
  <c r="J167"/>
  <c r="J141"/>
  <c r="BK137"/>
  <c r="J149"/>
  <c i="24" r="BK385"/>
  <c r="J392"/>
  <c r="J324"/>
  <c r="BK312"/>
  <c r="J228"/>
  <c r="J168"/>
  <c r="BK407"/>
  <c r="J335"/>
  <c r="J310"/>
  <c r="J257"/>
  <c r="BK172"/>
  <c r="BK412"/>
  <c r="BK353"/>
  <c r="J325"/>
  <c r="J315"/>
  <c r="BK257"/>
  <c r="BK405"/>
  <c r="J309"/>
  <c r="BK224"/>
  <c r="J387"/>
  <c r="J346"/>
  <c r="BK324"/>
  <c r="J283"/>
  <c r="J216"/>
  <c i="25" r="J137"/>
  <c r="BK172"/>
  <c r="J162"/>
  <c r="J171"/>
  <c r="BK162"/>
  <c i="26" r="J150"/>
  <c r="J145"/>
  <c r="BK148"/>
  <c r="BK132"/>
  <c r="BK136"/>
  <c i="2" r="BK2666"/>
  <c r="J2672"/>
  <c r="BK2507"/>
  <c r="BK2333"/>
  <c r="BK2135"/>
  <c r="J2085"/>
  <c r="J1759"/>
  <c r="J1399"/>
  <c r="BK1261"/>
  <c r="BK1225"/>
  <c r="BK1033"/>
  <c r="J368"/>
  <c r="BK2648"/>
  <c r="J2333"/>
  <c r="BK2102"/>
  <c r="J1822"/>
  <c r="J1562"/>
  <c r="J1464"/>
  <c r="J1409"/>
  <c r="J1381"/>
  <c r="BK1273"/>
  <c r="BK1195"/>
  <c r="BK1071"/>
  <c r="BK778"/>
  <c r="J408"/>
  <c r="BK181"/>
  <c r="BK2649"/>
  <c r="J2193"/>
  <c r="BK1594"/>
  <c r="BK1455"/>
  <c r="J1383"/>
  <c r="J1283"/>
  <c r="J1225"/>
  <c r="J550"/>
  <c r="BK257"/>
  <c r="J2649"/>
  <c r="J2198"/>
  <c r="BK2085"/>
  <c r="J1765"/>
  <c r="BK1470"/>
  <c r="J1375"/>
  <c r="BK1269"/>
  <c r="J1199"/>
  <c r="J1073"/>
  <c r="J683"/>
  <c r="BK411"/>
  <c r="BK262"/>
  <c r="BK2545"/>
  <c r="BK2186"/>
  <c r="J2089"/>
  <c r="BK1812"/>
  <c r="BK1479"/>
  <c r="BK1401"/>
  <c r="J1281"/>
  <c r="J1205"/>
  <c r="BK1166"/>
  <c r="J1071"/>
  <c r="J433"/>
  <c r="J293"/>
  <c r="BK2651"/>
  <c r="J2188"/>
  <c r="BK1243"/>
  <c r="J1162"/>
  <c r="BK744"/>
  <c r="J616"/>
  <c r="BK410"/>
  <c r="BK267"/>
  <c r="J1528"/>
  <c r="BK1405"/>
  <c r="BK1367"/>
  <c r="BK1229"/>
  <c r="J1090"/>
  <c r="J778"/>
  <c r="J655"/>
  <c r="BK433"/>
  <c r="J144"/>
  <c i="3" r="BK573"/>
  <c r="BK502"/>
  <c r="J409"/>
  <c r="J385"/>
  <c r="BK293"/>
  <c r="BK271"/>
  <c r="J207"/>
  <c r="BK598"/>
  <c r="BK581"/>
  <c r="BK414"/>
  <c r="J347"/>
  <c r="BK235"/>
  <c r="J144"/>
  <c r="BK600"/>
  <c r="J523"/>
  <c r="BK404"/>
  <c r="J371"/>
  <c r="J289"/>
  <c r="J425"/>
  <c r="BK397"/>
  <c r="BK350"/>
  <c r="J305"/>
  <c r="J252"/>
  <c r="J131"/>
  <c r="BK568"/>
  <c r="BK493"/>
  <c r="BK415"/>
  <c r="BK377"/>
  <c r="BK343"/>
  <c r="J259"/>
  <c r="J137"/>
  <c r="BK590"/>
  <c r="BK506"/>
  <c r="BK401"/>
  <c r="BK383"/>
  <c r="BK279"/>
  <c r="BK222"/>
  <c r="J604"/>
  <c r="BK583"/>
  <c r="BK558"/>
  <c r="BK423"/>
  <c r="BK371"/>
  <c r="J278"/>
  <c r="J236"/>
  <c r="BK641"/>
  <c r="J632"/>
  <c r="J624"/>
  <c r="BK579"/>
  <c r="BK557"/>
  <c r="BK393"/>
  <c r="J353"/>
  <c r="J293"/>
  <c r="J274"/>
  <c r="J228"/>
  <c i="4" r="BK293"/>
  <c r="J270"/>
  <c r="BK217"/>
  <c r="J178"/>
  <c r="BK154"/>
  <c r="J296"/>
  <c r="BK221"/>
  <c r="J188"/>
  <c r="BK147"/>
  <c r="BK132"/>
  <c r="J295"/>
  <c r="J284"/>
  <c r="BK231"/>
  <c r="BK219"/>
  <c r="J192"/>
  <c r="BK162"/>
  <c r="BK287"/>
  <c r="BK265"/>
  <c r="J170"/>
  <c r="BK148"/>
  <c r="J134"/>
  <c r="BK278"/>
  <c r="J248"/>
  <c r="BK203"/>
  <c r="BK172"/>
  <c r="BK156"/>
  <c r="BK137"/>
  <c r="BK284"/>
  <c r="J259"/>
  <c r="J227"/>
  <c r="J204"/>
  <c r="J173"/>
  <c r="BK141"/>
  <c r="J279"/>
  <c r="J254"/>
  <c r="BK230"/>
  <c r="J208"/>
  <c r="J191"/>
  <c r="BK170"/>
  <c r="J187"/>
  <c r="BK173"/>
  <c r="J144"/>
  <c i="5" r="BK215"/>
  <c r="J203"/>
  <c r="BK163"/>
  <c r="BK147"/>
  <c r="J130"/>
  <c r="BK254"/>
  <c r="J209"/>
  <c r="BK181"/>
  <c r="J148"/>
  <c r="BK267"/>
  <c r="J254"/>
  <c r="BK207"/>
  <c r="BK184"/>
  <c r="J171"/>
  <c r="J152"/>
  <c r="BK259"/>
  <c r="J239"/>
  <c r="BK201"/>
  <c r="J160"/>
  <c r="J132"/>
  <c r="BK245"/>
  <c r="BK216"/>
  <c r="BK192"/>
  <c r="BK160"/>
  <c r="J144"/>
  <c r="BK265"/>
  <c r="BK218"/>
  <c r="J199"/>
  <c r="BK164"/>
  <c r="BK141"/>
  <c r="BK198"/>
  <c r="J179"/>
  <c r="BK159"/>
  <c r="BK142"/>
  <c i="6" r="BK156"/>
  <c r="J145"/>
  <c r="BK128"/>
  <c r="J154"/>
  <c r="BK145"/>
  <c r="J133"/>
  <c r="BK155"/>
  <c r="J148"/>
  <c r="J129"/>
  <c r="BK144"/>
  <c r="BK137"/>
  <c r="BK131"/>
  <c r="J126"/>
  <c r="BK122"/>
  <c i="7" r="BK261"/>
  <c r="BK229"/>
  <c r="J195"/>
  <c r="J152"/>
  <c r="BK145"/>
  <c r="BK259"/>
  <c r="J144"/>
  <c r="BK267"/>
  <c r="J231"/>
  <c r="J191"/>
  <c r="J146"/>
  <c r="J262"/>
  <c r="BK238"/>
  <c r="BK218"/>
  <c r="J171"/>
  <c r="BK147"/>
  <c r="BK265"/>
  <c r="J223"/>
  <c r="BK180"/>
  <c r="J162"/>
  <c r="J265"/>
  <c r="J218"/>
  <c r="BK173"/>
  <c r="J157"/>
  <c r="J133"/>
  <c r="J266"/>
  <c r="BK214"/>
  <c r="J181"/>
  <c i="8" r="BK397"/>
  <c r="BK381"/>
  <c r="BK359"/>
  <c r="J323"/>
  <c r="BK303"/>
  <c r="J259"/>
  <c r="BK208"/>
  <c r="J167"/>
  <c r="BK403"/>
  <c r="J365"/>
  <c r="BK348"/>
  <c r="BK307"/>
  <c r="BK376"/>
  <c r="BK170"/>
  <c r="J413"/>
  <c r="J381"/>
  <c r="J364"/>
  <c r="J349"/>
  <c r="BK323"/>
  <c r="BK286"/>
  <c r="BK271"/>
  <c r="BK235"/>
  <c r="J195"/>
  <c r="J142"/>
  <c r="J374"/>
  <c r="BK316"/>
  <c r="J297"/>
  <c r="J271"/>
  <c r="J197"/>
  <c r="J305"/>
  <c r="J282"/>
  <c r="BK244"/>
  <c r="J204"/>
  <c i="9" r="BK465"/>
  <c r="BK424"/>
  <c r="BK399"/>
  <c r="J383"/>
  <c r="BK357"/>
  <c r="BK342"/>
  <c r="BK320"/>
  <c r="J301"/>
  <c r="BK268"/>
  <c r="J263"/>
  <c r="J176"/>
  <c r="J168"/>
  <c r="BK468"/>
  <c r="J444"/>
  <c r="J416"/>
  <c r="J410"/>
  <c r="BK205"/>
  <c r="J472"/>
  <c r="J465"/>
  <c r="J456"/>
  <c r="J390"/>
  <c r="BK311"/>
  <c r="BK283"/>
  <c r="BK240"/>
  <c r="J423"/>
  <c r="BK414"/>
  <c r="BK382"/>
  <c r="J377"/>
  <c r="BK341"/>
  <c r="J310"/>
  <c r="J276"/>
  <c r="BK210"/>
  <c r="J128"/>
  <c r="BK374"/>
  <c r="BK261"/>
  <c r="J177"/>
  <c r="BK146"/>
  <c r="J208"/>
  <c r="BK170"/>
  <c r="J146"/>
  <c i="10" r="BK133"/>
  <c r="BK150"/>
  <c r="J129"/>
  <c r="J146"/>
  <c r="J141"/>
  <c r="BK136"/>
  <c r="BK145"/>
  <c r="BK125"/>
  <c i="11" r="BK165"/>
  <c r="J168"/>
  <c r="J141"/>
  <c r="J137"/>
  <c r="BK149"/>
  <c i="12" r="BK147"/>
  <c r="J161"/>
  <c r="BK148"/>
  <c r="J128"/>
  <c r="BK144"/>
  <c r="BK150"/>
  <c r="J133"/>
  <c r="J130"/>
  <c r="J149"/>
  <c r="BK149"/>
  <c r="BK125"/>
  <c i="13" r="BK288"/>
  <c r="J386"/>
  <c r="BK332"/>
  <c r="BK303"/>
  <c r="J234"/>
  <c r="J184"/>
  <c r="BK371"/>
  <c r="BK309"/>
  <c r="BK236"/>
  <c r="BK133"/>
  <c r="J333"/>
  <c r="BK286"/>
  <c r="J152"/>
  <c r="BK222"/>
  <c r="J172"/>
  <c r="BK388"/>
  <c r="BK347"/>
  <c r="BK305"/>
  <c r="BK234"/>
  <c r="BK181"/>
  <c r="J371"/>
  <c r="BK381"/>
  <c r="J332"/>
  <c r="BK301"/>
  <c r="BK148"/>
  <c i="14" r="BK198"/>
  <c r="BK173"/>
  <c r="J194"/>
  <c r="J152"/>
  <c r="J163"/>
  <c r="J196"/>
  <c r="BK182"/>
  <c r="BK178"/>
  <c r="BK212"/>
  <c r="J184"/>
  <c r="BK202"/>
  <c r="BK167"/>
  <c r="J204"/>
  <c r="BK136"/>
  <c i="15" r="J157"/>
  <c r="J182"/>
  <c r="J153"/>
  <c r="BK183"/>
  <c r="J199"/>
  <c r="BK166"/>
  <c r="BK172"/>
  <c r="J126"/>
  <c r="J172"/>
  <c r="J191"/>
  <c r="J164"/>
  <c i="16" r="BK130"/>
  <c r="J154"/>
  <c r="J159"/>
  <c r="BK128"/>
  <c r="BK158"/>
  <c r="J129"/>
  <c r="J133"/>
  <c i="17" r="BK135"/>
  <c r="BK138"/>
  <c r="BK131"/>
  <c r="J140"/>
  <c r="J168"/>
  <c i="18" r="BK160"/>
  <c r="BK136"/>
  <c r="J140"/>
  <c r="J155"/>
  <c r="BK155"/>
  <c r="J134"/>
  <c r="J169"/>
  <c r="BK173"/>
  <c r="J157"/>
  <c r="J128"/>
  <c r="J137"/>
  <c r="BK152"/>
  <c i="19" r="J191"/>
  <c r="J167"/>
  <c r="BK174"/>
  <c r="BK206"/>
  <c r="BK139"/>
  <c r="BK196"/>
  <c r="BK157"/>
  <c r="BK127"/>
  <c r="J202"/>
  <c r="J137"/>
  <c r="J189"/>
  <c r="J138"/>
  <c r="J193"/>
  <c r="BK211"/>
  <c r="J172"/>
  <c r="J127"/>
  <c i="20" r="BK142"/>
  <c r="J158"/>
  <c r="BK136"/>
  <c r="BK167"/>
  <c r="J175"/>
  <c r="BK145"/>
  <c i="21" r="J137"/>
  <c r="BK152"/>
  <c r="J155"/>
  <c r="J154"/>
  <c r="J125"/>
  <c r="J138"/>
  <c r="BK130"/>
  <c r="BK120"/>
  <c i="22" r="J148"/>
  <c r="BK136"/>
  <c r="BK133"/>
  <c r="J135"/>
  <c r="BK147"/>
  <c r="BK154"/>
  <c r="J174"/>
  <c i="23" r="J166"/>
  <c r="J170"/>
  <c r="BK160"/>
  <c r="BK165"/>
  <c r="J144"/>
  <c i="24" r="BK417"/>
  <c r="J412"/>
  <c r="J339"/>
  <c r="J316"/>
  <c r="J261"/>
  <c r="J226"/>
  <c r="J166"/>
  <c r="J410"/>
  <c r="BK336"/>
  <c r="BK311"/>
  <c r="BK263"/>
  <c r="BK178"/>
  <c r="BK135"/>
  <c r="BK346"/>
  <c r="BK320"/>
  <c r="J312"/>
  <c r="BK226"/>
  <c r="J407"/>
  <c r="J388"/>
  <c r="J253"/>
  <c r="BK182"/>
  <c r="BK410"/>
  <c r="BK368"/>
  <c r="J340"/>
  <c r="BK315"/>
  <c r="BK250"/>
  <c i="25" r="J135"/>
  <c r="BK171"/>
  <c r="BK131"/>
  <c r="BK143"/>
  <c r="J164"/>
  <c r="BK161"/>
  <c i="26" r="BK134"/>
  <c r="J134"/>
  <c r="BK128"/>
  <c r="J126"/>
  <c i="2" r="J2549"/>
  <c r="J2670"/>
  <c r="BK2345"/>
  <c r="BK2181"/>
  <c r="J2102"/>
  <c r="J1839"/>
  <c r="BK1560"/>
  <c r="J1395"/>
  <c r="BK1250"/>
  <c r="BK1199"/>
  <c r="J820"/>
  <c r="J262"/>
  <c r="J2507"/>
  <c r="BK2185"/>
  <c r="BK1892"/>
  <c r="J1604"/>
  <c r="J1467"/>
  <c r="BK1414"/>
  <c r="BK1369"/>
  <c r="BK1205"/>
  <c r="J1121"/>
  <c r="J771"/>
  <c r="J649"/>
  <c r="J270"/>
  <c r="BK2652"/>
  <c r="J2341"/>
  <c r="J1864"/>
  <c r="J1504"/>
  <c r="BK1416"/>
  <c r="J1380"/>
  <c r="J1291"/>
  <c r="BK1232"/>
  <c r="J1117"/>
  <c r="J707"/>
  <c r="J319"/>
  <c r="BK193"/>
  <c r="BK2518"/>
  <c r="BK2188"/>
  <c r="BK2029"/>
  <c r="J1594"/>
  <c r="BK1409"/>
  <c r="BK1371"/>
  <c r="J1271"/>
  <c r="BK1221"/>
  <c r="J1176"/>
  <c r="J1018"/>
  <c r="J494"/>
  <c r="BK333"/>
  <c r="BK191"/>
  <c r="J2343"/>
  <c r="BK2189"/>
  <c r="J2135"/>
  <c r="J1892"/>
  <c r="J1470"/>
  <c r="J1407"/>
  <c r="BK1373"/>
  <c r="BK1214"/>
  <c r="BK1162"/>
  <c r="J1033"/>
  <c r="BK424"/>
  <c r="J374"/>
  <c r="BK2663"/>
  <c r="BK2193"/>
  <c r="J1238"/>
  <c r="J1069"/>
  <c r="BK683"/>
  <c r="J412"/>
  <c r="J317"/>
  <c r="BK185"/>
  <c r="J1806"/>
  <c r="BK1420"/>
  <c r="BK1395"/>
  <c r="J1273"/>
  <c r="BK1173"/>
  <c r="J813"/>
  <c r="BK666"/>
  <c r="J418"/>
  <c r="J231"/>
  <c i="3" r="J602"/>
  <c r="J557"/>
  <c r="J418"/>
  <c r="BK391"/>
  <c r="BK345"/>
  <c r="J275"/>
  <c r="BK234"/>
  <c r="BK605"/>
  <c r="BK578"/>
  <c r="BK467"/>
  <c r="BK390"/>
  <c r="BK337"/>
  <c r="BK264"/>
  <c r="BK207"/>
  <c r="BK608"/>
  <c r="BK560"/>
  <c r="J420"/>
  <c r="BK400"/>
  <c r="BK357"/>
  <c r="J614"/>
  <c r="J506"/>
  <c r="J407"/>
  <c r="BK346"/>
  <c r="BK297"/>
  <c r="J254"/>
  <c r="BK233"/>
  <c r="BK595"/>
  <c r="BK571"/>
  <c r="BK546"/>
  <c r="BK418"/>
  <c r="J394"/>
  <c r="BK367"/>
  <c r="BK300"/>
  <c r="J245"/>
  <c r="BK221"/>
  <c r="J597"/>
  <c r="J473"/>
  <c r="BK403"/>
  <c r="BK369"/>
  <c r="BK325"/>
  <c r="BK142"/>
  <c r="J590"/>
  <c r="BK575"/>
  <c r="J460"/>
  <c r="J377"/>
  <c r="J346"/>
  <c r="BK303"/>
  <c r="BK259"/>
  <c r="J226"/>
  <c r="J641"/>
  <c r="BK632"/>
  <c r="J607"/>
  <c r="BK567"/>
  <c r="BK416"/>
  <c r="J400"/>
  <c r="J367"/>
  <c r="J302"/>
  <c r="J253"/>
  <c r="BK252"/>
  <c r="J152"/>
  <c i="4" r="J290"/>
  <c r="J269"/>
  <c r="BK233"/>
  <c r="BK181"/>
  <c r="BK158"/>
  <c r="J136"/>
  <c r="J278"/>
  <c r="J245"/>
  <c r="J201"/>
  <c r="J148"/>
  <c r="J264"/>
  <c r="BK240"/>
  <c r="J202"/>
  <c r="J185"/>
  <c r="J154"/>
  <c r="J266"/>
  <c r="J175"/>
  <c r="J140"/>
  <c r="J294"/>
  <c r="BK283"/>
  <c r="BK268"/>
  <c r="BK244"/>
  <c r="J198"/>
  <c r="J167"/>
  <c r="BK140"/>
  <c r="BK260"/>
  <c r="J242"/>
  <c r="J225"/>
  <c r="J209"/>
  <c r="BK179"/>
  <c r="BK153"/>
  <c r="J293"/>
  <c r="J281"/>
  <c r="BK264"/>
  <c r="BK241"/>
  <c r="BK225"/>
  <c r="J212"/>
  <c r="J194"/>
  <c r="BK174"/>
  <c r="J137"/>
  <c r="BK178"/>
  <c r="J158"/>
  <c r="J141"/>
  <c i="5" r="J216"/>
  <c r="BK204"/>
  <c r="J164"/>
  <c r="J138"/>
  <c r="J126"/>
  <c r="J219"/>
  <c r="BK180"/>
  <c r="BK127"/>
  <c r="BK260"/>
  <c r="J234"/>
  <c r="J198"/>
  <c r="J128"/>
  <c r="J235"/>
  <c r="BK200"/>
  <c r="BK162"/>
  <c r="J143"/>
  <c r="J236"/>
  <c r="BK210"/>
  <c r="J163"/>
  <c r="BK146"/>
  <c r="BK138"/>
  <c r="J260"/>
  <c r="J251"/>
  <c r="BK168"/>
  <c r="BK130"/>
  <c r="J196"/>
  <c r="BK158"/>
  <c r="BK139"/>
  <c i="6" r="BK154"/>
  <c r="BK142"/>
  <c r="BK126"/>
  <c r="BK119"/>
  <c r="J146"/>
  <c r="J135"/>
  <c r="J132"/>
  <c r="J156"/>
  <c r="J149"/>
  <c r="BK135"/>
  <c r="J120"/>
  <c r="BK143"/>
  <c r="BK138"/>
  <c r="BK132"/>
  <c r="J128"/>
  <c r="BK125"/>
  <c i="7" r="BK271"/>
  <c r="BK234"/>
  <c r="J221"/>
  <c r="BK167"/>
  <c r="J155"/>
  <c r="BK146"/>
  <c r="BK129"/>
  <c r="BK246"/>
  <c r="J239"/>
  <c r="J143"/>
  <c r="J255"/>
  <c r="J217"/>
  <c r="J178"/>
  <c r="BK153"/>
  <c r="J131"/>
  <c r="BK256"/>
  <c r="J219"/>
  <c r="J179"/>
  <c r="BK142"/>
  <c r="J129"/>
  <c r="BK235"/>
  <c r="BK202"/>
  <c r="J172"/>
  <c r="J268"/>
  <c r="J216"/>
  <c r="J167"/>
  <c r="J147"/>
  <c r="BK278"/>
  <c r="J232"/>
  <c r="BK198"/>
  <c r="J140"/>
  <c i="8" r="J390"/>
  <c r="J380"/>
  <c r="J369"/>
  <c r="J358"/>
  <c r="J316"/>
  <c r="BK298"/>
  <c r="BK273"/>
  <c r="BK243"/>
  <c r="BK201"/>
  <c r="J140"/>
  <c r="J370"/>
  <c r="BK356"/>
  <c r="J340"/>
  <c r="J302"/>
  <c r="BK388"/>
  <c r="J208"/>
  <c r="BK167"/>
  <c r="J392"/>
  <c r="BK368"/>
  <c r="BK347"/>
  <c r="J301"/>
  <c r="J284"/>
  <c r="J244"/>
  <c r="BK204"/>
  <c r="J135"/>
  <c r="J384"/>
  <c r="BK357"/>
  <c r="BK309"/>
  <c r="BK294"/>
  <c r="BK210"/>
  <c r="BK354"/>
  <c r="BK297"/>
  <c r="J236"/>
  <c r="J205"/>
  <c i="9" r="BK456"/>
  <c r="BK410"/>
  <c r="BK397"/>
  <c r="J382"/>
  <c r="BK351"/>
  <c r="J345"/>
  <c r="BK308"/>
  <c r="BK304"/>
  <c r="J273"/>
  <c r="J265"/>
  <c r="J204"/>
  <c r="BK145"/>
  <c r="J463"/>
  <c r="J432"/>
  <c r="BK416"/>
  <c r="J412"/>
  <c r="J210"/>
  <c r="J148"/>
  <c r="J468"/>
  <c r="BK461"/>
  <c r="J455"/>
  <c r="J378"/>
  <c r="BK310"/>
  <c r="BK272"/>
  <c r="J424"/>
  <c r="BK412"/>
  <c r="BK388"/>
  <c r="J348"/>
  <c r="BK340"/>
  <c r="BK277"/>
  <c r="BK265"/>
  <c r="J213"/>
  <c r="BK178"/>
  <c r="BK387"/>
  <c r="BK274"/>
  <c r="BK216"/>
  <c r="J214"/>
  <c r="J180"/>
  <c r="BK166"/>
  <c i="10" r="J137"/>
  <c r="BK156"/>
  <c r="J134"/>
  <c r="J150"/>
  <c r="J124"/>
  <c r="BK129"/>
  <c r="J143"/>
  <c r="BK122"/>
  <c r="BK139"/>
  <c i="11" r="J149"/>
  <c r="J175"/>
  <c r="BK135"/>
  <c r="BK159"/>
  <c r="BK131"/>
  <c r="BK137"/>
  <c i="12" r="BK146"/>
  <c r="BK141"/>
  <c r="J144"/>
  <c r="BK139"/>
  <c r="BK152"/>
  <c r="BK167"/>
  <c r="J124"/>
  <c r="BK130"/>
  <c r="J138"/>
  <c i="13" r="J298"/>
  <c r="BK394"/>
  <c r="BK357"/>
  <c r="BK304"/>
  <c r="J214"/>
  <c r="BK172"/>
  <c r="J372"/>
  <c r="BK323"/>
  <c r="J274"/>
  <c r="BK186"/>
  <c r="J145"/>
  <c r="BK321"/>
  <c r="BK269"/>
  <c r="J181"/>
  <c r="J129"/>
  <c r="BK203"/>
  <c r="BK164"/>
  <c r="BK369"/>
  <c r="BK362"/>
  <c r="BK308"/>
  <c r="BK230"/>
  <c r="BK150"/>
  <c r="BK335"/>
  <c r="BK372"/>
  <c r="J311"/>
  <c r="J238"/>
  <c i="14" r="BK163"/>
  <c r="BK191"/>
  <c r="J136"/>
  <c r="J160"/>
  <c r="BK193"/>
  <c r="J183"/>
  <c r="BK203"/>
  <c r="BK181"/>
  <c r="BK128"/>
  <c r="BK146"/>
  <c r="J186"/>
  <c i="15" r="BK198"/>
  <c r="BK160"/>
  <c r="J196"/>
  <c r="BK171"/>
  <c r="BK144"/>
  <c r="BK178"/>
  <c r="BK209"/>
  <c r="J188"/>
  <c r="J197"/>
  <c r="J190"/>
  <c r="BK157"/>
  <c r="BK189"/>
  <c i="16" r="BK160"/>
  <c r="J166"/>
  <c r="J146"/>
  <c r="J161"/>
  <c r="BK126"/>
  <c r="BK156"/>
  <c r="BK138"/>
  <c i="17" r="BK160"/>
  <c r="J159"/>
  <c r="BK137"/>
  <c r="BK172"/>
  <c r="J166"/>
  <c i="18" r="BK151"/>
  <c r="BK164"/>
  <c r="BK150"/>
  <c r="BK165"/>
  <c r="J156"/>
  <c r="BK149"/>
  <c r="BK171"/>
  <c r="BK176"/>
  <c r="BK158"/>
  <c r="J173"/>
  <c r="BK135"/>
  <c i="19" r="J219"/>
  <c r="J179"/>
  <c r="BK209"/>
  <c r="J145"/>
  <c r="BK202"/>
  <c r="BK134"/>
  <c r="BK189"/>
  <c r="J130"/>
  <c r="J190"/>
  <c r="BK145"/>
  <c r="BK204"/>
  <c r="BK165"/>
  <c r="BK133"/>
  <c r="BK190"/>
  <c r="J141"/>
  <c r="BK195"/>
  <c r="BK137"/>
  <c i="20" r="BK132"/>
  <c r="BK138"/>
  <c r="BK179"/>
  <c r="J134"/>
  <c r="BK178"/>
  <c r="BK147"/>
  <c i="21" r="J151"/>
  <c r="J134"/>
  <c r="J147"/>
  <c r="J145"/>
  <c r="BK139"/>
  <c r="J141"/>
  <c r="J148"/>
  <c r="BK147"/>
  <c r="J142"/>
  <c r="BK122"/>
  <c i="22" r="J140"/>
  <c r="J137"/>
  <c r="J162"/>
  <c r="BK151"/>
  <c r="BK149"/>
  <c r="J169"/>
  <c r="J147"/>
  <c r="J161"/>
  <c r="J144"/>
  <c i="23" r="BK144"/>
  <c r="J169"/>
  <c r="J146"/>
  <c r="J160"/>
  <c r="J156"/>
  <c r="J131"/>
  <c i="24" r="J396"/>
  <c r="J320"/>
  <c r="BK298"/>
  <c r="BK200"/>
  <c r="BK157"/>
  <c r="BK388"/>
  <c r="J322"/>
  <c r="BK305"/>
  <c r="J252"/>
  <c r="J157"/>
  <c r="BK402"/>
  <c r="BK341"/>
  <c r="J313"/>
  <c r="J268"/>
  <c r="BK396"/>
  <c r="BK295"/>
  <c r="BK214"/>
  <c r="J402"/>
  <c r="BK344"/>
  <c r="BK337"/>
  <c r="BK309"/>
  <c r="J266"/>
  <c r="J222"/>
  <c i="25" r="J145"/>
  <c r="J167"/>
  <c r="BK149"/>
  <c r="BK155"/>
  <c r="BK145"/>
  <c r="BK158"/>
  <c i="26" r="BK143"/>
  <c r="J132"/>
  <c r="BK135"/>
  <c r="J141"/>
  <c i="2" l="1" r="BK143"/>
  <c r="R344"/>
  <c r="BK598"/>
  <c r="J598"/>
  <c r="J101"/>
  <c r="BK748"/>
  <c r="J748"/>
  <c r="J102"/>
  <c r="R1213"/>
  <c r="R1242"/>
  <c r="T1419"/>
  <c r="BK1561"/>
  <c r="J1561"/>
  <c r="J112"/>
  <c r="R1838"/>
  <c r="BK2190"/>
  <c r="J2190"/>
  <c r="J117"/>
  <c r="R2542"/>
  <c r="P2669"/>
  <c i="3" r="T151"/>
  <c r="BK556"/>
  <c r="J556"/>
  <c r="J106"/>
  <c r="BK613"/>
  <c r="J613"/>
  <c r="J107"/>
  <c i="4" r="P152"/>
  <c r="BK193"/>
  <c r="J193"/>
  <c r="J101"/>
  <c r="R207"/>
  <c r="R232"/>
  <c r="P258"/>
  <c i="5" r="R123"/>
  <c r="P149"/>
  <c r="P217"/>
  <c r="BK258"/>
  <c r="J258"/>
  <c r="J102"/>
  <c i="6" r="R118"/>
  <c r="R117"/>
  <c i="7" r="BK127"/>
  <c r="T182"/>
  <c r="R215"/>
  <c r="R272"/>
  <c i="8" r="P179"/>
  <c r="T315"/>
  <c r="T387"/>
  <c r="T394"/>
  <c i="9" r="T127"/>
  <c r="T222"/>
  <c r="BK319"/>
  <c r="J319"/>
  <c r="J101"/>
  <c r="R395"/>
  <c r="T406"/>
  <c r="R467"/>
  <c i="10" r="T120"/>
  <c r="T119"/>
  <c i="11" r="P127"/>
  <c r="P126"/>
  <c r="BK153"/>
  <c r="BK152"/>
  <c r="J152"/>
  <c r="J100"/>
  <c r="BK172"/>
  <c r="J172"/>
  <c r="J105"/>
  <c i="12" r="T135"/>
  <c r="T163"/>
  <c i="13" r="T128"/>
  <c r="R189"/>
  <c r="T310"/>
  <c i="14" r="BK174"/>
  <c r="J174"/>
  <c r="J100"/>
  <c i="15" r="T125"/>
  <c r="BK165"/>
  <c r="J165"/>
  <c r="J100"/>
  <c i="16" r="T151"/>
  <c r="T150"/>
  <c i="17" r="T152"/>
  <c r="T151"/>
  <c i="18" r="R124"/>
  <c r="R123"/>
  <c r="P168"/>
  <c i="19" r="R124"/>
  <c r="R123"/>
  <c r="R122"/>
  <c r="R220"/>
  <c i="20" r="R126"/>
  <c r="BK166"/>
  <c r="BK165"/>
  <c r="J165"/>
  <c r="J103"/>
  <c i="21" r="T143"/>
  <c i="22" r="BK138"/>
  <c r="J138"/>
  <c r="J99"/>
  <c r="BK146"/>
  <c r="J146"/>
  <c r="J101"/>
  <c r="T156"/>
  <c r="T155"/>
  <c i="23" r="BK127"/>
  <c r="J127"/>
  <c r="J98"/>
  <c r="P164"/>
  <c r="P163"/>
  <c r="R168"/>
  <c i="24" r="P131"/>
  <c r="BK221"/>
  <c r="J221"/>
  <c r="J99"/>
  <c r="R221"/>
  <c r="R227"/>
  <c r="R411"/>
  <c i="26" r="BK125"/>
  <c r="J125"/>
  <c r="J98"/>
  <c r="BK130"/>
  <c r="J130"/>
  <c r="J99"/>
  <c r="R130"/>
  <c r="P139"/>
  <c i="2" r="R143"/>
  <c r="P344"/>
  <c r="R598"/>
  <c r="T748"/>
  <c r="P1213"/>
  <c r="T1242"/>
  <c r="BK1419"/>
  <c r="J1419"/>
  <c r="J109"/>
  <c r="P1557"/>
  <c r="P1561"/>
  <c r="P1838"/>
  <c r="P2190"/>
  <c r="P2542"/>
  <c r="T2664"/>
  <c i="3" r="P134"/>
  <c r="P129"/>
  <c r="R335"/>
  <c r="T619"/>
  <c i="4" r="BK152"/>
  <c r="J152"/>
  <c r="J99"/>
  <c r="P193"/>
  <c r="P207"/>
  <c r="BK232"/>
  <c r="J232"/>
  <c r="J105"/>
  <c r="P235"/>
  <c r="R251"/>
  <c r="T292"/>
  <c i="5" r="T123"/>
  <c r="R149"/>
  <c r="R217"/>
  <c r="T258"/>
  <c i="7" r="BK137"/>
  <c r="J137"/>
  <c r="J99"/>
  <c r="T168"/>
  <c r="T237"/>
  <c r="T272"/>
  <c i="8" r="P134"/>
  <c r="P133"/>
  <c r="R252"/>
  <c r="R312"/>
  <c r="BK378"/>
  <c r="J378"/>
  <c r="J106"/>
  <c r="BK398"/>
  <c r="J398"/>
  <c r="J109"/>
  <c i="9" r="BK186"/>
  <c r="J186"/>
  <c r="J98"/>
  <c r="BK282"/>
  <c r="J282"/>
  <c r="J100"/>
  <c r="P356"/>
  <c r="P431"/>
  <c i="11" r="R127"/>
  <c r="R126"/>
  <c r="T153"/>
  <c r="T152"/>
  <c r="T172"/>
  <c i="12" r="P135"/>
  <c r="T156"/>
  <c i="13" r="P128"/>
  <c r="T206"/>
  <c r="T300"/>
  <c r="T384"/>
  <c i="14" r="P174"/>
  <c i="15" r="P125"/>
  <c r="T177"/>
  <c i="16" r="R125"/>
  <c r="R124"/>
  <c i="17" r="BK127"/>
  <c r="J127"/>
  <c r="J98"/>
  <c r="P162"/>
  <c r="P161"/>
  <c i="18" r="T145"/>
  <c r="R175"/>
  <c i="19" r="T220"/>
  <c i="20" r="P126"/>
  <c r="R160"/>
  <c i="21" r="T119"/>
  <c r="T118"/>
  <c i="22" r="P138"/>
  <c r="T142"/>
  <c r="R156"/>
  <c r="R155"/>
  <c i="23" r="BK164"/>
  <c r="J164"/>
  <c r="J104"/>
  <c i="24" r="P256"/>
  <c r="BK411"/>
  <c r="J411"/>
  <c r="J107"/>
  <c i="25" r="BK148"/>
  <c r="J148"/>
  <c r="J99"/>
  <c r="T156"/>
  <c i="26" r="P125"/>
  <c r="R125"/>
  <c r="T125"/>
  <c r="P130"/>
  <c r="T130"/>
  <c r="BK139"/>
  <c r="J139"/>
  <c r="J100"/>
  <c r="R139"/>
  <c r="T139"/>
  <c r="BK144"/>
  <c r="J144"/>
  <c r="J102"/>
  <c r="P144"/>
  <c r="R144"/>
  <c i="2" r="R230"/>
  <c r="P787"/>
  <c r="BK1242"/>
  <c r="P1419"/>
  <c r="BK1557"/>
  <c r="J1557"/>
  <c r="J111"/>
  <c r="T1557"/>
  <c r="T1561"/>
  <c r="BK1838"/>
  <c r="J1838"/>
  <c r="J115"/>
  <c r="T2190"/>
  <c r="T2542"/>
  <c r="R2669"/>
  <c i="3" r="T335"/>
  <c r="R619"/>
  <c i="4" r="T152"/>
  <c r="R193"/>
  <c r="BK207"/>
  <c r="J207"/>
  <c r="J103"/>
  <c r="P232"/>
  <c r="T258"/>
  <c i="5" r="BK170"/>
  <c r="J170"/>
  <c r="J99"/>
  <c r="BK238"/>
  <c r="J238"/>
  <c r="J101"/>
  <c i="6" r="P118"/>
  <c r="P117"/>
  <c i="1" r="AU99"/>
  <c i="7" r="P127"/>
  <c r="BK182"/>
  <c r="J182"/>
  <c r="J101"/>
  <c r="T215"/>
  <c r="T275"/>
  <c i="8" r="R179"/>
  <c r="BK315"/>
  <c r="J315"/>
  <c r="J105"/>
  <c r="BK387"/>
  <c r="J387"/>
  <c r="J107"/>
  <c r="BK394"/>
  <c r="J394"/>
  <c r="J108"/>
  <c r="P414"/>
  <c r="P411"/>
  <c i="9" r="R127"/>
  <c r="R222"/>
  <c r="T319"/>
  <c r="T395"/>
  <c r="P406"/>
  <c r="P467"/>
  <c i="10" r="P120"/>
  <c r="P119"/>
  <c i="1" r="AU103"/>
  <c i="11" r="T127"/>
  <c r="T126"/>
  <c r="R153"/>
  <c r="R152"/>
  <c r="R172"/>
  <c i="12" r="R123"/>
  <c r="P163"/>
  <c i="13" r="P206"/>
  <c r="P300"/>
  <c r="R384"/>
  <c i="14" r="P127"/>
  <c r="P126"/>
  <c r="P125"/>
  <c i="1" r="AU107"/>
  <c i="14" r="P166"/>
  <c i="15" r="R125"/>
  <c r="T165"/>
  <c i="16" r="P151"/>
  <c r="P150"/>
  <c i="2" r="P143"/>
  <c r="T344"/>
  <c r="T598"/>
  <c r="P748"/>
  <c r="BK1213"/>
  <c r="J1213"/>
  <c r="J104"/>
  <c r="P1242"/>
  <c r="R1419"/>
  <c r="R1557"/>
  <c r="R1561"/>
  <c r="T1838"/>
  <c r="R2190"/>
  <c r="BK2542"/>
  <c r="J2542"/>
  <c r="J119"/>
  <c r="BK2669"/>
  <c r="J2669"/>
  <c r="J121"/>
  <c i="3" r="BK134"/>
  <c r="J134"/>
  <c r="J100"/>
  <c r="P151"/>
  <c r="P556"/>
  <c r="T613"/>
  <c i="4" r="P131"/>
  <c r="P177"/>
  <c r="T210"/>
  <c r="R235"/>
  <c r="BK251"/>
  <c r="J251"/>
  <c r="J107"/>
  <c r="P292"/>
  <c i="5" r="T170"/>
  <c r="T238"/>
  <c i="7" r="R127"/>
  <c r="R182"/>
  <c r="P215"/>
  <c r="P272"/>
  <c i="8" r="T134"/>
  <c r="T133"/>
  <c r="BK252"/>
  <c r="J252"/>
  <c r="J103"/>
  <c r="BK312"/>
  <c r="J312"/>
  <c r="J104"/>
  <c r="T378"/>
  <c r="T398"/>
  <c i="9" r="P127"/>
  <c r="BK222"/>
  <c r="J222"/>
  <c r="J99"/>
  <c r="P319"/>
  <c r="BK395"/>
  <c r="J395"/>
  <c r="J103"/>
  <c r="R406"/>
  <c r="T467"/>
  <c i="11" r="P164"/>
  <c r="P163"/>
  <c i="12" r="T123"/>
  <c r="R156"/>
  <c i="13" r="P189"/>
  <c r="BK310"/>
  <c r="J310"/>
  <c r="J103"/>
  <c r="P393"/>
  <c i="14" r="R127"/>
  <c r="R166"/>
  <c i="15" r="P165"/>
  <c i="16" r="BK151"/>
  <c r="J151"/>
  <c r="J100"/>
  <c i="17" r="R127"/>
  <c r="R126"/>
  <c r="R162"/>
  <c r="R161"/>
  <c r="R167"/>
  <c i="18" r="BK145"/>
  <c r="J145"/>
  <c r="J100"/>
  <c r="T168"/>
  <c i="19" r="BK124"/>
  <c r="J124"/>
  <c r="J98"/>
  <c i="20" r="P141"/>
  <c r="T166"/>
  <c r="T165"/>
  <c i="21" r="BK143"/>
  <c r="J143"/>
  <c r="J98"/>
  <c i="22" r="P131"/>
  <c r="P146"/>
  <c r="P168"/>
  <c r="P175"/>
  <c r="P172"/>
  <c i="23" r="T127"/>
  <c r="T126"/>
  <c r="P154"/>
  <c r="P152"/>
  <c r="P168"/>
  <c i="24" r="T256"/>
  <c r="P404"/>
  <c r="P403"/>
  <c i="25" r="P125"/>
  <c r="R148"/>
  <c r="R156"/>
  <c r="BK169"/>
  <c r="BK168"/>
  <c r="J168"/>
  <c r="J102"/>
  <c i="2" r="T230"/>
  <c r="BK787"/>
  <c r="J787"/>
  <c r="J103"/>
  <c r="T1292"/>
  <c r="R1595"/>
  <c r="R1811"/>
  <c r="T2068"/>
  <c r="BK2340"/>
  <c r="J2340"/>
  <c r="J118"/>
  <c i="3" r="R134"/>
  <c r="R129"/>
  <c r="P335"/>
  <c r="BK619"/>
  <c r="J619"/>
  <c r="J108"/>
  <c i="4" r="T131"/>
  <c r="T177"/>
  <c r="R210"/>
  <c r="BK258"/>
  <c r="J258"/>
  <c r="J108"/>
  <c i="5" r="R170"/>
  <c r="P238"/>
  <c i="6" r="BK118"/>
  <c r="J118"/>
  <c r="J97"/>
  <c i="7" r="T137"/>
  <c r="P168"/>
  <c r="P237"/>
  <c r="BK275"/>
  <c r="J275"/>
  <c r="J105"/>
  <c i="8" r="T179"/>
  <c r="R315"/>
  <c r="R387"/>
  <c r="R394"/>
  <c r="R414"/>
  <c r="R411"/>
  <c i="9" r="P186"/>
  <c r="R282"/>
  <c r="T356"/>
  <c r="BK406"/>
  <c r="J406"/>
  <c r="J104"/>
  <c r="BK467"/>
  <c r="J467"/>
  <c r="J106"/>
  <c i="10" r="BK120"/>
  <c r="J120"/>
  <c r="J97"/>
  <c i="11" r="R164"/>
  <c r="R163"/>
  <c i="12" r="BK123"/>
  <c r="BK156"/>
  <c r="J156"/>
  <c r="J100"/>
  <c i="13" r="BK128"/>
  <c r="J128"/>
  <c r="J98"/>
  <c r="R206"/>
  <c r="R300"/>
  <c r="P384"/>
  <c r="R393"/>
  <c i="14" r="BK127"/>
  <c r="J127"/>
  <c r="J98"/>
  <c r="BK166"/>
  <c r="J166"/>
  <c r="J99"/>
  <c i="15" r="P177"/>
  <c i="16" r="R151"/>
  <c r="R150"/>
  <c i="17" r="BK152"/>
  <c r="J152"/>
  <c r="J101"/>
  <c r="T162"/>
  <c r="T161"/>
  <c r="T167"/>
  <c i="18" r="T124"/>
  <c r="T123"/>
  <c r="R168"/>
  <c i="19" r="P124"/>
  <c r="P123"/>
  <c r="P122"/>
  <c i="1" r="AU112"/>
  <c i="19" r="P220"/>
  <c i="20" r="R141"/>
  <c r="P166"/>
  <c r="P165"/>
  <c i="21" r="BK119"/>
  <c r="BK118"/>
  <c r="J118"/>
  <c r="J96"/>
  <c r="R143"/>
  <c i="22" r="T138"/>
  <c r="R146"/>
  <c r="P156"/>
  <c r="P155"/>
  <c r="R175"/>
  <c r="R172"/>
  <c i="23" r="BK168"/>
  <c r="J168"/>
  <c r="J105"/>
  <c i="24" r="BK256"/>
  <c r="J256"/>
  <c r="J102"/>
  <c r="T404"/>
  <c r="T403"/>
  <c i="25" r="BK125"/>
  <c r="J125"/>
  <c r="J98"/>
  <c r="P148"/>
  <c r="T163"/>
  <c r="T169"/>
  <c r="T168"/>
  <c i="2" r="BK230"/>
  <c r="J230"/>
  <c r="J99"/>
  <c r="T787"/>
  <c r="BK1292"/>
  <c r="J1292"/>
  <c r="J108"/>
  <c r="P1595"/>
  <c r="T1811"/>
  <c r="R2068"/>
  <c r="P2340"/>
  <c r="BK2664"/>
  <c r="J2664"/>
  <c r="J120"/>
  <c r="T2669"/>
  <c i="3" r="T134"/>
  <c r="T129"/>
  <c r="BK151"/>
  <c r="J151"/>
  <c r="J101"/>
  <c r="R556"/>
  <c r="R613"/>
  <c i="4" r="R131"/>
  <c r="R177"/>
  <c r="BK210"/>
  <c r="J210"/>
  <c r="J104"/>
  <c r="BK235"/>
  <c r="J235"/>
  <c r="J106"/>
  <c r="T251"/>
  <c r="R292"/>
  <c i="5" r="BK123"/>
  <c r="BK122"/>
  <c r="J122"/>
  <c r="J96"/>
  <c r="BK149"/>
  <c r="J149"/>
  <c r="J98"/>
  <c r="BK217"/>
  <c r="J217"/>
  <c r="J100"/>
  <c r="P258"/>
  <c i="7" r="T127"/>
  <c r="T126"/>
  <c r="T125"/>
  <c r="P182"/>
  <c r="BK215"/>
  <c r="J215"/>
  <c r="J102"/>
  <c r="BK272"/>
  <c r="J272"/>
  <c r="J104"/>
  <c i="8" r="BK134"/>
  <c r="J134"/>
  <c r="J98"/>
  <c r="T252"/>
  <c r="T312"/>
  <c r="R378"/>
  <c r="R398"/>
  <c i="9" r="T186"/>
  <c r="P282"/>
  <c r="BK356"/>
  <c r="J356"/>
  <c r="J102"/>
  <c r="R431"/>
  <c i="11" r="P153"/>
  <c r="P152"/>
  <c r="P172"/>
  <c i="12" r="P123"/>
  <c r="P122"/>
  <c r="P121"/>
  <c i="1" r="AU105"/>
  <c i="12" r="P156"/>
  <c i="13" r="BK206"/>
  <c r="J206"/>
  <c r="J101"/>
  <c r="BK300"/>
  <c r="J300"/>
  <c r="J102"/>
  <c r="BK384"/>
  <c r="J384"/>
  <c r="J104"/>
  <c r="BK393"/>
  <c r="J393"/>
  <c r="J106"/>
  <c i="14" r="T127"/>
  <c r="T166"/>
  <c i="15" r="BK125"/>
  <c r="R165"/>
  <c i="16" r="BK125"/>
  <c r="J125"/>
  <c r="J98"/>
  <c i="17" r="P127"/>
  <c r="P126"/>
  <c r="BK162"/>
  <c r="J162"/>
  <c r="J103"/>
  <c i="18" r="BK124"/>
  <c r="J124"/>
  <c r="J98"/>
  <c r="P145"/>
  <c r="P144"/>
  <c r="BK175"/>
  <c r="J175"/>
  <c r="J102"/>
  <c i="19" r="T124"/>
  <c r="T123"/>
  <c r="T122"/>
  <c i="20" r="T126"/>
  <c r="BK160"/>
  <c r="J160"/>
  <c r="J101"/>
  <c r="T160"/>
  <c i="21" r="R119"/>
  <c r="R118"/>
  <c i="22" r="R131"/>
  <c r="BK142"/>
  <c r="J142"/>
  <c r="J100"/>
  <c r="R142"/>
  <c r="BK156"/>
  <c r="J156"/>
  <c r="J105"/>
  <c r="T168"/>
  <c r="BK175"/>
  <c r="J175"/>
  <c r="J109"/>
  <c i="23" r="R127"/>
  <c r="R126"/>
  <c r="T154"/>
  <c r="T152"/>
  <c r="T164"/>
  <c r="T163"/>
  <c i="24" r="BK131"/>
  <c r="T131"/>
  <c r="P221"/>
  <c r="T221"/>
  <c r="T227"/>
  <c r="R404"/>
  <c r="R403"/>
  <c r="T411"/>
  <c i="25" r="T125"/>
  <c r="BK156"/>
  <c r="J156"/>
  <c r="J100"/>
  <c r="P163"/>
  <c i="2" r="P230"/>
  <c r="R787"/>
  <c r="R1292"/>
  <c r="BK1595"/>
  <c r="J1595"/>
  <c r="J113"/>
  <c r="BK1811"/>
  <c r="J1811"/>
  <c r="J114"/>
  <c r="BK2068"/>
  <c r="J2068"/>
  <c r="J116"/>
  <c r="T2340"/>
  <c r="R2664"/>
  <c i="3" r="R151"/>
  <c r="T556"/>
  <c r="P613"/>
  <c i="4" r="R152"/>
  <c r="T193"/>
  <c r="T207"/>
  <c r="T232"/>
  <c r="R258"/>
  <c i="5" r="P123"/>
  <c r="T149"/>
  <c r="R238"/>
  <c i="7" r="P137"/>
  <c r="R168"/>
  <c r="BK237"/>
  <c r="J237"/>
  <c r="J103"/>
  <c r="R275"/>
  <c i="8" r="R134"/>
  <c r="R133"/>
  <c r="P252"/>
  <c r="P312"/>
  <c r="P378"/>
  <c r="P398"/>
  <c r="T414"/>
  <c r="T411"/>
  <c i="9" r="R186"/>
  <c r="T282"/>
  <c r="R356"/>
  <c r="BK431"/>
  <c r="J431"/>
  <c r="J105"/>
  <c i="11" r="T164"/>
  <c r="T163"/>
  <c i="12" r="R135"/>
  <c r="BK163"/>
  <c r="J163"/>
  <c r="J101"/>
  <c i="13" r="BK189"/>
  <c r="J189"/>
  <c r="J99"/>
  <c r="R310"/>
  <c r="T393"/>
  <c i="14" r="T174"/>
  <c i="15" r="R177"/>
  <c i="16" r="T125"/>
  <c r="T124"/>
  <c r="T123"/>
  <c i="17" r="R152"/>
  <c r="R151"/>
  <c r="P167"/>
  <c i="18" r="P124"/>
  <c r="P123"/>
  <c r="BK168"/>
  <c r="J168"/>
  <c r="J101"/>
  <c r="T175"/>
  <c i="19" r="BK220"/>
  <c r="J220"/>
  <c r="J102"/>
  <c i="20" r="BK126"/>
  <c r="J126"/>
  <c r="J98"/>
  <c r="T141"/>
  <c r="P160"/>
  <c i="21" r="P143"/>
  <c i="22" r="T131"/>
  <c r="P142"/>
  <c r="R168"/>
  <c i="23" r="R154"/>
  <c r="R152"/>
  <c r="T168"/>
  <c i="24" r="R131"/>
  <c r="BK227"/>
  <c r="J227"/>
  <c r="J101"/>
  <c r="P227"/>
  <c r="P411"/>
  <c i="25" r="T148"/>
  <c r="BK163"/>
  <c r="J163"/>
  <c r="J101"/>
  <c r="R169"/>
  <c r="R168"/>
  <c i="2" r="T143"/>
  <c r="T142"/>
  <c r="BK344"/>
  <c r="J344"/>
  <c r="J100"/>
  <c r="P598"/>
  <c r="R748"/>
  <c r="T1213"/>
  <c r="P1292"/>
  <c r="T1595"/>
  <c r="P1811"/>
  <c r="P2068"/>
  <c r="R2340"/>
  <c r="P2664"/>
  <c i="3" r="BK335"/>
  <c r="J335"/>
  <c r="J105"/>
  <c r="P619"/>
  <c i="4" r="BK131"/>
  <c r="J131"/>
  <c r="J98"/>
  <c r="BK177"/>
  <c r="J177"/>
  <c r="J100"/>
  <c r="P210"/>
  <c r="T235"/>
  <c r="P251"/>
  <c r="BK292"/>
  <c r="J292"/>
  <c r="J109"/>
  <c i="5" r="P170"/>
  <c r="T217"/>
  <c r="R258"/>
  <c i="6" r="T118"/>
  <c r="T117"/>
  <c i="7" r="R137"/>
  <c r="BK168"/>
  <c r="J168"/>
  <c r="J100"/>
  <c r="R237"/>
  <c r="P275"/>
  <c i="8" r="BK179"/>
  <c r="BK178"/>
  <c r="J178"/>
  <c r="J101"/>
  <c r="P315"/>
  <c r="P387"/>
  <c r="P394"/>
  <c r="BK414"/>
  <c r="J414"/>
  <c r="J112"/>
  <c i="9" r="BK127"/>
  <c r="BK126"/>
  <c r="J126"/>
  <c r="J96"/>
  <c r="P222"/>
  <c r="R319"/>
  <c r="P395"/>
  <c r="T431"/>
  <c i="10" r="R120"/>
  <c r="R119"/>
  <c i="11" r="BK127"/>
  <c r="J127"/>
  <c r="J98"/>
  <c r="BK164"/>
  <c r="J164"/>
  <c r="J103"/>
  <c i="12" r="BK135"/>
  <c r="J135"/>
  <c r="J99"/>
  <c r="R163"/>
  <c i="13" r="R128"/>
  <c r="R127"/>
  <c r="R126"/>
  <c r="T189"/>
  <c r="P310"/>
  <c i="14" r="R174"/>
  <c i="15" r="BK177"/>
  <c r="J177"/>
  <c r="J101"/>
  <c i="16" r="P125"/>
  <c r="P124"/>
  <c r="P123"/>
  <c i="1" r="AU109"/>
  <c i="17" r="T127"/>
  <c r="T126"/>
  <c r="T125"/>
  <c r="P152"/>
  <c r="P151"/>
  <c r="BK167"/>
  <c r="J167"/>
  <c r="J105"/>
  <c i="18" r="R145"/>
  <c r="R144"/>
  <c r="P175"/>
  <c i="20" r="BK141"/>
  <c r="J141"/>
  <c r="J99"/>
  <c r="R166"/>
  <c r="R165"/>
  <c i="21" r="P119"/>
  <c r="P118"/>
  <c i="1" r="AU114"/>
  <c i="22" r="BK131"/>
  <c r="BK130"/>
  <c r="J130"/>
  <c r="J97"/>
  <c r="R138"/>
  <c r="T146"/>
  <c r="BK168"/>
  <c r="J168"/>
  <c r="J106"/>
  <c r="T175"/>
  <c r="T172"/>
  <c i="23" r="P127"/>
  <c r="P126"/>
  <c r="P125"/>
  <c i="1" r="AU116"/>
  <c i="23" r="BK154"/>
  <c r="J154"/>
  <c r="J102"/>
  <c r="R164"/>
  <c r="R163"/>
  <c i="24" r="R256"/>
  <c r="R130"/>
  <c r="R129"/>
  <c r="BK404"/>
  <c r="J404"/>
  <c r="J106"/>
  <c i="25" r="R125"/>
  <c r="R124"/>
  <c r="R123"/>
  <c r="P156"/>
  <c r="R163"/>
  <c r="P169"/>
  <c r="P168"/>
  <c i="3" r="BK130"/>
  <c r="J130"/>
  <c r="J98"/>
  <c i="16" r="BK165"/>
  <c r="J165"/>
  <c r="J103"/>
  <c i="20" r="BK157"/>
  <c r="J157"/>
  <c r="J100"/>
  <c i="24" r="BK395"/>
  <c r="J395"/>
  <c r="J103"/>
  <c r="BK401"/>
  <c r="J401"/>
  <c r="J104"/>
  <c i="4" r="BK205"/>
  <c r="J205"/>
  <c r="J102"/>
  <c i="8" r="BK412"/>
  <c r="J412"/>
  <c r="J111"/>
  <c i="17" r="BK147"/>
  <c r="J147"/>
  <c r="J99"/>
  <c i="19" r="BK210"/>
  <c r="J210"/>
  <c r="J99"/>
  <c i="26" r="BK142"/>
  <c r="J142"/>
  <c r="J101"/>
  <c i="2" r="BK1554"/>
  <c r="J1554"/>
  <c r="J110"/>
  <c i="14" r="BK208"/>
  <c r="J208"/>
  <c r="J103"/>
  <c i="3" r="BK324"/>
  <c r="J324"/>
  <c r="J103"/>
  <c r="BK327"/>
  <c r="J327"/>
  <c r="J104"/>
  <c i="10" r="BK123"/>
  <c r="J123"/>
  <c r="J98"/>
  <c i="15" r="BK208"/>
  <c r="J208"/>
  <c r="J103"/>
  <c i="22" r="BK153"/>
  <c r="J153"/>
  <c r="J103"/>
  <c i="26" r="BK149"/>
  <c r="J149"/>
  <c r="J103"/>
  <c i="11" r="BK148"/>
  <c r="J148"/>
  <c r="J99"/>
  <c i="14" r="BK205"/>
  <c r="J205"/>
  <c r="J101"/>
  <c i="15" r="BK206"/>
  <c r="J206"/>
  <c r="J102"/>
  <c i="2" r="BK1239"/>
  <c r="J1239"/>
  <c r="J105"/>
  <c i="8" r="BK169"/>
  <c r="J169"/>
  <c r="J99"/>
  <c r="BK176"/>
  <c r="J176"/>
  <c r="J100"/>
  <c i="10" r="BK155"/>
  <c r="J155"/>
  <c r="J99"/>
  <c i="14" r="BK211"/>
  <c r="J211"/>
  <c r="J105"/>
  <c i="15" r="BK163"/>
  <c r="J163"/>
  <c r="J99"/>
  <c i="17" r="BK165"/>
  <c r="J165"/>
  <c r="J104"/>
  <c i="19" r="BK215"/>
  <c r="J215"/>
  <c r="J100"/>
  <c i="20" r="BK163"/>
  <c r="J163"/>
  <c r="J102"/>
  <c i="22" r="BK173"/>
  <c r="J173"/>
  <c r="J108"/>
  <c i="24" r="BK225"/>
  <c r="J225"/>
  <c r="J100"/>
  <c i="3" r="BK132"/>
  <c r="J132"/>
  <c r="J99"/>
  <c i="13" r="BK202"/>
  <c r="J202"/>
  <c r="J100"/>
  <c i="23" r="BK148"/>
  <c r="J148"/>
  <c r="J99"/>
  <c i="11" r="BK170"/>
  <c r="J170"/>
  <c r="J104"/>
  <c i="13" r="BK391"/>
  <c r="J391"/>
  <c r="J105"/>
  <c i="16" r="BK162"/>
  <c r="J162"/>
  <c r="J101"/>
  <c i="19" r="BK218"/>
  <c r="J218"/>
  <c r="J101"/>
  <c i="24" r="BK421"/>
  <c r="J421"/>
  <c r="J109"/>
  <c i="25" r="J169"/>
  <c r="J103"/>
  <c i="26" r="F120"/>
  <c r="BF126"/>
  <c r="BF127"/>
  <c r="BF133"/>
  <c r="BF137"/>
  <c r="BF145"/>
  <c r="BF150"/>
  <c i="25" r="BK124"/>
  <c r="J124"/>
  <c r="J97"/>
  <c i="26" r="E85"/>
  <c r="BF128"/>
  <c r="BF134"/>
  <c r="BF136"/>
  <c r="BF147"/>
  <c r="BF148"/>
  <c r="BF131"/>
  <c r="BF132"/>
  <c r="BF135"/>
  <c r="BF138"/>
  <c r="J89"/>
  <c r="BF140"/>
  <c r="BF141"/>
  <c r="BF143"/>
  <c r="BF146"/>
  <c i="24" r="J131"/>
  <c r="J98"/>
  <c r="BK420"/>
  <c r="J420"/>
  <c r="J108"/>
  <c i="25" r="E113"/>
  <c r="BE137"/>
  <c r="BE143"/>
  <c r="BE149"/>
  <c r="F92"/>
  <c r="BE131"/>
  <c r="BE135"/>
  <c r="BE141"/>
  <c r="BE161"/>
  <c r="BE174"/>
  <c i="24" r="BK403"/>
  <c r="J403"/>
  <c r="J105"/>
  <c i="25" r="BE152"/>
  <c r="BE165"/>
  <c r="BE167"/>
  <c r="BE170"/>
  <c r="BE171"/>
  <c r="BE145"/>
  <c r="BE157"/>
  <c r="BE158"/>
  <c r="BE159"/>
  <c r="BE162"/>
  <c r="BE172"/>
  <c r="BE173"/>
  <c r="BE164"/>
  <c r="J89"/>
  <c r="BE126"/>
  <c r="BE129"/>
  <c r="BE155"/>
  <c i="24" r="BE152"/>
  <c r="BE157"/>
  <c r="BE166"/>
  <c r="BE174"/>
  <c r="BE178"/>
  <c r="BE180"/>
  <c r="BE200"/>
  <c r="BE214"/>
  <c r="BE226"/>
  <c r="BE231"/>
  <c r="BE272"/>
  <c r="BE297"/>
  <c r="BE311"/>
  <c r="BE312"/>
  <c r="BE313"/>
  <c r="BE319"/>
  <c r="BE325"/>
  <c r="BE336"/>
  <c r="BE343"/>
  <c r="BE353"/>
  <c r="BE368"/>
  <c r="BE384"/>
  <c r="BE392"/>
  <c r="BE394"/>
  <c r="BE396"/>
  <c r="BE412"/>
  <c r="BE422"/>
  <c r="BE165"/>
  <c r="BE172"/>
  <c r="BE222"/>
  <c r="BE249"/>
  <c r="BE252"/>
  <c r="BE257"/>
  <c r="BE266"/>
  <c r="BE298"/>
  <c r="BE305"/>
  <c r="BE308"/>
  <c i="23" r="BK163"/>
  <c r="J163"/>
  <c r="J103"/>
  <c i="24" r="F92"/>
  <c r="BE132"/>
  <c r="BE216"/>
  <c r="BE218"/>
  <c r="BE250"/>
  <c r="BE263"/>
  <c r="BE270"/>
  <c r="BE283"/>
  <c r="BE318"/>
  <c r="BE321"/>
  <c r="BE323"/>
  <c r="BE338"/>
  <c r="BE340"/>
  <c r="BE341"/>
  <c r="BE342"/>
  <c r="BE344"/>
  <c r="BE345"/>
  <c r="BE346"/>
  <c r="BE385"/>
  <c r="BE386"/>
  <c r="E85"/>
  <c r="BE168"/>
  <c r="BE182"/>
  <c r="BE228"/>
  <c r="BE251"/>
  <c r="BE253"/>
  <c r="BE261"/>
  <c r="BE268"/>
  <c r="BE303"/>
  <c r="BE307"/>
  <c r="BE309"/>
  <c r="BE310"/>
  <c r="BE315"/>
  <c r="BE316"/>
  <c r="BE317"/>
  <c r="BE320"/>
  <c r="BE324"/>
  <c r="BE337"/>
  <c r="BE339"/>
  <c r="BE360"/>
  <c r="BE382"/>
  <c r="BE387"/>
  <c r="BE408"/>
  <c i="23" r="BK126"/>
  <c i="24" r="J89"/>
  <c r="BE134"/>
  <c r="BE135"/>
  <c r="BE139"/>
  <c r="BE224"/>
  <c r="BE281"/>
  <c r="BE295"/>
  <c r="BE314"/>
  <c r="BE322"/>
  <c r="BE335"/>
  <c r="BE393"/>
  <c r="BE402"/>
  <c r="BE410"/>
  <c r="BE417"/>
  <c r="BE419"/>
  <c r="BE375"/>
  <c r="BE383"/>
  <c r="BE388"/>
  <c r="BE405"/>
  <c r="BE407"/>
  <c i="22" r="BK155"/>
  <c r="J155"/>
  <c r="J104"/>
  <c i="23" r="E85"/>
  <c r="F122"/>
  <c r="BE128"/>
  <c r="BE131"/>
  <c r="BE141"/>
  <c r="BE155"/>
  <c r="BE161"/>
  <c r="BE167"/>
  <c r="BE135"/>
  <c r="BE139"/>
  <c r="BE158"/>
  <c r="BE166"/>
  <c i="22" r="J131"/>
  <c r="J98"/>
  <c i="23" r="J89"/>
  <c r="BE144"/>
  <c r="BE146"/>
  <c r="BE156"/>
  <c r="BE133"/>
  <c r="BE169"/>
  <c r="BE137"/>
  <c r="BE149"/>
  <c r="BE160"/>
  <c r="BE165"/>
  <c r="BE170"/>
  <c i="22" r="J89"/>
  <c r="BE132"/>
  <c r="BE137"/>
  <c r="BE163"/>
  <c r="BE169"/>
  <c r="E119"/>
  <c r="BE133"/>
  <c r="BE135"/>
  <c r="BE136"/>
  <c r="BE145"/>
  <c r="BE177"/>
  <c r="F126"/>
  <c r="BE139"/>
  <c r="BE162"/>
  <c r="BE140"/>
  <c r="BE147"/>
  <c r="BE154"/>
  <c r="BE174"/>
  <c r="BE134"/>
  <c r="BE150"/>
  <c r="BE151"/>
  <c r="BE158"/>
  <c r="BE164"/>
  <c r="BE166"/>
  <c r="BE176"/>
  <c r="BE143"/>
  <c r="BE144"/>
  <c i="21" r="J119"/>
  <c r="J97"/>
  <c i="22" r="BE149"/>
  <c r="BE157"/>
  <c r="BE160"/>
  <c r="BE161"/>
  <c r="BE141"/>
  <c r="BE148"/>
  <c r="BE159"/>
  <c r="BE170"/>
  <c i="21" r="J112"/>
  <c r="BE153"/>
  <c i="20" r="BK125"/>
  <c r="J125"/>
  <c r="J97"/>
  <c i="21" r="E108"/>
  <c r="F115"/>
  <c r="BE126"/>
  <c r="BE127"/>
  <c r="BE139"/>
  <c r="BE140"/>
  <c r="BE142"/>
  <c r="BE144"/>
  <c r="BE155"/>
  <c i="20" r="J166"/>
  <c r="J104"/>
  <c i="21" r="BE146"/>
  <c r="BE122"/>
  <c r="BE123"/>
  <c r="BE133"/>
  <c r="BE134"/>
  <c r="BE138"/>
  <c r="BE147"/>
  <c r="BE120"/>
  <c r="BE136"/>
  <c r="BE149"/>
  <c r="BE124"/>
  <c r="BE137"/>
  <c r="BE141"/>
  <c r="BE150"/>
  <c r="BE151"/>
  <c r="BE129"/>
  <c r="BE131"/>
  <c r="BE148"/>
  <c r="BE121"/>
  <c r="BE125"/>
  <c r="BE128"/>
  <c r="BE130"/>
  <c r="BE132"/>
  <c r="BE135"/>
  <c r="BE145"/>
  <c r="BE152"/>
  <c r="BE154"/>
  <c i="20" r="BE127"/>
  <c r="BE167"/>
  <c r="BE138"/>
  <c r="BE169"/>
  <c r="BE176"/>
  <c r="F92"/>
  <c r="J118"/>
  <c r="BE139"/>
  <c r="BE171"/>
  <c r="BE173"/>
  <c r="BE175"/>
  <c r="BE178"/>
  <c r="E85"/>
  <c r="BE179"/>
  <c r="BE147"/>
  <c r="BE162"/>
  <c i="19" r="BK123"/>
  <c r="J123"/>
  <c r="J97"/>
  <c i="20" r="BE129"/>
  <c r="BE134"/>
  <c r="BE136"/>
  <c r="BE145"/>
  <c r="BE164"/>
  <c r="BE161"/>
  <c r="BE131"/>
  <c r="BE132"/>
  <c r="BE142"/>
  <c r="BE158"/>
  <c i="19" r="BE129"/>
  <c r="BE131"/>
  <c r="BE139"/>
  <c r="BE165"/>
  <c r="BE167"/>
  <c r="BE178"/>
  <c r="BE182"/>
  <c r="BE199"/>
  <c r="BE202"/>
  <c r="BE223"/>
  <c r="BE149"/>
  <c r="BE153"/>
  <c r="BE163"/>
  <c r="BE191"/>
  <c r="BE203"/>
  <c r="BE206"/>
  <c r="BE221"/>
  <c r="E112"/>
  <c r="BE141"/>
  <c r="BE143"/>
  <c r="BE155"/>
  <c r="BE188"/>
  <c r="BE193"/>
  <c r="BE198"/>
  <c r="BE209"/>
  <c r="BE211"/>
  <c i="18" r="BK123"/>
  <c r="J123"/>
  <c r="J97"/>
  <c i="19" r="BE127"/>
  <c r="BE133"/>
  <c r="BE134"/>
  <c r="BE138"/>
  <c r="BE140"/>
  <c r="BE186"/>
  <c r="BE187"/>
  <c r="BE216"/>
  <c i="18" r="BK144"/>
  <c r="J144"/>
  <c r="J99"/>
  <c i="19" r="BE135"/>
  <c r="BE136"/>
  <c r="BE145"/>
  <c r="BE179"/>
  <c r="BE185"/>
  <c r="BE194"/>
  <c r="BE200"/>
  <c r="BE204"/>
  <c r="F92"/>
  <c r="J116"/>
  <c r="BE137"/>
  <c r="BE168"/>
  <c r="BE170"/>
  <c r="BE172"/>
  <c r="BE195"/>
  <c r="BE196"/>
  <c r="BE125"/>
  <c r="BE130"/>
  <c r="BE151"/>
  <c r="BE180"/>
  <c r="BE181"/>
  <c r="BE184"/>
  <c r="BE190"/>
  <c r="BE192"/>
  <c r="BE197"/>
  <c r="BE208"/>
  <c r="BE219"/>
  <c r="BE128"/>
  <c r="BE132"/>
  <c r="BE157"/>
  <c r="BE161"/>
  <c r="BE174"/>
  <c r="BE189"/>
  <c i="17" r="BK126"/>
  <c r="J126"/>
  <c r="J97"/>
  <c i="18" r="J116"/>
  <c r="BE127"/>
  <c r="BE136"/>
  <c i="17" r="BK151"/>
  <c r="J151"/>
  <c r="J100"/>
  <c i="18" r="BE126"/>
  <c r="BE135"/>
  <c r="BE154"/>
  <c r="BE159"/>
  <c r="BE164"/>
  <c r="BE172"/>
  <c r="BE177"/>
  <c r="BE146"/>
  <c r="BE161"/>
  <c r="BE162"/>
  <c r="BE174"/>
  <c r="F92"/>
  <c r="BE131"/>
  <c r="BE140"/>
  <c r="BE143"/>
  <c r="BE150"/>
  <c r="BE151"/>
  <c r="BE157"/>
  <c r="BE158"/>
  <c r="BE160"/>
  <c r="BE166"/>
  <c r="BE176"/>
  <c r="BE148"/>
  <c r="BE152"/>
  <c r="BE153"/>
  <c r="BE125"/>
  <c r="BE134"/>
  <c r="BE137"/>
  <c r="BE147"/>
  <c r="BE156"/>
  <c r="BE163"/>
  <c r="BE169"/>
  <c r="BE170"/>
  <c r="BE171"/>
  <c r="E85"/>
  <c r="BE128"/>
  <c r="BE149"/>
  <c r="BE155"/>
  <c r="BE165"/>
  <c r="BE167"/>
  <c r="BE173"/>
  <c r="BE179"/>
  <c i="16" r="BK150"/>
  <c r="J150"/>
  <c r="J99"/>
  <c i="17" r="F122"/>
  <c r="BE148"/>
  <c r="BE159"/>
  <c r="BE160"/>
  <c r="E85"/>
  <c r="BE156"/>
  <c r="BE157"/>
  <c r="BE166"/>
  <c r="BE133"/>
  <c r="BE135"/>
  <c r="BE138"/>
  <c r="BE172"/>
  <c i="16" r="BK124"/>
  <c r="J124"/>
  <c r="J97"/>
  <c i="17" r="J89"/>
  <c r="BE163"/>
  <c r="BE168"/>
  <c r="BE128"/>
  <c r="BE131"/>
  <c r="BE140"/>
  <c r="BE164"/>
  <c r="BE173"/>
  <c r="BE137"/>
  <c r="BE143"/>
  <c r="BE145"/>
  <c r="BE153"/>
  <c r="BE154"/>
  <c i="15" r="J125"/>
  <c r="J98"/>
  <c i="16" r="BE136"/>
  <c r="BE154"/>
  <c r="BE126"/>
  <c r="BE129"/>
  <c r="BE146"/>
  <c r="BE149"/>
  <c r="BE166"/>
  <c r="J117"/>
  <c r="BE133"/>
  <c r="BE140"/>
  <c r="E85"/>
  <c r="F92"/>
  <c r="BE127"/>
  <c r="BE152"/>
  <c r="BE153"/>
  <c r="BE158"/>
  <c r="BE160"/>
  <c r="BE130"/>
  <c r="BE138"/>
  <c r="BE143"/>
  <c r="BE157"/>
  <c r="BE159"/>
  <c r="BE163"/>
  <c r="BE128"/>
  <c r="BE137"/>
  <c r="BE139"/>
  <c r="BE155"/>
  <c r="BE156"/>
  <c r="BE161"/>
  <c i="15" r="F92"/>
  <c r="J117"/>
  <c r="BE126"/>
  <c r="BE132"/>
  <c r="BE134"/>
  <c r="BE137"/>
  <c r="BE140"/>
  <c r="BE146"/>
  <c r="BE179"/>
  <c r="BE182"/>
  <c r="BE183"/>
  <c r="BE160"/>
  <c r="BE172"/>
  <c r="BE184"/>
  <c r="BE191"/>
  <c r="BE197"/>
  <c r="BE157"/>
  <c r="BE175"/>
  <c r="BE178"/>
  <c r="BE181"/>
  <c r="BE189"/>
  <c r="BE192"/>
  <c r="BE196"/>
  <c r="BE198"/>
  <c r="BE138"/>
  <c r="BE144"/>
  <c r="BE173"/>
  <c r="BE174"/>
  <c r="BE190"/>
  <c r="BE152"/>
  <c r="BE164"/>
  <c r="BE166"/>
  <c r="BE171"/>
  <c r="BE188"/>
  <c i="14" r="BK126"/>
  <c i="15" r="E85"/>
  <c r="BE150"/>
  <c r="BE194"/>
  <c r="BE199"/>
  <c r="BE209"/>
  <c r="BE128"/>
  <c r="BE129"/>
  <c r="BE153"/>
  <c r="BE168"/>
  <c r="BE193"/>
  <c r="BE195"/>
  <c r="BE207"/>
  <c i="13" r="BK127"/>
  <c r="J127"/>
  <c r="J97"/>
  <c i="14" r="J89"/>
  <c r="BE131"/>
  <c r="BE140"/>
  <c r="BE146"/>
  <c r="BE163"/>
  <c r="BE182"/>
  <c r="BE183"/>
  <c r="BE184"/>
  <c r="BE185"/>
  <c r="BE191"/>
  <c r="BE199"/>
  <c r="BE190"/>
  <c r="BE204"/>
  <c r="BE175"/>
  <c r="BE195"/>
  <c r="BE197"/>
  <c r="E115"/>
  <c r="F122"/>
  <c r="BE142"/>
  <c r="BE152"/>
  <c r="BE160"/>
  <c r="BE173"/>
  <c r="BE187"/>
  <c r="BE188"/>
  <c r="BE192"/>
  <c r="BE193"/>
  <c r="BE133"/>
  <c r="BE136"/>
  <c r="BE156"/>
  <c r="BE169"/>
  <c r="BE186"/>
  <c r="BE189"/>
  <c r="BE194"/>
  <c r="BE198"/>
  <c r="BE202"/>
  <c r="BE212"/>
  <c r="BE148"/>
  <c r="BE167"/>
  <c r="BE172"/>
  <c r="BE203"/>
  <c r="BE206"/>
  <c r="BE209"/>
  <c r="BE128"/>
  <c r="BE139"/>
  <c r="BE180"/>
  <c r="BE181"/>
  <c r="BE196"/>
  <c r="BE130"/>
  <c r="BE154"/>
  <c r="BE178"/>
  <c i="13" r="J89"/>
  <c r="F92"/>
  <c r="BE138"/>
  <c r="BE156"/>
  <c r="BE162"/>
  <c r="BE164"/>
  <c r="BE192"/>
  <c r="BE195"/>
  <c r="BE234"/>
  <c r="BE276"/>
  <c r="BE296"/>
  <c r="BE298"/>
  <c r="BE305"/>
  <c r="BE307"/>
  <c r="BE320"/>
  <c r="BE344"/>
  <c r="BE347"/>
  <c r="BE349"/>
  <c r="BE367"/>
  <c r="BE369"/>
  <c r="BE371"/>
  <c r="BE400"/>
  <c r="BE323"/>
  <c r="BE332"/>
  <c r="BE333"/>
  <c r="BE370"/>
  <c r="E85"/>
  <c r="BE152"/>
  <c r="BE174"/>
  <c r="BE252"/>
  <c r="BE269"/>
  <c r="BE274"/>
  <c r="BE303"/>
  <c r="BE321"/>
  <c r="BE361"/>
  <c r="BE372"/>
  <c r="BE381"/>
  <c r="BE386"/>
  <c r="BE389"/>
  <c r="BE145"/>
  <c r="BE176"/>
  <c r="BE190"/>
  <c r="BE207"/>
  <c r="BE219"/>
  <c r="BE226"/>
  <c r="BE266"/>
  <c r="BE286"/>
  <c i="12" r="J123"/>
  <c r="J98"/>
  <c i="13" r="BE141"/>
  <c r="BE150"/>
  <c r="BE168"/>
  <c r="BE172"/>
  <c r="BE184"/>
  <c r="BE186"/>
  <c r="BE201"/>
  <c r="BE214"/>
  <c r="BE222"/>
  <c r="BE230"/>
  <c r="BE238"/>
  <c r="BE249"/>
  <c r="BE284"/>
  <c r="BE288"/>
  <c r="BE290"/>
  <c r="BE306"/>
  <c r="BE355"/>
  <c r="BE360"/>
  <c r="BE364"/>
  <c r="BE388"/>
  <c r="BE392"/>
  <c r="BE394"/>
  <c r="BE129"/>
  <c r="BE148"/>
  <c r="BE198"/>
  <c r="BE203"/>
  <c r="BE255"/>
  <c r="BE304"/>
  <c r="BE308"/>
  <c r="BE311"/>
  <c r="BE335"/>
  <c r="BE362"/>
  <c r="BE365"/>
  <c r="BE373"/>
  <c r="BE374"/>
  <c r="BE377"/>
  <c r="BE380"/>
  <c r="BE385"/>
  <c r="BE390"/>
  <c r="BE133"/>
  <c r="BE155"/>
  <c r="BE158"/>
  <c r="BE181"/>
  <c r="BE228"/>
  <c r="BE232"/>
  <c r="BE236"/>
  <c r="BE240"/>
  <c r="BE301"/>
  <c r="BE309"/>
  <c r="BE319"/>
  <c r="BE331"/>
  <c r="BE353"/>
  <c r="BE359"/>
  <c r="BE363"/>
  <c r="BE396"/>
  <c r="BE302"/>
  <c r="BE357"/>
  <c i="12" r="BF136"/>
  <c r="BF157"/>
  <c r="J89"/>
  <c r="F118"/>
  <c r="BF126"/>
  <c r="BF133"/>
  <c r="BF134"/>
  <c r="BF138"/>
  <c r="BF139"/>
  <c r="BF140"/>
  <c r="BF144"/>
  <c r="BF154"/>
  <c r="BF160"/>
  <c r="BF162"/>
  <c i="11" r="BK126"/>
  <c i="12" r="BF141"/>
  <c r="BF145"/>
  <c r="BF147"/>
  <c r="BF150"/>
  <c i="11" r="J153"/>
  <c r="J101"/>
  <c r="BK163"/>
  <c r="J163"/>
  <c r="J102"/>
  <c i="12" r="BF142"/>
  <c r="BF143"/>
  <c r="BF165"/>
  <c r="E111"/>
  <c r="BF127"/>
  <c r="BF152"/>
  <c r="BF158"/>
  <c r="BF125"/>
  <c r="BF130"/>
  <c r="BF131"/>
  <c r="BF151"/>
  <c r="BF155"/>
  <c r="BF161"/>
  <c r="BF168"/>
  <c r="BF129"/>
  <c r="BF146"/>
  <c r="BF148"/>
  <c r="BF149"/>
  <c r="BF159"/>
  <c r="BF164"/>
  <c r="BF167"/>
  <c r="BF124"/>
  <c r="BF128"/>
  <c r="BF137"/>
  <c r="BF153"/>
  <c i="11" r="J89"/>
  <c r="BF128"/>
  <c r="BF131"/>
  <c r="BF141"/>
  <c r="BF162"/>
  <c r="E85"/>
  <c r="BF135"/>
  <c r="BF146"/>
  <c r="BF149"/>
  <c r="BF154"/>
  <c r="BF139"/>
  <c r="BF175"/>
  <c i="10" r="BK119"/>
  <c r="J119"/>
  <c r="J96"/>
  <c i="11" r="BF155"/>
  <c r="BF176"/>
  <c r="BF137"/>
  <c r="F92"/>
  <c r="BF144"/>
  <c r="BF133"/>
  <c r="BF156"/>
  <c r="BF158"/>
  <c r="BF159"/>
  <c r="BF161"/>
  <c r="BF165"/>
  <c r="BF168"/>
  <c r="BF169"/>
  <c r="BF171"/>
  <c r="BF173"/>
  <c i="10" r="F92"/>
  <c r="BF129"/>
  <c r="BF132"/>
  <c r="BF133"/>
  <c r="E109"/>
  <c r="BF128"/>
  <c r="BF147"/>
  <c r="BF148"/>
  <c r="BF149"/>
  <c r="BF150"/>
  <c i="9" r="J127"/>
  <c r="J97"/>
  <c i="10" r="J89"/>
  <c r="BF126"/>
  <c r="BF130"/>
  <c r="BF131"/>
  <c r="BF141"/>
  <c r="BF142"/>
  <c r="BF146"/>
  <c r="BF125"/>
  <c r="BF136"/>
  <c r="BF151"/>
  <c r="BF134"/>
  <c r="BF137"/>
  <c r="BF143"/>
  <c r="BF154"/>
  <c r="BF122"/>
  <c r="BF124"/>
  <c r="BF144"/>
  <c r="BF145"/>
  <c r="BF153"/>
  <c r="BF121"/>
  <c r="BF127"/>
  <c r="BF135"/>
  <c r="BF138"/>
  <c r="BF139"/>
  <c r="BF140"/>
  <c r="BF152"/>
  <c r="BF156"/>
  <c i="8" r="J179"/>
  <c r="J102"/>
  <c i="9" r="J89"/>
  <c r="BF145"/>
  <c r="BF147"/>
  <c r="BF149"/>
  <c r="BF179"/>
  <c r="BF205"/>
  <c r="BF223"/>
  <c r="BF240"/>
  <c r="E116"/>
  <c r="BF168"/>
  <c r="BF173"/>
  <c r="BF187"/>
  <c r="BF210"/>
  <c r="BF213"/>
  <c r="BF215"/>
  <c r="BF217"/>
  <c r="BF258"/>
  <c r="BF268"/>
  <c r="BF275"/>
  <c r="BF276"/>
  <c r="BF342"/>
  <c r="BF381"/>
  <c r="BF382"/>
  <c r="BF384"/>
  <c r="BF387"/>
  <c i="8" r="BK133"/>
  <c r="J133"/>
  <c r="J97"/>
  <c i="9" r="BF148"/>
  <c r="BF169"/>
  <c r="BF170"/>
  <c r="BF174"/>
  <c r="BF175"/>
  <c r="BF180"/>
  <c r="BF211"/>
  <c r="BF241"/>
  <c r="BF260"/>
  <c r="BF261"/>
  <c r="BF263"/>
  <c r="BF265"/>
  <c r="BF267"/>
  <c r="BF269"/>
  <c r="BF271"/>
  <c r="BF272"/>
  <c r="BF274"/>
  <c r="BF283"/>
  <c r="BF300"/>
  <c r="BF303"/>
  <c r="BF307"/>
  <c r="BF308"/>
  <c r="BF313"/>
  <c r="BF338"/>
  <c r="BF340"/>
  <c r="BF344"/>
  <c r="BF345"/>
  <c r="BF346"/>
  <c r="BF347"/>
  <c r="BF375"/>
  <c r="BF376"/>
  <c r="BF377"/>
  <c r="BF378"/>
  <c r="BF379"/>
  <c r="BF383"/>
  <c r="BF385"/>
  <c r="BF386"/>
  <c r="BF396"/>
  <c r="BF400"/>
  <c r="BF401"/>
  <c r="BF407"/>
  <c r="BF411"/>
  <c r="BF413"/>
  <c r="BF414"/>
  <c r="BF417"/>
  <c r="BF419"/>
  <c r="BF421"/>
  <c r="BF259"/>
  <c r="BF277"/>
  <c r="BF301"/>
  <c r="BF305"/>
  <c r="BF306"/>
  <c r="BF311"/>
  <c r="BF314"/>
  <c r="BF320"/>
  <c r="BF337"/>
  <c r="BF339"/>
  <c r="BF350"/>
  <c r="BF351"/>
  <c r="BF388"/>
  <c r="BF452"/>
  <c r="BF453"/>
  <c r="BF454"/>
  <c r="BF455"/>
  <c r="BF456"/>
  <c r="BF457"/>
  <c r="BF458"/>
  <c r="BF459"/>
  <c r="BF460"/>
  <c r="BF461"/>
  <c r="BF462"/>
  <c r="BF463"/>
  <c r="BF464"/>
  <c r="BF470"/>
  <c r="BF471"/>
  <c r="BF472"/>
  <c r="F123"/>
  <c r="BF166"/>
  <c r="BF177"/>
  <c r="BF178"/>
  <c r="BF181"/>
  <c r="BF204"/>
  <c r="BF209"/>
  <c r="BF212"/>
  <c r="BF214"/>
  <c r="BF216"/>
  <c r="BF399"/>
  <c r="BF408"/>
  <c r="BF412"/>
  <c r="BF415"/>
  <c r="BF416"/>
  <c r="BF418"/>
  <c r="BF420"/>
  <c r="BF423"/>
  <c r="BF424"/>
  <c r="BF425"/>
  <c r="BF426"/>
  <c r="BF432"/>
  <c r="BF465"/>
  <c r="BF466"/>
  <c r="BF468"/>
  <c r="BF469"/>
  <c r="BF473"/>
  <c r="BF128"/>
  <c r="BF146"/>
  <c r="BF167"/>
  <c r="BF171"/>
  <c r="BF172"/>
  <c r="BF176"/>
  <c r="BF206"/>
  <c r="BF207"/>
  <c r="BF208"/>
  <c r="BF262"/>
  <c r="BF264"/>
  <c r="BF266"/>
  <c r="BF270"/>
  <c r="BF273"/>
  <c r="BF302"/>
  <c r="BF304"/>
  <c r="BF309"/>
  <c r="BF310"/>
  <c r="BF312"/>
  <c r="BF341"/>
  <c r="BF343"/>
  <c r="BF348"/>
  <c r="BF349"/>
  <c r="BF357"/>
  <c r="BF374"/>
  <c r="BF380"/>
  <c r="BF389"/>
  <c r="BF390"/>
  <c r="BF397"/>
  <c r="BF398"/>
  <c r="BF409"/>
  <c r="BF410"/>
  <c r="BF422"/>
  <c r="BF444"/>
  <c i="7" r="J127"/>
  <c r="J98"/>
  <c i="8" r="F129"/>
  <c r="BF135"/>
  <c r="BF146"/>
  <c r="BF167"/>
  <c r="BF199"/>
  <c r="BF203"/>
  <c r="BF221"/>
  <c r="BF225"/>
  <c r="BF235"/>
  <c r="BF236"/>
  <c r="BF243"/>
  <c r="BF255"/>
  <c r="BF284"/>
  <c r="BF294"/>
  <c r="BF303"/>
  <c r="BF307"/>
  <c r="BF359"/>
  <c r="BF410"/>
  <c r="E85"/>
  <c r="BF180"/>
  <c r="BF185"/>
  <c r="BF206"/>
  <c r="BF208"/>
  <c r="BF231"/>
  <c r="BF251"/>
  <c r="BF253"/>
  <c r="BF259"/>
  <c r="BF269"/>
  <c r="BF282"/>
  <c r="BF291"/>
  <c r="BF296"/>
  <c r="BF299"/>
  <c r="BF302"/>
  <c r="BF309"/>
  <c r="BF310"/>
  <c r="BF314"/>
  <c r="BF316"/>
  <c r="BF355"/>
  <c r="BF365"/>
  <c r="BF369"/>
  <c r="BF372"/>
  <c r="BF374"/>
  <c r="BF377"/>
  <c r="BF382"/>
  <c r="BF396"/>
  <c r="J89"/>
  <c r="BF154"/>
  <c r="BF156"/>
  <c r="BF201"/>
  <c r="BF205"/>
  <c r="BF210"/>
  <c r="BF230"/>
  <c r="BF241"/>
  <c r="BF244"/>
  <c r="BF249"/>
  <c r="BF263"/>
  <c r="BF273"/>
  <c r="BF277"/>
  <c r="BF292"/>
  <c r="BF293"/>
  <c r="BF304"/>
  <c r="BF311"/>
  <c r="BF330"/>
  <c r="BF331"/>
  <c r="BF344"/>
  <c r="BF346"/>
  <c r="BF347"/>
  <c r="BF353"/>
  <c r="BF354"/>
  <c r="BF356"/>
  <c r="BF367"/>
  <c r="BF370"/>
  <c r="BF376"/>
  <c r="BF379"/>
  <c r="BF383"/>
  <c r="BF388"/>
  <c r="BF389"/>
  <c r="BF390"/>
  <c r="BF391"/>
  <c r="BF392"/>
  <c r="BF397"/>
  <c r="BF408"/>
  <c r="BF415"/>
  <c r="BF140"/>
  <c r="BF142"/>
  <c r="BF161"/>
  <c r="BF170"/>
  <c r="BF177"/>
  <c r="BF192"/>
  <c r="BF195"/>
  <c r="BF212"/>
  <c r="BF352"/>
  <c r="BF368"/>
  <c r="BF373"/>
  <c r="BF375"/>
  <c r="BF403"/>
  <c r="BF298"/>
  <c r="BF300"/>
  <c r="BF301"/>
  <c r="BF306"/>
  <c r="BF313"/>
  <c r="BF349"/>
  <c r="BF350"/>
  <c r="BF357"/>
  <c r="BF364"/>
  <c r="BF371"/>
  <c r="BF385"/>
  <c r="BF413"/>
  <c r="BF148"/>
  <c r="BF152"/>
  <c r="BF194"/>
  <c r="BF197"/>
  <c r="BF204"/>
  <c r="BF207"/>
  <c r="BF242"/>
  <c r="BF248"/>
  <c r="BF271"/>
  <c r="BF275"/>
  <c r="BF286"/>
  <c r="BF295"/>
  <c r="BF297"/>
  <c r="BF305"/>
  <c r="BF308"/>
  <c r="BF323"/>
  <c r="BF338"/>
  <c r="BF340"/>
  <c r="BF345"/>
  <c r="BF348"/>
  <c r="BF351"/>
  <c r="BF358"/>
  <c r="BF363"/>
  <c r="BF366"/>
  <c r="BF380"/>
  <c r="BF381"/>
  <c r="BF384"/>
  <c r="BF386"/>
  <c r="BF393"/>
  <c r="BF395"/>
  <c r="BF399"/>
  <c r="BF417"/>
  <c i="7" r="E85"/>
  <c r="BF131"/>
  <c r="BF133"/>
  <c r="BF141"/>
  <c r="BF146"/>
  <c r="BF155"/>
  <c r="BF164"/>
  <c r="BF165"/>
  <c r="BF172"/>
  <c r="BF179"/>
  <c r="BF192"/>
  <c r="BF210"/>
  <c r="BF220"/>
  <c r="BF230"/>
  <c r="BF235"/>
  <c r="BF243"/>
  <c r="BF247"/>
  <c r="BF267"/>
  <c r="BF277"/>
  <c r="BF278"/>
  <c r="F92"/>
  <c r="BF135"/>
  <c r="BF138"/>
  <c r="BF149"/>
  <c r="BF154"/>
  <c r="BF161"/>
  <c r="BF169"/>
  <c r="BF171"/>
  <c r="BF178"/>
  <c r="BF202"/>
  <c r="BF233"/>
  <c r="BF246"/>
  <c r="BF256"/>
  <c r="BF150"/>
  <c r="BF151"/>
  <c r="BF156"/>
  <c r="BF166"/>
  <c r="BF173"/>
  <c r="BF195"/>
  <c r="BF198"/>
  <c r="BF213"/>
  <c r="BF216"/>
  <c r="BF218"/>
  <c r="BF219"/>
  <c r="BF229"/>
  <c r="BF231"/>
  <c r="BF260"/>
  <c r="BF129"/>
  <c r="BF132"/>
  <c r="BF148"/>
  <c r="BF152"/>
  <c r="BF157"/>
  <c r="BF167"/>
  <c r="BF175"/>
  <c r="BF181"/>
  <c r="BF190"/>
  <c r="BF205"/>
  <c r="BF222"/>
  <c r="BF234"/>
  <c r="BF257"/>
  <c r="BF266"/>
  <c r="BF271"/>
  <c i="6" r="BK117"/>
  <c r="J117"/>
  <c r="J96"/>
  <c i="7" r="BF128"/>
  <c r="BF159"/>
  <c r="BF162"/>
  <c r="BF221"/>
  <c r="BF224"/>
  <c r="BF227"/>
  <c r="BF239"/>
  <c r="BF258"/>
  <c r="BF261"/>
  <c r="BF263"/>
  <c r="BF273"/>
  <c r="BF130"/>
  <c r="BF145"/>
  <c r="BF153"/>
  <c r="BF158"/>
  <c r="BF183"/>
  <c r="BF206"/>
  <c r="BF207"/>
  <c r="BF236"/>
  <c r="BF238"/>
  <c r="BF264"/>
  <c r="BF265"/>
  <c r="BF269"/>
  <c r="J89"/>
  <c r="BF134"/>
  <c r="BF143"/>
  <c r="BF144"/>
  <c r="BF160"/>
  <c r="BF163"/>
  <c r="BF170"/>
  <c r="BF174"/>
  <c r="BF189"/>
  <c r="BF191"/>
  <c r="BF225"/>
  <c r="BF226"/>
  <c r="BF228"/>
  <c r="BF232"/>
  <c r="BF262"/>
  <c r="BF270"/>
  <c r="BF274"/>
  <c r="BF276"/>
  <c r="BF136"/>
  <c r="BF139"/>
  <c r="BF140"/>
  <c r="BF142"/>
  <c r="BF147"/>
  <c r="BF176"/>
  <c r="BF177"/>
  <c r="BF180"/>
  <c r="BF186"/>
  <c r="BF201"/>
  <c r="BF214"/>
  <c r="BF217"/>
  <c r="BF223"/>
  <c r="BF242"/>
  <c r="BF251"/>
  <c r="BF255"/>
  <c r="BF259"/>
  <c r="BF268"/>
  <c i="6" r="BF122"/>
  <c r="BF125"/>
  <c r="BF127"/>
  <c r="BF132"/>
  <c r="BF133"/>
  <c r="BF139"/>
  <c r="BF145"/>
  <c r="BF148"/>
  <c r="BF151"/>
  <c i="5" r="J123"/>
  <c r="J97"/>
  <c i="6" r="E85"/>
  <c r="F92"/>
  <c r="BF121"/>
  <c r="BF123"/>
  <c r="BF124"/>
  <c r="BF128"/>
  <c r="BF130"/>
  <c r="BF136"/>
  <c r="BF147"/>
  <c r="BF152"/>
  <c r="BF153"/>
  <c r="J89"/>
  <c r="BF120"/>
  <c r="BF131"/>
  <c r="BF134"/>
  <c r="BF135"/>
  <c r="BF138"/>
  <c r="BF140"/>
  <c r="BF141"/>
  <c r="BF142"/>
  <c r="BF149"/>
  <c r="BF150"/>
  <c r="BF155"/>
  <c i="1" r="BC99"/>
  <c i="6" r="BF119"/>
  <c r="BF126"/>
  <c r="BF129"/>
  <c r="BF137"/>
  <c r="BF143"/>
  <c r="BF144"/>
  <c r="BF146"/>
  <c r="BF154"/>
  <c r="BF156"/>
  <c i="1" r="BD99"/>
  <c i="5" r="E112"/>
  <c r="BF127"/>
  <c r="BF135"/>
  <c r="BF143"/>
  <c r="BF148"/>
  <c r="BF155"/>
  <c r="BF157"/>
  <c r="BF164"/>
  <c r="BF181"/>
  <c r="BF184"/>
  <c r="BF192"/>
  <c r="BF199"/>
  <c r="BF200"/>
  <c r="BF138"/>
  <c r="BF139"/>
  <c r="BF153"/>
  <c r="BF182"/>
  <c r="BF183"/>
  <c r="BF186"/>
  <c r="BF205"/>
  <c r="BF209"/>
  <c r="BF212"/>
  <c r="BF214"/>
  <c r="BF216"/>
  <c r="BF237"/>
  <c r="BF245"/>
  <c r="BF246"/>
  <c r="BF254"/>
  <c i="4" r="BK130"/>
  <c r="BK129"/>
  <c r="J129"/>
  <c i="5" r="J89"/>
  <c r="BF130"/>
  <c r="BF131"/>
  <c r="BF133"/>
  <c r="BF134"/>
  <c r="BF140"/>
  <c r="BF147"/>
  <c r="BF150"/>
  <c r="BF154"/>
  <c r="BF166"/>
  <c r="BF168"/>
  <c r="BF196"/>
  <c r="BF201"/>
  <c r="BF253"/>
  <c r="BF255"/>
  <c r="BF259"/>
  <c r="BF268"/>
  <c r="F92"/>
  <c r="BF126"/>
  <c r="BF128"/>
  <c r="BF137"/>
  <c r="BF151"/>
  <c r="BF171"/>
  <c r="BF187"/>
  <c r="BF193"/>
  <c r="BF197"/>
  <c r="BF198"/>
  <c r="BF203"/>
  <c r="BF204"/>
  <c r="BF207"/>
  <c r="BF208"/>
  <c r="BF210"/>
  <c r="BF211"/>
  <c r="BF236"/>
  <c r="BF260"/>
  <c r="BF267"/>
  <c r="BF269"/>
  <c r="BF124"/>
  <c r="BF129"/>
  <c r="BF141"/>
  <c r="BF145"/>
  <c r="BF156"/>
  <c r="BF165"/>
  <c r="BF202"/>
  <c r="BF206"/>
  <c r="BF213"/>
  <c r="BF219"/>
  <c r="BF251"/>
  <c r="BF252"/>
  <c r="BF256"/>
  <c r="BF257"/>
  <c r="BF265"/>
  <c r="BF125"/>
  <c r="BF136"/>
  <c r="BF142"/>
  <c r="BF144"/>
  <c r="BF152"/>
  <c r="BF159"/>
  <c r="BF160"/>
  <c r="BF161"/>
  <c r="BF162"/>
  <c r="BF163"/>
  <c r="BF167"/>
  <c r="BF169"/>
  <c r="BF194"/>
  <c r="BF215"/>
  <c r="BF234"/>
  <c r="BF235"/>
  <c r="BF239"/>
  <c r="BF266"/>
  <c r="BF132"/>
  <c r="BF146"/>
  <c r="BF158"/>
  <c r="BF178"/>
  <c r="BF179"/>
  <c r="BF180"/>
  <c r="BF185"/>
  <c r="BF195"/>
  <c r="BF218"/>
  <c r="BF228"/>
  <c r="BF229"/>
  <c i="3" r="BK311"/>
  <c r="J311"/>
  <c r="J102"/>
  <c i="4" r="E119"/>
  <c r="BF136"/>
  <c r="BF138"/>
  <c r="BF189"/>
  <c r="BF191"/>
  <c r="BF195"/>
  <c r="BF249"/>
  <c i="3" r="BK129"/>
  <c r="J129"/>
  <c r="J97"/>
  <c i="4" r="J123"/>
  <c r="BF139"/>
  <c r="BF140"/>
  <c r="BF141"/>
  <c r="BF155"/>
  <c r="BF179"/>
  <c r="BF182"/>
  <c r="BF187"/>
  <c r="BF227"/>
  <c r="BF228"/>
  <c r="BF229"/>
  <c r="BF244"/>
  <c r="BF252"/>
  <c r="BF266"/>
  <c r="BF294"/>
  <c r="F126"/>
  <c r="BF134"/>
  <c r="BF149"/>
  <c r="BF160"/>
  <c r="BF162"/>
  <c r="BF166"/>
  <c r="BF169"/>
  <c r="BF171"/>
  <c r="BF184"/>
  <c r="BF188"/>
  <c r="BF190"/>
  <c r="BF196"/>
  <c r="BF197"/>
  <c r="BF202"/>
  <c r="BF220"/>
  <c r="BF230"/>
  <c r="BF246"/>
  <c r="BF253"/>
  <c r="BF262"/>
  <c r="BF263"/>
  <c r="BF267"/>
  <c r="BF270"/>
  <c r="BF274"/>
  <c r="BF290"/>
  <c r="BF132"/>
  <c r="BF142"/>
  <c r="BF144"/>
  <c r="BF145"/>
  <c r="BF158"/>
  <c r="BF161"/>
  <c r="BF170"/>
  <c r="BF174"/>
  <c r="BF181"/>
  <c r="BF218"/>
  <c r="BF219"/>
  <c r="BF223"/>
  <c r="BF224"/>
  <c r="BF231"/>
  <c r="BF241"/>
  <c r="BF256"/>
  <c r="BF257"/>
  <c r="BF259"/>
  <c r="BF261"/>
  <c r="BF264"/>
  <c r="BF271"/>
  <c r="BF273"/>
  <c r="BF277"/>
  <c r="BF287"/>
  <c r="BF291"/>
  <c r="BF135"/>
  <c r="BF146"/>
  <c r="BF150"/>
  <c r="BF151"/>
  <c r="BF163"/>
  <c r="BF164"/>
  <c r="BF168"/>
  <c r="BF173"/>
  <c r="BF185"/>
  <c r="BF198"/>
  <c r="BF200"/>
  <c r="BF201"/>
  <c r="BF204"/>
  <c r="BF209"/>
  <c r="BF211"/>
  <c r="BF217"/>
  <c r="BF225"/>
  <c r="BF226"/>
  <c r="BF233"/>
  <c r="BF236"/>
  <c r="BF238"/>
  <c r="BF239"/>
  <c r="BF240"/>
  <c r="BF247"/>
  <c r="BF248"/>
  <c r="BF254"/>
  <c r="BF268"/>
  <c r="BF269"/>
  <c r="BF278"/>
  <c r="BF281"/>
  <c r="BF284"/>
  <c r="BF172"/>
  <c r="BF175"/>
  <c r="BF176"/>
  <c r="BF178"/>
  <c r="BF203"/>
  <c r="BF208"/>
  <c r="BF216"/>
  <c r="BF222"/>
  <c r="BF243"/>
  <c r="BF250"/>
  <c r="BF265"/>
  <c r="BF275"/>
  <c r="BF279"/>
  <c r="BF280"/>
  <c r="BF286"/>
  <c r="BF293"/>
  <c r="BF153"/>
  <c r="BF154"/>
  <c r="BF156"/>
  <c r="BF157"/>
  <c r="BF165"/>
  <c r="BF180"/>
  <c r="BF183"/>
  <c r="BF186"/>
  <c r="BF194"/>
  <c r="BF199"/>
  <c r="BF206"/>
  <c r="BF234"/>
  <c r="BF237"/>
  <c r="BF272"/>
  <c r="BF276"/>
  <c r="BF283"/>
  <c r="BF288"/>
  <c r="BF289"/>
  <c r="BF296"/>
  <c r="BF297"/>
  <c r="BF298"/>
  <c r="BF133"/>
  <c r="BF137"/>
  <c r="BF143"/>
  <c r="BF147"/>
  <c r="BF148"/>
  <c r="BF159"/>
  <c r="BF167"/>
  <c r="BF192"/>
  <c r="BF212"/>
  <c r="BF213"/>
  <c r="BF214"/>
  <c r="BF215"/>
  <c r="BF221"/>
  <c r="BF242"/>
  <c r="BF245"/>
  <c r="BF260"/>
  <c r="BF282"/>
  <c r="BF285"/>
  <c r="BF295"/>
  <c i="2" r="J143"/>
  <c r="J98"/>
  <c i="3" r="BF216"/>
  <c r="BF235"/>
  <c r="BF241"/>
  <c r="BF254"/>
  <c r="BF269"/>
  <c r="BF325"/>
  <c r="BF346"/>
  <c r="BF348"/>
  <c r="BF349"/>
  <c r="BF369"/>
  <c r="BF384"/>
  <c r="BF389"/>
  <c r="BF407"/>
  <c r="BF409"/>
  <c r="BF417"/>
  <c r="BF420"/>
  <c r="BF421"/>
  <c r="BF422"/>
  <c r="BF483"/>
  <c r="BF540"/>
  <c r="BF550"/>
  <c r="BF594"/>
  <c r="BF602"/>
  <c r="BF608"/>
  <c r="BF609"/>
  <c r="BF610"/>
  <c r="BF617"/>
  <c r="BF620"/>
  <c r="BF622"/>
  <c r="BF624"/>
  <c r="BF627"/>
  <c r="BF632"/>
  <c r="BF636"/>
  <c r="BF638"/>
  <c r="BF640"/>
  <c r="BF641"/>
  <c r="J122"/>
  <c r="F125"/>
  <c r="BF133"/>
  <c r="BF144"/>
  <c r="BF198"/>
  <c r="BF224"/>
  <c r="BF232"/>
  <c r="BF243"/>
  <c r="BF252"/>
  <c r="BF272"/>
  <c r="BF273"/>
  <c r="BF274"/>
  <c r="BF299"/>
  <c r="BF305"/>
  <c r="BF312"/>
  <c r="BF336"/>
  <c r="BF337"/>
  <c r="BF338"/>
  <c r="BF339"/>
  <c r="BF341"/>
  <c r="BF350"/>
  <c r="BF351"/>
  <c r="BF361"/>
  <c r="BF366"/>
  <c r="BF381"/>
  <c r="BF390"/>
  <c r="BF394"/>
  <c r="BF418"/>
  <c r="BF487"/>
  <c r="BF526"/>
  <c r="BF555"/>
  <c r="BF562"/>
  <c r="BF563"/>
  <c r="BF567"/>
  <c r="BF568"/>
  <c r="BF580"/>
  <c r="BF597"/>
  <c r="BF599"/>
  <c r="BF605"/>
  <c r="BF614"/>
  <c r="E118"/>
  <c r="BF154"/>
  <c r="BF220"/>
  <c r="BF221"/>
  <c r="BF234"/>
  <c r="BF237"/>
  <c r="BF238"/>
  <c r="BF244"/>
  <c r="BF276"/>
  <c r="BF282"/>
  <c r="BF297"/>
  <c r="BF303"/>
  <c r="BF344"/>
  <c r="BF345"/>
  <c r="BF353"/>
  <c r="BF386"/>
  <c r="BF396"/>
  <c r="BF406"/>
  <c r="BF523"/>
  <c r="BF546"/>
  <c r="BF558"/>
  <c r="BF561"/>
  <c r="BF570"/>
  <c r="BF571"/>
  <c r="BF573"/>
  <c r="BF576"/>
  <c r="BF612"/>
  <c r="BF131"/>
  <c r="BF142"/>
  <c r="BF226"/>
  <c r="BF227"/>
  <c r="BF229"/>
  <c r="BF230"/>
  <c r="BF233"/>
  <c r="BF236"/>
  <c r="BF242"/>
  <c r="BF253"/>
  <c r="BF271"/>
  <c r="BF275"/>
  <c r="BF373"/>
  <c r="BF387"/>
  <c r="BF405"/>
  <c r="BF408"/>
  <c r="BF413"/>
  <c r="BF414"/>
  <c r="BF416"/>
  <c r="BF427"/>
  <c r="BF557"/>
  <c r="BF559"/>
  <c r="BF566"/>
  <c r="BF578"/>
  <c r="BF579"/>
  <c r="BF585"/>
  <c r="BF590"/>
  <c r="BF592"/>
  <c r="BF604"/>
  <c r="BF137"/>
  <c r="BF153"/>
  <c r="BF207"/>
  <c r="BF225"/>
  <c r="BF231"/>
  <c r="BF279"/>
  <c r="BF280"/>
  <c r="BF281"/>
  <c r="BF283"/>
  <c r="BF340"/>
  <c r="BF347"/>
  <c r="BF371"/>
  <c r="BF382"/>
  <c r="BF392"/>
  <c r="BF404"/>
  <c r="BF410"/>
  <c r="BF454"/>
  <c r="BF467"/>
  <c r="BF473"/>
  <c r="BF493"/>
  <c r="BF574"/>
  <c r="BF583"/>
  <c r="BF601"/>
  <c r="BF603"/>
  <c r="BF606"/>
  <c i="2" r="J1242"/>
  <c r="J107"/>
  <c i="3" r="BF342"/>
  <c r="BF352"/>
  <c r="BF368"/>
  <c r="BF383"/>
  <c r="BF388"/>
  <c r="BF391"/>
  <c r="BF393"/>
  <c r="BF395"/>
  <c r="BF399"/>
  <c r="BF425"/>
  <c r="BF502"/>
  <c r="BF575"/>
  <c r="BF577"/>
  <c r="BF584"/>
  <c r="BF587"/>
  <c r="BF598"/>
  <c r="BF135"/>
  <c r="BF152"/>
  <c r="BF192"/>
  <c r="BF228"/>
  <c r="BF239"/>
  <c r="BF245"/>
  <c r="BF270"/>
  <c r="BF277"/>
  <c r="BF284"/>
  <c r="BF289"/>
  <c r="BF293"/>
  <c r="BF300"/>
  <c r="BF301"/>
  <c r="BF302"/>
  <c r="BF304"/>
  <c r="BF328"/>
  <c r="BF357"/>
  <c r="BF363"/>
  <c r="BF367"/>
  <c r="BF377"/>
  <c r="BF385"/>
  <c r="BF398"/>
  <c r="BF400"/>
  <c r="BF401"/>
  <c r="BF402"/>
  <c r="BF411"/>
  <c r="BF415"/>
  <c r="BF419"/>
  <c r="BF423"/>
  <c r="BF478"/>
  <c r="BF511"/>
  <c r="BF564"/>
  <c r="BF565"/>
  <c r="BF569"/>
  <c r="BF572"/>
  <c r="BF582"/>
  <c r="BF600"/>
  <c r="BF607"/>
  <c r="BF222"/>
  <c r="BF223"/>
  <c r="BF240"/>
  <c r="BF259"/>
  <c r="BF264"/>
  <c r="BF268"/>
  <c r="BF278"/>
  <c r="BF343"/>
  <c r="BF365"/>
  <c r="BF375"/>
  <c r="BF379"/>
  <c r="BF397"/>
  <c r="BF403"/>
  <c r="BF412"/>
  <c r="BF424"/>
  <c r="BF426"/>
  <c r="BF460"/>
  <c r="BF506"/>
  <c r="BF530"/>
  <c r="BF536"/>
  <c r="BF560"/>
  <c r="BF581"/>
  <c r="BF586"/>
  <c r="BF588"/>
  <c r="BF595"/>
  <c r="BF611"/>
  <c i="2" r="BF179"/>
  <c r="BF181"/>
  <c r="BF185"/>
  <c r="BF191"/>
  <c r="BF268"/>
  <c r="BF272"/>
  <c r="BF333"/>
  <c r="BF336"/>
  <c r="BF368"/>
  <c r="BF407"/>
  <c r="BF409"/>
  <c r="BF412"/>
  <c r="BF424"/>
  <c r="BF550"/>
  <c r="BF599"/>
  <c r="BF616"/>
  <c r="BF649"/>
  <c r="BF655"/>
  <c r="BF665"/>
  <c r="BF666"/>
  <c r="BF675"/>
  <c r="BF694"/>
  <c r="BF749"/>
  <c r="BF822"/>
  <c r="BF1121"/>
  <c r="BF1282"/>
  <c r="BF1331"/>
  <c r="BF1397"/>
  <c r="BF1418"/>
  <c r="BF1464"/>
  <c r="BF1467"/>
  <c r="BF1470"/>
  <c r="BF1502"/>
  <c r="BF1528"/>
  <c r="BF1558"/>
  <c r="BF1560"/>
  <c r="BF1596"/>
  <c r="BF1793"/>
  <c r="BF1806"/>
  <c r="BF1812"/>
  <c r="BF189"/>
  <c r="BF231"/>
  <c r="BF312"/>
  <c r="BF313"/>
  <c r="BF402"/>
  <c r="BF510"/>
  <c r="BF584"/>
  <c r="BF671"/>
  <c r="BF678"/>
  <c r="BF706"/>
  <c r="BF1000"/>
  <c r="BF1129"/>
  <c r="BF1160"/>
  <c r="BF1166"/>
  <c r="BF1182"/>
  <c r="BF1205"/>
  <c r="BF1221"/>
  <c r="BF1227"/>
  <c r="BF2191"/>
  <c r="BF2193"/>
  <c r="BF2332"/>
  <c r="BF2333"/>
  <c r="BF2338"/>
  <c r="BF2432"/>
  <c r="BF2507"/>
  <c r="BF2509"/>
  <c r="BF2547"/>
  <c r="BF2549"/>
  <c r="BF193"/>
  <c r="BF229"/>
  <c r="BF239"/>
  <c r="BF262"/>
  <c r="BF267"/>
  <c r="BF345"/>
  <c r="BF416"/>
  <c r="BF751"/>
  <c r="BF778"/>
  <c r="BF813"/>
  <c r="BF818"/>
  <c r="BF1026"/>
  <c r="BF1086"/>
  <c r="BF1178"/>
  <c r="BF1199"/>
  <c r="BF1204"/>
  <c r="BF1223"/>
  <c r="BF1225"/>
  <c r="BF1233"/>
  <c r="BF1240"/>
  <c r="BF1263"/>
  <c r="BF1269"/>
  <c r="BF1291"/>
  <c r="BF1329"/>
  <c r="BF1371"/>
  <c r="BF1409"/>
  <c r="BF1416"/>
  <c r="BF1453"/>
  <c r="BF1455"/>
  <c r="BF1460"/>
  <c r="BF1472"/>
  <c r="BF1475"/>
  <c r="BF1555"/>
  <c r="BF1594"/>
  <c r="BF1718"/>
  <c r="BF1761"/>
  <c r="BF1789"/>
  <c r="BF1792"/>
  <c r="BF1801"/>
  <c r="BF1821"/>
  <c r="BF1827"/>
  <c r="BF1833"/>
  <c r="BF1864"/>
  <c r="BF1929"/>
  <c r="BF2064"/>
  <c r="BF2129"/>
  <c r="BF2133"/>
  <c r="BF2180"/>
  <c r="BF2185"/>
  <c r="BF2198"/>
  <c r="BF2345"/>
  <c r="BF2414"/>
  <c r="BF2512"/>
  <c r="BF2652"/>
  <c r="BF2654"/>
  <c r="BF2656"/>
  <c r="E85"/>
  <c r="F92"/>
  <c r="J135"/>
  <c r="BF144"/>
  <c r="BF187"/>
  <c r="BF270"/>
  <c r="BF403"/>
  <c r="BF404"/>
  <c r="BF433"/>
  <c r="BF625"/>
  <c r="BF672"/>
  <c r="BF788"/>
  <c r="BF790"/>
  <c r="BF816"/>
  <c r="BF820"/>
  <c r="BF998"/>
  <c r="BF1018"/>
  <c r="BF1028"/>
  <c r="BF1115"/>
  <c r="BF1164"/>
  <c r="BF1231"/>
  <c r="BF1273"/>
  <c r="BF1281"/>
  <c r="BF1378"/>
  <c r="BF1379"/>
  <c r="BF1380"/>
  <c r="BF1381"/>
  <c r="BF1383"/>
  <c r="BF1411"/>
  <c r="BF1420"/>
  <c r="BF1477"/>
  <c r="BF1479"/>
  <c r="BF1553"/>
  <c r="BF1759"/>
  <c r="BF1765"/>
  <c r="BF1815"/>
  <c r="BF1822"/>
  <c r="BF1895"/>
  <c r="BF1950"/>
  <c r="BF1960"/>
  <c r="BF2069"/>
  <c r="BF2085"/>
  <c r="BF2135"/>
  <c r="BF2186"/>
  <c r="BF2187"/>
  <c r="BF2195"/>
  <c r="BF2336"/>
  <c r="BF2510"/>
  <c r="BF2521"/>
  <c r="BF2541"/>
  <c r="BF2672"/>
  <c r="BF148"/>
  <c r="BF177"/>
  <c r="BF293"/>
  <c r="BF406"/>
  <c r="BF410"/>
  <c r="BF411"/>
  <c r="BF468"/>
  <c r="BF494"/>
  <c r="BF495"/>
  <c r="BF567"/>
  <c r="BF683"/>
  <c r="BF743"/>
  <c r="BF744"/>
  <c r="BF812"/>
  <c r="BF1021"/>
  <c r="BF1030"/>
  <c r="BF1033"/>
  <c r="BF1067"/>
  <c r="BF1071"/>
  <c r="BF1073"/>
  <c r="BF1119"/>
  <c r="BF1131"/>
  <c r="BF1162"/>
  <c r="BF1176"/>
  <c r="BF1201"/>
  <c r="BF1211"/>
  <c r="BF1214"/>
  <c r="BF1238"/>
  <c r="BF1243"/>
  <c r="BF1248"/>
  <c r="BF1250"/>
  <c r="BF1252"/>
  <c r="BF1259"/>
  <c r="BF1261"/>
  <c r="BF1367"/>
  <c r="BF1369"/>
  <c r="BF1373"/>
  <c r="BF1376"/>
  <c r="BF1422"/>
  <c r="BF1424"/>
  <c r="BF1505"/>
  <c r="BF1551"/>
  <c r="BF1592"/>
  <c r="BF1604"/>
  <c r="BF1810"/>
  <c r="BF1818"/>
  <c r="BF1839"/>
  <c r="BF2539"/>
  <c r="BF2646"/>
  <c r="BF2648"/>
  <c r="BF2665"/>
  <c r="BF158"/>
  <c r="BF257"/>
  <c r="BF319"/>
  <c r="BF374"/>
  <c r="BF418"/>
  <c r="BF479"/>
  <c r="BF526"/>
  <c r="BF707"/>
  <c r="BF725"/>
  <c r="BF753"/>
  <c r="BF1069"/>
  <c r="BF1088"/>
  <c r="BF1090"/>
  <c r="BF1092"/>
  <c r="BF1184"/>
  <c r="BF1229"/>
  <c r="BF1232"/>
  <c r="BF1254"/>
  <c r="BF1271"/>
  <c r="BF1283"/>
  <c r="BF1285"/>
  <c r="BF1287"/>
  <c r="BF1293"/>
  <c r="BF1375"/>
  <c r="BF1395"/>
  <c r="BF1403"/>
  <c r="BF1405"/>
  <c r="BF1407"/>
  <c r="BF1412"/>
  <c r="BF1415"/>
  <c r="BF2029"/>
  <c r="BF2089"/>
  <c r="BF2102"/>
  <c r="BF2122"/>
  <c r="BF2182"/>
  <c r="BF2184"/>
  <c r="BF2188"/>
  <c r="BF2189"/>
  <c r="BF2239"/>
  <c r="BF2516"/>
  <c r="BF2543"/>
  <c r="BF2649"/>
  <c r="BF2650"/>
  <c r="BF2666"/>
  <c r="BF316"/>
  <c r="BF317"/>
  <c r="BF392"/>
  <c r="BF405"/>
  <c r="BF408"/>
  <c r="BF695"/>
  <c r="BF771"/>
  <c r="BF1117"/>
  <c r="BF1173"/>
  <c r="BF1180"/>
  <c r="BF1195"/>
  <c r="BF1235"/>
  <c r="BF1267"/>
  <c r="BF1289"/>
  <c r="BF1390"/>
  <c r="BF1392"/>
  <c r="BF1394"/>
  <c r="BF1399"/>
  <c r="BF1401"/>
  <c r="BF1414"/>
  <c r="BF1458"/>
  <c r="BF1504"/>
  <c r="BF1562"/>
  <c r="BF1563"/>
  <c r="BF1588"/>
  <c r="BF1837"/>
  <c r="BF1892"/>
  <c r="BF2067"/>
  <c r="BF2108"/>
  <c r="BF2113"/>
  <c r="BF2181"/>
  <c r="BF2200"/>
  <c r="BF2334"/>
  <c r="BF2341"/>
  <c r="BF2663"/>
  <c r="BF2339"/>
  <c r="BF2343"/>
  <c r="BF2518"/>
  <c r="BF2545"/>
  <c r="BF2651"/>
  <c r="BF2670"/>
  <c r="BF2673"/>
  <c i="3" r="F37"/>
  <c i="1" r="BD96"/>
  <c i="3" r="F36"/>
  <c i="1" r="BC96"/>
  <c i="4" r="F33"/>
  <c i="1" r="AZ97"/>
  <c i="4" r="F36"/>
  <c i="1" r="BC97"/>
  <c i="5" r="J33"/>
  <c i="1" r="AV98"/>
  <c i="5" r="F33"/>
  <c i="1" r="AZ98"/>
  <c i="4" r="J30"/>
  <c i="5" r="F37"/>
  <c i="1" r="BD98"/>
  <c i="5" r="J30"/>
  <c i="6" r="F35"/>
  <c i="1" r="BB99"/>
  <c i="6" r="J33"/>
  <c i="1" r="AV99"/>
  <c i="7" r="J33"/>
  <c i="1" r="AV100"/>
  <c i="7" r="F37"/>
  <c i="1" r="BD100"/>
  <c i="8" r="F33"/>
  <c i="1" r="AZ101"/>
  <c i="9" r="F36"/>
  <c i="1" r="BC102"/>
  <c i="12" r="F35"/>
  <c i="1" r="BB105"/>
  <c i="14" r="F34"/>
  <c i="1" r="BA107"/>
  <c i="14" r="F35"/>
  <c i="1" r="BB107"/>
  <c i="15" r="F35"/>
  <c i="1" r="BB108"/>
  <c i="15" r="F36"/>
  <c i="1" r="BC108"/>
  <c i="17" r="F34"/>
  <c i="1" r="BA110"/>
  <c i="18" r="F37"/>
  <c i="1" r="BD111"/>
  <c i="20" r="F34"/>
  <c i="1" r="BA113"/>
  <c i="21" r="F36"/>
  <c i="1" r="BC114"/>
  <c i="21" r="J30"/>
  <c i="23" r="F37"/>
  <c i="1" r="BD116"/>
  <c i="24" r="J34"/>
  <c i="1" r="AW117"/>
  <c i="2" r="J33"/>
  <c i="1" r="AV95"/>
  <c i="9" r="F33"/>
  <c i="1" r="AZ102"/>
  <c i="13" r="F36"/>
  <c i="1" r="BC106"/>
  <c i="17" r="F35"/>
  <c i="1" r="BB110"/>
  <c i="19" r="F36"/>
  <c i="1" r="BC112"/>
  <c i="21" r="F34"/>
  <c i="1" r="BA114"/>
  <c i="22" r="F36"/>
  <c i="1" r="BC115"/>
  <c i="24" r="F35"/>
  <c i="1" r="BB117"/>
  <c i="2" r="F35"/>
  <c i="1" r="BB95"/>
  <c i="8" r="F37"/>
  <c i="1" r="BD101"/>
  <c i="10" r="F36"/>
  <c i="1" r="BC103"/>
  <c i="11" r="J33"/>
  <c i="1" r="AV104"/>
  <c i="11" r="F36"/>
  <c i="1" r="BC104"/>
  <c i="12" r="F36"/>
  <c i="1" r="BC105"/>
  <c i="13" r="J34"/>
  <c i="1" r="AW106"/>
  <c i="17" r="F36"/>
  <c i="1" r="BC110"/>
  <c i="19" r="J34"/>
  <c i="1" r="AW112"/>
  <c i="21" r="F35"/>
  <c i="1" r="BB114"/>
  <c i="23" r="F34"/>
  <c i="1" r="BA116"/>
  <c i="24" r="F36"/>
  <c i="1" r="BC117"/>
  <c i="3" r="J33"/>
  <c i="1" r="AV96"/>
  <c i="7" r="F36"/>
  <c i="1" r="BC100"/>
  <c i="8" r="J33"/>
  <c i="1" r="AV101"/>
  <c i="9" r="F37"/>
  <c i="1" r="BD102"/>
  <c i="13" r="F35"/>
  <c i="1" r="BB106"/>
  <c i="16" r="F34"/>
  <c i="1" r="BA109"/>
  <c i="18" r="F35"/>
  <c i="1" r="BB111"/>
  <c i="19" r="F35"/>
  <c i="1" r="BB112"/>
  <c i="22" r="F34"/>
  <c i="1" r="BA115"/>
  <c i="24" r="F34"/>
  <c i="1" r="BA117"/>
  <c i="3" r="F33"/>
  <c i="1" r="AZ96"/>
  <c i="3" r="F35"/>
  <c i="1" r="BB96"/>
  <c i="4" r="J33"/>
  <c i="1" r="AV97"/>
  <c i="4" r="F37"/>
  <c i="1" r="BD97"/>
  <c i="4" r="F35"/>
  <c i="1" r="BB97"/>
  <c i="5" r="F35"/>
  <c i="1" r="BB98"/>
  <c i="5" r="F36"/>
  <c i="1" r="BC98"/>
  <c i="6" r="F33"/>
  <c i="1" r="AZ99"/>
  <c i="7" r="F33"/>
  <c i="1" r="AZ100"/>
  <c i="7" r="F35"/>
  <c i="1" r="BB100"/>
  <c i="8" r="F35"/>
  <c i="1" r="BB101"/>
  <c i="10" r="F33"/>
  <c i="1" r="AZ103"/>
  <c i="10" r="J33"/>
  <c i="1" r="AV103"/>
  <c i="9" r="J30"/>
  <c i="10" r="F37"/>
  <c i="1" r="BD103"/>
  <c i="11" r="F33"/>
  <c i="1" r="AZ104"/>
  <c i="11" r="F35"/>
  <c i="1" r="BB104"/>
  <c i="12" r="F37"/>
  <c i="1" r="BD105"/>
  <c i="13" r="F34"/>
  <c i="1" r="BA106"/>
  <c i="16" r="F36"/>
  <c i="1" r="BC109"/>
  <c i="18" r="F34"/>
  <c i="1" r="BA111"/>
  <c i="20" r="J34"/>
  <c i="1" r="AW113"/>
  <c i="21" r="J34"/>
  <c i="1" r="AW114"/>
  <c i="23" r="F36"/>
  <c i="1" r="BC116"/>
  <c i="25" r="J34"/>
  <c i="1" r="AW118"/>
  <c i="26" r="J33"/>
  <c i="1" r="AV119"/>
  <c i="26" r="F36"/>
  <c i="1" r="BC119"/>
  <c i="2" r="F37"/>
  <c i="1" r="BD95"/>
  <c i="8" r="F36"/>
  <c i="1" r="BC101"/>
  <c i="10" r="F35"/>
  <c i="1" r="BB103"/>
  <c i="11" r="F37"/>
  <c i="1" r="BD104"/>
  <c i="12" r="F33"/>
  <c i="1" r="AZ105"/>
  <c i="12" r="J33"/>
  <c i="1" r="AV105"/>
  <c i="14" r="F36"/>
  <c i="1" r="BC107"/>
  <c i="14" r="F37"/>
  <c i="1" r="BD107"/>
  <c i="15" r="F34"/>
  <c i="1" r="BA108"/>
  <c i="16" r="F35"/>
  <c i="1" r="BB109"/>
  <c i="17" r="F37"/>
  <c i="1" r="BD110"/>
  <c i="18" r="J34"/>
  <c i="1" r="AW111"/>
  <c i="20" r="F36"/>
  <c i="1" r="BC113"/>
  <c i="21" r="F37"/>
  <c i="1" r="BD114"/>
  <c i="22" r="F37"/>
  <c i="1" r="BD115"/>
  <c i="24" r="F37"/>
  <c i="1" r="BD117"/>
  <c i="2" r="F36"/>
  <c i="1" r="BC95"/>
  <c i="9" r="J33"/>
  <c i="1" r="AV102"/>
  <c i="13" r="F37"/>
  <c i="1" r="BD106"/>
  <c i="16" r="J34"/>
  <c i="1" r="AW109"/>
  <c i="18" r="F36"/>
  <c i="1" r="BC111"/>
  <c i="19" r="F34"/>
  <c i="1" r="BA112"/>
  <c i="20" r="F37"/>
  <c i="1" r="BD113"/>
  <c i="22" r="F35"/>
  <c i="1" r="BB115"/>
  <c i="23" r="F35"/>
  <c i="1" r="BB116"/>
  <c i="25" r="F35"/>
  <c i="1" r="BB118"/>
  <c i="25" r="F36"/>
  <c i="1" r="BC118"/>
  <c i="26" r="F35"/>
  <c i="1" r="BB119"/>
  <c i="2" r="F33"/>
  <c i="1" r="AZ95"/>
  <c i="9" r="F35"/>
  <c i="1" r="BB102"/>
  <c i="14" r="J34"/>
  <c i="1" r="AW107"/>
  <c i="15" r="F37"/>
  <c i="1" r="BD108"/>
  <c i="15" r="J34"/>
  <c i="1" r="AW108"/>
  <c i="16" r="F37"/>
  <c i="1" r="BD109"/>
  <c i="17" r="J34"/>
  <c i="1" r="AW110"/>
  <c i="19" r="F37"/>
  <c i="1" r="BD112"/>
  <c i="20" r="F35"/>
  <c i="1" r="BB113"/>
  <c i="22" r="J34"/>
  <c i="1" r="AW115"/>
  <c i="23" r="J34"/>
  <c i="1" r="AW116"/>
  <c i="25" r="F34"/>
  <c i="1" r="BA118"/>
  <c i="25" r="F37"/>
  <c i="1" r="BD118"/>
  <c i="26" r="F33"/>
  <c i="1" r="AZ119"/>
  <c i="26" r="F37"/>
  <c i="1" r="BD119"/>
  <c i="15" l="1" r="BK124"/>
  <c r="J124"/>
  <c r="J97"/>
  <c i="9" r="P126"/>
  <c i="1" r="AU102"/>
  <c i="2" r="P142"/>
  <c i="26" r="R124"/>
  <c r="R123"/>
  <c i="20" r="P125"/>
  <c r="P124"/>
  <c i="1" r="AU113"/>
  <c i="11" r="R125"/>
  <c i="2" r="T1241"/>
  <c r="T141"/>
  <c i="9" r="T126"/>
  <c i="22" r="R130"/>
  <c r="R129"/>
  <c i="12" r="BK122"/>
  <c r="BK121"/>
  <c r="J121"/>
  <c i="8" r="T178"/>
  <c r="T132"/>
  <c r="R178"/>
  <c r="R132"/>
  <c i="2" r="P1241"/>
  <c i="16" r="R123"/>
  <c i="18" r="R122"/>
  <c i="12" r="T122"/>
  <c r="T121"/>
  <c i="22" r="T130"/>
  <c r="T129"/>
  <c i="24" r="T130"/>
  <c r="T129"/>
  <c i="9" r="R126"/>
  <c i="26" r="P124"/>
  <c r="P123"/>
  <c i="1" r="AU119"/>
  <c i="13" r="T127"/>
  <c r="T126"/>
  <c i="8" r="P178"/>
  <c r="P132"/>
  <c i="1" r="AU101"/>
  <c i="2" r="R1241"/>
  <c i="23" r="R125"/>
  <c i="20" r="T125"/>
  <c r="T124"/>
  <c i="14" r="T126"/>
  <c r="T125"/>
  <c i="25" r="P124"/>
  <c r="P123"/>
  <c i="1" r="AU118"/>
  <c i="11" r="T125"/>
  <c i="7" r="P126"/>
  <c r="P125"/>
  <c i="1" r="AU100"/>
  <c i="13" r="P127"/>
  <c r="P126"/>
  <c i="1" r="AU106"/>
  <c i="5" r="T122"/>
  <c i="7" r="BK126"/>
  <c r="J126"/>
  <c r="J97"/>
  <c i="2" r="BK142"/>
  <c r="J142"/>
  <c r="J97"/>
  <c i="4" r="T130"/>
  <c r="T129"/>
  <c i="22" r="P130"/>
  <c r="P129"/>
  <c i="1" r="AU115"/>
  <c i="14" r="R126"/>
  <c r="R125"/>
  <c i="3" r="T311"/>
  <c r="T128"/>
  <c i="2" r="BK1241"/>
  <c r="J1241"/>
  <c r="J106"/>
  <c i="26" r="T124"/>
  <c r="T123"/>
  <c i="18" r="T144"/>
  <c r="T122"/>
  <c i="11" r="P125"/>
  <c i="1" r="AU104"/>
  <c i="18" r="P122"/>
  <c i="1" r="AU111"/>
  <c i="23" r="T125"/>
  <c i="4" r="P130"/>
  <c r="P129"/>
  <c i="1" r="AU97"/>
  <c i="15" r="R124"/>
  <c r="R123"/>
  <c r="P124"/>
  <c r="P123"/>
  <c i="1" r="AU108"/>
  <c i="15" r="T124"/>
  <c r="T123"/>
  <c i="5" r="P122"/>
  <c i="1" r="AU98"/>
  <c i="25" r="T124"/>
  <c r="T123"/>
  <c i="3" r="P311"/>
  <c r="P128"/>
  <c i="1" r="AU96"/>
  <c i="24" r="P130"/>
  <c r="P129"/>
  <c i="1" r="AU117"/>
  <c i="3" r="R311"/>
  <c r="R128"/>
  <c i="2" r="R142"/>
  <c r="R141"/>
  <c i="5" r="R122"/>
  <c i="24" r="BK130"/>
  <c r="J130"/>
  <c r="J97"/>
  <c i="17" r="P125"/>
  <c i="1" r="AU110"/>
  <c i="4" r="R130"/>
  <c r="R129"/>
  <c i="17" r="R125"/>
  <c i="7" r="R126"/>
  <c r="R125"/>
  <c i="12" r="R122"/>
  <c r="R121"/>
  <c i="20" r="R125"/>
  <c r="R124"/>
  <c i="8" r="BK411"/>
  <c r="J411"/>
  <c r="J110"/>
  <c i="16" r="BK164"/>
  <c r="J164"/>
  <c r="J102"/>
  <c i="26" r="BK124"/>
  <c r="J124"/>
  <c r="J97"/>
  <c i="14" r="BK207"/>
  <c r="J207"/>
  <c r="J102"/>
  <c i="22" r="BK172"/>
  <c r="J172"/>
  <c r="J107"/>
  <c i="23" r="BK152"/>
  <c r="J152"/>
  <c r="J100"/>
  <c i="17" r="BK161"/>
  <c r="J161"/>
  <c r="J102"/>
  <c i="22" r="BK152"/>
  <c r="J152"/>
  <c r="J102"/>
  <c i="25" r="BK123"/>
  <c r="J123"/>
  <c r="J96"/>
  <c i="24" r="BK129"/>
  <c r="J129"/>
  <c i="23" r="J126"/>
  <c r="J97"/>
  <c i="1" r="AG114"/>
  <c i="20" r="BK124"/>
  <c r="J124"/>
  <c r="J96"/>
  <c i="19" r="BK122"/>
  <c r="J122"/>
  <c r="J96"/>
  <c i="18" r="BK122"/>
  <c r="J122"/>
  <c i="17" r="BK125"/>
  <c r="J125"/>
  <c r="J96"/>
  <c i="16" r="BK123"/>
  <c r="J123"/>
  <c r="J96"/>
  <c i="14" r="J126"/>
  <c r="J97"/>
  <c i="13" r="BK126"/>
  <c r="J126"/>
  <c i="11" r="BK125"/>
  <c r="J125"/>
  <c r="J96"/>
  <c r="J126"/>
  <c r="J97"/>
  <c i="1" r="AG102"/>
  <c i="8" r="BK132"/>
  <c r="J132"/>
  <c r="J96"/>
  <c i="1" r="AG98"/>
  <c r="AG97"/>
  <c i="4" r="J96"/>
  <c r="J130"/>
  <c r="J97"/>
  <c i="3" r="BK128"/>
  <c r="J128"/>
  <c i="12" r="J30"/>
  <c i="1" r="AG105"/>
  <c i="2" r="F34"/>
  <c i="1" r="BA95"/>
  <c i="3" r="J30"/>
  <c i="1" r="AG96"/>
  <c i="5" r="F34"/>
  <c i="1" r="BA98"/>
  <c i="6" r="J34"/>
  <c i="1" r="AW99"/>
  <c r="AT99"/>
  <c i="8" r="J34"/>
  <c i="1" r="AW101"/>
  <c r="AT101"/>
  <c i="10" r="J34"/>
  <c i="1" r="AW103"/>
  <c r="AT103"/>
  <c i="12" r="J34"/>
  <c i="1" r="AW105"/>
  <c r="AT105"/>
  <c r="AN105"/>
  <c i="14" r="J33"/>
  <c i="1" r="AV107"/>
  <c r="AT107"/>
  <c i="16" r="J33"/>
  <c i="1" r="AV109"/>
  <c r="AT109"/>
  <c i="17" r="J33"/>
  <c i="1" r="AV110"/>
  <c r="AT110"/>
  <c i="20" r="F33"/>
  <c i="1" r="AZ113"/>
  <c i="22" r="F33"/>
  <c i="1" r="AZ115"/>
  <c i="26" r="J34"/>
  <c i="1" r="AW119"/>
  <c r="AT119"/>
  <c r="BC94"/>
  <c r="AY94"/>
  <c i="4" r="J34"/>
  <c i="1" r="AW97"/>
  <c r="AT97"/>
  <c r="AN97"/>
  <c i="6" r="J30"/>
  <c i="1" r="AG99"/>
  <c i="7" r="J34"/>
  <c i="1" r="AW100"/>
  <c r="AT100"/>
  <c i="9" r="J34"/>
  <c i="1" r="AW102"/>
  <c r="AT102"/>
  <c r="AN102"/>
  <c i="16" r="F33"/>
  <c i="1" r="AZ109"/>
  <c i="17" r="F33"/>
  <c i="1" r="AZ110"/>
  <c i="20" r="J33"/>
  <c i="1" r="AV113"/>
  <c r="AT113"/>
  <c i="22" r="J33"/>
  <c i="1" r="AV115"/>
  <c r="AT115"/>
  <c i="25" r="F33"/>
  <c i="1" r="AZ118"/>
  <c r="BD94"/>
  <c r="W33"/>
  <c i="5" r="J34"/>
  <c i="1" r="AW98"/>
  <c r="AT98"/>
  <c r="AN98"/>
  <c i="6" r="F34"/>
  <c i="1" r="BA99"/>
  <c i="8" r="F34"/>
  <c i="1" r="BA101"/>
  <c i="10" r="F34"/>
  <c i="1" r="BA103"/>
  <c i="12" r="F34"/>
  <c i="1" r="BA105"/>
  <c i="13" r="J30"/>
  <c i="1" r="AG106"/>
  <c i="14" r="F33"/>
  <c i="1" r="AZ107"/>
  <c i="15" r="F33"/>
  <c i="1" r="AZ108"/>
  <c i="18" r="F33"/>
  <c i="1" r="AZ111"/>
  <c i="21" r="F33"/>
  <c i="1" r="AZ114"/>
  <c i="24" r="F33"/>
  <c i="1" r="AZ117"/>
  <c i="2" r="J34"/>
  <c i="1" r="AW95"/>
  <c r="AT95"/>
  <c i="3" r="F34"/>
  <c i="1" r="BA96"/>
  <c i="10" r="J30"/>
  <c i="1" r="AG103"/>
  <c i="11" r="F34"/>
  <c i="1" r="BA104"/>
  <c i="13" r="F33"/>
  <c i="1" r="AZ106"/>
  <c i="19" r="J33"/>
  <c i="1" r="AV112"/>
  <c r="AT112"/>
  <c i="23" r="J33"/>
  <c i="1" r="AV116"/>
  <c r="AT116"/>
  <c i="25" r="J33"/>
  <c i="1" r="AV118"/>
  <c r="AT118"/>
  <c i="4" r="F34"/>
  <c i="1" r="BA97"/>
  <c i="7" r="F34"/>
  <c i="1" r="BA100"/>
  <c i="9" r="F34"/>
  <c i="1" r="BA102"/>
  <c i="15" r="J33"/>
  <c i="1" r="AV108"/>
  <c r="AT108"/>
  <c i="18" r="J33"/>
  <c i="1" r="AV111"/>
  <c r="AT111"/>
  <c i="21" r="J33"/>
  <c i="1" r="AV114"/>
  <c r="AT114"/>
  <c r="AN114"/>
  <c i="24" r="J33"/>
  <c i="1" r="AV117"/>
  <c r="AT117"/>
  <c i="3" r="J34"/>
  <c i="1" r="AW96"/>
  <c r="AT96"/>
  <c i="11" r="J34"/>
  <c i="1" r="AW104"/>
  <c r="AT104"/>
  <c i="13" r="J33"/>
  <c i="1" r="AV106"/>
  <c r="AT106"/>
  <c i="18" r="J30"/>
  <c i="1" r="AG111"/>
  <c i="19" r="F33"/>
  <c i="1" r="AZ112"/>
  <c i="23" r="F33"/>
  <c i="1" r="AZ116"/>
  <c i="24" r="J30"/>
  <c i="1" r="AG117"/>
  <c i="26" r="F34"/>
  <c i="1" r="BA119"/>
  <c r="BB94"/>
  <c r="W31"/>
  <c i="2" l="1" r="P141"/>
  <c i="1" r="AU95"/>
  <c i="12" r="J96"/>
  <c r="J122"/>
  <c r="J97"/>
  <c i="7" r="BK125"/>
  <c r="J125"/>
  <c i="26" r="BK123"/>
  <c r="J123"/>
  <c r="J96"/>
  <c i="22" r="BK129"/>
  <c r="J129"/>
  <c r="J96"/>
  <c i="14" r="BK125"/>
  <c r="J125"/>
  <c i="2" r="BK141"/>
  <c r="J141"/>
  <c r="J96"/>
  <c i="23" r="BK125"/>
  <c r="J125"/>
  <c i="15" r="BK123"/>
  <c r="J123"/>
  <c r="J96"/>
  <c i="1" r="AN117"/>
  <c i="24" r="J96"/>
  <c r="J39"/>
  <c i="21" r="J39"/>
  <c i="1" r="AN111"/>
  <c i="18" r="J96"/>
  <c r="J39"/>
  <c i="1" r="AN106"/>
  <c i="13" r="J96"/>
  <c r="J39"/>
  <c i="12" r="J39"/>
  <c i="1" r="AN103"/>
  <c i="10" r="J39"/>
  <c i="9" r="J39"/>
  <c i="1" r="AN99"/>
  <c i="6" r="J39"/>
  <c i="5" r="J39"/>
  <c i="1" r="AN96"/>
  <c i="3" r="J96"/>
  <c i="4" r="J39"/>
  <c i="3" r="J39"/>
  <c i="1" r="AU94"/>
  <c i="7" r="J30"/>
  <c i="1" r="AG100"/>
  <c i="19" r="J30"/>
  <c i="1" r="AG112"/>
  <c r="AN112"/>
  <c i="8" r="J30"/>
  <c i="1" r="AG101"/>
  <c r="AN101"/>
  <c r="W32"/>
  <c i="14" r="J30"/>
  <c i="1" r="AG107"/>
  <c i="11" r="J30"/>
  <c i="1" r="AG104"/>
  <c r="AN104"/>
  <c r="AZ94"/>
  <c r="W29"/>
  <c i="23" r="J30"/>
  <c i="1" r="AG116"/>
  <c i="20" r="J30"/>
  <c i="1" r="AG113"/>
  <c r="AN113"/>
  <c r="BA94"/>
  <c r="AW94"/>
  <c r="AK30"/>
  <c r="AX94"/>
  <c i="17" r="J30"/>
  <c i="1" r="AG110"/>
  <c r="AN110"/>
  <c i="16" r="J30"/>
  <c i="1" r="AG109"/>
  <c r="AN109"/>
  <c i="25" r="J30"/>
  <c i="1" r="AG118"/>
  <c r="AN118"/>
  <c i="14" l="1" r="J39"/>
  <c i="23" r="J39"/>
  <c i="7" r="J39"/>
  <c r="J96"/>
  <c i="14" r="J96"/>
  <c i="23" r="J96"/>
  <c i="25" r="J39"/>
  <c i="20" r="J39"/>
  <c i="19" r="J39"/>
  <c i="17" r="J39"/>
  <c i="16" r="J39"/>
  <c i="11" r="J39"/>
  <c i="8" r="J39"/>
  <c i="1" r="AN107"/>
  <c r="AN100"/>
  <c r="AN116"/>
  <c i="26" r="J30"/>
  <c i="1" r="AG119"/>
  <c i="2" r="J30"/>
  <c i="1" r="AG95"/>
  <c r="AN95"/>
  <c i="15" r="J30"/>
  <c i="1" r="AG108"/>
  <c r="AN108"/>
  <c i="22" r="J30"/>
  <c i="1" r="AG115"/>
  <c r="AN115"/>
  <c r="AV94"/>
  <c r="AK29"/>
  <c r="W30"/>
  <c i="15" l="1" r="J39"/>
  <c i="2" r="J39"/>
  <c i="22" r="J39"/>
  <c i="26" r="J39"/>
  <c i="1" r="AN119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<sst xmlns="http://schemas.openxmlformats.org/spreadsheetml/2006/main">
  <si>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</si>
  <si>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</si>
  <si>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</si>
  <si>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</si>
  <si>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</si>
  <si>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{2bab8795-1dc4-4a43-a3ed-39b4c83b43b6}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</si>
  <si>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</si>
  <si>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</si>
  <si>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</si>
  <si>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</si>
  <si>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</si>
  <si>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</si>
  <si>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</si>
  <si>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</si>
  <si>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2023/01R4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</si>
  <si>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</si>
  <si>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</si>
  <si>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Domov pro seniory, Nový Bydžov</t>
  </si>
  <si>
    <t>KSO:</t>
  </si>
  <si>
    <t>CC-CZ:</t>
  </si>
  <si>
    <t>Místo:</t>
  </si>
  <si>
    <t>k.ú. Nový Bydžov, 70 7163</t>
  </si>
  <si>
    <t>Datum:</t>
  </si>
  <si>
    <t>4. 1. 2023</t>
  </si>
  <si>
    <t>Zadavatel:</t>
  </si>
  <si>
    <t>IČ:</t>
  </si>
  <si>
    <t>Město Nový Bydžov, Masarykovo nám. 1, 504 01</t>
  </si>
  <si>
    <t>DIČ:</t>
  </si>
  <si>
    <t>Uchazeč:</t>
  </si>
  <si>
    <t>Vyplň údaj</t>
  </si>
  <si>
    <t>Projektant:</t>
  </si>
  <si>
    <t>Architektura s.r.o., Vilkova 1142/15, Praha 4-Krč</t>
  </si>
  <si>
    <t>True</t>
  </si>
  <si>
    <t>Zpracovatel:</t>
  </si>
  <si>
    <t>Projecticon s.r.o., A. Kopeckého 151, Nový Hrádek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</si>
  <si>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</si>
  <si>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</si>
  <si>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</si>
  <si>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</si>
  <si>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</si>
  <si>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</si>
  <si>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</si>
  <si>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</si>
  <si>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</si>
  <si>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</si>
  <si>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</si>
  <si>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</si>
  <si>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</si>
  <si>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</si>
  <si>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</si>
  <si>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</si>
  <si>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</si>
  <si>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</si>
  <si>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</si>
  <si>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</si>
  <si>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</si>
  <si>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</si>
  <si>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</si>
  <si>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</si>
  <si>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</si>
  <si>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</si>
  <si>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</si>
  <si>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</si>
  <si>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</si>
  <si>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</si>
  <si>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</si>
  <si>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</si>
  <si>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</si>
  <si>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</si>
  <si>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</si>
  <si>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</si>
  <si>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</si>
  <si>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</si>
  <si>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</si>
  <si>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</si>
  <si>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</si>
  <si>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</si>
  <si>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</si>
  <si>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</si>
  <si>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</si>
  <si>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</si>
  <si>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</si>
  <si>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01.1.1.R01</t>
  </si>
  <si>
    <t>Domov pro seniory - stavební řešení - způsobilé náklady</t>
  </si>
  <si>
    <t>STA</t>
  </si>
  <si>
    <t>1</t>
  </si>
  <si>
    <t>{6c418f21-74de-48e0-821c-d72a7faddd43}</t>
  </si>
  <si>
    <t>SO 01.1.2.R04</t>
  </si>
  <si>
    <t xml:space="preserve">Domov pro seniory - stavební řešení - nezpůsobilé náklady </t>
  </si>
  <si>
    <t>{ca4415ab-d389-4dd6-b659-b749625b2a93}</t>
  </si>
  <si>
    <t>SO 01.2.R04</t>
  </si>
  <si>
    <t xml:space="preserve">Elektroinstalace - silnoproud - nezpůsobilé náklady </t>
  </si>
  <si>
    <t>{9c36fd43-4885-413c-886e-603b97410866}</t>
  </si>
  <si>
    <t>SO 01.3.1</t>
  </si>
  <si>
    <t xml:space="preserve">Elektroinstalace - slaboproud - nezpůsobilé náklady </t>
  </si>
  <si>
    <t>{e6781e50-ba2a-4e59-9dc7-bb96b96d6d23}</t>
  </si>
  <si>
    <t>SO 01.3.2</t>
  </si>
  <si>
    <t xml:space="preserve">Elektroinstalace - EPS - nezpůsobilé náklady </t>
  </si>
  <si>
    <t>{60d66155-62f6-44bb-bc5c-142f7a6669c0}</t>
  </si>
  <si>
    <t>SO 01.4</t>
  </si>
  <si>
    <t xml:space="preserve">Zařízení pro vytápění staveb - nezpůsobilé náklady </t>
  </si>
  <si>
    <t>{7eb570e5-1925-48ff-bcfb-1b99dd7a5784}</t>
  </si>
  <si>
    <t>SO 01.5.R04</t>
  </si>
  <si>
    <t xml:space="preserve">Zdravotechnická zařízení - nezpůsobilé náklady </t>
  </si>
  <si>
    <t>{276c5de6-8a3f-403d-aad5-4d086e0d5597}</t>
  </si>
  <si>
    <t>SO 01.6</t>
  </si>
  <si>
    <t xml:space="preserve">Vzduchotechnika  - nezpůsobilé náklady </t>
  </si>
  <si>
    <t>{6b816fcc-17bd-405c-aa2a-623c710d2bab}</t>
  </si>
  <si>
    <t>SO 01.8.R03</t>
  </si>
  <si>
    <t xml:space="preserve">FVE - nezpůsobilé náklady </t>
  </si>
  <si>
    <t>{867008cd-5fce-4922-9c53-bbfade84d74c}</t>
  </si>
  <si>
    <t>SO 01.10</t>
  </si>
  <si>
    <t xml:space="preserve">Nabíjecí stanice  - nezpůsobilé náklady </t>
  </si>
  <si>
    <t>{0b60665e-783d-4a66-922c-1b1dd582bbf3}</t>
  </si>
  <si>
    <t>SO 01.11</t>
  </si>
  <si>
    <t xml:space="preserve">Solární ohřev teplé vody - nezpůsobilé náklady </t>
  </si>
  <si>
    <t>{7def30c6-7332-4825-8a80-cd039e58e96c}</t>
  </si>
  <si>
    <t>IO.01</t>
  </si>
  <si>
    <t xml:space="preserve">Komunikace - nezpůsobilé náklady </t>
  </si>
  <si>
    <t>{7c60cefe-4107-4497-bf5e-7fd148d07615}</t>
  </si>
  <si>
    <t>2</t>
  </si>
  <si>
    <t>IO.02</t>
  </si>
  <si>
    <t xml:space="preserve">Vodovodní přípojka - nezpůsobilé náklady </t>
  </si>
  <si>
    <t>{4cfd6bab-01b8-4bf4-94f8-64370b225c58}</t>
  </si>
  <si>
    <t>IO.03</t>
  </si>
  <si>
    <t xml:space="preserve">Kanalizační přípojka - nezpůsobilé náklady </t>
  </si>
  <si>
    <t>{0c143b7c-1e78-4d2b-a90e-55aec8d0ab76}</t>
  </si>
  <si>
    <t>IO.04</t>
  </si>
  <si>
    <t xml:space="preserve">Plynová přípojka - nezpůsobilé náklady </t>
  </si>
  <si>
    <t>{f37ae086-69ec-46f3-a363-ccfc4331d760}</t>
  </si>
  <si>
    <t>IO.05</t>
  </si>
  <si>
    <t xml:space="preserve">Slaboproudé kabelové napojení - přípojka - nezpůsobilé náklady </t>
  </si>
  <si>
    <t>{d6c6aef3-16fc-449f-a1d2-f1ee7c32b23c}</t>
  </si>
  <si>
    <t>IO.06</t>
  </si>
  <si>
    <t xml:space="preserve">Plynová zařízení  - nezpůsobilé náklady </t>
  </si>
  <si>
    <t>{df9b526e-dd38-4165-a0ee-0c5e8efe74e8}</t>
  </si>
  <si>
    <t>IO.07</t>
  </si>
  <si>
    <t xml:space="preserve">Sadové úpravy - nezpůsobilé náklady </t>
  </si>
  <si>
    <t>{3f802c70-5d08-46e4-9e86-c8c4d640137b}</t>
  </si>
  <si>
    <t>IO.08</t>
  </si>
  <si>
    <t xml:space="preserve">Mobiliář - nezpůsobilé náklady </t>
  </si>
  <si>
    <t>{9ff8a534-d3ae-4837-b080-08b186ab038e}</t>
  </si>
  <si>
    <t>IO 09</t>
  </si>
  <si>
    <t xml:space="preserve">Areálové  rozvody  VO - nezpůsobilé náklady </t>
  </si>
  <si>
    <t>{d618b0a9-b714-4fba-868f-26893e6be00d}</t>
  </si>
  <si>
    <t>IO 10</t>
  </si>
  <si>
    <t xml:space="preserve">Areálové silnoproudé rozvody NN - nezpůsobilé náklady </t>
  </si>
  <si>
    <t>{a8da3852-150b-4264-a756-602c56f25028}</t>
  </si>
  <si>
    <t>IO 11</t>
  </si>
  <si>
    <t xml:space="preserve">Areálové slaboproudé rozvody  - nezpůsobilé náklady </t>
  </si>
  <si>
    <t>{00ecfeab-ff76-433f-86a3-4e4d81c3d846}</t>
  </si>
  <si>
    <t>IO 12</t>
  </si>
  <si>
    <t xml:space="preserve">Areálové rozvody splaškové a dešťová kanalizace  - nezpůsobilé náklady </t>
  </si>
  <si>
    <t>{534d82d6-31f3-4da8-b02e-e626034f499e}</t>
  </si>
  <si>
    <t>SO 02</t>
  </si>
  <si>
    <t xml:space="preserve">Oplocení - nezpůsobilé náklady </t>
  </si>
  <si>
    <t>{16aa43c3-9819-4c1a-a805-7fc2f61fcc62}</t>
  </si>
  <si>
    <t>VRN.R04</t>
  </si>
  <si>
    <t xml:space="preserve">Vedlejší a ostatní rozpočtovací náklady - nezpůsobilé náklady </t>
  </si>
  <si>
    <t>{df99e4b8-fc10-4b05-b732-d80421445f47}</t>
  </si>
  <si>
    <t>HLB_J</t>
  </si>
  <si>
    <t>Hloubení jam</t>
  </si>
  <si>
    <t>4210,936</t>
  </si>
  <si>
    <t>HLB_R</t>
  </si>
  <si>
    <t>Hloubení rýh</t>
  </si>
  <si>
    <t>1122,068</t>
  </si>
  <si>
    <t>KRYCÍ LIST SOUPISU PRACÍ</t>
  </si>
  <si>
    <t>LES</t>
  </si>
  <si>
    <t>Lešení</t>
  </si>
  <si>
    <t>2273,9</t>
  </si>
  <si>
    <t>OBKL</t>
  </si>
  <si>
    <t>Obklad keramický</t>
  </si>
  <si>
    <t>1683,648</t>
  </si>
  <si>
    <t>OM_OST</t>
  </si>
  <si>
    <t>Omítka ostění</t>
  </si>
  <si>
    <t>255,979</t>
  </si>
  <si>
    <t>OM_ST</t>
  </si>
  <si>
    <t>Omítka stěn</t>
  </si>
  <si>
    <t>6875,173</t>
  </si>
  <si>
    <t>Objekt:</t>
  </si>
  <si>
    <t>OM_STR</t>
  </si>
  <si>
    <t>Omítka strop</t>
  </si>
  <si>
    <t>6,09</t>
  </si>
  <si>
    <t>SO 01.1.1.R01 - Domov pro seniory - stavební řešení - způsobilé náklady</t>
  </si>
  <si>
    <t>POD_01</t>
  </si>
  <si>
    <t>POD.01 - Podlaha na terénu - technické prostory, zázemí objektu</t>
  </si>
  <si>
    <t>596,62</t>
  </si>
  <si>
    <t>POD_02</t>
  </si>
  <si>
    <t>podlaha na terénu - společné prostory, zázemí zaměstnanců, pokoje</t>
  </si>
  <si>
    <t>2006,41</t>
  </si>
  <si>
    <t>POD_03</t>
  </si>
  <si>
    <t>POD.03 - podlaha na terénu - sociální zařízení - mokrý provoz</t>
  </si>
  <si>
    <t>405,84</t>
  </si>
  <si>
    <t>PODHL_03</t>
  </si>
  <si>
    <t>Skladba pohledu PODHL.03, MV 200mm</t>
  </si>
  <si>
    <t>46,875</t>
  </si>
  <si>
    <t>S_OR</t>
  </si>
  <si>
    <t>Sejmutí ornice</t>
  </si>
  <si>
    <t>4496</t>
  </si>
  <si>
    <t>SDK_01</t>
  </si>
  <si>
    <t>SDK podhled 01</t>
  </si>
  <si>
    <t>2646,55</t>
  </si>
  <si>
    <t>SDK_02</t>
  </si>
  <si>
    <t>SDK podhled - 02 - mokro</t>
  </si>
  <si>
    <t>344,79</t>
  </si>
  <si>
    <t>SKL</t>
  </si>
  <si>
    <t>Skládka s poplatkwm</t>
  </si>
  <si>
    <t>4879,24</t>
  </si>
  <si>
    <t>SO_01</t>
  </si>
  <si>
    <t>Skladba SO.01 - Základový pás pod úrovní terénu - EPS PER 190mm</t>
  </si>
  <si>
    <t>406,784</t>
  </si>
  <si>
    <t>SO_02</t>
  </si>
  <si>
    <t>Skladba SO.02 - Základový pás pod úrovní terénu - EPS PER 190mm</t>
  </si>
  <si>
    <t>62,568</t>
  </si>
  <si>
    <t>SO_03</t>
  </si>
  <si>
    <t>Skladba SO.03 - Stěna obvodová - keramickéa 300mm+izolace MV 200mm</t>
  </si>
  <si>
    <t>565,364</t>
  </si>
  <si>
    <t>SO_04</t>
  </si>
  <si>
    <t xml:space="preserve">Skladba SO.04 - Kontrukce atiky střechy se zateplením  - MV 200mm</t>
  </si>
  <si>
    <t>502,564</t>
  </si>
  <si>
    <t>SO_05</t>
  </si>
  <si>
    <t xml:space="preserve">Skladba SO.05 - Kontrukce atiky střechy se zateplením  - MV 200mm</t>
  </si>
  <si>
    <t>101,7</t>
  </si>
  <si>
    <t>SO_06</t>
  </si>
  <si>
    <t xml:space="preserve">Skladba SO.06 - Kontrukce atiky střechy se zateplením  - MV 100mm</t>
  </si>
  <si>
    <t>95,28</t>
  </si>
  <si>
    <t>SO_08</t>
  </si>
  <si>
    <t>Skladba SO.08 - Základový pás pod úrovní terénu - EPS PER 190mm (dvě vrstvy - 40+150mm)</t>
  </si>
  <si>
    <t>3,957</t>
  </si>
  <si>
    <t>SO_09</t>
  </si>
  <si>
    <t>Skladba SO.09 - Stěna obvodová - keramická 300mm+izolace MV 200mm</t>
  </si>
  <si>
    <t>45,469</t>
  </si>
  <si>
    <t>SO_10</t>
  </si>
  <si>
    <t xml:space="preserve">Skladba SO.10 - Kontrukce atiky střechy se zateplením  - MV 200mm+90mm druhá vrstva</t>
  </si>
  <si>
    <t>46,2</t>
  </si>
  <si>
    <t>STR_01</t>
  </si>
  <si>
    <t>Skladba střechy STŘ.01</t>
  </si>
  <si>
    <t>3525,129</t>
  </si>
  <si>
    <t>ZAS</t>
  </si>
  <si>
    <t>Zásyp</t>
  </si>
  <si>
    <t>1352,964</t>
  </si>
  <si>
    <t>ZP_01</t>
  </si>
  <si>
    <t>Skladba ZP.01 - zpevněné plochy atrií</t>
  </si>
  <si>
    <t>721,26</t>
  </si>
  <si>
    <t>ZP_02</t>
  </si>
  <si>
    <t>Okapový chodník</t>
  </si>
  <si>
    <t>299,9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</si>
  <si>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</si>
  <si>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</si>
  <si>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</si>
  <si>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</si>
  <si>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</si>
  <si>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</si>
  <si>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</si>
  <si>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</si>
  <si>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</si>
  <si>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</si>
  <si>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</si>
  <si>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</si>
  <si>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</si>
  <si>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</si>
  <si>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</si>
  <si>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</si>
  <si>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</si>
  <si>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</si>
  <si>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722 - Zdravotechnika - vnitřní vodovod</t>
  </si>
  <si>
    <t xml:space="preserve">    735 - Ústřední vytápění - otopná tělesa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</si>
  <si>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</si>
  <si>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</si>
  <si>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</si>
  <si>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</si>
  <si>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</si>
  <si>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</si>
  <si>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</si>
  <si>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</si>
  <si>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</si>
  <si>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</si>
  <si>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</si>
  <si>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</si>
  <si>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</si>
  <si>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</si>
  <si>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</si>
  <si>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</si>
  <si>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</si>
  <si>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</si>
  <si>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</si>
  <si>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</si>
  <si>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</si>
  <si>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</si>
  <si>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</si>
  <si>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</si>
  <si>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</si>
  <si>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</si>
  <si>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</si>
  <si>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</si>
  <si>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121151123</t>
  </si>
  <si>
    <t>Sejmutí ornice plochy přes 500 m2 tl vrstvy do 200 mm strojně</t>
  </si>
  <si>
    <t>m2</t>
  </si>
  <si>
    <t>CS ÚRS 2022 02</t>
  </si>
  <si>
    <t>4</t>
  </si>
  <si>
    <t>-558457108</t>
  </si>
  <si>
    <t>VV</t>
  </si>
  <si>
    <t>Sejmutí ornice v ploše objektu</t>
  </si>
  <si>
    <t>27*36*4+10*13+12*24+10*19</t>
  </si>
  <si>
    <t>Součet</t>
  </si>
  <si>
    <t>131251106</t>
  </si>
  <si>
    <t>Hloubení jam nezapažených v hornině třídy těžitelnosti I skupiny 3 objem do 5000 m3 strojně</t>
  </si>
  <si>
    <t>m3</t>
  </si>
  <si>
    <t>-645812365</t>
  </si>
  <si>
    <t>Z úrovně -0,25 na -0,93m, hl. 0,68m, atrium -0,625m</t>
  </si>
  <si>
    <t>"v ploše, atrium jiná výška" 26,1*35*0,68*4-(7,4*2,8*0,15)*0,3</t>
  </si>
  <si>
    <t>"v ploše, atrium jiná výška" 10,6*19*0,68+13*10,6*0,68+24,5*14,5*0,68-60*0,3</t>
  </si>
  <si>
    <t>"boky jámy" (36*2+27*2)*0,48*0,68/2*4</t>
  </si>
  <si>
    <t>"boky jámy" 14,5*0,48*0,68/2*2</t>
  </si>
  <si>
    <t>"výškové nerovnosti" (36*27*0,205+36*27*0,575+36,27*0,165)*1,15</t>
  </si>
  <si>
    <t>"výškové nerovnosti" (10,6*19*0,68+13*10,6*0,3+24,5*14,5*0,25)*1,15</t>
  </si>
  <si>
    <t>Mezisoučet</t>
  </si>
  <si>
    <t>3</t>
  </si>
  <si>
    <t>132251256</t>
  </si>
  <si>
    <t>Hloubení rýh nezapažených š do 2000 mm v hornině třídy těžitelnosti I skupiny 3 objem do 5000 m3 strojně</t>
  </si>
  <si>
    <t>1507407022</t>
  </si>
  <si>
    <t>Základový pás SH -1,53m, HH -0,93m, š. 600mm+2*300</t>
  </si>
  <si>
    <t>"dom. I-IV, obvod" 1,2*0,6*(33*2+22,9*2)*4</t>
  </si>
  <si>
    <t>"dom. I+II" 1,2*0,6*(4,13*2+5,829*7+5,03*2)*2</t>
  </si>
  <si>
    <t>"dom. I+II" 1,2*0,6*(14+3,06*6+1,2*8+3,4*4+5,5+1,89*2+5,23+0,8+0,94+12,75)*2</t>
  </si>
  <si>
    <t>"dom. III" 1,2*0,6*(5,03*2+5,829*6+5,02+2,94+1,894+4,13)</t>
  </si>
  <si>
    <t>"dom. III" 1,2*0,6*(14+3,06*4+1,2*8+3,4*4+1,89*2+5,5*2+0,8+11,5+11,65)</t>
  </si>
  <si>
    <t xml:space="preserve">"dom. IV"  1,2*0,6*(5,03*2+5,829*7+4,13*2)</t>
  </si>
  <si>
    <t>"doma. IV" 1,2*0,6*(14+3,06*6+1,2*8+1,89*2+3,4*4+5,5+5,23+0,8+0,97+11,1)</t>
  </si>
  <si>
    <t>"centrální část" 2*0,6*(12,6*3+7,18*2+9,4*2+4,4*2+14,5*4+3,7*3)</t>
  </si>
  <si>
    <t>"dom. I-IV - kuchyňky" 1,2*0,6*4,775*4</t>
  </si>
  <si>
    <t>Základový pás SH -1,73m, HH -0,93m, š. 1100mm+2*300</t>
  </si>
  <si>
    <t>1,7*0,8*(12*2+5,189*2)*4</t>
  </si>
  <si>
    <t>Základový pás pod přístřeškem SH -0,9m, HH -0,3m, š. 400mm+2*300</t>
  </si>
  <si>
    <t>1*0,6*9,2</t>
  </si>
  <si>
    <t>HZS1211</t>
  </si>
  <si>
    <t>Hodinová zúčtovací sazba kopáč nekvalifikovaný</t>
  </si>
  <si>
    <t>hod</t>
  </si>
  <si>
    <t>512</t>
  </si>
  <si>
    <t>-1750283203</t>
  </si>
  <si>
    <t>" ruční dokopání a začištění výkopů" 250</t>
  </si>
  <si>
    <t>5</t>
  </si>
  <si>
    <t>162351103</t>
  </si>
  <si>
    <t>Vodorovné přemístění přes 50 do 500 m výkopku/sypaniny z horniny třídy těžitelnosti I skupiny 1 až 3</t>
  </si>
  <si>
    <t>-1868708287</t>
  </si>
  <si>
    <t>"2x uložení na dočasnou skládku a stavbě a odvoz zpět na zásyp" ZAS*2</t>
  </si>
  <si>
    <t>6</t>
  </si>
  <si>
    <t>162751117</t>
  </si>
  <si>
    <t>Vodorovné přemístění přes 9 000 do 10000 m výkopku/sypaniny z horniny třídy těžitelnosti I skupiny 1 až 3</t>
  </si>
  <si>
    <t>346452739</t>
  </si>
  <si>
    <t>(S_OR*0,2+HLB_J+HLB_R)</t>
  </si>
  <si>
    <t>-ZAS</t>
  </si>
  <si>
    <t>7</t>
  </si>
  <si>
    <t>162751119</t>
  </si>
  <si>
    <t>Příplatek k vodorovnému přemístění výkopku/sypaniny z horniny třídy těžitelnosti I skupiny 1 až 3 ZKD 1000 m přes 10000 m</t>
  </si>
  <si>
    <t>1243199391</t>
  </si>
  <si>
    <t>SKL*15</t>
  </si>
  <si>
    <t>8</t>
  </si>
  <si>
    <t>167151111</t>
  </si>
  <si>
    <t>Nakládání výkopku z hornin třídy těžitelnosti I skupiny 1 až 3 přes 100 m3</t>
  </si>
  <si>
    <t>-1807409386</t>
  </si>
  <si>
    <t>SKL+2*ZAS</t>
  </si>
  <si>
    <t>9</t>
  </si>
  <si>
    <t>171201231</t>
  </si>
  <si>
    <t>Poplatek za uložení zeminy a kamení na recyklační skládce (skládkovné) kód odpadu 17 05 04</t>
  </si>
  <si>
    <t>t</t>
  </si>
  <si>
    <t>-1332571179</t>
  </si>
  <si>
    <t>SKL*1,8</t>
  </si>
  <si>
    <t>10</t>
  </si>
  <si>
    <t>171251201</t>
  </si>
  <si>
    <t>Uložení sypaniny na skládky nebo meziskládky</t>
  </si>
  <si>
    <t>474151853</t>
  </si>
  <si>
    <t>11</t>
  </si>
  <si>
    <t>174111101</t>
  </si>
  <si>
    <t>Zásyp jam, šachet rýh nebo kolem objektů sypaninou se zhutněním ručně</t>
  </si>
  <si>
    <t>892721645</t>
  </si>
  <si>
    <t>"v ploše, atrium jiná výška" 26,1*35*0,2*4</t>
  </si>
  <si>
    <t>"v ploše, atrium jiná výška" 10,6*19*0,2+13*10,6*0,2+24,5*14,5*0,2</t>
  </si>
  <si>
    <t>"dom. I-IV, obvod" 0,6*0,6*(33*2+22,9*2)*4</t>
  </si>
  <si>
    <t>"dom. I+II" 0,6*0,6*(4,13*2+5,829*7+5,03*2)*2</t>
  </si>
  <si>
    <t>"dom. I+II" 0,6*0,6*(14+3,06*6+1,2*8+3,4*4+5,5+1,89*2+5,23+0,8+0,94+12,75)*2</t>
  </si>
  <si>
    <t>"dom. III" 0,6*0,6*(5,03*2+5,829*6+5,02+2,94+1,894+4,13)</t>
  </si>
  <si>
    <t>"dom. III" 0,6*0,6*(14+3,06*4+1,2*8+3,4*4+1,89*2+5,5*2+0,8+11,5+11,65)</t>
  </si>
  <si>
    <t xml:space="preserve">"dom. IV"  0,6*0,6*(5,03*2+5,829*7+4,13*2)</t>
  </si>
  <si>
    <t>"doma. IV" 0,6*0,6*(14+3,06*6+1,2*8+1,89*2+3,4*4+5,5+5,23+0,8+0,97+11,1)</t>
  </si>
  <si>
    <t>"centrální část" 0,6*0,6*(12,6*3+7,18*2+9,4*2+4,4*2+14,5*4+3,7*3)</t>
  </si>
  <si>
    <t>0,6*0,8*(12*2+5,189*2)*4</t>
  </si>
  <si>
    <t>0,6*0,6*9,2</t>
  </si>
  <si>
    <t>Odečet pásy ze ztraceného bednění</t>
  </si>
  <si>
    <t>"dom. I-IV, obvod" - 0,3*(32,7*2+23,2*2)*4*0,2</t>
  </si>
  <si>
    <t>"dom. I+II" - 0,3*(4,43*2+6,129*7+5,329*2)*2*0,2</t>
  </si>
  <si>
    <t>"dom. I+II" - 0,3*(14,269+2,76*6+1,2*8+3,69*4+5,21+2,189*2+5,529+0,8+1,24+12,755)*2*0,2</t>
  </si>
  <si>
    <t>"dom. III" - 0,3*(5,329*2+6,129*6+5,32+2,94+2,194+4,429)*0,2</t>
  </si>
  <si>
    <t>"dom. III"-0,3*(14,269+2,76*4+1,2*8+3,689*4+5,21+2,189*2+5,22+0,8+11,8+11,95)*0,2</t>
  </si>
  <si>
    <t xml:space="preserve">"dom. IV"  -0,3*(5,36*2+6,129*7+4,4*2)*0,2</t>
  </si>
  <si>
    <t>"doma. IV" -0,3*(14,269+2,76*6+1,2*8+2,189*2+3,689*4+5,21+5,529+0,8+1,27+10,964)*0,2</t>
  </si>
  <si>
    <t>"centrální část" -2*0,3*(12,93*3+7,48*2+9,1*2+4,7*2+52+14,8*4+4*3)*0,2</t>
  </si>
  <si>
    <t>"atrium dom I-IV" -0,3*(10,125*2+5,139*2)*4*0,2</t>
  </si>
  <si>
    <t>"atrium dom I-IV" -0,5*0,6*4*4*0,2</t>
  </si>
  <si>
    <t>12</t>
  </si>
  <si>
    <t>181951112</t>
  </si>
  <si>
    <t>Úprava pláně v hornině třídy těžitelnosti I skupiny 1 až 3 se zhutněním strojně</t>
  </si>
  <si>
    <t>-184415994</t>
  </si>
  <si>
    <t>Zakládání</t>
  </si>
  <si>
    <t>13</t>
  </si>
  <si>
    <t>212750102</t>
  </si>
  <si>
    <t>Trativod z drenážních trubek PVC-U SN 4 perforace 360° včetně lože otevřený výkop DN 125 pro budovy plocha pro vtékání vody min. 80 cm2/m</t>
  </si>
  <si>
    <t>m</t>
  </si>
  <si>
    <t>789933296</t>
  </si>
  <si>
    <t>RAdon</t>
  </si>
  <si>
    <t>"dom. I" (20,9*2+2,4*8+3,95*2+2,7+2,8*7+0,7+3,2*2+18,7*2+8,42+7,3+10,5+7,4+9,8+2+22,9+3,275*6+3,875+1,3+5,3)</t>
  </si>
  <si>
    <t>"dom. II" (20,9*2+2,4*8+3,95*2+2,7+2,8*7+0,7+3,2*2+18,7*2+8,42+7,3+10,5+7,4+9,8+2+22,9+3,275*6+3,875+1,3+5,3)</t>
  </si>
  <si>
    <t>"dom. III" (20,9*2+2,4*8+3,95*2+2,7+2,8*7+1,1+3,2*2+18,7*2+8,42+7,3+10,5+7,4+9,8+2+22,9+3,275*6+3,875+1,3+5,3)</t>
  </si>
  <si>
    <t>"dom. IV" (20,9*2+2,4*8+3,95*2+2,7+2,8*7+0,7+3,2*2+18,7*2+8,42+7,3+10,5+7,4+9,8+2+22,9+3,275*6+3,875+1,3+5,3)</t>
  </si>
  <si>
    <t>"centrál." 13,4*2+1,7*8*2+3,85*2+0,6*2+29,7*2+4,5*6+1,15*4+6,2+2,65*2+2,2+11+7,6*3+3,5*3*2</t>
  </si>
  <si>
    <t>14</t>
  </si>
  <si>
    <t>273311511</t>
  </si>
  <si>
    <t>Základové desky prokládané kamenem z betonu tř. C 8/10</t>
  </si>
  <si>
    <t>-323311553</t>
  </si>
  <si>
    <t>Podkladní betonová deska tl. 100mm</t>
  </si>
  <si>
    <t>"dom I-IV" (32,7*23,8*0,1 -10,315*5,739*0,1)*4</t>
  </si>
  <si>
    <t>"centrální část" 12,9*41*0,1+4,3*14,8*2*0,1-110*0,1</t>
  </si>
  <si>
    <t>"dom. I-IV, obvod" - 0,3*(32,7*2+23,2*2)*4*0,1</t>
  </si>
  <si>
    <t>"dom. I+II" - 0,3*(4,43*2+6,129*7+5,329*2)*2*0,1</t>
  </si>
  <si>
    <t>"dom. I+II" - 0,3*(14,269+2,76*6+1,2*8+3,69*4+5,21+2,189*2+5,529+0,8+1,24+12,755)*2*0,1</t>
  </si>
  <si>
    <t>"dom. III" - 0,3*(5,329*2+6,129*6+5,32+2,94+2,194+4,429)*0,1</t>
  </si>
  <si>
    <t>"dom. III"-0,3*(14,269+2,76*4+1,2*8+3,689*4+5,21+2,189*2+5,22+0,8+11,8+11,95)*0,1</t>
  </si>
  <si>
    <t xml:space="preserve">"dom. IV"  -0,3*(5,36*2+6,129*7+4,4*2)*0,1</t>
  </si>
  <si>
    <t>"doma. IV" -0,3*(14,269+2,76*6+1,2*8+2,189*2+3,689*4+5,21+5,529+0,8+1,27+10,964)*0,1</t>
  </si>
  <si>
    <t>"centrální část" -2*0,3*(12,93*3+7,48*2+9,1*2+4,7*2+52+14,8*4+4*3)*0,1</t>
  </si>
  <si>
    <t>"atrium dom I-IV" -0,3*(10,125*2+5,139*2)*4*0,1</t>
  </si>
  <si>
    <t>"atrium dom I-IV" -0,5*0,6*4*4*0,1</t>
  </si>
  <si>
    <t>273321411</t>
  </si>
  <si>
    <t>Základové desky ze ŽB bez zvýšených nároků na prostředí tř. C 20/25</t>
  </si>
  <si>
    <t>-1336897068</t>
  </si>
  <si>
    <t>Základová ŽB deska tl. 150mm, SH -0,43m, HH -0,28n</t>
  </si>
  <si>
    <t>"dom I-IV" (33*24,1*0,15 -10,3*5,75*0,15)*4</t>
  </si>
  <si>
    <t>"centrální část" 12,9*41*0,15+4,3*14,8*2*0,15-110*0,15</t>
  </si>
  <si>
    <t>16</t>
  </si>
  <si>
    <t>273351121</t>
  </si>
  <si>
    <t>Zřízení bednění základových desek</t>
  </si>
  <si>
    <t>1398980777</t>
  </si>
  <si>
    <t>(33*4+23,8*4+28,1*4+14,8*2+7,85*2+12,9*2+13,55*2)*0,15</t>
  </si>
  <si>
    <t>(10,3*2*4+5,75*2*4)*0,15</t>
  </si>
  <si>
    <t>46*0,15</t>
  </si>
  <si>
    <t>17</t>
  </si>
  <si>
    <t>273351122</t>
  </si>
  <si>
    <t>Odstranění bednění základových desek</t>
  </si>
  <si>
    <t>1969273932</t>
  </si>
  <si>
    <t>18</t>
  </si>
  <si>
    <t>273361821</t>
  </si>
  <si>
    <t>Výztuž základových desek betonářskou ocelí 10 505 (R)</t>
  </si>
  <si>
    <t>111107633</t>
  </si>
  <si>
    <t>793,78/1000*1,1</t>
  </si>
  <si>
    <t>19</t>
  </si>
  <si>
    <t>273362021</t>
  </si>
  <si>
    <t>Výztuž základových desek svařovanými sítěmi Kari</t>
  </si>
  <si>
    <t>-1148490246</t>
  </si>
  <si>
    <t>"Výkaz sítí základy - horní a dolní výztuž" 18687,11*2/1000*1,1</t>
  </si>
  <si>
    <t>20</t>
  </si>
  <si>
    <t>274321311</t>
  </si>
  <si>
    <t>Základové pasy ze ŽB bez zvýšených nároků na prostředí tř. C 16/20</t>
  </si>
  <si>
    <t>823545887</t>
  </si>
  <si>
    <t>Základový pás SH -1,53m, HH -0,93m, š. 600mm</t>
  </si>
  <si>
    <t>"centrální část" 0,6*0,6*(12,6*3+7,18*2+9,4*2+4,4*2+46+14,5*4+3,7*3)</t>
  </si>
  <si>
    <t>"dom. I-IV - kuchyňky" 0,6*0,6*4,775*4</t>
  </si>
  <si>
    <t>Základový pás SH -1,73m, HH -0,93m, š. 1100mm</t>
  </si>
  <si>
    <t>0,8*1,1*(12*2+5,189*2)*4</t>
  </si>
  <si>
    <t>Základový pás - atrium</t>
  </si>
  <si>
    <t>0,3*0,175*5,7*4</t>
  </si>
  <si>
    <t>Základový pás pod přístřeškem SH -0,9m, HH -0,3m, š. 400mm</t>
  </si>
  <si>
    <t>0,4*0,6*9,2</t>
  </si>
  <si>
    <t>274351121</t>
  </si>
  <si>
    <t>Zřízení bednění základových pasů rovného</t>
  </si>
  <si>
    <t>-1942763959</t>
  </si>
  <si>
    <t>"dom. I-IV, obvod" 2*0,6*(33*2+22,9*2)*4</t>
  </si>
  <si>
    <t>"dom. I+II" 2*0,6*(4,13*2+5,829*7+5,03*2)*2</t>
  </si>
  <si>
    <t>"dom. I+II" 2*0,6*(14+3,06*6+1,2*8+3,4*4+5,5+1,89*2+5,23+0,8+0,94+12,75)*2</t>
  </si>
  <si>
    <t>"dom. III" 2*0,6*(5,03*2+5,829*6+5,02+2,94+1,894+4,13)</t>
  </si>
  <si>
    <t>"dom. III" 2*0,6*(14+3,06*4+1,2*8+3,4*4+1,89*2+5,5*2+0,8+11,5+11,65)</t>
  </si>
  <si>
    <t xml:space="preserve">"dom. IV"  2*0,6*(5,03*2+5,829*7+4,13*2)</t>
  </si>
  <si>
    <t>"doma. IV" 2*0,6*(14+3,06*6+1,2*8+1,89*2+3,4*4+5,5+5,23+0,8+0,97+11,1)</t>
  </si>
  <si>
    <t>"dom. I-IV - kuchyňky" 2*0,6*4,775*4+0,6*0,6*2*4</t>
  </si>
  <si>
    <t>2*0,8*(12*2+5,189*2)*4</t>
  </si>
  <si>
    <t>2*0,6*9,2+0,4*0,6*2</t>
  </si>
  <si>
    <t>22</t>
  </si>
  <si>
    <t>274351122</t>
  </si>
  <si>
    <t>Odstranění bednění základových pasů rovného</t>
  </si>
  <si>
    <t>-1128100476</t>
  </si>
  <si>
    <t>23</t>
  </si>
  <si>
    <t>274352241</t>
  </si>
  <si>
    <t>Zřízení bednění základových pasů kruhového r přes 4 m</t>
  </si>
  <si>
    <t>-1283632212</t>
  </si>
  <si>
    <t>"centrální část - atrium" 2*0,6*46</t>
  </si>
  <si>
    <t>24</t>
  </si>
  <si>
    <t>274352242</t>
  </si>
  <si>
    <t>Odstranění bednění základových pasů kruhového r přes 4 m</t>
  </si>
  <si>
    <t>-1595457689</t>
  </si>
  <si>
    <t>25</t>
  </si>
  <si>
    <t>274361821</t>
  </si>
  <si>
    <t>Výztuž základových pasů betonářskou ocelí 10 505 (R)</t>
  </si>
  <si>
    <t>65060490</t>
  </si>
  <si>
    <t>"Výkaz výztuže - základové pasy" 11692,55/1000*1,1</t>
  </si>
  <si>
    <t>26</t>
  </si>
  <si>
    <t>279113144</t>
  </si>
  <si>
    <t>Základová zeď tl přes 250 do 300 mm z tvárnic ztraceného bednění včetně výplně z betonu tř. C 20/25</t>
  </si>
  <si>
    <t>-539002332</t>
  </si>
  <si>
    <t>Základový pás SH -0,93m, HH -0,43mm, š. 300mm</t>
  </si>
  <si>
    <t>"dom. I-IV, obvod" 0,5*(32,7*2+23,2*2)*4</t>
  </si>
  <si>
    <t>"dom. I+II" 0,5*(4,43*2+6,129*7+5,329*2)*2</t>
  </si>
  <si>
    <t>"dom. I+II" 0,5*(14,269+2,76*6+1,2*8+3,69*4+5,21+2,189*2+5,529+0,8+1,24+12,755)*2</t>
  </si>
  <si>
    <t>"dom. III"0,5*(5,329*2+6,129*6+5,32+2,94+2,194+4,429)</t>
  </si>
  <si>
    <t>"dom. III" 0,5*(14,269+2,76*4+1,2*8+3,689*4+5,21+2,189*2+5,22+0,8+11,8+11,95)</t>
  </si>
  <si>
    <t xml:space="preserve">"dom. IV"  0,5*(5,36*2+6,129*7+4,4*2)</t>
  </si>
  <si>
    <t>"doma. IV" 0,5*(14,269+2,76*6+1,2*8+2,189*2+3,689*4+5,21+5,529+0,8+1,27+10,964)</t>
  </si>
  <si>
    <t>"centrální část" 2*0,6*(12,9*3+7,48*2+9,1*2+4,7*2+46+14,8*4+4*3)</t>
  </si>
  <si>
    <t>"atrium dom I-IV" 0,5*(10,125*2+5,139*2)*4</t>
  </si>
  <si>
    <t>27</t>
  </si>
  <si>
    <t>279113146</t>
  </si>
  <si>
    <t>Základová zeď tl přes 400 do 500 mm z tvárnic ztraceného bednění včetně výplně z betonu tř. C 20/25</t>
  </si>
  <si>
    <t>-1918373186</t>
  </si>
  <si>
    <t>Základový pás SH -0,93m, HH -0,43mm, š. 500mm</t>
  </si>
  <si>
    <t>"atrium dom I-IV" 0,5*0,6*4*4</t>
  </si>
  <si>
    <t>28</t>
  </si>
  <si>
    <t>HZS1291</t>
  </si>
  <si>
    <t>Hodinová zúčtovací sazba pomocný stavební dělník</t>
  </si>
  <si>
    <t>-1855622932</t>
  </si>
  <si>
    <t>Příplatek za zřízení prostupů v základových konstrukcí vodorovovných a svislých, včetně materiálu</t>
  </si>
  <si>
    <t>280</t>
  </si>
  <si>
    <t xml:space="preserve">Příplatek za provedení prostupů ve vodorovných konstrukcích </t>
  </si>
  <si>
    <t>90</t>
  </si>
  <si>
    <t>Svislé a kompletní konstrukce</t>
  </si>
  <si>
    <t>29</t>
  </si>
  <si>
    <t>311234041</t>
  </si>
  <si>
    <t>Zdivo jednovrstvé z cihel děrovaných přes P10 do P15 na maltu M5 tl 240 mm</t>
  </si>
  <si>
    <t>-1746082951</t>
  </si>
  <si>
    <t>Domácnost I</t>
  </si>
  <si>
    <t>(9,77+4,94+4,8+5,36*2+5,6+7,48)*3,27</t>
  </si>
  <si>
    <t>-(0,8*2,3*7+1,1*2,3)</t>
  </si>
  <si>
    <t>4,275*3,27</t>
  </si>
  <si>
    <t>Domácnost II</t>
  </si>
  <si>
    <t>(9,77+4,94+3,05+7,29+5,36*2+6,86-1,26)*3,27</t>
  </si>
  <si>
    <t>-(0,8*2,3*6+1,1*2,3)</t>
  </si>
  <si>
    <t>"zvýšený strop" 1,26*3,68</t>
  </si>
  <si>
    <t>Domácnost III</t>
  </si>
  <si>
    <t>(9,77+4,94+4,8+7,29+5,36*3)*3,27</t>
  </si>
  <si>
    <t>-(0,8*2,32*5+1,1*2,3*1+0,9*2,3*2)</t>
  </si>
  <si>
    <t>Domácnost IV</t>
  </si>
  <si>
    <t>(9,77+4,94+4,8+2,565+5,36*2)*3,27</t>
  </si>
  <si>
    <t>-(0,8*2,32*6+1,1*2,3)</t>
  </si>
  <si>
    <t>Centrální blok</t>
  </si>
  <si>
    <t>(7,51*2+4,485+5,85+4*3)*3,27</t>
  </si>
  <si>
    <t>"zvýšený strop" (7,51*2+13,02+4*4+14,92+13,66)*3,68</t>
  </si>
  <si>
    <t>-(0,8*2,3*8+1*2,3*5+0,9*2,3*2+1,6*2,3)</t>
  </si>
  <si>
    <t>30</t>
  </si>
  <si>
    <t>311234061</t>
  </si>
  <si>
    <t>Zdivo jednovrstvé z cihel děrovaných přes P10 do P15 na maltu M5 tl 300 mm</t>
  </si>
  <si>
    <t>-2078201216</t>
  </si>
  <si>
    <t>(32,7*4+23,2*4+28,4*4+7,85*2+13,25*2+0,46*2+14,8*2+12,9)*2,98</t>
  </si>
  <si>
    <t>-(4*2,7*10+3*2,7*18+3*2,7*20+0,6*2,7*16+0,6*2,7*4)</t>
  </si>
  <si>
    <t>-(3,91*2,7*1+2,785*2,7*1+0,2*2,7*2+3,7*2,7*1+3,365*2,7*1+3,26*2,7*1+4*2,7*1+4,17*2,7*1)</t>
  </si>
  <si>
    <t>-(1,6*2,3*4+1,64*2,3*1)</t>
  </si>
  <si>
    <t>31</t>
  </si>
  <si>
    <t>311236211</t>
  </si>
  <si>
    <t>Zdivo jednovrstvé zvukově izolační na cementovou maltu M10 z cihel děrovaných do P15 s maltovanými kapsami tl 250 mm</t>
  </si>
  <si>
    <t>-1035217007</t>
  </si>
  <si>
    <t>(6,4*2+8,67+1,2*2+17,56+1,2*4+6,16+8,65+17,45+1,2*2+6,16*4+1,54+0,5+4,7)*3,27</t>
  </si>
  <si>
    <t>-(1,1*2,3*11)</t>
  </si>
  <si>
    <t>(6,4*2+8,67+1,2*2+17,56+1,2*4+6,16+8,65+23,45+1,2*2+6,16*2+5,35+2,7+2,3)*3,27</t>
  </si>
  <si>
    <t>(6,4*2+8,67+1,2*2+17,56+1,24*4+6,16+8,65+17,45+1,2*2+6,16*4+1,54+0,5+4,7)*3,27</t>
  </si>
  <si>
    <t>(9*2+4,71*2)*3,68</t>
  </si>
  <si>
    <t>-(0,8*2,3*3+0,9*2,3+1,2*2,3)</t>
  </si>
  <si>
    <t>-(2,45*2,7)</t>
  </si>
  <si>
    <t>32</t>
  </si>
  <si>
    <t>311236301</t>
  </si>
  <si>
    <t>Zdivo jednovrstvé zvukově izolační na tenkovrstvou maltu z cihel děrovaných broušených do P15 tl 190 mm</t>
  </si>
  <si>
    <t>-1895832184</t>
  </si>
  <si>
    <t>(4,96*4)*3,27</t>
  </si>
  <si>
    <t>33</t>
  </si>
  <si>
    <t>317168012</t>
  </si>
  <si>
    <t>Překlad keramický plochý š 115 mm dl 1250 mm</t>
  </si>
  <si>
    <t>kus</t>
  </si>
  <si>
    <t>-794518691</t>
  </si>
  <si>
    <t>34</t>
  </si>
  <si>
    <t>317168013</t>
  </si>
  <si>
    <t>Překlad keramický plochý š 115 mm dl 1500 mm</t>
  </si>
  <si>
    <t>-840949354</t>
  </si>
  <si>
    <t>35</t>
  </si>
  <si>
    <t>317168016</t>
  </si>
  <si>
    <t>Překlad keramický plochý š 115 mm dl 2250 mm</t>
  </si>
  <si>
    <t>314793051</t>
  </si>
  <si>
    <t>36</t>
  </si>
  <si>
    <t>317168017</t>
  </si>
  <si>
    <t>Překlad keramický plochý š 115 mm dl 2500 mm</t>
  </si>
  <si>
    <t>-35798711</t>
  </si>
  <si>
    <t>37</t>
  </si>
  <si>
    <t>317168052</t>
  </si>
  <si>
    <t>Překlad keramický vysoký v 238 mm dl 1250 mm</t>
  </si>
  <si>
    <t>-218736294</t>
  </si>
  <si>
    <t>38</t>
  </si>
  <si>
    <t>317168053</t>
  </si>
  <si>
    <t>Překlad keramický vysoký v 238 mm dl 1500 mm</t>
  </si>
  <si>
    <t>46306537</t>
  </si>
  <si>
    <t>39</t>
  </si>
  <si>
    <t>317168054</t>
  </si>
  <si>
    <t>Překlad keramický vysoký v 238 mm dl 1750 mm</t>
  </si>
  <si>
    <t>197088427</t>
  </si>
  <si>
    <t>40</t>
  </si>
  <si>
    <t>317168055</t>
  </si>
  <si>
    <t>Překlad keramický vysoký v 238 mm dl 2000 mm</t>
  </si>
  <si>
    <t>608979147</t>
  </si>
  <si>
    <t>41</t>
  </si>
  <si>
    <t>317168056</t>
  </si>
  <si>
    <t>Překlad keramický vysoký v 238 mm dl 2250 mm</t>
  </si>
  <si>
    <t>173168554</t>
  </si>
  <si>
    <t>42</t>
  </si>
  <si>
    <t>317168058</t>
  </si>
  <si>
    <t>Překlad keramický vysoký v 238 mm dl 2750 mm</t>
  </si>
  <si>
    <t>1332409359</t>
  </si>
  <si>
    <t>43</t>
  </si>
  <si>
    <t>317941121</t>
  </si>
  <si>
    <t>Osazování ocelových válcovaných nosníků na zdivu I, IE, U, UE nebo L do č. 12 nebo výšky do 120 mm</t>
  </si>
  <si>
    <t>950230581</t>
  </si>
  <si>
    <t>"D01 - L80/80/5, dl. 900" 0,9*30*7,34/1000</t>
  </si>
  <si>
    <t>"D02 - L80/80/5, dl. 1500" 0,9*30*7,34/1000</t>
  </si>
  <si>
    <t>44</t>
  </si>
  <si>
    <t>M</t>
  </si>
  <si>
    <t>13010432</t>
  </si>
  <si>
    <t>úhelník ocelový rovnostranný jakost S235JR (11 375) 80x80x6mm</t>
  </si>
  <si>
    <t>1183947528</t>
  </si>
  <si>
    <t>0,396*1,1 'Přepočtené koeficientem množství</t>
  </si>
  <si>
    <t>45</t>
  </si>
  <si>
    <t>317998135</t>
  </si>
  <si>
    <t>Tepelná izolace mezi překlady v 24 cm z XPS tl 100 mm</t>
  </si>
  <si>
    <t>1188456264</t>
  </si>
  <si>
    <t>Zateplení ŽB konstrukce nad otvory - PIR tl.100mm</t>
  </si>
  <si>
    <t>(4*10+3*18+3*20+0,6*16+0,6*4)</t>
  </si>
  <si>
    <t>(3,91*1+2,785*1+0,2*2+3,7*1+3,365*1+3,26*1+4*1+4,17*1)</t>
  </si>
  <si>
    <t>(1,6*4+1,64*1)</t>
  </si>
  <si>
    <t>46</t>
  </si>
  <si>
    <t>342244101</t>
  </si>
  <si>
    <t>Příčka z cihel děrovaných do P10 na maltu M5 tloušťky 80 mm</t>
  </si>
  <si>
    <t>-2111098703</t>
  </si>
  <si>
    <t>(3,62*2+2,04+7+1,69*3)*3,27</t>
  </si>
  <si>
    <t>-(0,7*2,3*4)</t>
  </si>
  <si>
    <t>(1,55+1,985)*3,27</t>
  </si>
  <si>
    <t>-(0,7*2,3*2)</t>
  </si>
  <si>
    <t>(0,25+0,2)*3,27*12</t>
  </si>
  <si>
    <t>47</t>
  </si>
  <si>
    <t>342244111</t>
  </si>
  <si>
    <t>Příčka z cihel děrovaných do P10 na maltu M5 tloušťky 115 mm</t>
  </si>
  <si>
    <t>-1052525162</t>
  </si>
  <si>
    <t>(1,5*2+2,22*2+0,53+1,6*2+1,615*2+(4,245+1,6)*2+5,39+3,3+0,6+0,5+(4,24+1,6)+(4,23+1,6)*3+(4,24+1,6)*2)*3,27</t>
  </si>
  <si>
    <t>-(1,2*2,3*2+1*2,35*9+1,1*2,5*9+1,1*2,3*2)</t>
  </si>
  <si>
    <t>(4,46+3,66)*3,27</t>
  </si>
  <si>
    <t>(1,635+2,425)*3,27</t>
  </si>
  <si>
    <t xml:space="preserve">Domácnost II </t>
  </si>
  <si>
    <t>(1,5*2+2,2*2+0,53+1,5*2+1,6*2+(4,245+1,6)*2+5,64+3,3+0,6+0,5+(4,24+1,6)+(4,23+1,6)*3+(4,24+1,6)*2)*3,27</t>
  </si>
  <si>
    <t>(2+5,36+4+4,2)*3,27</t>
  </si>
  <si>
    <t>"zvýšený strop" 1,45*2*3,68</t>
  </si>
  <si>
    <t>-(0,8*2,3+2,26*0,35+2,35*1,36)</t>
  </si>
  <si>
    <t>(1,5*2+2,22*2+0,53+1,6*2+1,5*2+(4,245+1,6)*2+5,64+3,3+0,6+0,5+(4,24+1,6)+(4,23+1,6)*3+(4,24+1,6)*2)*3,27</t>
  </si>
  <si>
    <t>(4,46+3,695)*3,27</t>
  </si>
  <si>
    <t>(2,3+5,36+4,2)*3,27</t>
  </si>
  <si>
    <t>-(2,45*0,35+2,35*1,55)</t>
  </si>
  <si>
    <t>(1,5*2+2,22*2+0,53+1,6*2+1,5*2+(4,245+1,6)*2+5,38+3,3+0,6+0,5+(4,25+1,6)+(4,23+1,6)*3+(4,24+1,6)*2)*3,27</t>
  </si>
  <si>
    <t>5,36*3,27</t>
  </si>
  <si>
    <t>"zvýšený strop" (5,07+4,76+2,445+5,67+4,51)*3,68</t>
  </si>
  <si>
    <t>-(0,8*2,3)</t>
  </si>
  <si>
    <t>"zvýšený strop" (4,71*2+2,01*2)*3,68</t>
  </si>
  <si>
    <t>48</t>
  </si>
  <si>
    <t>342244121</t>
  </si>
  <si>
    <t>Příčka z cihel děrovaných do P10 na maltu M5 tloušťky 140 mm</t>
  </si>
  <si>
    <t>-742082894</t>
  </si>
  <si>
    <t>Výška 3,18m</t>
  </si>
  <si>
    <t>(0,57*2+0,6*2+4,46)*3,27</t>
  </si>
  <si>
    <t>49</t>
  </si>
  <si>
    <t>345321515</t>
  </si>
  <si>
    <t>Zídky atikové, parapetní, schodišťové a zábradelní ze ŽB tř. C 25/30</t>
  </si>
  <si>
    <t>-1837049836</t>
  </si>
  <si>
    <t>Atika AT1</t>
  </si>
  <si>
    <t>"Domácnost I-IV" 0,15*0,565*(6,46+3+14,16)*4</t>
  </si>
  <si>
    <t>Atika AT2</t>
  </si>
  <si>
    <t>"Domácnost I-IV" 0,15*0,565*(9,71*2+3*2+1,455*2+3*2+1,645+4+4,5+4+1,21+11,41+4,595+3+3,34)*4</t>
  </si>
  <si>
    <t>Atika AT3</t>
  </si>
  <si>
    <t>"Domácnost I-IV" 0,15*0,6*(2,14+10,1+4,45)*4</t>
  </si>
  <si>
    <t>Atika AT6</t>
  </si>
  <si>
    <t>"Domácnost I-IV" 0,15*0,516*(10,813*2+5,4*2)*4</t>
  </si>
  <si>
    <t>Atika AT4</t>
  </si>
  <si>
    <t xml:space="preserve"> "Centrální blok" 0,15*0,6*13,5*3</t>
  </si>
  <si>
    <t xml:space="preserve"> "Centrální blok" 0,15*0,6*44,2</t>
  </si>
  <si>
    <t>Atika AT5</t>
  </si>
  <si>
    <t xml:space="preserve"> "Centrální blok" 0,15*0,6*15,4*2</t>
  </si>
  <si>
    <t>50</t>
  </si>
  <si>
    <t>345351005</t>
  </si>
  <si>
    <t>Zřízení bednění plnostěnných zídek atikových, parapetních, zábradelních</t>
  </si>
  <si>
    <t>2054186725</t>
  </si>
  <si>
    <t>51</t>
  </si>
  <si>
    <t>345351006</t>
  </si>
  <si>
    <t>Odstranění bednění plnostěnných zídek atikových, parapetních, zábradelních</t>
  </si>
  <si>
    <t>-1896105528</t>
  </si>
  <si>
    <t>"Domácnost I-IV" 2*0,565*(6,46+3+14,16)*4</t>
  </si>
  <si>
    <t>"Domácnost I-IV" 2*0,565*(9,71*2+3*2+1,455*2+3*2+1,645+4+4,5+4+1,21+11,41+4,595+3+3,34)*4</t>
  </si>
  <si>
    <t>"Domácnost I-IV" 2*0,6*(2,14+10,1+4,45)*4</t>
  </si>
  <si>
    <t>"Domácnost I-IV" 2*0,516*(10,813*2+5,4*2)*4</t>
  </si>
  <si>
    <t xml:space="preserve"> "Centrální blok" 2*0,6*13,5*3</t>
  </si>
  <si>
    <t xml:space="preserve"> "Centrální blok" 2*0,6*44,2</t>
  </si>
  <si>
    <t xml:space="preserve"> "Centrální blok" 2*0,6*15,4*2</t>
  </si>
  <si>
    <t>52</t>
  </si>
  <si>
    <t>346272236</t>
  </si>
  <si>
    <t>Přizdívka z pórobetonových tvárnic tl 100 mm</t>
  </si>
  <si>
    <t>-1361833326</t>
  </si>
  <si>
    <t>(3,26+2,7*9+1,05*2)*2,98</t>
  </si>
  <si>
    <t>(1,66+1,77*2)*2,98</t>
  </si>
  <si>
    <t>3,225*2,98</t>
  </si>
  <si>
    <t>(2,7*9+1,05*2+3,26)*2,98</t>
  </si>
  <si>
    <t>(1,985)*2,9</t>
  </si>
  <si>
    <t>(2,7*9+1,05*2+3,26+3,325)*2,98</t>
  </si>
  <si>
    <t>2,01*2,98</t>
  </si>
  <si>
    <t>53</t>
  </si>
  <si>
    <t>346272256</t>
  </si>
  <si>
    <t>Přizdívka z pórobetonových tvárnic tl 150 mm</t>
  </si>
  <si>
    <t>-329817364</t>
  </si>
  <si>
    <t>(0,9*11)*2,98</t>
  </si>
  <si>
    <t>(0,55*11)*2,98</t>
  </si>
  <si>
    <t>(5,36+1,15*2+1,95*2)*2,98</t>
  </si>
  <si>
    <t>1*2,98</t>
  </si>
  <si>
    <t>(5,36+0,96+0,945+1,045*2)*2,98</t>
  </si>
  <si>
    <t>(5,36+2,31)*2,98</t>
  </si>
  <si>
    <t>(5,36+2,31)*2,9</t>
  </si>
  <si>
    <t>(1,965+2,395+2,2+2,01)*2,98</t>
  </si>
  <si>
    <t>54</t>
  </si>
  <si>
    <t>346961111</t>
  </si>
  <si>
    <t>Izolace podél stropů a stěn proti šíření zvuku rohoží</t>
  </si>
  <si>
    <t>-18015473</t>
  </si>
  <si>
    <t>(6,4*2+8,67+1,2*2+17,56+1,2*4+6,16+8,65+17,45+1,2*2+6,16*4+1,54+0,5+4,7)</t>
  </si>
  <si>
    <t>(4,96*4)</t>
  </si>
  <si>
    <t>(6,4*2+8,67+1,2*2+17,56+1,2*4+6,16+8,65+23,45+1,2*2+6,16*2+5,35+2,7+2,3)</t>
  </si>
  <si>
    <t>(6,4*2+8,67+1,2*2+17,56+1,24*4+6,16+8,65+17,45+1,2*2+6,16*4+1,54+0,5+4,7)</t>
  </si>
  <si>
    <t>(9*2+4,71*2)</t>
  </si>
  <si>
    <t>108*3,27</t>
  </si>
  <si>
    <t>55</t>
  </si>
  <si>
    <t>346971112</t>
  </si>
  <si>
    <t>Izolace mezi příčky proti šíření zvuku lepenkou pískovanou</t>
  </si>
  <si>
    <t>-1352977517</t>
  </si>
  <si>
    <t>(6,4*2+8,67+1,2*2+17,56+1,2*4+6,16+8,65+17,45+1,2*2+6,16*4+1,54+0,5+4,7)*2*0,3</t>
  </si>
  <si>
    <t>(4,96*4)*2*0,3</t>
  </si>
  <si>
    <t>(6,4*2+8,67+1,2*2+17,56+1,2*4+6,16+8,65+23,45+1,2*2+6,16*2+5,35+2,7+2,3)*2*0,3</t>
  </si>
  <si>
    <t>(6,4*2+8,67+1,2*2+17,56+1,24*4+6,16+8,65+17,45+1,2*2+6,16*4+1,54+0,5+4,7)*2*0,3</t>
  </si>
  <si>
    <t>(9*2+4,71*2)*2*0,3</t>
  </si>
  <si>
    <t>108*3,27*0,3</t>
  </si>
  <si>
    <t>56</t>
  </si>
  <si>
    <t>389381001</t>
  </si>
  <si>
    <t>Dobetonování prefabrikovaných konstrukcí</t>
  </si>
  <si>
    <t>1825017457</t>
  </si>
  <si>
    <t>Věnec V2</t>
  </si>
  <si>
    <t>"Domácnost I-IV" 0,05*0,26*(6,41+4,7)*4</t>
  </si>
  <si>
    <t>Věnec V3</t>
  </si>
  <si>
    <t>"Domácnost I-IV" (0,165*0,26)*(4,7+1,2+3,46)*4</t>
  </si>
  <si>
    <t>Věnec V7</t>
  </si>
  <si>
    <t>"Domácnost I-IV" 0,065*0,26*(5,6)*4</t>
  </si>
  <si>
    <t>Věnec V8</t>
  </si>
  <si>
    <t>"Domácnost III" 0,05*0,25*4,45</t>
  </si>
  <si>
    <t>"Domácnost I-IV" 0,05*0,25*(10,813*2+5,4*2)*4</t>
  </si>
  <si>
    <t>Ostatní dobetonávky</t>
  </si>
  <si>
    <t>4,58</t>
  </si>
  <si>
    <t>Vodorovné konstrukce</t>
  </si>
  <si>
    <t>57</t>
  </si>
  <si>
    <t>411121125</t>
  </si>
  <si>
    <t>Montáž prefabrikovaných ŽB stropů ze stropních panelů š 1200 mm dl přes 3800 do 7000 mm</t>
  </si>
  <si>
    <t>358987575</t>
  </si>
  <si>
    <t>Včetně zálivkové výztuže, se zalitím spár, včetně podpěrné konstrukce,uložení na cementovou maltu</t>
  </si>
  <si>
    <t>Panel š. 1,2m, dl. 5,6m</t>
  </si>
  <si>
    <t>"Domácnost I-IV" 13*4</t>
  </si>
  <si>
    <t>Panel š. 0,38, dl. 5,6m</t>
  </si>
  <si>
    <t>"Domácnost I-IV" 1*4</t>
  </si>
  <si>
    <t>Panel š. 0,82, dl. 5,6m</t>
  </si>
  <si>
    <t>Panel š. 1,2m, dl. 5,57m</t>
  </si>
  <si>
    <t>"Domácnost I-IV" 4*4</t>
  </si>
  <si>
    <t>Panel š. 1,2m, dl. 4,66m</t>
  </si>
  <si>
    <t>"Domácnost I-IV" 7*4</t>
  </si>
  <si>
    <t>Panel š. 0,6m, dl. 4,66m</t>
  </si>
  <si>
    <t>Panel š. 0,82m, dl. 4,66m</t>
  </si>
  <si>
    <t>58</t>
  </si>
  <si>
    <t>411121127</t>
  </si>
  <si>
    <t>Montáž prefabrikovaných ŽB stropů ze stropních panelů š 1200 mm dl přes 7000 mm</t>
  </si>
  <si>
    <t>360070493</t>
  </si>
  <si>
    <t>Panel š. 1,2m, dl. 8,8m</t>
  </si>
  <si>
    <t>"Domácnost I-IV" 44*4</t>
  </si>
  <si>
    <t>Panel š. 1,05m, dl. 8,8m</t>
  </si>
  <si>
    <t>"Domácnost I-IV" 2*4</t>
  </si>
  <si>
    <t>Panel š. 1,2m, dl. 7,8m</t>
  </si>
  <si>
    <t>59</t>
  </si>
  <si>
    <t>59346861</t>
  </si>
  <si>
    <t>panel stropní předpjatý š 1190mm v 250mm,</t>
  </si>
  <si>
    <t>-65455733</t>
  </si>
  <si>
    <t>"Domácnost I-IV" 13*4*5,6</t>
  </si>
  <si>
    <t>"Domácnost I-IV" 1*4*5,6</t>
  </si>
  <si>
    <t>"Domácnost I-IV" 4*4*5,57</t>
  </si>
  <si>
    <t>"Domácnost I-IV" 7*4*4,66</t>
  </si>
  <si>
    <t>"Domácnost I-IV" 1*4*4,66</t>
  </si>
  <si>
    <t>"Domácnost I-IV" 44*4*8,8</t>
  </si>
  <si>
    <t>"Domácnost I-IV" 2*4*8,8</t>
  </si>
  <si>
    <t>"Domácnost I-IV" 4*4*7,8</t>
  </si>
  <si>
    <t>60</t>
  </si>
  <si>
    <t>411321414</t>
  </si>
  <si>
    <t>Stropy deskové ze ŽB tř. C 25/30</t>
  </si>
  <si>
    <t>2044925671</t>
  </si>
  <si>
    <t>Centrální blok, deska tl. 250mm</t>
  </si>
  <si>
    <t>13,5*44,55*0,25</t>
  </si>
  <si>
    <t>4,21*15,4*0,25*2</t>
  </si>
  <si>
    <t>-126*0,25</t>
  </si>
  <si>
    <t>61</t>
  </si>
  <si>
    <t>411351011</t>
  </si>
  <si>
    <t>Zřízení bednění stropů deskových tl přes 5 do 25 cm bez podpěrné kce</t>
  </si>
  <si>
    <t>-1976491568</t>
  </si>
  <si>
    <t>13,5*44,55</t>
  </si>
  <si>
    <t>4,21*15,4*2</t>
  </si>
  <si>
    <t>-126</t>
  </si>
  <si>
    <t>(13,5*2+12,25*2+4,54*2*2+14,8*2+17,4*2)*0,25</t>
  </si>
  <si>
    <t>44,2*0,25</t>
  </si>
  <si>
    <t>62</t>
  </si>
  <si>
    <t>411351012</t>
  </si>
  <si>
    <t>Odstranění bednění stropů deskových tl přes 5 do 25 cm bez podpěrné kce</t>
  </si>
  <si>
    <t>-1624030527</t>
  </si>
  <si>
    <t>63</t>
  </si>
  <si>
    <t>411354313</t>
  </si>
  <si>
    <t>Zřízení podpěrné konstrukce stropů výšky do 4 m tl přes 15 do 25 cm</t>
  </si>
  <si>
    <t>-1939099670</t>
  </si>
  <si>
    <t>64</t>
  </si>
  <si>
    <t>411354314</t>
  </si>
  <si>
    <t>Odstranění podpěrné konstrukce stropů výšky do 4 m tl přes 15 do 25 cm</t>
  </si>
  <si>
    <t>-625000769</t>
  </si>
  <si>
    <t>65</t>
  </si>
  <si>
    <t>411361821</t>
  </si>
  <si>
    <t>Výztuž stropů betonářskou ocelí 10 505</t>
  </si>
  <si>
    <t>1071454928</t>
  </si>
  <si>
    <t xml:space="preserve">výkaz výztuže D.1.2.c.04.a,  D.12.c.05</t>
  </si>
  <si>
    <t>(16717,01+165,42)/1000*1,1</t>
  </si>
  <si>
    <t>66</t>
  </si>
  <si>
    <t>411362021</t>
  </si>
  <si>
    <t>Výztuž stropů svařovanými sítěmi Kari</t>
  </si>
  <si>
    <t>-1769787123</t>
  </si>
  <si>
    <t xml:space="preserve">výkaz výztuže D.1.2.c.04.a,  D.1.2.c.05</t>
  </si>
  <si>
    <t>(4360,8+4250,2)/1000*1,1</t>
  </si>
  <si>
    <t>67</t>
  </si>
  <si>
    <t>413321414</t>
  </si>
  <si>
    <t>Nosníky ze ŽB tř. C 25/30</t>
  </si>
  <si>
    <t>90613324</t>
  </si>
  <si>
    <t>Překlad P1</t>
  </si>
  <si>
    <t>"Domácnost I-IV" 0,25*0,41*1,8*4</t>
  </si>
  <si>
    <t>"centrální blok " 0,3*0,25*4,35</t>
  </si>
  <si>
    <t>68</t>
  </si>
  <si>
    <t>413351121</t>
  </si>
  <si>
    <t>Zřízení bednění nosníků a průvlaků bez podpěrné kce výšky přes 100 cm</t>
  </si>
  <si>
    <t>1726065361</t>
  </si>
  <si>
    <t>"Domácnost I-IV" 2*0,41*1,8*4+0,25*1,8*4</t>
  </si>
  <si>
    <t>"centrální blok " 2*0,3*4,35+0,25*4,35</t>
  </si>
  <si>
    <t>Bednění věnce nad okny</t>
  </si>
  <si>
    <t>(4*10+3*18+3*20+0,6*16+0,6*4)*0,21</t>
  </si>
  <si>
    <t>(3,91*1+2,785*1+0,2*2+3,7*1+3,365*1+3,26*1+4*1+4,17*1)*0,21</t>
  </si>
  <si>
    <t>(1,6*4+1,64*1)*0,21</t>
  </si>
  <si>
    <t>69</t>
  </si>
  <si>
    <t>413351122</t>
  </si>
  <si>
    <t>Odstranění bednění nosníků a průvlaků bez podpěrné kce výšky přes 100 cm</t>
  </si>
  <si>
    <t>-1572692000</t>
  </si>
  <si>
    <t>70</t>
  </si>
  <si>
    <t>413352115</t>
  </si>
  <si>
    <t>Zřízení podpěrné konstrukce nosníků výšky podepření do 4 m pro nosník výšky přes 100 cm</t>
  </si>
  <si>
    <t>-374445922</t>
  </si>
  <si>
    <t>"Domácnost I-IV" 0,25*1,8*4</t>
  </si>
  <si>
    <t>"centrální blok " 0,25*4,35</t>
  </si>
  <si>
    <t>71</t>
  </si>
  <si>
    <t>413352116</t>
  </si>
  <si>
    <t>Odstranění podpěrné konstrukce nosníků výšky podepření do 4 m pro nosník výšky přes 100 cm</t>
  </si>
  <si>
    <t>-610662430</t>
  </si>
  <si>
    <t>72</t>
  </si>
  <si>
    <t>417321515</t>
  </si>
  <si>
    <t>Ztužující pásy a věnce ze ŽB tř. C 25/30</t>
  </si>
  <si>
    <t>-1810370791</t>
  </si>
  <si>
    <t>Věnec V1 a V11</t>
  </si>
  <si>
    <t>"Domácnost I-IV" 0,21*0,54*(6,46+3+14,16)*4</t>
  </si>
  <si>
    <t xml:space="preserve">Věnec V2 </t>
  </si>
  <si>
    <t>"Domácnost I-IV" 0,25*0,28*(6,41+4,7)*4</t>
  </si>
  <si>
    <t>Věnec V3 a V7</t>
  </si>
  <si>
    <t>"Domácnost I-IV" (0,24*0,28)*(4,7+1,2+5,6+3,46+4,7)*4</t>
  </si>
  <si>
    <t>Věnec V4 a V12 a V13</t>
  </si>
  <si>
    <t>"Domácnost I-IV" (0,21*0,54-0,1*0,26)*(9,71*2+3*2+1,455*2+3*2+1,645+4+4,5+4+1,21+11,41+4,595+3+3,34)*4</t>
  </si>
  <si>
    <t>Věnec V5 a V6</t>
  </si>
  <si>
    <t>"Domácnost I-IV" (0,21*0,7-0,1*0,25)*(10,1+4,45+2,14)*4</t>
  </si>
  <si>
    <t>"Domácnost III" 0,24*0,126*4,45</t>
  </si>
  <si>
    <t>Věnec V9</t>
  </si>
  <si>
    <t>"Centrální blok" 0,21*0,7*15,4*2</t>
  </si>
  <si>
    <t>Věnec V10</t>
  </si>
  <si>
    <t>"Centrální blok" 0,21*0,7*13,5</t>
  </si>
  <si>
    <t>73</t>
  </si>
  <si>
    <t>417351115</t>
  </si>
  <si>
    <t>Zřízení bednění ztužujících věnců</t>
  </si>
  <si>
    <t>-440352375</t>
  </si>
  <si>
    <t>"Domácnost I-IV" 2*0,54*(6,46+3+14,16)*4</t>
  </si>
  <si>
    <t>"Domácnost I-IV" 2*0,28*(6,41+4,7)*4</t>
  </si>
  <si>
    <t>"Domácnost I-IV" (2*0,28)*(4,7+1,2+5,6+3,46+4,7)*4</t>
  </si>
  <si>
    <t>"Domácnost I-IV" (2*0,54)*(9,71*2+3*2+1,455*2+3*2+1,645+4+4,5+4+1,21+11,41+4,595+3+3,34)*4</t>
  </si>
  <si>
    <t>"Domácnost I-IV" (2*0,7)*(10,1+4,45+2,14)*4</t>
  </si>
  <si>
    <t>"Domácnost III" 2*0,126*4,45</t>
  </si>
  <si>
    <t>"Centrální blok" 2*0,7*15,4*2</t>
  </si>
  <si>
    <t>"Centrální blok" 2*0,7*13,5</t>
  </si>
  <si>
    <t>74</t>
  </si>
  <si>
    <t>417351116</t>
  </si>
  <si>
    <t>Odstranění bednění ztužujících věnců</t>
  </si>
  <si>
    <t>-141623524</t>
  </si>
  <si>
    <t>75</t>
  </si>
  <si>
    <t>234758754</t>
  </si>
  <si>
    <t>Komunikace pozemní</t>
  </si>
  <si>
    <t>76</t>
  </si>
  <si>
    <t>564201111</t>
  </si>
  <si>
    <t>Podklad nebo podsyp ze štěrkopísku ŠP plochy přes 100 m2 tl 40 mm</t>
  </si>
  <si>
    <t>916912355</t>
  </si>
  <si>
    <t>77</t>
  </si>
  <si>
    <t>564952111</t>
  </si>
  <si>
    <t>Podklad z mechanicky zpevněného kameniva MZK tl 150 mm</t>
  </si>
  <si>
    <t>1120961205</t>
  </si>
  <si>
    <t>ZP_01+ZP_02</t>
  </si>
  <si>
    <t>78</t>
  </si>
  <si>
    <t>564962111</t>
  </si>
  <si>
    <t>Podklad z mechanicky zpevněného kameniva MZK tl 200 mm</t>
  </si>
  <si>
    <t>314611954</t>
  </si>
  <si>
    <t>Podsyp pod podkladní desku</t>
  </si>
  <si>
    <t>"dom I-IV" (32,7*23,8-10,315*5,739)*4</t>
  </si>
  <si>
    <t>"centrální část" 12,9*41+4,3*14,8*2-110</t>
  </si>
  <si>
    <t>"dom. I-IV, obvod" - 0,3*(32,7*2+23,2*2)*4</t>
  </si>
  <si>
    <t>"dom. I+II" - 0,3*(4,43*2+6,129*7+5,329*2)*2</t>
  </si>
  <si>
    <t>"dom. I+II" - 0,3*(14,269+2,76*6+1,2*8+3,69*4+5,21+2,189*2+5,529+0,8+1,24+12,755)*2</t>
  </si>
  <si>
    <t>"dom. III" - 0,3*(5,329*2+6,129*6+5,32+2,94+2,194+4,429)</t>
  </si>
  <si>
    <t>"dom. III"-0,3*(14,269+2,76*4+1,2*8+3,689*4+5,21+2,189*2+5,22+0,8+11,8+11,95)</t>
  </si>
  <si>
    <t xml:space="preserve">"dom. IV"  -0,3*(5,36*2+6,129*7+4,4*2)</t>
  </si>
  <si>
    <t>"doma. IV" -0,3*(14,269+2,76*6+1,2*8+2,189*2+3,689*4+5,21+5,529+0,8+1,27+10,964)</t>
  </si>
  <si>
    <t>"centrální část" -2*0,3*(12,93*3+7,48*2+9,1*2+4,7*2+52+14,8*4+4*3)</t>
  </si>
  <si>
    <t>"atrium dom I-IV" -0,3*(10,125*2+5,139*2)*4</t>
  </si>
  <si>
    <t>"atrium dom I-IV" -0,5*0,6*4*4</t>
  </si>
  <si>
    <t>79</t>
  </si>
  <si>
    <t>596211123</t>
  </si>
  <si>
    <t>Kladení zámkové dlažby komunikací pro pěší ručně tl 60 mm skupiny B pl přes 300 m2</t>
  </si>
  <si>
    <t>654889744</t>
  </si>
  <si>
    <t>"atrium I-IV" 59*4</t>
  </si>
  <si>
    <t>"atrium central blok" 119,46</t>
  </si>
  <si>
    <t>"terasa u pokojů" (10*2+7,5*5+8+6*4)*4+(4*3+3*9)*0,2</t>
  </si>
  <si>
    <t>80</t>
  </si>
  <si>
    <t>637121115</t>
  </si>
  <si>
    <t>Okapový chodník z kačírku tl 300 mm s udusáním</t>
  </si>
  <si>
    <t>2000834835</t>
  </si>
  <si>
    <t>"Domácnost I" (35,1+13,55+24,2+29,1)*1-(4*2+3*2+0,6*3+4+3*4+0,6+3*3+0,6)*1</t>
  </si>
  <si>
    <t>"Domácnost II" (35,1+13,55+24,2+29,1)*1-(4*2+3*2+0,6*3+4+3*4+0,6+3*3+0,6)*1</t>
  </si>
  <si>
    <t>"Domácnost III" (35,1+7,85+24,2+29,1)*1-(4*2+3*2+0,6*3+4+3*4+0,6+3*3+0,6)*1</t>
  </si>
  <si>
    <t>"Domácnost IV" (35,1+3,8+24,2+29,1)*1-(4*2+3*2+0,6*3+4+3*4+0,6+3*3+0,6)*1</t>
  </si>
  <si>
    <t>"Centrální blok" (4*2+12,4*2+3,75)*1-(4)*1+(43*1)</t>
  </si>
  <si>
    <t>Úpravy povrchů, podlahy a osazování výplní</t>
  </si>
  <si>
    <t>81</t>
  </si>
  <si>
    <t>611111212</t>
  </si>
  <si>
    <t>Vyspravení povrchu stropů z prefabrikovaných dílců š do 1800 mm maltou cementovou se zahlazením</t>
  </si>
  <si>
    <t>834664366</t>
  </si>
  <si>
    <t>"panely plocha" 2748,549</t>
  </si>
  <si>
    <t>82</t>
  </si>
  <si>
    <t>611111219</t>
  </si>
  <si>
    <t>Příplatek k vyspravení stropů z prefabrikovaných dílců za tažení žlábku ve spáře mezi dvěma dílci</t>
  </si>
  <si>
    <t>136082309</t>
  </si>
  <si>
    <t>83</t>
  </si>
  <si>
    <t>611131321</t>
  </si>
  <si>
    <t>Penetrační disperzní nátěr vnitřních stropů nanášený strojně</t>
  </si>
  <si>
    <t>-2017686031</t>
  </si>
  <si>
    <t>84</t>
  </si>
  <si>
    <t>611341321</t>
  </si>
  <si>
    <t>Sádrová nebo vápenosádrová omítka hladká jednovrstvá vnitřních stropů rovných nanášená strojně</t>
  </si>
  <si>
    <t>-360074054</t>
  </si>
  <si>
    <t>"III.36" 6,09</t>
  </si>
  <si>
    <t>85</t>
  </si>
  <si>
    <t>611341391</t>
  </si>
  <si>
    <t>Příplatek k sádrové omítce vnitřních stropů za každých dalších 5 mm tloušťky strojně</t>
  </si>
  <si>
    <t>-869976060</t>
  </si>
  <si>
    <t>86</t>
  </si>
  <si>
    <t>612131321</t>
  </si>
  <si>
    <t>Penetrační disperzní nátěr vnitřních stěn nanášený strojně</t>
  </si>
  <si>
    <t>-85182783</t>
  </si>
  <si>
    <t>OM_ST+OM_OST</t>
  </si>
  <si>
    <t>87</t>
  </si>
  <si>
    <t>612331121</t>
  </si>
  <si>
    <t>Cementová omítka hladká jednovrstvá vnitřních stěn nanášená ručně</t>
  </si>
  <si>
    <t>674126705</t>
  </si>
  <si>
    <t>"Pod obklady" OBKL</t>
  </si>
  <si>
    <t>88</t>
  </si>
  <si>
    <t>612341321</t>
  </si>
  <si>
    <t>Sádrová nebo vápenosádrová omítka hladká jednovrstvá vnitřních stěn nanášená strojně</t>
  </si>
  <si>
    <t>-378292148</t>
  </si>
  <si>
    <t>"I.01" (14,54+9,15+1,2*8+0,8*3+6,4+2,25*2+17,15+0,35+18,75+1,31+10,51+4,94+2)*3,27-(0,8*2,3*7+1,1*2,3*12+1,84*2,3)-(1,6*2,3)</t>
  </si>
  <si>
    <t>"I.02" (3,995*2+0,6*4+1,45*2)*3,27</t>
  </si>
  <si>
    <t>"I.04" (2,435*2+3,66*2)*3,27-(0,8*2,3)</t>
  </si>
  <si>
    <t>"I.05" (1,91*2+3,66*2)*3,27-(0,8*2,3)</t>
  </si>
  <si>
    <t>"I.07" (4,46+2,415+1,725)*3,27-(0,8*2,3)+(4,46+0,7)*1,67</t>
  </si>
  <si>
    <t>"I.06" (3,4*2+4,46*2)*1,67-(0,8*0,7)</t>
  </si>
  <si>
    <t>"I.08" (6*2+5,35*2+1,5*2+1,6*2)*3,27-(1,1*2,3+1*2,3*2)-(4*2,7)</t>
  </si>
  <si>
    <t>"I.09" (2,12*2+2,7*2)*0,97</t>
  </si>
  <si>
    <t>"I.10" (2,12*2+2,7*2)*0,57</t>
  </si>
  <si>
    <t>"I.11" (5,57*2+5,35*2+1,6*2+1,5*2)*3,27-(1,1*2,3+1*2,3*2)-(4*2,7)</t>
  </si>
  <si>
    <t>"I.12" (4,96*2+4,245*2+0,5*2+0,115+1,9*2)*3,27-(1,1*2,3+1*2,3+1,1*2,5)-(3*2,7)</t>
  </si>
  <si>
    <t>"I.13" (2,12*2+2,7*2)*0,97</t>
  </si>
  <si>
    <t>"I.14" (4,96*2+4,245*2+0,5*2+0,115+1,9*2)*3,27-(1,1*2,3+1*2,3+1,1*2,5)-(3*2,7)</t>
  </si>
  <si>
    <t>"I.15" (2,12*2+2,7*2)*0,97</t>
  </si>
  <si>
    <t>"I.16" (3,21*2+3,26*2)*0,57</t>
  </si>
  <si>
    <t>"I.17" (8,65*2+5,39*2+0,5*2+0,115+2*2)*3,27-(1,1*2,3+1,1*2,3+1,1*2,5)-(4*2,7+0,6*2,7*2)</t>
  </si>
  <si>
    <t>"I.18" (2,12*2+2,7*2)*0,97</t>
  </si>
  <si>
    <t xml:space="preserve">"I.19"  (4,96*2+4,24*2+0,5*2+0,115+1,9*2)*3,27-(1,1*2,3+1*2,3+1,1*2,5)-(3*2,7) </t>
  </si>
  <si>
    <t>"I.20" (4,96*2+4,23*2+0,5*2+0,115+1,9*2)*3,27-(1,1*2,3+1*2,3+1,1*2,5)-(3*2,7)</t>
  </si>
  <si>
    <t>"I.21" (2,12*2+2,7*2)*0,97</t>
  </si>
  <si>
    <t>"I.22" (2,12*2+2,7*2)*0,97</t>
  </si>
  <si>
    <t>"I.23" (4,96*2+4,23*2+0,5*2+0,115+1,9*2)*3,27-(1,1*2,3+1*2,3+1,1*2,5)-(3*2,7)</t>
  </si>
  <si>
    <t>"I.24" (4,96*2+4,23*2+0,5*2+0,115+1,9*2)*3,27-(1,1*2,3+1*2,3+1,1*2,5)-(3*2,7)</t>
  </si>
  <si>
    <t>"I.25" (2,12*2+2,7*2)*0,57</t>
  </si>
  <si>
    <t>"I.26" (2,12*2+2,7*2)*0,97</t>
  </si>
  <si>
    <t>"I.27" (4,96*2+4,24*2+0,5*2+0,115+1,9*2)*3,27-(1,1*2,3+1*2,3+1,1*2,5)-(3*2,7)</t>
  </si>
  <si>
    <t>"I.28" (4,96*2+4,34*2+0,5*2+0,115+1,9*2)*3,27-(1,1*2,3+1*2,3+1,1*2,5)-(3*2,7)</t>
  </si>
  <si>
    <t>"I.29" (2,12*2+2,7*2)*0,97</t>
  </si>
  <si>
    <t>"I.30" (5,36*2+2,81*2)*0,57</t>
  </si>
  <si>
    <t>"I.31" (1,635*2+2,31*2)*3,27-(0,8*2,3)</t>
  </si>
  <si>
    <t>"I.32" (2,31*2+2,26)*3,27-(2,26*0,35+1,36*2,35)</t>
  </si>
  <si>
    <t xml:space="preserve">"I.33" (4,01*2+2,935*2)*3,27-(3*2,7+2,26*0,35+1,36*2,35) </t>
  </si>
  <si>
    <t>"I.34a" (1,66+0,6*2)*1,67+(1,66+0,6*2)*3,27-(0,8*0,7*2+0,7*0,7)</t>
  </si>
  <si>
    <t>"I.34b" (1,15*2+1,66*2)*1,67-(0,7*0,7)</t>
  </si>
  <si>
    <t>"I.34c" (2,48*2+3,62*2)*3,27-(0,8*2,3+0,7*2,3)</t>
  </si>
  <si>
    <t>"I.34d" (2,04*2+1,77*2)*0,97</t>
  </si>
  <si>
    <t>"I.35a" (1,66+0,6*2)*1,67+(1,66+0,6*2)*3,27-(0,8*0,7*2+0,7*0,7)</t>
  </si>
  <si>
    <t>"I.35b" (1,15*2+1,66*2)*1,67-(0,7*0,7)</t>
  </si>
  <si>
    <t>"I.35c" (2,48*2+3,62*2)*3,27-(0,8*2,3+0,7*2,3)</t>
  </si>
  <si>
    <t>"I.35d"(2,04*2+1,77*2)*0,97</t>
  </si>
  <si>
    <t>"II.01" (14,54+0,8*3+9,15+1,2*8+6,4+2,25*2+17,15+0,35+18,75+1,31+10,51+4,94+2)*3,27-(0,8*2,3*6+1,1*2,3*12+1,84*2,3)-(1,6*2,3)</t>
  </si>
  <si>
    <t>"II.02" ( (3,995*2+0,6*4+1,45*2)*3,27</t>
  </si>
  <si>
    <t>"II.04" (2,435*2+3,66*2)*3,27-(0,8*2,3)</t>
  </si>
  <si>
    <t>"II.05" (1,91*2+3,66*2)*3,27-(0,8*2,3)</t>
  </si>
  <si>
    <t>"II.06" (4,46+2,425+1,725)*3,27-(0,8*2,3)+(4,46+0,7)*1,67</t>
  </si>
  <si>
    <t>"II.07" (3,41*2+4,46*2)*1,67-(0,8*0,7)</t>
  </si>
  <si>
    <t>"II.08" (6*2+5,35*2+1,5*2+1,6*2)*3,27-(1,1*2,3+1*2,3+1,2*2,35)-(4*2,7)</t>
  </si>
  <si>
    <t>"II.09" (2,12*2+2,7*2)*0,97</t>
  </si>
  <si>
    <t>"II.10" (2,12*2+2,7*2)*0,57</t>
  </si>
  <si>
    <t>"II.11" (5,57*2+5,35*2+1,5*2+1,6*2)*3,27-(1,1*2,3+1*2,3+1,2*2,35)-(4*2,7)</t>
  </si>
  <si>
    <t xml:space="preserve">"II.12"  (4,96*2+4,245*2+0,5*2+0,115+1,9*2)*3,27-(1,1*2,3+1*2,3+1,1*2,5)-(3*2,7)</t>
  </si>
  <si>
    <t>"II.13" (2,12*2+2,7*2)*0,97</t>
  </si>
  <si>
    <t>"II.14" (4,96*2+4,245*2+0,5*2+0,115+1,9*2)*3,27-(1,1*2,3+1*2,3+1,1*2,5)-(3*2,7)</t>
  </si>
  <si>
    <t>"II.15" (2,12*2+2,7*2)*0,97</t>
  </si>
  <si>
    <t>"II.16" (3,21*2+3,26*2)*0,57</t>
  </si>
  <si>
    <t>"II.17" (8,64*2+5,39*2+0,5*2+0,115+1,9*2)*3,27-(1,1*2,3+1,1*2,3+1,1*2,5)-(4*2,7+0,6*2,7*2)</t>
  </si>
  <si>
    <t>"II.18" (2,12*2+2,7*2)*0,97</t>
  </si>
  <si>
    <t>"II.19" (4,96*2+4,24*2+0,5*2+0,115+1,9*2)*3,27-(1,1*2,3+1*2,3+1,1*2,5)-(3*2,7)</t>
  </si>
  <si>
    <t>"II.20" (4,96*2+4,23*2+0,5*2+0,115+1,9*2)*3,27-(1,1*2,3+1*2,3+1,1*2,5)-(3*2,7)</t>
  </si>
  <si>
    <t>"II.21" (2,12*2+2,7*2)*0,97</t>
  </si>
  <si>
    <t>"II.22" (2,12*2+2,7*2)*0,97</t>
  </si>
  <si>
    <t xml:space="preserve">"II.23"(4,96*2+4,23*2+0,5*2+0,115+1,9*2)*3,27-(1,1*2,3+1*2,3+1,1*2,5)-(3*2,7) </t>
  </si>
  <si>
    <t>"II.24" (4,96*2+4,23*2+0,5*2+0,115+1,9*2)*3,27-(1,1*2,3+1*2,3+1,1*2,5)-(3*2,7)</t>
  </si>
  <si>
    <t>"II.25" (2,12*2+2,7*2)*0,57</t>
  </si>
  <si>
    <t>"II.26"(2,12*2+2,7*2)*0,97</t>
  </si>
  <si>
    <t>"II.27" (4,96*2+4,24*2+0,5*2+0,115+1,9*2)*3,27-(1,1*2,3+1*2,3+1,1*2,5)-(3*2,7)</t>
  </si>
  <si>
    <t>"II.28" (4,96*2+4,24*2+0,5*2+0,115+1,9*2)*3,27-(1,1*2,3+1*2,3+1,1*2,5)-(3*2,7)</t>
  </si>
  <si>
    <t>"II.29" (2,12*2+2,7*2)*0,97</t>
  </si>
  <si>
    <t>"II.30" (5,36*2+2,81*2)*0,57</t>
  </si>
  <si>
    <t xml:space="preserve">"II.31"  (2,349*2+4,2)*3,27-(2,45*0,35+2,35*1,55)</t>
  </si>
  <si>
    <t>"II.32" (4,2*2+3,136*2)*3,27-(2,45*0,35+2,35*1,55)-(3*2,7)</t>
  </si>
  <si>
    <t>"II.33" (2,695*2+5,36*2)*3,27-(0,8*2,3)</t>
  </si>
  <si>
    <t>"II.34a" (1,12*2+1,985)*3,27+(1,985+1*2)*1,67-(0,8*2,3*2+0,7*2,3*2)</t>
  </si>
  <si>
    <t>"II.34b" (1,55*2+0,945*2)*1,67-(0,7*0,7)</t>
  </si>
  <si>
    <t>"II.34c" (1,55*2+0,96*2)*1,67-(0,7*0,7)</t>
  </si>
  <si>
    <t>"II.34d" (1,45*2+4+3,6*2)*3,27-(0,8*2,3)+(4+1,45*2+1,045*2)*0,97</t>
  </si>
  <si>
    <t>"III.01" (14,54+0,8*3+11,4+1,2*8+6,4+17,15+21+0,35+1,31+10,51+4,94+2)*3,27-(0,8*2,3*5+0,9*2,3*2+1,1*2,3*13+1,84*2,3)-(1,6*2,3)</t>
  </si>
  <si>
    <t>"III.02" (3,995*2+0,6*4+1,45*2)*3,27</t>
  </si>
  <si>
    <t>"III.04" (2,435*2+3,695*2)*3,27-(0,8*2,3)</t>
  </si>
  <si>
    <t>"III.05" (1,91*2+3,695*2)*3,27-(0,8*2,3)</t>
  </si>
  <si>
    <t>"III.06" (4,46*2+3,435*2)*1,67-(0,8*0,7)</t>
  </si>
  <si>
    <t>"III.07" (1,71+2,41+4,46)*3,27-(0,8*2,3)+(4,46+0,7)*1,67</t>
  </si>
  <si>
    <t>"III.08" (6,88*2+5,35*2+2,5*2+0,115*2+3*2+1,5*2)*3,27-(1,1*2,3+1*2,3+1,2*2,35)-(4*2,7)</t>
  </si>
  <si>
    <t>"III.09" (3,325*2+2,9*2)*0,57</t>
  </si>
  <si>
    <t>"III.10" (2,12*2+2,7*2)*0,97</t>
  </si>
  <si>
    <t>"III.11" (5,35*2+4,22*2+0,5*2+0,115+1,9*2)*3,27-(1,1*2,3+1*2,3+1,1*2,5)-(3*2,7)</t>
  </si>
  <si>
    <t>"III.12" (4,96*2+4,235*2+0,5*2+0,115+1,9*2)*3,27-(1,1*2,3+1*2,3+1,1*2,5)-(3*2,7)</t>
  </si>
  <si>
    <t>"III.13" (2,12*2+2,7*2)*0,97</t>
  </si>
  <si>
    <t>"III.14" (4,96*2+4,245*2+0,5*2+0,115+1,9*2)*3,27-(1,1*2,3+1*2,3+1,1*2,5)-(3*2,7)</t>
  </si>
  <si>
    <t>"III.15" (2,12*2+2,7*2)*0,97</t>
  </si>
  <si>
    <t>"III.16" (3,21*2+3,26*2)*0,57</t>
  </si>
  <si>
    <t>"III.17" (8,64*2+5,4*2+0,5*2+0,115+1,9*2)*3,27-(1,1*2,3+1,1*2,3+1,1*2,5)-(4*2,7+0,6*2,7*2)</t>
  </si>
  <si>
    <t>"III.18" (2,12*2+2,7*2)*0,97</t>
  </si>
  <si>
    <t>"III.19" (4,96*2+4,24*2+0,5*2+0,115+1,9*2)*3,27-(1,1*2,3+1*2,3+1,1*2,5)-3*2,7</t>
  </si>
  <si>
    <t>"III.20" (4,96*2+4,24*2+0,5*2+0,115+1,9*2)*3,27-(1,1*2,3+1*2,3+1,1*2,5)-(3*2,7)</t>
  </si>
  <si>
    <t>"III.21" (2,12*2+2,7*2)*0,97</t>
  </si>
  <si>
    <t>"III.22" (2,12*2+2,7*2)*0,97</t>
  </si>
  <si>
    <t>"III.23" (4,96*2+4,24*2+0,5*2+0,115+1,9*2)*3,27-(1,1*2,3+1*2,3+1,1*2,5)-(3*2,7)</t>
  </si>
  <si>
    <t>"III.24" (4,96*2+4,24*2+0,5*2+0,115+1,9*2)*3,27-(1,1*2,3+1*2,3+1,1*2,5)-(3*2,7)</t>
  </si>
  <si>
    <t>"III.25" (2,12*2+2,7*2)*0,57</t>
  </si>
  <si>
    <t>"III.26" (2,12*2+2,7*2)*0,97</t>
  </si>
  <si>
    <t>"III.27" (4,96*2+4,24*2+0,5*2+0,115+1,9*2)*3,27-(1,1*2,3+1*2,3+1,1*2,5)-(3*2,7)</t>
  </si>
  <si>
    <t>"III.28" (4,96*2+4,24*2+0,5*2*0,115+1,9*2)*3,27-(1,1*2,3+1*2,3+1,1*2,5)-(3*2,7)</t>
  </si>
  <si>
    <t>"III.29" (2,12*2+2,7*2)*0,97</t>
  </si>
  <si>
    <t>"III.30" (5,36*2+2,81*2)*0,57</t>
  </si>
  <si>
    <t>"III.31" (1,635*2+2,31*2)*1,67-(0,8*0,7)</t>
  </si>
  <si>
    <t>"III.32" (2,31*2+2,26)*3,27-(2,45*0,35+2,35*1,55)</t>
  </si>
  <si>
    <t>"III.33" (4,2*2+2,935*2)*3,27-(3*2,7)-(2,45*0,35+2,35*1,55)</t>
  </si>
  <si>
    <t>"III.34" (2,695*2+5,36*2)*3,27-(0,9*2,3)</t>
  </si>
  <si>
    <t>"III.35" (5,36*2+4*2)*1,67-(0,7*0,9)</t>
  </si>
  <si>
    <t>"III.36" (2,7*2+2,3*2)*1,67-(1,1*0,7)</t>
  </si>
  <si>
    <t>"IV.01" (14,54+0,8*3+11,4+6,4+1,2*8+17,15+0,35+21+1,31+10,51+4,94+2)*3,27-(0,8*2,3*6+1,1*2,3*12+1,84*2,3)-(1,6*2,3)</t>
  </si>
  <si>
    <t xml:space="preserve">"IV.02"  (3,995*2+0,6*4+1,45*2)*3,27</t>
  </si>
  <si>
    <t>"IV.04" (2,435*2+3,695*2)*3,27-(0,8*2,3)</t>
  </si>
  <si>
    <t>"IV.05" (1,91*2+3,695*2)*3,27-(0,8*2,3)</t>
  </si>
  <si>
    <t>"IV.06" (4,46*2+3,435*2)*1,67-(0,8*0,7)</t>
  </si>
  <si>
    <t xml:space="preserve">"IV.07"  (1,71+2,41+4,46)*3,27-(0,8*2,3)+(4,46+0,7)*1,67</t>
  </si>
  <si>
    <t>"IV.08" (6*2+5,35*2+1,5*2+1,6*2)*3,27-(1,1*2,3+1*2,3+1,2*2,35)-(4*2,7)</t>
  </si>
  <si>
    <t>"IV.09" (2,12*2+2,7*2)*0,97</t>
  </si>
  <si>
    <t>"IV.10" (2,12*2+2,7*2)*0,57</t>
  </si>
  <si>
    <t>"IV.11" (5,59*2+5,36*2+1,6*2+1,5*2)*3,27-(1,1*2,3+1*2,3+1,2*2,35)-(4*2,7)</t>
  </si>
  <si>
    <t xml:space="preserve">"IV.12"  (4,96*2+4,245*2+0,5*2+0,115+1,9*2)*3,27-(1,1*2,3+1*2,3+1,1*2,5)-(3*2,7)</t>
  </si>
  <si>
    <t>"IV.13" (2,12*2+2,7*2)*0,97</t>
  </si>
  <si>
    <t>"IV.14" (4,96*2+4,245*2+0,5*2+0,115+1,9*2)*3,27-(1,1*2,3+1*2,3+1,1*2,5)-(3*2,7)</t>
  </si>
  <si>
    <t>"IV.15" (2,12*2+2,7*2)*0,97</t>
  </si>
  <si>
    <t>"IV.16" (3,21*2+3,26*2)*0,57</t>
  </si>
  <si>
    <t>"IV.17" (8,65*2+5,4*2+0,5*2+0,115+1,9*2)*3,27-(1,1*2,3+1,1*2,3+1,1*2,5)-(4*2,7+0,6*2,7*2)</t>
  </si>
  <si>
    <t>"IV.18" (2,12*2+2,7*2)*0,97</t>
  </si>
  <si>
    <t>"IV.19" (4,96*2+4,24*2+0,5*2+0,115+1,9*2)*3,27-(1,1*2,3+1*2,3+1,1*2,5)-(3*2,7)</t>
  </si>
  <si>
    <t>"IV.20" (4,96*2+4,24*2+0,5*2+0,115+1,9*2)*3,27-(1,1*2,3+1*2,3+1,1*2,5)-(3*2,7)</t>
  </si>
  <si>
    <t>"IV.21" (2,12*2+2,7*2)*0,97</t>
  </si>
  <si>
    <t>"IV.22" (2,12*2+2,7*2)*0,97</t>
  </si>
  <si>
    <t>"IV.23" (4,96*2+4,23*2+0,5*2+0,115+1,9*2)*3,27-(1,1*2,3+1*2,3+1,1*2,5)-(3*2,7)</t>
  </si>
  <si>
    <t>"IV.24" (4,96*2+4,23*2+0,5*2+0,115+1,9*2)*3,27-(1,1*2,3+1*2,3+1,1*2,5)-(3*2,7)</t>
  </si>
  <si>
    <t>"IV.25" (2,12*2+2,7*2)*0,57</t>
  </si>
  <si>
    <t>"IV.26"(2,12*2+2,7*2)*0,97</t>
  </si>
  <si>
    <t>"IV.27" (4,96*2+4,24*2+0,5*2+0,115+1,9*2)*3,27-(1,1*2,3+1*2,3+1,1*2,5)-(3*2,7)</t>
  </si>
  <si>
    <t>"IV.28" (4,96*2+4,24*2+0,5*2+0,115+1,9*2)*3,27-(1,1*2,3+1*2,3+1,1*2,5)-(3*2,7)</t>
  </si>
  <si>
    <t>"IV.29" (2,12*2+2,7*2)*0,97</t>
  </si>
  <si>
    <t>"IV.30" (5,36*2+2,81*2)*0,57</t>
  </si>
  <si>
    <t xml:space="preserve">"IV.31"  (1,635*2+2,31*2)*1,67-(0,8*0,7)</t>
  </si>
  <si>
    <t>"IV.32" (2,31*2+4,2)*3,27-(3*2,7)-(2,45*0,35+2,35*1,55)</t>
  </si>
  <si>
    <t>"IV.33" (2,935*2+1,2*2)*3,27-(3*2,7)-(2,45*0,35+2,35*1,55)</t>
  </si>
  <si>
    <t>"IV.34" (2,21*2+5,36*2,5)*3,27-(0,8*2,3)</t>
  </si>
  <si>
    <t>"V.01/02" (13,02*2+32,65*2+9*2+5,19*2)*3,68-(1,84*2,3*4+0,8*2,3*10+0,9*2,3*2+1,2*2,3+1,6*2,3+1*2,3*4)-(12,58*3,4)</t>
  </si>
  <si>
    <t>"V.03" (4,17*2+4*2)*3,68-(0,8*2,3)-(3,91*2,7)</t>
  </si>
  <si>
    <t>"V.04/05" (10,51*2+4*2)*3,68-(1*2,3*2)-(2,785*2,7+0,2*2,7*2+3,7*2,7+3,365*2,7)</t>
  </si>
  <si>
    <t>"V.06" (4,485*2+5,36*2)*2,08-(1*0,7)</t>
  </si>
  <si>
    <t>"V.07" (2,51*2+4,76*2)*3,68-(0,8*2,3)</t>
  </si>
  <si>
    <t>"V.08" (3,645*2+2,445*2)*3,68-(0,9*2,3)</t>
  </si>
  <si>
    <t>"V.09" (2,635*2+5,07*2)*2,08-(0,8*0,7)</t>
  </si>
  <si>
    <t xml:space="preserve">"V.10"  (7,51*2+1,8*2)*3,68-(1,6*2,3+0,8*2,3*2+0,9*2,3+1*2,3)-(1,64*2,7)</t>
  </si>
  <si>
    <t>"V.11" (2,885*2+5,67*2)*3,68-(0,9*2,3)</t>
  </si>
  <si>
    <t>"V.12" (2,545*2+4,51*2)*2,08-(1*0,7*2)</t>
  </si>
  <si>
    <t>"V.13" (3,01*2+4,51*2)*3,68-(0,8*2,3*2)</t>
  </si>
  <si>
    <t>"V.14" (2,01*2+2,065*2)*2,08-(0,8*0,7)</t>
  </si>
  <si>
    <t>"V.15" (2,01*2+2,53*2)*2,08-(0,8*0,7)</t>
  </si>
  <si>
    <t>"V.16" (4,12*2+4,71*2)*3,68-(1,2*2,3+2,45*2,7)</t>
  </si>
  <si>
    <t>"V.17" (2,395*2+2,16*2)*2,08-(0,8*0,7)</t>
  </si>
  <si>
    <t>"V.18" (2,16*2+2,2*2)*2,08-(0,9*0,7)</t>
  </si>
  <si>
    <t>"V.19" (4,77+4+4,07)*3,68+(0,7+4)*2,08-(0,8*2,3)-(3,26*2,7)</t>
  </si>
  <si>
    <t>"V.20" (4*2+4*2)*3,68-(0,8*2,3)-(4*2,7)</t>
  </si>
  <si>
    <t>"V.21" (4*2+4,17*2)*3,68-(0,8*2,3)-(4,17*2,7)</t>
  </si>
  <si>
    <t>"V.22" (2,445*2+2*1)*3,68-(0,8*2,3)</t>
  </si>
  <si>
    <t>89</t>
  </si>
  <si>
    <t>612341391</t>
  </si>
  <si>
    <t>Příplatek k sádrové omítce vnitřních stěn za každých dalších 5 mm tloušťky strojně</t>
  </si>
  <si>
    <t>-2098489626</t>
  </si>
  <si>
    <t>612345301</t>
  </si>
  <si>
    <t>Sádrová hladká omítka ostění nebo nadpraží</t>
  </si>
  <si>
    <t>54038254</t>
  </si>
  <si>
    <t>Ostění - vnější výplně</t>
  </si>
  <si>
    <t>((4+2*2,7)*10+(3+2*2,7)*18+(3+2*2,7)*20+(0,6+2*2,7)*4)*0,25</t>
  </si>
  <si>
    <t>((3,91+2*2,7)*1+(2,785+2,7)*1+3,7*1+(3,365+2,7)*1+(3,26+2*2,7)*1+(4+2*2,7)*1+(4,17+2*2,7)*1)*0,25</t>
  </si>
  <si>
    <t>((1,6+2*2,7)*4+(1,64+2*2,7)*1)*0,25</t>
  </si>
  <si>
    <t>(12,58+3,4*2)*0,25</t>
  </si>
  <si>
    <t>Ostění - vnitřní výplně</t>
  </si>
  <si>
    <t>"pokoje" (1,2+2,4*2)*0,2*44</t>
  </si>
  <si>
    <t>"zázemí" (1+2*2,4)*0,2*(7+6+5+6)</t>
  </si>
  <si>
    <t>"zázemí" (1,2+2*2,4)*0,2*(1+1+2+1)</t>
  </si>
  <si>
    <t>"zázemí" (1,1+2*2,4)*0,2*2</t>
  </si>
  <si>
    <t>"centrál blok" (1+2*2,4)*0,2*14</t>
  </si>
  <si>
    <t>"centrál blok" (1+2*2,4)*0,2*4</t>
  </si>
  <si>
    <t>"centrál blok" (1,8+2*2,4)*0,2</t>
  </si>
  <si>
    <t>0,24*2*3,68*4+0,2*(2,3*2+4,2)</t>
  </si>
  <si>
    <t>91</t>
  </si>
  <si>
    <t>621142001</t>
  </si>
  <si>
    <t>Potažení vnějších podhledů sklovláknitým pletivem vtlačeným do tenkovrstvé hmoty</t>
  </si>
  <si>
    <t>-401434514</t>
  </si>
  <si>
    <t>PODHL_03*2</t>
  </si>
  <si>
    <t>93,75*1,2 'Přepočtené koeficientem množství</t>
  </si>
  <si>
    <t>92</t>
  </si>
  <si>
    <t>621221041</t>
  </si>
  <si>
    <t>Montáž kontaktního zateplení vnějších podhledů lepením a mechanickým kotvením TI z minerální vlny s podélnou orientací do betonu a zdiva tl přes 160 do 200 mm</t>
  </si>
  <si>
    <t>-380263532</t>
  </si>
  <si>
    <t>12,5*2,25+12,5*1,5</t>
  </si>
  <si>
    <t>93</t>
  </si>
  <si>
    <t>63151540</t>
  </si>
  <si>
    <t>deska tepelně izolační minerální kontaktních fasád podélné vlákno λ=0,036 tl 200mm</t>
  </si>
  <si>
    <t>1484807557</t>
  </si>
  <si>
    <t>46,875*1,1 'Přepočtené koeficientem množství</t>
  </si>
  <si>
    <t>94</t>
  </si>
  <si>
    <t>621251105</t>
  </si>
  <si>
    <t>Příplatek k cenám kontaktního zateplení podhledů za zápustnou montáž a použití tepelněizolačních zátek z minerální vlny</t>
  </si>
  <si>
    <t>-1796261331</t>
  </si>
  <si>
    <t>95</t>
  </si>
  <si>
    <t>622142001</t>
  </si>
  <si>
    <t>Potažení vnějších stěn sklovláknitým pletivem vtlačeným do tenkovrstvé hmoty</t>
  </si>
  <si>
    <t>703016018</t>
  </si>
  <si>
    <t>"dvě vrstvy" (SO_01+SO_02+SO_03+SO_04+SO_06)*2+SO_10+SO_09+SO_08+SO_05</t>
  </si>
  <si>
    <t>3462,446*1,2 'Přepočtené koeficientem množství</t>
  </si>
  <si>
    <t>96</t>
  </si>
  <si>
    <t>622143003</t>
  </si>
  <si>
    <t>Montáž omítkových plastových nebo pozinkovaných rohových profilů s tkaninou</t>
  </si>
  <si>
    <t>-966905654</t>
  </si>
  <si>
    <t xml:space="preserve">"atika + markýza"  (172+500+74)*2+110</t>
  </si>
  <si>
    <t>Ostění - vnitřní výplně v obvodu</t>
  </si>
  <si>
    <t>((3,91+2*2,7)*1+(2,785+2,7)*1+3,7*1+(3,365+2,7)*1+(3,26+2*2,7)*1+(4+2*2,7)*1+(4,17+2*2,7)*1)</t>
  </si>
  <si>
    <t>((1,6+2*2,7)*4+(1,64+2*2,7)*1)</t>
  </si>
  <si>
    <t>(12,58+3,4*2)</t>
  </si>
  <si>
    <t>"pokoje" (1,2+2,4*2)*44</t>
  </si>
  <si>
    <t>"zázemí" (1+2*2,4)*(7+6+5+6)</t>
  </si>
  <si>
    <t>"zázemí" (1,2+2*2,4)*(1+1+2+1)</t>
  </si>
  <si>
    <t>"zázemí" (1,1+2*2,4)*2</t>
  </si>
  <si>
    <t>"centrál blok" (1+2*2,4)*14</t>
  </si>
  <si>
    <t>"centrál blok" (1+2*2,4)*4</t>
  </si>
  <si>
    <t>"centrál blok" (1,8+2*2,4)</t>
  </si>
  <si>
    <t>0,24*2*3,68*4+0,2*(2,3*2+4,2)+120*3,2</t>
  </si>
  <si>
    <t>Obklad ocelového sloupu 150x150mm</t>
  </si>
  <si>
    <t>"Atrium domácnosti I-IV" 3*4*4</t>
  </si>
  <si>
    <t>Obklad ocelového sloupu 100x100mm</t>
  </si>
  <si>
    <t>16*3,4</t>
  </si>
  <si>
    <t>Obklad ocelového sloupu 80x80mm</t>
  </si>
  <si>
    <t>2*3,4</t>
  </si>
  <si>
    <t>Otvory</t>
  </si>
  <si>
    <t>(4+2*2,7)*10+(3+2*2,7)*18+(3+2*2,7)*20+(0,6+2*2,7)*16+(0,6+2*2,7)*4</t>
  </si>
  <si>
    <t>(3,91+2*2,7)*1+(2,785+2*2,7)*1+(3,7+2*2,7)*1+(3,365+2*2,7)*1+(3,26+2*2,7)*1+(4+2*2,7)*1+(4,17+2*2,7)*1</t>
  </si>
  <si>
    <t>(1,6+2*2,7)*4+(1,64+2*2,7)*1</t>
  </si>
  <si>
    <t>(2,765*3,4+1,895*3,4+0,2*3,4+2,86*3,4+0,2*3,4+1,895*3,4+2,765*2)</t>
  </si>
  <si>
    <t>(12,58+2,7*2)</t>
  </si>
  <si>
    <t>Rohy objektu</t>
  </si>
  <si>
    <t>12*3,9+8*4,3+1,2*4*4</t>
  </si>
  <si>
    <t>97</t>
  </si>
  <si>
    <t>55343023</t>
  </si>
  <si>
    <t>profil rohový Pz s kulatou hlavou pro vnitřní omítky tl 15mm</t>
  </si>
  <si>
    <t>-1824161914</t>
  </si>
  <si>
    <t>1273,936*1,1 'Přepočtené koeficientem množství</t>
  </si>
  <si>
    <t>98</t>
  </si>
  <si>
    <t>55343025</t>
  </si>
  <si>
    <t>profil rohový Pz+PVC pro vnější omítky tl 7mm</t>
  </si>
  <si>
    <t>1557361037</t>
  </si>
  <si>
    <t>788,511*1,1 'Přepočtené koeficientem množství</t>
  </si>
  <si>
    <t>99</t>
  </si>
  <si>
    <t>28342206</t>
  </si>
  <si>
    <t>profil ukončovací PVC s výztužnou tkaninu pro ukončení atiky ETICS</t>
  </si>
  <si>
    <t>1373763172</t>
  </si>
  <si>
    <t>1602*1,1 'Přepočtené koeficientem množství</t>
  </si>
  <si>
    <t>100</t>
  </si>
  <si>
    <t>622143004</t>
  </si>
  <si>
    <t>Montáž omítkových samolepících začišťovacích profilů pro spojení s okenním rámem</t>
  </si>
  <si>
    <t>205955126</t>
  </si>
  <si>
    <t>"parapety" 4*10+3*18+3*20+0,6*4+3,91+2,785+3,365+3,26+4+4,18+1,6*4+1,64+12,58</t>
  </si>
  <si>
    <t>"nadpraží" 4*10+3*18+3*20+0,6*4+3,91+2,785+3,365+3,26+4+4,18+1,6*4+1,64+12,58</t>
  </si>
  <si>
    <t>"ostění"</t>
  </si>
  <si>
    <t>((2*2,7)*10+(2*2,7)*18+(2*2,7)*20+(2*2,7)*4)</t>
  </si>
  <si>
    <t>((2*2,7)*1+(2,7)*2+2,7*2+(2,7*2)+(2*2,7)*1+(2*2,7)*1+(2*2,7)*1)</t>
  </si>
  <si>
    <t>((2*2,7)*4+(2*2,7*1))</t>
  </si>
  <si>
    <t>(3,4*2)</t>
  </si>
  <si>
    <t>101</t>
  </si>
  <si>
    <t>59051476</t>
  </si>
  <si>
    <t>profil začišťovací PVC 9mm s výztužnou tkaninou pro ostění ETICS</t>
  </si>
  <si>
    <t>-1171063873</t>
  </si>
  <si>
    <t>198,52*1,1 'Přepočtené koeficientem množství</t>
  </si>
  <si>
    <t>102</t>
  </si>
  <si>
    <t>59051510</t>
  </si>
  <si>
    <t>profil začišťovací s okapnicí PVC s výztužnou tkaninou pro nadpraží ETICS</t>
  </si>
  <si>
    <t>1359996879</t>
  </si>
  <si>
    <t>103</t>
  </si>
  <si>
    <t>59051512</t>
  </si>
  <si>
    <t>profil začišťovací s okapnicí PVC s výztužnou tkaninou pro parapet ETICS</t>
  </si>
  <si>
    <t>364113700</t>
  </si>
  <si>
    <t>352,4*1,1 'Přepočtené koeficientem množství</t>
  </si>
  <si>
    <t>104</t>
  </si>
  <si>
    <t>622211011</t>
  </si>
  <si>
    <t>Montáž kontaktního zateplení vnějších stěn lepením a mechanickým kotvením polystyrénových desek do betonu a zdiva tl přes 40 do 80 mm</t>
  </si>
  <si>
    <t>1444918634</t>
  </si>
  <si>
    <t>Skladba SO.01 - Základový pás pod úrovní terénu - EPS PER 190mm (dve vrstvy - 40+150mm), 0,93m</t>
  </si>
  <si>
    <t>"Domácnost I" (13,55+33,1+23,8+28,3)*0,93</t>
  </si>
  <si>
    <t>"Domácnost II" (13,55+ 33,1+23,8+28,3)*0,93</t>
  </si>
  <si>
    <t>"Domácnost III" (7,85+33,1+23,8+28,3)*0,93</t>
  </si>
  <si>
    <t>"Domácnost IV" (7,85+33,1+23,8+28,3)*0,93</t>
  </si>
  <si>
    <t>"Centrální blok" (12,5*2+14,4*2)*0,93</t>
  </si>
  <si>
    <t>Skladba SO.02 - Základový pás pod úrovní terénu - EPS PER 190mm (dvě vrstvy - 40+150mm)</t>
  </si>
  <si>
    <t>"Domácnost I" (13,55+33,1+23,8+28,3)*0,3</t>
  </si>
  <si>
    <t>-(4*2+3*2+0,6*3+4+3*4+0,6+1,76+3*3+0,6)*0,3</t>
  </si>
  <si>
    <t>"Domácnost II" (13,55+ 33,1+23,8+28,3)*0,3</t>
  </si>
  <si>
    <t>-(4*2+0,6*3+3*2+4+3*4+0,6*2+1,76+3*3)*0,3</t>
  </si>
  <si>
    <t>"Domácnost III" (7,85+33,1+23,8+28,3)*0,3</t>
  </si>
  <si>
    <t>-(3*3+0,6*2+1,76+3*4+4+0,6*3+3*2+4*2)*0,3</t>
  </si>
  <si>
    <t>"Domácnost IV" (7,85+33,1+23,8+28,3)*0,3</t>
  </si>
  <si>
    <t>"Centrální blok" (14,4+12,5)*0,3</t>
  </si>
  <si>
    <t>-(4,17+0,24*2+4+3,26+1,8)*0,3</t>
  </si>
  <si>
    <t>105</t>
  </si>
  <si>
    <t>28376352</t>
  </si>
  <si>
    <t>deska perimetrická pro zateplení spodních staveb 200kPa λ=0,034 tl 50mm</t>
  </si>
  <si>
    <t>1611297006</t>
  </si>
  <si>
    <t>473,309*1,1 'Přepočtené koeficientem množství</t>
  </si>
  <si>
    <t>106</t>
  </si>
  <si>
    <t>622211201</t>
  </si>
  <si>
    <t>Montáž druhé vrstvy kontaktního zateplení z polystyrenových desek lepením a mechanickým kotvením celkové tloušťky do 200 mm</t>
  </si>
  <si>
    <t>-447577429</t>
  </si>
  <si>
    <t>SO_01+SO_02+SO_08</t>
  </si>
  <si>
    <t>107</t>
  </si>
  <si>
    <t>28376357</t>
  </si>
  <si>
    <t>deska perimetrická pro zateplení spodních staveb 200kPa λ=0,034 tl 140mm</t>
  </si>
  <si>
    <t>146496705</t>
  </si>
  <si>
    <t>108</t>
  </si>
  <si>
    <t>622221021</t>
  </si>
  <si>
    <t>Montáž kontaktního zateplení vnějších stěn lepením a mechanickým kotvením TI z minerální vlny s podélnou orientací do zdiva a betonu tl přes 80 do 120 mm</t>
  </si>
  <si>
    <t>1013247759</t>
  </si>
  <si>
    <t>"Domácnost I" (9,925*2)*1,2</t>
  </si>
  <si>
    <t>"Domácnost II"(9,925*2)*1,2</t>
  </si>
  <si>
    <t>"Domácnost III" (9,925*2)*1,2</t>
  </si>
  <si>
    <t>"Domácnost IV" (9,925*2)*1,2</t>
  </si>
  <si>
    <t>109</t>
  </si>
  <si>
    <t>63151563</t>
  </si>
  <si>
    <t>deska tepelně izolační minerální kontaktních fasád podélné vlákno λ=0,038 tl 100mm</t>
  </si>
  <si>
    <t>1665651305</t>
  </si>
  <si>
    <t>95,28*1,1 'Přepočtené koeficientem množství</t>
  </si>
  <si>
    <t>110</t>
  </si>
  <si>
    <t>622221041</t>
  </si>
  <si>
    <t>Montáž kontaktního zateplení vnějších stěn lepením a mechanickým kotvením desek z minerální vlny s podélnou orientací do zdiva a betonu tl přes 160 do 200mm</t>
  </si>
  <si>
    <t>1343140704</t>
  </si>
  <si>
    <t xml:space="preserve">Skladba SO.04 - Kontrukce atiky střechy se zateplením  - MV 200mm+90mm druhá vrstva</t>
  </si>
  <si>
    <t>"Domácnost I" (33,1+24,2+28,1+11,5)*1,2+(5,199*2)*1,2</t>
  </si>
  <si>
    <t>"Domácnost II" (33,1+24,2+28,1+11,41)*1,2+(5,199*2)*1,2</t>
  </si>
  <si>
    <t>"Domácnost III" (33,1+24,2+28,1+6,35)*1,2+(5,199*2)*1,2</t>
  </si>
  <si>
    <t>"Domácnost IV" (33,1+24,2+28,1+6,35)*1,2+(5,199*2)*1,2</t>
  </si>
  <si>
    <t>Skladba SO.03 - Stěna obvodová - keramická 300mm+izolace MV 200mm</t>
  </si>
  <si>
    <t>"Domácnost I" (13,55+33,1+23,8+28,3)*2,4</t>
  </si>
  <si>
    <t>-(4*2+3*2+0,6*3+4+3*4+0,6+3*3+0,6)*2,4-(1,76*2,08)</t>
  </si>
  <si>
    <t>"Domácnost II" (13,55+ 33,1+23,8+28,3)*2,4</t>
  </si>
  <si>
    <t>-(4*2+0,6*3+3*2+4+3*4+0,6*2+3*3)*2,4-(1,76*2,08)</t>
  </si>
  <si>
    <t>"Domácnost III" (7,85+33,1+23,8+28,3)*2,4</t>
  </si>
  <si>
    <t>-(3*3+0,6*2+3*4+4+0,6*3+3*2+4*2)*2,4-(1,76*2,08)</t>
  </si>
  <si>
    <t>"Domácnost IV" (7,85+33,1+23,8+28,3)*2,4</t>
  </si>
  <si>
    <t>"Centrální blok - vstup" 13,5*2*1,1</t>
  </si>
  <si>
    <t>"Centrální blok - atrium" 45*1,6</t>
  </si>
  <si>
    <t>"Centrální blok" (15,4*2)*1,5</t>
  </si>
  <si>
    <t>"Centrální blok" 12,5*3,5+14,4*2,7</t>
  </si>
  <si>
    <t>-(1,8*2,78+3,26*2,7+0,24*2,7*2+4*2,7+4,17*2,7)</t>
  </si>
  <si>
    <t>111</t>
  </si>
  <si>
    <t>63151568</t>
  </si>
  <si>
    <t>deska tepelně izolační minerální kontaktních fasád podélné vlákno λ=0,038 tl 200mm</t>
  </si>
  <si>
    <t>-67614172</t>
  </si>
  <si>
    <t>1198,729*1,1 'Přepočtené koeficientem množství</t>
  </si>
  <si>
    <t>112</t>
  </si>
  <si>
    <t>622221231</t>
  </si>
  <si>
    <t>Montáž druhé vrstvy kontaktního zateplení z desek z minerální vlny lepením a mechanickým kotvením celkové tloušťky přes 280 do 320 mm</t>
  </si>
  <si>
    <t>2053942749</t>
  </si>
  <si>
    <t>SO_04+SO_10</t>
  </si>
  <si>
    <t>113</t>
  </si>
  <si>
    <t>63151527</t>
  </si>
  <si>
    <t>deska tepelně izolační minerální kontaktních fasád podélné vlákno λ=0,036 tl 90mm</t>
  </si>
  <si>
    <t>1896783986</t>
  </si>
  <si>
    <t>548,764*1,1 'Přepočtené koeficientem množství</t>
  </si>
  <si>
    <t>114</t>
  </si>
  <si>
    <t>622222001</t>
  </si>
  <si>
    <t>Montáž kontaktního zateplení vnějšího ostění, nadpraží nebo parapetu hl. špalety do 200 mm lepením desek z minerální vlny tl do 40 mm</t>
  </si>
  <si>
    <t>-1964490347</t>
  </si>
  <si>
    <t>115</t>
  </si>
  <si>
    <t>63151518</t>
  </si>
  <si>
    <t>deska tepelně izolační minerální kontaktních fasád podélné vlákno λ=0,036 tl 40mm</t>
  </si>
  <si>
    <t>1326613735</t>
  </si>
  <si>
    <t>688,111*0,2</t>
  </si>
  <si>
    <t>137,622*1,1 'Přepočtené koeficientem množství</t>
  </si>
  <si>
    <t>116</t>
  </si>
  <si>
    <t>622251101</t>
  </si>
  <si>
    <t>Příplatek k cenám kontaktního zateplení vnějších stěn za zápustnou montáž a použití tepelněizolačních zátek z polystyrenu</t>
  </si>
  <si>
    <t>-768496805</t>
  </si>
  <si>
    <t>117</t>
  </si>
  <si>
    <t>622251105</t>
  </si>
  <si>
    <t>Příplatek k cenám kontaktního zateplení vnějších stěn za zápustnou montáž a použití tepelněizolačních zátek z minerální vlny</t>
  </si>
  <si>
    <t>-604602102</t>
  </si>
  <si>
    <t>SO_03+SO_04+SO_05+SO_06+SO_09+SO_10</t>
  </si>
  <si>
    <t>118</t>
  </si>
  <si>
    <t>622252001</t>
  </si>
  <si>
    <t>Montáž profilů kontaktního zateplení připevněných mechanicky</t>
  </si>
  <si>
    <t>-73291441</t>
  </si>
  <si>
    <t>"Domácnost I" ((13,55+33,1+23,8+28,3)*4+12,5*2+14,4*2)*3</t>
  </si>
  <si>
    <t>119</t>
  </si>
  <si>
    <t>28342213</t>
  </si>
  <si>
    <t>profil zakládací sada upevňovacího a nasouvacího profilu pro ETICS pro izolant tl 180-290mm</t>
  </si>
  <si>
    <t>-1654441126</t>
  </si>
  <si>
    <t>1346,4*1,1 'Přepočtené koeficientem množství</t>
  </si>
  <si>
    <t>120</t>
  </si>
  <si>
    <t>629991011</t>
  </si>
  <si>
    <t>Zakrytí výplní otvorů a svislých ploch fólií přilepenou lepící páskou</t>
  </si>
  <si>
    <t>981963007</t>
  </si>
  <si>
    <t>(4*2,7*11+3*2,7*18+3*2,7*19+0,6*2,7*16+0,6*2,7*4)*2</t>
  </si>
  <si>
    <t>(3,91*2,7*1+2,785*2,7*1+0,2*2,7*2+3,7*2,7*1+3,365*2,7*1+3,26*2,7*1+4*2,7*1+4,17*2,7*1)*2</t>
  </si>
  <si>
    <t>(1,6*2,7*4+1,64*2,7*1)*2</t>
  </si>
  <si>
    <t>12,58*3,4*2</t>
  </si>
  <si>
    <t>(1,87*2+6,97)*3,4*2</t>
  </si>
  <si>
    <t>(5,97*3,4*2+10,265*3,4*8+5,790*3,4*4+2,26*3+2,45*3)*2</t>
  </si>
  <si>
    <t>(5,978*3,4*2+6,354*2+3,785*2)*2</t>
  </si>
  <si>
    <t>(2,09*3,4*2+2,055*3,4*2+2,86*3,4*2+4,06*3,4*2+1,06*3,4*2+1,96*3,4+1,96*3,4)</t>
  </si>
  <si>
    <t>(2*2,3*4+0,8*2,45*4)*2</t>
  </si>
  <si>
    <t>121</t>
  </si>
  <si>
    <t>632451214</t>
  </si>
  <si>
    <t>Potěr cementový samonivelační litý C20 tl přes 45 do 50 mm</t>
  </si>
  <si>
    <t>-265304055</t>
  </si>
  <si>
    <t>"tl. 47mm" POD_01+POD_03</t>
  </si>
  <si>
    <t>"tl. 58mm" POD_02</t>
  </si>
  <si>
    <t>122</t>
  </si>
  <si>
    <t>632451291</t>
  </si>
  <si>
    <t>Příplatek k cementovému samonivelačnímu litému potěru C20 ZKD 5 mm tl přes 50 mm</t>
  </si>
  <si>
    <t>-841541083</t>
  </si>
  <si>
    <t>POD_02*2</t>
  </si>
  <si>
    <t>123</t>
  </si>
  <si>
    <t>632481213</t>
  </si>
  <si>
    <t>Separační vrstva z PE fólie</t>
  </si>
  <si>
    <t>-1580650143</t>
  </si>
  <si>
    <t>POD_01+POD_02+POD_03</t>
  </si>
  <si>
    <t>3008,87*1,2 'Přepočtené koeficientem množství</t>
  </si>
  <si>
    <t>124</t>
  </si>
  <si>
    <t>634112113</t>
  </si>
  <si>
    <t>Obvodová dilatace podlahovým páskem z pěnového PE mezi stěnou a mazaninou nebo potěrem v 80 mm</t>
  </si>
  <si>
    <t>-849845906</t>
  </si>
  <si>
    <t>125</t>
  </si>
  <si>
    <t>642946112</t>
  </si>
  <si>
    <t>Osazování pouzdra posuvných dveří s jednou kapsou pro jedno křídlo š přes 800 do 1200 mm do zděné příčky</t>
  </si>
  <si>
    <t>-1189507525</t>
  </si>
  <si>
    <t>"D13L" 3</t>
  </si>
  <si>
    <t>"D14P" 4</t>
  </si>
  <si>
    <t>"D86P" 18</t>
  </si>
  <si>
    <t>"D87L"19</t>
  </si>
  <si>
    <t>126</t>
  </si>
  <si>
    <t>55331616</t>
  </si>
  <si>
    <t>pouzdro stavební posuvných dveří jednopouzdrové 1200mm standardní rozměr</t>
  </si>
  <si>
    <t>-2115507058</t>
  </si>
  <si>
    <t>"stavební pouzdro pro zásuvné dveře - bezobložkové, viditelné části lakované RAL 9010 " 44</t>
  </si>
  <si>
    <t>Ostatní konstrukce a práce, bourání</t>
  </si>
  <si>
    <t>127</t>
  </si>
  <si>
    <t>941111131</t>
  </si>
  <si>
    <t>Montáž lešení řadového trubkového lehkého s podlahami zatížení do 200 kg/m2 š od 1,2 do 1,5 m v do 10 m</t>
  </si>
  <si>
    <t>-420442704</t>
  </si>
  <si>
    <t>"Domácnost I" (13,55+33,1+23,8+28,3+1,5*2)*5</t>
  </si>
  <si>
    <t>"Domácnost II" (13,55+ 33,1+23,8+28,3+1,5*2)*5</t>
  </si>
  <si>
    <t>"Domácnost III" (7,85+33,1+23,8+28,3+1,5*2)*5</t>
  </si>
  <si>
    <t>"Domácnost IV" (7,85+33,1+23,8+28,3+1,5*2)*5</t>
  </si>
  <si>
    <t>"Centrální blok" (12,5*2+14,4*2)*5,5</t>
  </si>
  <si>
    <t>128</t>
  </si>
  <si>
    <t>941111231</t>
  </si>
  <si>
    <t>Příplatek k lešení řadovému trubkovému lehkému s podlahami š 1,5 m v 10 m za první a ZKD den použití</t>
  </si>
  <si>
    <t>-919928671</t>
  </si>
  <si>
    <t>"Odhad realizace 8 měs." LES*240</t>
  </si>
  <si>
    <t>129</t>
  </si>
  <si>
    <t>941111831</t>
  </si>
  <si>
    <t>Demontáž lešení řadového trubkového lehkého s podlahami zatížení do 200 kg/m2 š od 1,2 do 1,5 m v do 10 m</t>
  </si>
  <si>
    <t>1054264975</t>
  </si>
  <si>
    <t>130</t>
  </si>
  <si>
    <t>944611111</t>
  </si>
  <si>
    <t>Montáž ochranné plachty z textilie z umělých vláken</t>
  </si>
  <si>
    <t>-1489475109</t>
  </si>
  <si>
    <t>131</t>
  </si>
  <si>
    <t>944611211</t>
  </si>
  <si>
    <t>Příplatek k ochranné plachtě za první a ZKD den použití</t>
  </si>
  <si>
    <t>1309568691</t>
  </si>
  <si>
    <t>132</t>
  </si>
  <si>
    <t>944611811</t>
  </si>
  <si>
    <t>Demontáž ochranné plachty z textilie z umělých vláken</t>
  </si>
  <si>
    <t>-551567372</t>
  </si>
  <si>
    <t>133</t>
  </si>
  <si>
    <t>949101112</t>
  </si>
  <si>
    <t>Lešení pomocné pro objekty pozemních staveb s lešeňovou podlahou v přes 1,9 do 3,5 m zatížení do 150 kg/m2</t>
  </si>
  <si>
    <t>-541833808</t>
  </si>
  <si>
    <t>134</t>
  </si>
  <si>
    <t>952901111</t>
  </si>
  <si>
    <t>Vyčištění budov bytové a občanské výstavby při výšce podlaží do 4 m</t>
  </si>
  <si>
    <t>1690974664</t>
  </si>
  <si>
    <t>135</t>
  </si>
  <si>
    <t>767832101</t>
  </si>
  <si>
    <t>Montáž venkovních požárních žebříků do zdiva se suchovodem</t>
  </si>
  <si>
    <t>1388893692</t>
  </si>
  <si>
    <t>" výpis ostatních výrobků ozn.Os/13" 5</t>
  </si>
  <si>
    <t>136</t>
  </si>
  <si>
    <t>44983049</t>
  </si>
  <si>
    <t>žebřík venkovní s přímým výstupem a ochranným košem se suchovodem z nerezové oceli celkem do dl 6m</t>
  </si>
  <si>
    <t>-102334143</t>
  </si>
  <si>
    <t xml:space="preserve">Střešní výlez na plochou střechu - ocelový žebřík s ochranným košem, dl. 5,0m , jedna svislá tyč provedena jako suchovod pro hadice HZS </t>
  </si>
  <si>
    <t>137</t>
  </si>
  <si>
    <t>767834111</t>
  </si>
  <si>
    <t>Příplatek k ceně za montáž ochranného koše šroubovaný</t>
  </si>
  <si>
    <t>-940137276</t>
  </si>
  <si>
    <t>998</t>
  </si>
  <si>
    <t>Přesun hmot</t>
  </si>
  <si>
    <t>138</t>
  </si>
  <si>
    <t>998011001</t>
  </si>
  <si>
    <t>Přesun hmot pro budovy zděné v do 6 m</t>
  </si>
  <si>
    <t>-2012030518</t>
  </si>
  <si>
    <t>PSV</t>
  </si>
  <si>
    <t>Práce a dodávky PSV</t>
  </si>
  <si>
    <t>711</t>
  </si>
  <si>
    <t>Izolace proti vodě, vlhkosti a plynům</t>
  </si>
  <si>
    <t>139</t>
  </si>
  <si>
    <t>711112001</t>
  </si>
  <si>
    <t>Provedení izolace proti zemní vlhkosti svislé za studena nátěrem penetračním</t>
  </si>
  <si>
    <t>1506362227</t>
  </si>
  <si>
    <t>Základová ŽB deska</t>
  </si>
  <si>
    <t>"dom I-IV" (32,7*23,8 -10,315*5,739)*4</t>
  </si>
  <si>
    <t>"centrální část" 12,9*41+4,3*14,8*2-120</t>
  </si>
  <si>
    <t>140</t>
  </si>
  <si>
    <t>11163153</t>
  </si>
  <si>
    <t>emulze asfaltová penetrační</t>
  </si>
  <si>
    <t>litr</t>
  </si>
  <si>
    <t>552637388</t>
  </si>
  <si>
    <t>3412,429*0,4 'Přepočtené koeficientem množství</t>
  </si>
  <si>
    <t>141</t>
  </si>
  <si>
    <t>711122131</t>
  </si>
  <si>
    <t>Provedení izolace proti zemní vlhkosti svislé za horka nátěrem asfaltovým</t>
  </si>
  <si>
    <t>2033845149</t>
  </si>
  <si>
    <t>SO_01+SO_02</t>
  </si>
  <si>
    <t>142</t>
  </si>
  <si>
    <t>-1095961218</t>
  </si>
  <si>
    <t>469,352*0,4 'Přepočtené koeficientem množství</t>
  </si>
  <si>
    <t>143</t>
  </si>
  <si>
    <t>711441559</t>
  </si>
  <si>
    <t>Provedení izolace proti tlakové vodě vodorovné přitavením pásu NAIP</t>
  </si>
  <si>
    <t>1841238306</t>
  </si>
  <si>
    <t>Základová ŽB deska - provedení v kvalitě izolace proti tlakové vodě , včetně detailů opracování + provedení s odolnosí proti pronikání radonu</t>
  </si>
  <si>
    <t>"dom I-IV" (32,7*23,8 -10,315*5,739)*4*2</t>
  </si>
  <si>
    <t>"centrální část" (12,9*41+4,3*14,8*2-120)*2</t>
  </si>
  <si>
    <t>144</t>
  </si>
  <si>
    <t>62853004</t>
  </si>
  <si>
    <t>pás asfaltový natavitelný modifikovaný SBS tl 4,0mm s vložkou ze skleněné tkaniny a spalitelnou PE fólií nebo jemnozrnným minerálním posypem na horním povrchu</t>
  </si>
  <si>
    <t>877008813</t>
  </si>
  <si>
    <t>3412,429*1,15 'Přepočtené koeficientem množství</t>
  </si>
  <si>
    <t>145</t>
  </si>
  <si>
    <t>62855001</t>
  </si>
  <si>
    <t>pás asfaltový natavitelný modifikovaný SBS tl 4,0mm s vložkou z polyesterové rohože a spalitelnou PE fólií nebo jemnozrnným minerálním posypem na horním povrchu</t>
  </si>
  <si>
    <t>-812823962</t>
  </si>
  <si>
    <t>146</t>
  </si>
  <si>
    <t>711442559</t>
  </si>
  <si>
    <t>Provedení izolace proti tlakové vodě svislé přitavením pásu NAIP</t>
  </si>
  <si>
    <t>-1115473745</t>
  </si>
  <si>
    <t>Základová stěny- provedení v kvalitě izolace proti tlakové vodě , včetně detailů opracování + provedení s odolnosí proti pronikání radonu</t>
  </si>
  <si>
    <t>147</t>
  </si>
  <si>
    <t>1484194421</t>
  </si>
  <si>
    <t>469,352*1,15 'Přepočtené koeficientem množství</t>
  </si>
  <si>
    <t>148</t>
  </si>
  <si>
    <t>1761036501</t>
  </si>
  <si>
    <t>149</t>
  </si>
  <si>
    <t>711161212</t>
  </si>
  <si>
    <t>Izolace proti zemní vlhkosti nopovou fólií svislá, nopek v 8,0 mm, tl do 0,6 mm</t>
  </si>
  <si>
    <t>-929250872</t>
  </si>
  <si>
    <t>150</t>
  </si>
  <si>
    <t>711161384</t>
  </si>
  <si>
    <t>Izolace proti zemní vlhkosti nopovou fólií ukončení provětrávací lištou</t>
  </si>
  <si>
    <t>736675495</t>
  </si>
  <si>
    <t>Skladba SO.01 - obvod</t>
  </si>
  <si>
    <t>"Domácnost I" (13,55+33,1+23,8+28,3)</t>
  </si>
  <si>
    <t>"Domácnost II" (13,55+ 33,1+23,8+28,3)</t>
  </si>
  <si>
    <t>"Domácnost III" (7,85+33,1+23,8+28,3)</t>
  </si>
  <si>
    <t>"Domácnost IV" (7,85+33,1+23,8+28,3)</t>
  </si>
  <si>
    <t>"Centrální blok" (12,5*2+14,4*2)</t>
  </si>
  <si>
    <t>151</t>
  </si>
  <si>
    <t>711161385</t>
  </si>
  <si>
    <t>Izolace proti zemní vlhkosti nopovou fólií připevnění koutové tvarovky</t>
  </si>
  <si>
    <t>1611858162</t>
  </si>
  <si>
    <t>152</t>
  </si>
  <si>
    <t>711161386</t>
  </si>
  <si>
    <t>Izolace proti zemní vlhkosti nopovou fólií připevnění rohové tvarovky</t>
  </si>
  <si>
    <t>1895864077</t>
  </si>
  <si>
    <t>153</t>
  </si>
  <si>
    <t>711161391</t>
  </si>
  <si>
    <t>Izolace proti zemní vlhkosti připevnění folie hřeby</t>
  </si>
  <si>
    <t>248159558</t>
  </si>
  <si>
    <t>437,4*4 'Přepočtené koeficientem množství</t>
  </si>
  <si>
    <t>154</t>
  </si>
  <si>
    <t>711491272</t>
  </si>
  <si>
    <t>Provedení doplňků izolace proti vodě na ploše svislé z textilií vrstva ochranná</t>
  </si>
  <si>
    <t>331966398</t>
  </si>
  <si>
    <t>155</t>
  </si>
  <si>
    <t>69311172</t>
  </si>
  <si>
    <t>geotextilie PP s ÚV stabilizací 300g/m2</t>
  </si>
  <si>
    <t>441346305</t>
  </si>
  <si>
    <t>406,784*1,1 'Přepočtené koeficientem množství</t>
  </si>
  <si>
    <t>156</t>
  </si>
  <si>
    <t>HZS2161</t>
  </si>
  <si>
    <t>Hodinová zúčtovací sazba izolatér</t>
  </si>
  <si>
    <t>-1569168447</t>
  </si>
  <si>
    <t>"Příplatek za provedení a opracování prostupů v kvalitě proti tlakové vodě a pronikaná radonu" 20</t>
  </si>
  <si>
    <t>157</t>
  </si>
  <si>
    <t>998711101</t>
  </si>
  <si>
    <t>Přesun hmot tonážní pro izolace proti vodě, vlhkosti a plynům v objektech v do 6 m</t>
  </si>
  <si>
    <t>1295520050</t>
  </si>
  <si>
    <t>712</t>
  </si>
  <si>
    <t>Povlakové krytiny</t>
  </si>
  <si>
    <t>158</t>
  </si>
  <si>
    <t>712311101</t>
  </si>
  <si>
    <t>Provedení povlakové krytiny střech do 10° za studena lakem penetračním nebo asfaltovým</t>
  </si>
  <si>
    <t>478084943</t>
  </si>
  <si>
    <t>Skladba střechy STŘ.01 +STŘ.02</t>
  </si>
  <si>
    <t>"Domácnost I-IV" 32,2*23,3*4-(11,025*6,05)</t>
  </si>
  <si>
    <t>"Centrální část" 17,15*13+21,6*14,9+13*12-110</t>
  </si>
  <si>
    <t>Atika - vnitřní strana SO.04</t>
  </si>
  <si>
    <t>"Domácnost I" (32,4+23,32+27,65+11,1)*0,565+6,05*0,565*2</t>
  </si>
  <si>
    <t>"Domácnost I" (32,4+23,32+27,65+11,1)*0,15+6,05*0,15*2</t>
  </si>
  <si>
    <t>"Domácnost II" (32,4+23,32+27,65+11,1)*0,565+6,05*0,565*2</t>
  </si>
  <si>
    <t>"Domácnost II" (32,4+23,32+27,65+11,1)*0,15+6,05*0,15*2</t>
  </si>
  <si>
    <t>"Domácnost III" (32,4+23,32+27,65+5,91)*0,565+6,05*0,565*2</t>
  </si>
  <si>
    <t>"Domácnost III" (32,4+23,32+27,65+5,91)*0,15+6,05*0,15*2</t>
  </si>
  <si>
    <t>"Domácnost IV" (32,4+23,32+27,65+5,91)*0,565+6,05*0,565*2</t>
  </si>
  <si>
    <t>"Domácnost IV" (32,4+23,32+27,65+5,91)*0,15+6,05*0,15*2</t>
  </si>
  <si>
    <t>"Centrální blok" 15,1*0,6*2</t>
  </si>
  <si>
    <t>"Centrální blok" 15,1*0,15*2</t>
  </si>
  <si>
    <t>Atika - vnitřní strana SO.05</t>
  </si>
  <si>
    <t>"Centrální blok - vstupy" 13,2*2*0,15+13,2*0,6*2</t>
  </si>
  <si>
    <t>"Centrální blok - atrium" 45*0,15+45*0,6</t>
  </si>
  <si>
    <t>Atika - vnitřní strana SO.06</t>
  </si>
  <si>
    <t>"Domácnost I" 11,025*0,15*2+11,025*0,6*2</t>
  </si>
  <si>
    <t>"Domácnost II" 11,025*0,15*2+11,025*0,6*2</t>
  </si>
  <si>
    <t>"Domácnost III" 11,025*0,15*2+11,025*0,6*2</t>
  </si>
  <si>
    <t>"Domácnost IV" 11,025*0,15*2+11,025*0,6*2</t>
  </si>
  <si>
    <t>Atika - vnitřní a venkovní strana SO.07</t>
  </si>
  <si>
    <t>"Domácnost I" (4,4+12,2)*0,96</t>
  </si>
  <si>
    <t>"Domácnost II" (4,4+12,2)*0,96</t>
  </si>
  <si>
    <t>"Domácnost III" (4,4+17,35)*0,96</t>
  </si>
  <si>
    <t>"Domácnost IV" (4,4+17,35)*0,96</t>
  </si>
  <si>
    <t>"Centrální blok -vstup" 13,2*0,6*2+13,2*0,15</t>
  </si>
  <si>
    <t>"Centrální blok" (2*2+9,86*2+4,31*4+17,3*2)*0,6 +(2*2+9,86*2+4,31*4+17,3*2)*0,15</t>
  </si>
  <si>
    <t>159</t>
  </si>
  <si>
    <t>-526800192</t>
  </si>
  <si>
    <t>4112,973*0,4 'Přepočtené koeficientem množství</t>
  </si>
  <si>
    <t>160</t>
  </si>
  <si>
    <t>712331111</t>
  </si>
  <si>
    <t>Provedení povlakové krytiny střech do 10° podkladní vrstvy pásy na sucho samolepící</t>
  </si>
  <si>
    <t>1758134915</t>
  </si>
  <si>
    <t>"Domácnost I" (32,4+23,32+27,65+11,1)*0,165+6,05*0,165*2</t>
  </si>
  <si>
    <t>"Domácnost I" (32,4+23,32+27,65+11,1)*0,55+6,05*0,55*2</t>
  </si>
  <si>
    <t>"Domácnost II" (32,4+23,32+27,65+11,1)*0,165+6,05*0,165*2</t>
  </si>
  <si>
    <t>"Domácnost II" (32,4+23,32+27,65+11,1)*0,55+6,05*0,55*2</t>
  </si>
  <si>
    <t>"Domácnost III" (32,4+23,32+27,65+5,91)*0,165+6,05*0,165*2</t>
  </si>
  <si>
    <t>"Domácnost III" (32,4+23,32+27,65+5,91)*0,55+6,05*0,55*2</t>
  </si>
  <si>
    <t>"Domácnost IV" (32,4+23,32+27,65+5,91)*0,165+6,05*0,165*2</t>
  </si>
  <si>
    <t>"Domácnost IV" (32,4+23,32+27,65+5,91)*0,55+6,05*0,55*2</t>
  </si>
  <si>
    <t>"Centrální blok" 15,1*0,165*2</t>
  </si>
  <si>
    <t>"Centrální blok" 15,1*0,55*2</t>
  </si>
  <si>
    <t>"Centrální blok - vstupy" 13,2*2*0,165+13,2*0,45*2</t>
  </si>
  <si>
    <t>"Centrální blok - atrium" 45*0,15+45*0,45</t>
  </si>
  <si>
    <t>"Domácnost I" 11,025*0,15*2+11,025*0,35*2</t>
  </si>
  <si>
    <t>"Domácnost II" 11,025*0,15*2+11,025*0,35*2</t>
  </si>
  <si>
    <t>"Domácnost III" 11,025*0,15*2+11,025*0,35*2</t>
  </si>
  <si>
    <t>"Domácnost IV" 11,025*0,15*2+11,025*0,35*2</t>
  </si>
  <si>
    <t>"Domácnost I" (4,4+12,2)*0,6</t>
  </si>
  <si>
    <t>"Domácnost II" (4,4+12,2)*0,6</t>
  </si>
  <si>
    <t>"Domácnost III" (4,4+17,35)*0,6</t>
  </si>
  <si>
    <t>"Domácnost IV" (4,4+17,35)*0,6</t>
  </si>
  <si>
    <t>"Centrální blok -vstup" 13,2*0,165*2+13,2*0,35</t>
  </si>
  <si>
    <t>"Centrální blok" (2*2+9,86*2+4,31*4+17,3*2)*0,165 +(2*2+9,86*2+4,31*4+17,3*2)*0,35</t>
  </si>
  <si>
    <t>161</t>
  </si>
  <si>
    <t>62866281</t>
  </si>
  <si>
    <t>pás asfaltový samolepicí modifikovaný SBS tl 3,0mm s vložkou ze skleněné tkaniny se spalitelnou fólií nebo jemnozrnným minerálním posypem nebo textilií na horním povrchu</t>
  </si>
  <si>
    <t>-1400325266</t>
  </si>
  <si>
    <t>4025,337*1,1 'Přepočtené koeficientem množství</t>
  </si>
  <si>
    <t>162</t>
  </si>
  <si>
    <t>712341559</t>
  </si>
  <si>
    <t>Provedení povlakové krytiny střech do 10° pásy NAIP přitavením v plné ploše</t>
  </si>
  <si>
    <t>1408182282</t>
  </si>
  <si>
    <t>4025,337*2 'Přepočtené koeficientem množství</t>
  </si>
  <si>
    <t>163</t>
  </si>
  <si>
    <t>62855021</t>
  </si>
  <si>
    <t>pás asfaltový natavitelný modifikovaný SBS tl 5,2mm s odolností proti prorůstání kořínků s vložkou ze polyesterové rohože a hrubozrnným břidličným posypem na horním povrchu</t>
  </si>
  <si>
    <t>1399480422</t>
  </si>
  <si>
    <t>164</t>
  </si>
  <si>
    <t>-602838998</t>
  </si>
  <si>
    <t>165</t>
  </si>
  <si>
    <t>712341659</t>
  </si>
  <si>
    <t>Provedení povlakové krytiny střech do 10° pásy NAIP přitavením bodově</t>
  </si>
  <si>
    <t>-395080694</t>
  </si>
  <si>
    <t>166</t>
  </si>
  <si>
    <t>-1958119074</t>
  </si>
  <si>
    <t>4112,973*1,15 'Přepočtené koeficientem množství</t>
  </si>
  <si>
    <t>167</t>
  </si>
  <si>
    <t>712363115</t>
  </si>
  <si>
    <t>Provedení povlakové krytiny střech do 10° zaizolování prostupů kruhového průřezu D do 300 mm</t>
  </si>
  <si>
    <t>-713961147</t>
  </si>
  <si>
    <t>168</t>
  </si>
  <si>
    <t>28342015</t>
  </si>
  <si>
    <t>manžeta těsnící pro prostupy hydroizolací z PVC uzavřená kruhová vnitřní průměr 200</t>
  </si>
  <si>
    <t>-1255246011</t>
  </si>
  <si>
    <t>169</t>
  </si>
  <si>
    <t>712771001</t>
  </si>
  <si>
    <t>Provedení separační nebo kluzné vrstvy z fólií vegetační střechy sklon do 5°</t>
  </si>
  <si>
    <t>-1692529715</t>
  </si>
  <si>
    <t>170</t>
  </si>
  <si>
    <t>69311068</t>
  </si>
  <si>
    <t>geotextilie netkaná separační, ochranná, filtrační, drenážní PP 300g/m2</t>
  </si>
  <si>
    <t>695069693</t>
  </si>
  <si>
    <t>171</t>
  </si>
  <si>
    <t>712771221</t>
  </si>
  <si>
    <t>Provedení drenážní vrstvy vegetační střechy z plastových nopových fólií v nopů do 25 mm do 5°</t>
  </si>
  <si>
    <t>-1881798218</t>
  </si>
  <si>
    <t xml:space="preserve">Odečet střechy STŘ.02 - kamenivo </t>
  </si>
  <si>
    <t>-422</t>
  </si>
  <si>
    <t>172</t>
  </si>
  <si>
    <t>69334321</t>
  </si>
  <si>
    <t>fólie profilovaná (nopová) perforovaná HDPE s hydroakumulační a drenážní funkcí do vegetačních střech s výškou nopů 25mm</t>
  </si>
  <si>
    <t>763624589</t>
  </si>
  <si>
    <t>3103,129*1,1 'Přepočtené koeficientem množství</t>
  </si>
  <si>
    <t>173</t>
  </si>
  <si>
    <t>712771255</t>
  </si>
  <si>
    <t>Odvodnění vegetační střechy osazením kontrolní šachty</t>
  </si>
  <si>
    <t>1819955340</t>
  </si>
  <si>
    <t>4*4+5</t>
  </si>
  <si>
    <t>174</t>
  </si>
  <si>
    <t>69334330</t>
  </si>
  <si>
    <t>šachta kontrolní odvodnění vegetačních střech PA 400x400mm v 130mm</t>
  </si>
  <si>
    <t>471091454</t>
  </si>
  <si>
    <t>175</t>
  </si>
  <si>
    <t>712771321</t>
  </si>
  <si>
    <t>Provedení hydroakumulační vrstvy z hydrofilních minerálních pásů vegetační střechy sklon do 5°</t>
  </si>
  <si>
    <t>912013952</t>
  </si>
  <si>
    <t>STR_01-422</t>
  </si>
  <si>
    <t>176</t>
  </si>
  <si>
    <t>63153600</t>
  </si>
  <si>
    <t>deska substrátová vegetačních střech z hydrofilní minerální vlny 600x1000 tl 50mm</t>
  </si>
  <si>
    <t>-516852841</t>
  </si>
  <si>
    <t>177</t>
  </si>
  <si>
    <t>712771401</t>
  </si>
  <si>
    <t>Provedení vegetační vrstvy ze substrátu tl do 100 mm vegetační střechy sklon do 5°</t>
  </si>
  <si>
    <t>-1949681321</t>
  </si>
  <si>
    <t>178</t>
  </si>
  <si>
    <t>10321001</t>
  </si>
  <si>
    <t>substrát vegetačních střech extenzivní suchomilných rostlin</t>
  </si>
  <si>
    <t>-1945949017</t>
  </si>
  <si>
    <t>(STR_01-422)*0,06*1,05</t>
  </si>
  <si>
    <t>179</t>
  </si>
  <si>
    <t>712771511</t>
  </si>
  <si>
    <t>Provedení suchého výsevu řízků vegetační střechy sklon do 5°</t>
  </si>
  <si>
    <t>1779333696</t>
  </si>
  <si>
    <t>180</t>
  </si>
  <si>
    <t>00572621</t>
  </si>
  <si>
    <t>řízky rozchodníků pro vegetační střechy směs druhů</t>
  </si>
  <si>
    <t>kg</t>
  </si>
  <si>
    <t>-1198122292</t>
  </si>
  <si>
    <t>(STR_01-422)*0,05</t>
  </si>
  <si>
    <t>181</t>
  </si>
  <si>
    <t>712771601</t>
  </si>
  <si>
    <t>Provedení ochranných pásů z praného říčního kameniva šířky do 500 mm</t>
  </si>
  <si>
    <t>298257661</t>
  </si>
  <si>
    <t>422*0,14</t>
  </si>
  <si>
    <t>182</t>
  </si>
  <si>
    <t>58337403</t>
  </si>
  <si>
    <t>kamenivo dekorační (kačírek) frakce 16/32</t>
  </si>
  <si>
    <t>-1079615340</t>
  </si>
  <si>
    <t>59,08*2 'Přepočtené koeficientem množství</t>
  </si>
  <si>
    <t>183</t>
  </si>
  <si>
    <t>712771613</t>
  </si>
  <si>
    <t>Osazení ochranné kačírkové lišty navařením na hydroizolaci</t>
  </si>
  <si>
    <t>-1829106883</t>
  </si>
  <si>
    <t>184</t>
  </si>
  <si>
    <t>69334040</t>
  </si>
  <si>
    <t>lišta kačírková výška 140mm Al</t>
  </si>
  <si>
    <t>-2067780262</t>
  </si>
  <si>
    <t>700*1,1 'Přepočtené koeficientem množství</t>
  </si>
  <si>
    <t>185</t>
  </si>
  <si>
    <t>712998004</t>
  </si>
  <si>
    <t>Montáž atikového chrliče z PVC DN 110</t>
  </si>
  <si>
    <t>2110893465</t>
  </si>
  <si>
    <t>186</t>
  </si>
  <si>
    <t>28342475</t>
  </si>
  <si>
    <t>přepad bezpečnostní atikový DN 75 s manžetou pro hydroizolaci z PVC-P</t>
  </si>
  <si>
    <t>1948151385</t>
  </si>
  <si>
    <t>187</t>
  </si>
  <si>
    <t>HZS2141</t>
  </si>
  <si>
    <t>Hodinová zúčtovací sazba pokrývač</t>
  </si>
  <si>
    <t>-399395945</t>
  </si>
  <si>
    <t>"Příplatek za provedení detailů, opracování prostupů a konstrukcí na střeše"25</t>
  </si>
  <si>
    <t>188</t>
  </si>
  <si>
    <t>998712101</t>
  </si>
  <si>
    <t>Přesun hmot tonážní tonážní pro krytiny povlakové v objektech v do 6 m</t>
  </si>
  <si>
    <t>609300223</t>
  </si>
  <si>
    <t>713</t>
  </si>
  <si>
    <t>Izolace tepelné</t>
  </si>
  <si>
    <t>189</t>
  </si>
  <si>
    <t>713121111</t>
  </si>
  <si>
    <t>Montáž izolace tepelné podlah volně kladenými rohožemi, pásy, dílci, deskami 1 vrstva</t>
  </si>
  <si>
    <t>2021066014</t>
  </si>
  <si>
    <t>190</t>
  </si>
  <si>
    <t>28375961</t>
  </si>
  <si>
    <t>deska EPS 200 pro konstrukce s velmi vysokým zatížením λ=0,034 tl 160mm</t>
  </si>
  <si>
    <t>-99880305</t>
  </si>
  <si>
    <t>3008,87*1,1 'Přepočtené koeficientem množství</t>
  </si>
  <si>
    <t>191</t>
  </si>
  <si>
    <t>713131143</t>
  </si>
  <si>
    <t>Montáž izolace tepelné stěn a základů lepením celoplošně v kombinaci s mechanickým kotvením rohoží, pásů, dílců, desek</t>
  </si>
  <si>
    <t>-1472521240</t>
  </si>
  <si>
    <t>Atika - vnitřní strana SO.04, EPS, tl. 100mm</t>
  </si>
  <si>
    <t>Atika - vnitřní strana SO.05, EPS, tl. 100mm</t>
  </si>
  <si>
    <t>"Centrální blok - vstupy" 13,2*2*0,6</t>
  </si>
  <si>
    <t>"Centrální blok - atrium" 45*0,6</t>
  </si>
  <si>
    <t>Atika - vnitřní strana SO.06, EPS, tl. 100mm</t>
  </si>
  <si>
    <t>"Domácnost I" 11,025*0,565*2</t>
  </si>
  <si>
    <t>"Domácnost II" 11,025*0,565*2</t>
  </si>
  <si>
    <t>"Domácnost III" 11,025*0,565*2</t>
  </si>
  <si>
    <t>"Domácnost IV" 11,025*0,565*2</t>
  </si>
  <si>
    <t>Atika - vnitřní a venkovní strana SO.07, EPS, tl. 100mm</t>
  </si>
  <si>
    <t>"Centrální blok -vstup" 13,2*0,6*2</t>
  </si>
  <si>
    <t>"Centrální blok" (2*2+9,86*2+4,31*4+17,3*2)*0,6</t>
  </si>
  <si>
    <t>Atika - vnitřní strana SO.10 EPS, tl. 100mm</t>
  </si>
  <si>
    <t>"Central blok" 15*2*0,6*2</t>
  </si>
  <si>
    <t>192</t>
  </si>
  <si>
    <t>28372309</t>
  </si>
  <si>
    <t>deska EPS 100 pro konstrukce s běžným zatížením λ=0,037 tl 100mm</t>
  </si>
  <si>
    <t>-687443732</t>
  </si>
  <si>
    <t>498,464*1,1 'Přepočtené koeficientem množství</t>
  </si>
  <si>
    <t>193</t>
  </si>
  <si>
    <t>713131151</t>
  </si>
  <si>
    <t>Montáž izolace tepelné stěn a základů volně vloženými rohožemi, pásy, dílci, deskami 1 vrstva</t>
  </si>
  <si>
    <t>-731971883</t>
  </si>
  <si>
    <t>Vložení izolace do oc. profilu - atrium +šatna</t>
  </si>
  <si>
    <t>0,3*10,675*2*4+0,3*4,45</t>
  </si>
  <si>
    <t>194</t>
  </si>
  <si>
    <t>28375984</t>
  </si>
  <si>
    <t>deska EPS 100 fasádní λ=0,037 tl 150mm</t>
  </si>
  <si>
    <t>1750057701</t>
  </si>
  <si>
    <t>26,955*1,1 'Přepočtené koeficientem množství</t>
  </si>
  <si>
    <t>195</t>
  </si>
  <si>
    <t>713141151</t>
  </si>
  <si>
    <t>Montáž izolace tepelné střech plochých kladené volně 1 vrstva rohoží, pásů, dílců, desek</t>
  </si>
  <si>
    <t>1897002818</t>
  </si>
  <si>
    <t>"doplnění spádové vrstvy EPS 150S, tl. 60mm" STR_01</t>
  </si>
  <si>
    <t>"deska u střešní vpusti, tl. 20mm, 500x500mm" 21*0,5*0,5</t>
  </si>
  <si>
    <t>196</t>
  </si>
  <si>
    <t>28375889</t>
  </si>
  <si>
    <t>deska EPS 150 pro konstrukce s vysokým zatížením λ=0,035 tl 20mm</t>
  </si>
  <si>
    <t>817920509</t>
  </si>
  <si>
    <t>3525,129*1,1 'Přepočtené koeficientem množství</t>
  </si>
  <si>
    <t>197</t>
  </si>
  <si>
    <t>28375910</t>
  </si>
  <si>
    <t>deska EPS 150 pro konstrukce s vysokým zatížením λ=0,035 tl 60mm</t>
  </si>
  <si>
    <t>736097346</t>
  </si>
  <si>
    <t>5,25*1,1 'Přepočtené koeficientem množství</t>
  </si>
  <si>
    <t>198</t>
  </si>
  <si>
    <t>713141152</t>
  </si>
  <si>
    <t>Montáž izolace tepelné střech plochých kladené volně 2 vrstvy rohoží, pásů, dílců, desek</t>
  </si>
  <si>
    <t>-2032200291</t>
  </si>
  <si>
    <t>199</t>
  </si>
  <si>
    <t>28375031</t>
  </si>
  <si>
    <t>deska EPS 150 pro konstrukce s vysokým zatížením λ=0,035 tl 110mm</t>
  </si>
  <si>
    <t>1156028883</t>
  </si>
  <si>
    <t>STR_01*2</t>
  </si>
  <si>
    <t>7050,258*1,1 'Přepočtené koeficientem množství</t>
  </si>
  <si>
    <t>200</t>
  </si>
  <si>
    <t>713141212</t>
  </si>
  <si>
    <t>Montáž izolace tepelné střech plochých lepené nízkoexpanzní (PUR) pěnou atikový klín</t>
  </si>
  <si>
    <t>-751377279</t>
  </si>
  <si>
    <t>(32,4+23,32+27,65+11,1)*4+15,1*2+13,2*2+45+11,025*4+(4,4+12,2)*2+(4,4+17,35)*2+(2*2+9,86*2+4,31*4+17,3*2)</t>
  </si>
  <si>
    <t>201</t>
  </si>
  <si>
    <t>63152008</t>
  </si>
  <si>
    <t>klín atikový přechodný minerální plochých střech tl 100x100mm</t>
  </si>
  <si>
    <t>-482708148</t>
  </si>
  <si>
    <t>675,84*1,1 'Přepočtené koeficientem množství</t>
  </si>
  <si>
    <t>202</t>
  </si>
  <si>
    <t>713141223</t>
  </si>
  <si>
    <t>Přikotvení tepelné izolace šrouby do betonu pro izolaci tl přes 60 do 100 mm</t>
  </si>
  <si>
    <t>-1025640440</t>
  </si>
  <si>
    <t>"Centrální blok - vstupy" 13,2*0,15*2</t>
  </si>
  <si>
    <t>"Centrální blok - atrium" 45*0,15</t>
  </si>
  <si>
    <t>"Domácnost I" 11,025*0,15*2</t>
  </si>
  <si>
    <t>"Domácnost II" 11,025*0,15*2</t>
  </si>
  <si>
    <t>"Domácnost III" 11,025*0,15*2</t>
  </si>
  <si>
    <t>"Domácnost IV" 11,025*0,15*2</t>
  </si>
  <si>
    <t>"Centrální blok -vstup" 13,2*0,15</t>
  </si>
  <si>
    <t>"Centrální blok" (2*2+9,86*2+4,31*4+17,3*2)*0,15</t>
  </si>
  <si>
    <t>203</t>
  </si>
  <si>
    <t>713141263</t>
  </si>
  <si>
    <t>Přikotvení tepelné izolace šrouby do betonu pro izolaci tl přes 240 mm</t>
  </si>
  <si>
    <t>2129049015</t>
  </si>
  <si>
    <t>204</t>
  </si>
  <si>
    <t>713141335</t>
  </si>
  <si>
    <t>Montáž izolace tepelné střech plochých lepené za studena bodově, spádová vrstva</t>
  </si>
  <si>
    <t>559056000</t>
  </si>
  <si>
    <t>205</t>
  </si>
  <si>
    <t>713141341</t>
  </si>
  <si>
    <t>Montáž spádové izolace na zhlaví atiky š do 500 mm lepené asfaltem zplna</t>
  </si>
  <si>
    <t>49240001</t>
  </si>
  <si>
    <t>"Domácnost I" (32,4+23,32+27,65+11,1)+6,05*2</t>
  </si>
  <si>
    <t>"Domácnost II" (32,4+23,32+27,65+11,1)+6,05*2</t>
  </si>
  <si>
    <t>"Domácnost III" (32,4+23,32+27,65+5,91)+6,05*2</t>
  </si>
  <si>
    <t>"Domácnost IV" (32,4+23,32+27,65+5,91)+6,05*2</t>
  </si>
  <si>
    <t>"Centrální blok" 15,1*2</t>
  </si>
  <si>
    <t>"Centrální blok - vstupy" 13,2*2</t>
  </si>
  <si>
    <t>"Centrální blok - atrium" 45</t>
  </si>
  <si>
    <t>"Domácnost I" 11,025*2</t>
  </si>
  <si>
    <t>"Domácnost II" 11,025*2</t>
  </si>
  <si>
    <t>"Domácnost III" 11,025*2</t>
  </si>
  <si>
    <t>"Domácnost IV" 11,025*2</t>
  </si>
  <si>
    <t>"Centrální blok -vstup" 13,2</t>
  </si>
  <si>
    <t>"Centrální blok" (2*2+9,86*2+4,31*4+17,3*2)</t>
  </si>
  <si>
    <t>206</t>
  </si>
  <si>
    <t>28372072</t>
  </si>
  <si>
    <t>deska spádová konstrukční z XPS 50-20</t>
  </si>
  <si>
    <t>-1440897482</t>
  </si>
  <si>
    <t>207</t>
  </si>
  <si>
    <t>-1481775634</t>
  </si>
  <si>
    <t>"Vypracování a odsouhlasení kladečského plánu izolace střechy"12</t>
  </si>
  <si>
    <t>208</t>
  </si>
  <si>
    <t>998713101</t>
  </si>
  <si>
    <t>Přesun hmot tonážní pro izolace tepelné v objektech v do 6 m</t>
  </si>
  <si>
    <t>-1447243914</t>
  </si>
  <si>
    <t>722</t>
  </si>
  <si>
    <t>Zdravotechnika - vnitřní vodovod</t>
  </si>
  <si>
    <t>209</t>
  </si>
  <si>
    <t>722250133</t>
  </si>
  <si>
    <t>Hydrantový systém s tvarově stálou hadicí D 25 x 30 m celoplechový</t>
  </si>
  <si>
    <t>soubor</t>
  </si>
  <si>
    <t>1916634358</t>
  </si>
  <si>
    <t xml:space="preserve">"výpis ostatních výrobků  Os10" 5</t>
  </si>
  <si>
    <t>735</t>
  </si>
  <si>
    <t>Ústřední vytápění - otopná tělesa</t>
  </si>
  <si>
    <t>210</t>
  </si>
  <si>
    <t>735511008</t>
  </si>
  <si>
    <t>Podlahové vytápění - systémová deska s kombinovanou tepelnou a kročejovou izolací celkové výšky 50 až 53 mm</t>
  </si>
  <si>
    <t>-1933721111</t>
  </si>
  <si>
    <t>211</t>
  </si>
  <si>
    <t>998735101</t>
  </si>
  <si>
    <t>Přesun hmot tonážní pro otopná tělesa v objektech v do 6 m</t>
  </si>
  <si>
    <t>1843175839</t>
  </si>
  <si>
    <t>762</t>
  </si>
  <si>
    <t>Konstrukce tesařské</t>
  </si>
  <si>
    <t>212</t>
  </si>
  <si>
    <t>762195000</t>
  </si>
  <si>
    <t>Spojovací prostředky pro montáž stěn, příček, bednění stěn</t>
  </si>
  <si>
    <t>1601019193</t>
  </si>
  <si>
    <t>213</t>
  </si>
  <si>
    <t>762361323</t>
  </si>
  <si>
    <t>Konstrukční a vyrovnávací vrstva pod klempířské prvky (atiky) z desek cementotřískových tl 24 mm</t>
  </si>
  <si>
    <t>1613313860</t>
  </si>
  <si>
    <t>"Centrální blok - vstupy" 13,7*0,45*2</t>
  </si>
  <si>
    <t>"Centrální blok - atrium" 45*0,45</t>
  </si>
  <si>
    <t>"Domácnost I" 11,025*0,35*2</t>
  </si>
  <si>
    <t>"Domácnost II" 11,025*0,35*2</t>
  </si>
  <si>
    <t>"Domácnost III" 11,025*0,35*2</t>
  </si>
  <si>
    <t>"Domácnost IV" 11,025*0,35*2</t>
  </si>
  <si>
    <t>"Centrální blok -vstup" 13,2*0,35</t>
  </si>
  <si>
    <t>"Centrální blok" (2*2+9,86*2+4,31*4+17,3*2)*0,35</t>
  </si>
  <si>
    <t>Atika - vnitřní a venkovní strana SO.10</t>
  </si>
  <si>
    <t>"Centrální blok" 15,6*0,55*2</t>
  </si>
  <si>
    <t>214</t>
  </si>
  <si>
    <t>762431235</t>
  </si>
  <si>
    <t>Montáž obložení stěn deskami cementotřískovými na pero a drážku</t>
  </si>
  <si>
    <t>122692903</t>
  </si>
  <si>
    <t>Obklad stání pro kontejnery Z01</t>
  </si>
  <si>
    <t>Desky v probarvené hmotě RAL 9007, odolné proti Uv, opatřeno hydrofobním lakem, dodávka včetně koteního materiálu a nýtu, nýty v RAL 9007</t>
  </si>
  <si>
    <t>26,33</t>
  </si>
  <si>
    <t>215</t>
  </si>
  <si>
    <t>59155110</t>
  </si>
  <si>
    <t>deska cementovláknitá fasádní s hydrofobujicí vrstvou povrch broušený tl 12mm</t>
  </si>
  <si>
    <t>-271890974</t>
  </si>
  <si>
    <t>26,33*1,1 'Přepočtené koeficientem množství</t>
  </si>
  <si>
    <t>216</t>
  </si>
  <si>
    <t>998762101</t>
  </si>
  <si>
    <t>Přesun hmot tonážní pro kce tesařské v objektech v do 6 m</t>
  </si>
  <si>
    <t>-1476231720</t>
  </si>
  <si>
    <t>763</t>
  </si>
  <si>
    <t>Konstrukce suché výstavby</t>
  </si>
  <si>
    <t>217</t>
  </si>
  <si>
    <t>613181001</t>
  </si>
  <si>
    <t>Sádrová stěrka tl.do 3 mm vnitřních pilířů nebo sloupů</t>
  </si>
  <si>
    <t>1756882423</t>
  </si>
  <si>
    <t>"Atrium domácnosti I-IV" 3*4*4*0,75</t>
  </si>
  <si>
    <t>16*3,4*0,75</t>
  </si>
  <si>
    <t>2*3,4*0,75</t>
  </si>
  <si>
    <t>218</t>
  </si>
  <si>
    <t>763131411</t>
  </si>
  <si>
    <t>SDK podhled desky 1xA 12,5 bez izolace dvouvrstvá spodní kce profil CD+UD</t>
  </si>
  <si>
    <t>1665400536</t>
  </si>
  <si>
    <t>"I.01" 163,63</t>
  </si>
  <si>
    <t>"I.02" 47,56</t>
  </si>
  <si>
    <t>"I.04" 8,86</t>
  </si>
  <si>
    <t>"I.05" 6,85</t>
  </si>
  <si>
    <t>"I.06" 10,77</t>
  </si>
  <si>
    <t>"I.07" 15,16</t>
  </si>
  <si>
    <t>"I.08" 31,27</t>
  </si>
  <si>
    <t>"I.11" 29,96</t>
  </si>
  <si>
    <t>"I.12/14" 17,23*2</t>
  </si>
  <si>
    <t>"I.17" 35,7</t>
  </si>
  <si>
    <t>"I.19/20" 17,2*2</t>
  </si>
  <si>
    <t>"I.23" 17,17</t>
  </si>
  <si>
    <t>"I.24" 17,15</t>
  </si>
  <si>
    <t>"I.27/28" 17,2*2</t>
  </si>
  <si>
    <t>"I.31" 3,78</t>
  </si>
  <si>
    <t>"I.32" 5,84</t>
  </si>
  <si>
    <t>"I.33" 11,77</t>
  </si>
  <si>
    <t xml:space="preserve">"I.34a"3,62 </t>
  </si>
  <si>
    <t>"I.34b" 1,65</t>
  </si>
  <si>
    <t xml:space="preserve">"I.34c"  8,69</t>
  </si>
  <si>
    <t xml:space="preserve">"I.35a" 3,62 </t>
  </si>
  <si>
    <t xml:space="preserve">"I.35b" 1,65 </t>
  </si>
  <si>
    <t xml:space="preserve">"I.35c" 8,69 </t>
  </si>
  <si>
    <t>Domásnost II</t>
  </si>
  <si>
    <t>"II.01" 163,63</t>
  </si>
  <si>
    <t>"II.02" 47,56</t>
  </si>
  <si>
    <t>"II.04" 8,86</t>
  </si>
  <si>
    <t>"II.05" 6,85</t>
  </si>
  <si>
    <t>"II.06" 10,82</t>
  </si>
  <si>
    <t>"II.07" 14,9</t>
  </si>
  <si>
    <t>"II.08" 31,27</t>
  </si>
  <si>
    <t>"II.11" 29,96</t>
  </si>
  <si>
    <t>"II.12/14" 17,23*2</t>
  </si>
  <si>
    <t>"II.17" 35,7</t>
  </si>
  <si>
    <t>"II.19/20" 17,2*2</t>
  </si>
  <si>
    <t>"II.23" 17,17</t>
  </si>
  <si>
    <t>"II.24" 17,15</t>
  </si>
  <si>
    <t>"II.27/28" 17,2*2</t>
  </si>
  <si>
    <t>"II.31" 9,86</t>
  </si>
  <si>
    <t>"II.32" 13,17</t>
  </si>
  <si>
    <t>"II.33" 14,39</t>
  </si>
  <si>
    <t>"II.34a" 4,19</t>
  </si>
  <si>
    <t>"II.34b" 1,38</t>
  </si>
  <si>
    <t>"II.34c" 1,41</t>
  </si>
  <si>
    <t>"II.34d" 18,23</t>
  </si>
  <si>
    <t>"III.01" 163,25</t>
  </si>
  <si>
    <t>"III.02" 47,56</t>
  </si>
  <si>
    <t>"III.04" 9</t>
  </si>
  <si>
    <t>"III.05" 7,06</t>
  </si>
  <si>
    <t>"III.06" 14,71</t>
  </si>
  <si>
    <t>"III.07"10,69</t>
  </si>
  <si>
    <t>"III.08" 35,52</t>
  </si>
  <si>
    <t>"III.11" 17,89</t>
  </si>
  <si>
    <t>"III.12/14" 17,23*2</t>
  </si>
  <si>
    <t>"III.17" 35,7</t>
  </si>
  <si>
    <t>"III.19/20" 17,2*2</t>
  </si>
  <si>
    <t>"III.23" 17,17</t>
  </si>
  <si>
    <t>"III.24" 17,15</t>
  </si>
  <si>
    <t>"III.27/28" 17,2*2</t>
  </si>
  <si>
    <t>"III.31" 3,45</t>
  </si>
  <si>
    <t>"III.32" 6,33</t>
  </si>
  <si>
    <t>"III.33" 12,33</t>
  </si>
  <si>
    <t>"III.34" 14,39</t>
  </si>
  <si>
    <t>"III.35" 21,03</t>
  </si>
  <si>
    <t>"IV.01" 163,63</t>
  </si>
  <si>
    <t>"IV.02" 47,56</t>
  </si>
  <si>
    <t>"IV.04" 9</t>
  </si>
  <si>
    <t>"IV.05" 6,97</t>
  </si>
  <si>
    <t>"IV.06" 14,72</t>
  </si>
  <si>
    <t>"IV.07" 10,75</t>
  </si>
  <si>
    <t>"IV.08" 31,27</t>
  </si>
  <si>
    <t>"IV.11" 29,96</t>
  </si>
  <si>
    <t>"IV.12/14" 17,23*2</t>
  </si>
  <si>
    <t>"IV.17" 35,7</t>
  </si>
  <si>
    <t>"IV.19/20" 17,2*2</t>
  </si>
  <si>
    <t>"IV.23" 17,17</t>
  </si>
  <si>
    <t>"IV.24" 17,15</t>
  </si>
  <si>
    <t>"IV.27/28" 17,2*2</t>
  </si>
  <si>
    <t>"IV.31" 3,45</t>
  </si>
  <si>
    <t>"IV.32" 6,33</t>
  </si>
  <si>
    <t>"IV.33" 12,33</t>
  </si>
  <si>
    <t>"IV.34" 11,79</t>
  </si>
  <si>
    <t xml:space="preserve">Centrální blok </t>
  </si>
  <si>
    <t>"V.01" 13,03</t>
  </si>
  <si>
    <t>"V.02" 250,92</t>
  </si>
  <si>
    <t>"V.03" 16,68</t>
  </si>
  <si>
    <t xml:space="preserve">"V.04" 24,8 </t>
  </si>
  <si>
    <t>"V.05" 17,23</t>
  </si>
  <si>
    <t>"V.07" 11,95</t>
  </si>
  <si>
    <t>"V.08" 8,91</t>
  </si>
  <si>
    <t>"V.09" 13,07</t>
  </si>
  <si>
    <t>"V.10" 13,52</t>
  </si>
  <si>
    <t>"V.11" 16,36</t>
  </si>
  <si>
    <t>"V.12" 11,4</t>
  </si>
  <si>
    <t>"V.13" 13,58</t>
  </si>
  <si>
    <t>"V.14" 3,68</t>
  </si>
  <si>
    <t xml:space="preserve">"V.15"  4,78</t>
  </si>
  <si>
    <t>"V.17" 4,81</t>
  </si>
  <si>
    <t>"V.18" 4,43</t>
  </si>
  <si>
    <t>"V.16" 19,41</t>
  </si>
  <si>
    <t>"V.19" 19</t>
  </si>
  <si>
    <t>"V.20" 16</t>
  </si>
  <si>
    <t>"V.21" 16,6</t>
  </si>
  <si>
    <t>"V.22" 2,45</t>
  </si>
  <si>
    <t>219</t>
  </si>
  <si>
    <t>763131451</t>
  </si>
  <si>
    <t>SDK podhled deska 1xH2 12,5 bez izolace dvouvrstvá spodní kce profil CD+UD</t>
  </si>
  <si>
    <t>535747412</t>
  </si>
  <si>
    <t>"I.09/10/" 5,54*2</t>
  </si>
  <si>
    <t>"I.13/15/18/21/26/29" 5,46*6</t>
  </si>
  <si>
    <t xml:space="preserve">"I.16" 10,28 </t>
  </si>
  <si>
    <t xml:space="preserve">"I.22" 5,43 </t>
  </si>
  <si>
    <t xml:space="preserve">"I.25" 5,65 </t>
  </si>
  <si>
    <t>"I.30" 14,23</t>
  </si>
  <si>
    <t xml:space="preserve">"I.34d" 3,02 </t>
  </si>
  <si>
    <t xml:space="preserve">"I.35d" 3,02 </t>
  </si>
  <si>
    <t>"II.9" 5,54</t>
  </si>
  <si>
    <t>"II.10" 5,67</t>
  </si>
  <si>
    <t>"II.13/15/18/26/29" 5,46*5</t>
  </si>
  <si>
    <t>"II.21" 5,42</t>
  </si>
  <si>
    <t>"II.22" 5,43</t>
  </si>
  <si>
    <t>"II.25" 5,65</t>
  </si>
  <si>
    <t>"II.30" 14,24</t>
  </si>
  <si>
    <t>"II.34d" 4*1,045</t>
  </si>
  <si>
    <t>"III.09" 8,84</t>
  </si>
  <si>
    <t>"III.10/13/15/18/21/25/26/29" 5,46*8</t>
  </si>
  <si>
    <t>"III.16" 10,28</t>
  </si>
  <si>
    <t>"III.22" 5,43</t>
  </si>
  <si>
    <t>"III.30" 14,23</t>
  </si>
  <si>
    <t>"IV.09" 5,54</t>
  </si>
  <si>
    <t>"IV.10" 5,67</t>
  </si>
  <si>
    <t>"IV.13/15/18/21/26/29" 5,46*6</t>
  </si>
  <si>
    <t>"IV.16" 10,28</t>
  </si>
  <si>
    <t>"IV.22" 5,43</t>
  </si>
  <si>
    <t>"IV.25" 5,65</t>
  </si>
  <si>
    <t>"IV.30" 14,29</t>
  </si>
  <si>
    <t>"V.06" 23,81</t>
  </si>
  <si>
    <t>220</t>
  </si>
  <si>
    <t>763131714</t>
  </si>
  <si>
    <t>SDK podhled základní penetrační nátěr</t>
  </si>
  <si>
    <t>1201332184</t>
  </si>
  <si>
    <t>SDK_01+SDK_02</t>
  </si>
  <si>
    <t>221</t>
  </si>
  <si>
    <t>763131721</t>
  </si>
  <si>
    <t>SDK podhled skoková změna v do 0,5 m</t>
  </si>
  <si>
    <t>531297345</t>
  </si>
  <si>
    <t>"snížený podhled v pokojích na +2,5m (200mm)" 2*10</t>
  </si>
  <si>
    <t>"snížený recepce na +2,5m (200mm)" 2,3*2*3+4,2*2</t>
  </si>
  <si>
    <t>222</t>
  </si>
  <si>
    <t>763131765</t>
  </si>
  <si>
    <t>Příplatek k SDK podhledu za výšku zavěšení přes 0,5 do 1,0 m</t>
  </si>
  <si>
    <t>-1423744898</t>
  </si>
  <si>
    <t>223</t>
  </si>
  <si>
    <t>763172353</t>
  </si>
  <si>
    <t>Montáž dvířek revizních jednoplášťových SDK kcí vel. 400 x 400 mm pro podhledy</t>
  </si>
  <si>
    <t>961764686</t>
  </si>
  <si>
    <t>Pohledová revizní dvířka k ventilátoru, 400x400mm, ocelový ram do SDK s výklopem, bílá,</t>
  </si>
  <si>
    <t>" výpis ostatních výrobků ozn. Os/45" 35</t>
  </si>
  <si>
    <t>224</t>
  </si>
  <si>
    <t>59030712</t>
  </si>
  <si>
    <t>dvířka revizní jednokřídlá s automatickým zámkem 400x400mm</t>
  </si>
  <si>
    <t>896175029</t>
  </si>
  <si>
    <t>225</t>
  </si>
  <si>
    <t>763264541</t>
  </si>
  <si>
    <t>Sádrovláknitý obklad uzavřeného tvaru š přes 0,5 m do 0,75 m pro ocelový nosník deskou protipožární tl 12,5 mm</t>
  </si>
  <si>
    <t>-151017292</t>
  </si>
  <si>
    <t>226</t>
  </si>
  <si>
    <t>763412114</t>
  </si>
  <si>
    <t>Sanitární příčky do suchého prostředí, desky laminované tl 32 mm</t>
  </si>
  <si>
    <t>383226011</t>
  </si>
  <si>
    <t xml:space="preserve"> Hygienická zástěna - dělící sanitární příčka s dveřmi na WC, k-ce z AL profilů, kabina DTDL s laminátem, tl. 32mm, barva bílá, výška stěny 1,9m,</t>
  </si>
  <si>
    <t xml:space="preserve">" výpis ostatních prvků  ozn. OS17 - hygienická zástěna- rozměr 2000x2000 mm - 1 ks" 2*2*1</t>
  </si>
  <si>
    <t xml:space="preserve">" výpis ostatních prvků  ozn. OS47 - hygienická zástěna- rozměr 1450x2000 mm - 2 ks" 1,45*2*2</t>
  </si>
  <si>
    <t>227</t>
  </si>
  <si>
    <t>763412124</t>
  </si>
  <si>
    <t>Dveře sanitárních příček, desky laminované tl 32 mm, š do 800 mm, v do 2000 mm</t>
  </si>
  <si>
    <t>368293862</t>
  </si>
  <si>
    <t xml:space="preserve">" výpis ostatních prvků  ozn. OS17 - dveře - 1 ks"1</t>
  </si>
  <si>
    <t xml:space="preserve">" výpis ostatních prvků  ozn. OS47 -dveře- 2 ks"2</t>
  </si>
  <si>
    <t>228</t>
  </si>
  <si>
    <t>998763301</t>
  </si>
  <si>
    <t>Přesun hmot tonážní pro sádrokartonové konstrukce v objektech v do 6 m</t>
  </si>
  <si>
    <t>-974568518</t>
  </si>
  <si>
    <t>764</t>
  </si>
  <si>
    <t>Konstrukce klempířské</t>
  </si>
  <si>
    <t>229</t>
  </si>
  <si>
    <t>764225406</t>
  </si>
  <si>
    <t>Oplechování horních ploch a nadezdívek (atik) bez rohů z Al plechu celoplošně lepené rš 510 mm</t>
  </si>
  <si>
    <t>1306657880</t>
  </si>
  <si>
    <t>Elox hliník tl. 0,6mm, vč. povrch. úpravy, barva RAL dle PD</t>
  </si>
  <si>
    <t>"K06" 172</t>
  </si>
  <si>
    <t>230</t>
  </si>
  <si>
    <t>764225407</t>
  </si>
  <si>
    <t>Oplechování horních ploch a nadezdívek (atik) bez rohů z Al plechu celoplošně lepené rš 610 mm</t>
  </si>
  <si>
    <t>-939894628</t>
  </si>
  <si>
    <t>"K05" 74</t>
  </si>
  <si>
    <t>231</t>
  </si>
  <si>
    <t>764225408</t>
  </si>
  <si>
    <t>Oplechování horních ploch a nadezdívek (atik) bez rohů z Al plechu celoplošně lepené rš 700 mm</t>
  </si>
  <si>
    <t>1787753315</t>
  </si>
  <si>
    <t>"K04" 500</t>
  </si>
  <si>
    <t>232</t>
  </si>
  <si>
    <t>764225446</t>
  </si>
  <si>
    <t>Příplatek za zvýšenou pracnost při oplechování rohů nadezdívek (atik) z Al plechu rš přes 400 mm</t>
  </si>
  <si>
    <t>-196817193</t>
  </si>
  <si>
    <t>233</t>
  </si>
  <si>
    <t>764226444</t>
  </si>
  <si>
    <t>Oplechování prahu oken rovných celoplošně lepené z Al plechu rš 320 mm</t>
  </si>
  <si>
    <t>434969548</t>
  </si>
  <si>
    <t>"K08" 12</t>
  </si>
  <si>
    <t>"K09" 36</t>
  </si>
  <si>
    <t>234</t>
  </si>
  <si>
    <t>764226445</t>
  </si>
  <si>
    <t>Oplechování prahu oken rovných celoplošně lepené z Al plechu rš 420 mm</t>
  </si>
  <si>
    <t>-1657343271</t>
  </si>
  <si>
    <t>"K01" 28</t>
  </si>
  <si>
    <t>"K02" 123</t>
  </si>
  <si>
    <t>"K03" 7,2</t>
  </si>
  <si>
    <t>235</t>
  </si>
  <si>
    <t>764226451</t>
  </si>
  <si>
    <t>Oplechování markýzy celoplošně lepené z Al plechu rš 1110 mm</t>
  </si>
  <si>
    <t>1475338134</t>
  </si>
  <si>
    <t>"K07" 110</t>
  </si>
  <si>
    <t>236</t>
  </si>
  <si>
    <t>998764101</t>
  </si>
  <si>
    <t>Přesun hmot tonážní pro konstrukce klempířské v objektech v do 6 m</t>
  </si>
  <si>
    <t>-1618558184</t>
  </si>
  <si>
    <t>766</t>
  </si>
  <si>
    <t>Konstrukce truhlářské</t>
  </si>
  <si>
    <t>237</t>
  </si>
  <si>
    <t>766660101</t>
  </si>
  <si>
    <t>Montáž dveřních křídel otvíravých jednokřídlových š do 0,8 m do dřevěné rámové zárubně</t>
  </si>
  <si>
    <t>-536497241</t>
  </si>
  <si>
    <t>Dveře š. 700mm</t>
  </si>
  <si>
    <t>"D18P" 1</t>
  </si>
  <si>
    <t>"D20P" 1</t>
  </si>
  <si>
    <t>"D21P" 1</t>
  </si>
  <si>
    <t>"D23L" 1</t>
  </si>
  <si>
    <t>"D92L"2</t>
  </si>
  <si>
    <t xml:space="preserve">Dveře š. 800mm </t>
  </si>
  <si>
    <t>"D19L" 1</t>
  </si>
  <si>
    <t>"D22P" 1</t>
  </si>
  <si>
    <t>"D30L" 1</t>
  </si>
  <si>
    <t>"D59P" 1</t>
  </si>
  <si>
    <t>"D72P" 1</t>
  </si>
  <si>
    <t>"D93L" 1</t>
  </si>
  <si>
    <t>Dveře š. 800 + nadsvětlík</t>
  </si>
  <si>
    <t>"D24L" 1</t>
  </si>
  <si>
    <t>"D46P" 1</t>
  </si>
  <si>
    <t>"D60L" 1</t>
  </si>
  <si>
    <t>"D76P" 1</t>
  </si>
  <si>
    <t>"D77P" 1</t>
  </si>
  <si>
    <t>"D78L" 1</t>
  </si>
  <si>
    <t>238</t>
  </si>
  <si>
    <t>766660102</t>
  </si>
  <si>
    <t>Montáž dveřních křídel otvíravých jednokřídlových š přes 0,8 m do dřevěné rámové zárubně</t>
  </si>
  <si>
    <t>-615609262</t>
  </si>
  <si>
    <t>Dveře š. 900mm + nadsvětlík</t>
  </si>
  <si>
    <t>"D47P" 1</t>
  </si>
  <si>
    <t xml:space="preserve">dveře š.900 mm </t>
  </si>
  <si>
    <t>"D34P" 19</t>
  </si>
  <si>
    <t>"D35L" 18</t>
  </si>
  <si>
    <t>Dveře š. 1000mm</t>
  </si>
  <si>
    <t>"D57P" 1</t>
  </si>
  <si>
    <t>"D68L"4</t>
  </si>
  <si>
    <t>"D69P"3</t>
  </si>
  <si>
    <t>Dveře š. 1000mm+nadsvětlík</t>
  </si>
  <si>
    <t>"D25L" 1</t>
  </si>
  <si>
    <t>"D58P" 1</t>
  </si>
  <si>
    <t>"D94P" 1</t>
  </si>
  <si>
    <t>Dveře š. 1100mm</t>
  </si>
  <si>
    <t>"D15L" 1</t>
  </si>
  <si>
    <t>"D31P" 1</t>
  </si>
  <si>
    <t>"D71L" 1</t>
  </si>
  <si>
    <t>"D82P" 1</t>
  </si>
  <si>
    <t>Dveře š. 1200mm</t>
  </si>
  <si>
    <t>"D45L" 1</t>
  </si>
  <si>
    <t>239</t>
  </si>
  <si>
    <t>766660112</t>
  </si>
  <si>
    <t>Montáž dveřních křídel otvíravých dvoukřídlových š přes 1,45 m do dřevěné rámové zárubně</t>
  </si>
  <si>
    <t>-1293314439</t>
  </si>
  <si>
    <t>"D52P" 1</t>
  </si>
  <si>
    <t>240</t>
  </si>
  <si>
    <t>766660161</t>
  </si>
  <si>
    <t>Montáž dveřních křídel otvíravých jednokřídlových š do 0,8 m požárních do dřevěné rámové zárubně</t>
  </si>
  <si>
    <t>-1038941539</t>
  </si>
  <si>
    <t>Dveře š. 800mm</t>
  </si>
  <si>
    <t>"D05L" 1</t>
  </si>
  <si>
    <t>"D06L" 1</t>
  </si>
  <si>
    <t>"D07P" 1</t>
  </si>
  <si>
    <t>"D08L" 1</t>
  </si>
  <si>
    <t>"D09L" 1</t>
  </si>
  <si>
    <t>"D10P" 1</t>
  </si>
  <si>
    <t>"D16P" 1</t>
  </si>
  <si>
    <t>"D28P" 1</t>
  </si>
  <si>
    <t>"D37P" 1</t>
  </si>
  <si>
    <t>"D38P" 1</t>
  </si>
  <si>
    <t>"D39P" 1</t>
  </si>
  <si>
    <t>"D40P" 1</t>
  </si>
  <si>
    <t>"D53P" 1</t>
  </si>
  <si>
    <t>"D54P" 1</t>
  </si>
  <si>
    <t>"D61L" 1</t>
  </si>
  <si>
    <t>"D62L" 1</t>
  </si>
  <si>
    <t>"D63L" 1</t>
  </si>
  <si>
    <t>"D64L" 1</t>
  </si>
  <si>
    <t>"D79P" 1</t>
  </si>
  <si>
    <t>"D80L" 1</t>
  </si>
  <si>
    <t>"D88L" 1</t>
  </si>
  <si>
    <t>"D89P" 1</t>
  </si>
  <si>
    <t>"D90P" 1</t>
  </si>
  <si>
    <t>"D91P" 1</t>
  </si>
  <si>
    <t>Dveře š. 800mm + nadsvětlík</t>
  </si>
  <si>
    <t>"D41L" 1</t>
  </si>
  <si>
    <t>"D42L" 1</t>
  </si>
  <si>
    <t>"D43L" 1</t>
  </si>
  <si>
    <t>"D44L" 1</t>
  </si>
  <si>
    <t>241</t>
  </si>
  <si>
    <t>766660162</t>
  </si>
  <si>
    <t>Montáž dveřních křídel otvíravých jednokřídlových š přes 0,8 m požárních do dřevěné rámové zárubně</t>
  </si>
  <si>
    <t>393378029</t>
  </si>
  <si>
    <t>Dveře š. 900mm</t>
  </si>
  <si>
    <t>"D56L" 1</t>
  </si>
  <si>
    <t>"D74L" 1</t>
  </si>
  <si>
    <t>"D75L" 1</t>
  </si>
  <si>
    <t>Dveře š.1100mm</t>
  </si>
  <si>
    <t>"D11L" 6</t>
  </si>
  <si>
    <t>"D12P" 5</t>
  </si>
  <si>
    <t>"D32L" 5</t>
  </si>
  <si>
    <t>"D33P" 6</t>
  </si>
  <si>
    <t>"D65P" 7</t>
  </si>
  <si>
    <t>"D66P" 1</t>
  </si>
  <si>
    <t>"D67L" 4</t>
  </si>
  <si>
    <t>"D83L" 5</t>
  </si>
  <si>
    <t>"D84P" 6</t>
  </si>
  <si>
    <t>Dveře š.1000mm + nadsvětlík</t>
  </si>
  <si>
    <t>"D27P" 1</t>
  </si>
  <si>
    <t>242</t>
  </si>
  <si>
    <t>766660312</t>
  </si>
  <si>
    <t>Montáž posuvných dveří jednokřídlových průchozí š přes 800 do 1200 mm do pouzdra s jednou kapsou</t>
  </si>
  <si>
    <t>1642272164</t>
  </si>
  <si>
    <t>"D13L" 6</t>
  </si>
  <si>
    <t>"D14P" 5</t>
  </si>
  <si>
    <t>"D34P" 6</t>
  </si>
  <si>
    <t>"D35L" 5</t>
  </si>
  <si>
    <t>"D68P" 5</t>
  </si>
  <si>
    <t>"D69L" 6</t>
  </si>
  <si>
    <t>"D86P" 6</t>
  </si>
  <si>
    <t>"D87L" 5</t>
  </si>
  <si>
    <t>243</t>
  </si>
  <si>
    <t>766681114</t>
  </si>
  <si>
    <t>Montáž zárubní rámových pro dveře jednokřídlové š do 900 mm</t>
  </si>
  <si>
    <t>-2129166947</t>
  </si>
  <si>
    <t>Dveře š. 800mm - PROTIPOŽÁRNÍ</t>
  </si>
  <si>
    <t>Dveře š. 800mm + nadsvětlík - PROTIPOŽÁRNÍ</t>
  </si>
  <si>
    <t>š. 900mm - PROTIPOŽÁRNÍ</t>
  </si>
  <si>
    <t>244</t>
  </si>
  <si>
    <t>766681115</t>
  </si>
  <si>
    <t>Montáž zárubní rámových pro dveře jednokřídlové š přes 900 mm</t>
  </si>
  <si>
    <t>-689673818</t>
  </si>
  <si>
    <t>š. 1100mm- PROTIPOŽÁRNÍ</t>
  </si>
  <si>
    <t xml:space="preserve">Dveře š.1000mm+ nadsvětlík  - PROTIPOŽÁRNÍ</t>
  </si>
  <si>
    <t>245</t>
  </si>
  <si>
    <t>766681122</t>
  </si>
  <si>
    <t>Montáž zárubní rámových pro dveře dvoukřídlové rozměru 1450x1970 mm</t>
  </si>
  <si>
    <t>-729773738</t>
  </si>
  <si>
    <t>246</t>
  </si>
  <si>
    <t>998766101</t>
  </si>
  <si>
    <t>Přesun hmot tonážní pro kce truhlářské v objektech v do 6 m</t>
  </si>
  <si>
    <t>741638053</t>
  </si>
  <si>
    <t>767</t>
  </si>
  <si>
    <t>Konstrukce zámečnické</t>
  </si>
  <si>
    <t>247</t>
  </si>
  <si>
    <t>767620118</t>
  </si>
  <si>
    <t>Montáž oken kovových zdvojených pevných do zdiva pl přes 2,5 m2</t>
  </si>
  <si>
    <t>-113076031</t>
  </si>
  <si>
    <t>"O01" 1,895*3,4*2</t>
  </si>
  <si>
    <t>"O02" 2,765*3,4*2</t>
  </si>
  <si>
    <t>"O10" 2,785*2,7*1</t>
  </si>
  <si>
    <t>"O17" 2,09*3,4*1</t>
  </si>
  <si>
    <t>"O18" 2,055*3,4*1</t>
  </si>
  <si>
    <t>"O19" 2,055*3,4*1</t>
  </si>
  <si>
    <t>"O20" 2,09*3,4*1</t>
  </si>
  <si>
    <t>"O25" 5,79*2,7*4</t>
  </si>
  <si>
    <t>"O26+O27" (2,26*0,35+1,36*2,7)*2</t>
  </si>
  <si>
    <t>"O28+O29" (2,45*0,35+1,55*2,7)*2</t>
  </si>
  <si>
    <t>"O30" 2,45*2,7</t>
  </si>
  <si>
    <t>"O31" 5,978*3,4*2</t>
  </si>
  <si>
    <t>"O32" 6,354*3,4*2</t>
  </si>
  <si>
    <t>"O33" 3,785*3,4*2</t>
  </si>
  <si>
    <t>248</t>
  </si>
  <si>
    <t>767620127</t>
  </si>
  <si>
    <t>Montáž oken kovových zdvojených otevíravých do zdiva pl přes 1,5 do 2,5 m2</t>
  </si>
  <si>
    <t>1062185202</t>
  </si>
  <si>
    <t>"O06" 0,6*2,7*16</t>
  </si>
  <si>
    <t>"O07" 0,6*2,7*4</t>
  </si>
  <si>
    <t>249</t>
  </si>
  <si>
    <t>767620128</t>
  </si>
  <si>
    <t>Montáž oken kovových zdvojených otevíravých do zdiva pl přes 2,5 m2</t>
  </si>
  <si>
    <t>-125193298</t>
  </si>
  <si>
    <t>"O03" 4*2,7*7</t>
  </si>
  <si>
    <t>"O04" 3*2,7*21</t>
  </si>
  <si>
    <t>"O05" 3*2,7*20</t>
  </si>
  <si>
    <t>"O08" 3,91*2,7*1</t>
  </si>
  <si>
    <t>"O12" 3,7*2,7*1</t>
  </si>
  <si>
    <t>"O13" 3,365*2,7*1</t>
  </si>
  <si>
    <t>"O14" 3,26*2,7*1</t>
  </si>
  <si>
    <t>"O15" 4*2,7*1</t>
  </si>
  <si>
    <t>"O16" 4,17*2,7*1</t>
  </si>
  <si>
    <t>"O23" 5,79*2,7*4</t>
  </si>
  <si>
    <t>"O24" 10,265*2,7*8</t>
  </si>
  <si>
    <t>250</t>
  </si>
  <si>
    <t>767627210</t>
  </si>
  <si>
    <t>Montáž oken kovových - meziokenních vložek z hliníku</t>
  </si>
  <si>
    <t>-590253709</t>
  </si>
  <si>
    <t>"O09" 3</t>
  </si>
  <si>
    <t>"O11" 2</t>
  </si>
  <si>
    <t>"O21" 1</t>
  </si>
  <si>
    <t>"O22" 1</t>
  </si>
  <si>
    <t>251</t>
  </si>
  <si>
    <t>767640111</t>
  </si>
  <si>
    <t>Montáž dveří ocelových nebo hliníkových vchodových jednokřídlových bez nadsvětlíku</t>
  </si>
  <si>
    <t>-1698995404</t>
  </si>
  <si>
    <t>Dveře š. 1060mm</t>
  </si>
  <si>
    <t>"D48P" 2</t>
  </si>
  <si>
    <t>"D49L" 2</t>
  </si>
  <si>
    <t>252</t>
  </si>
  <si>
    <t>767640221</t>
  </si>
  <si>
    <t>Montáž dveří ocelových nebo hliníkových vchodových dvoukřídlových bez nadsvětlíku</t>
  </si>
  <si>
    <t>-1109446722</t>
  </si>
  <si>
    <t>"D26" 1</t>
  </si>
  <si>
    <t>"D36" 1</t>
  </si>
  <si>
    <t>"D55" 1</t>
  </si>
  <si>
    <t>"D70" 1</t>
  </si>
  <si>
    <t>"D85" 1</t>
  </si>
  <si>
    <t>"D50"1</t>
  </si>
  <si>
    <t>"D51" 1</t>
  </si>
  <si>
    <t>253</t>
  </si>
  <si>
    <t>767640311</t>
  </si>
  <si>
    <t>Montáž dveří ocelových nebo hliníkových vnitřních jednokřídlových</t>
  </si>
  <si>
    <t>-949708765</t>
  </si>
  <si>
    <t>"D17L" 1</t>
  </si>
  <si>
    <t>"D29P" 1</t>
  </si>
  <si>
    <t>"D73L" 1</t>
  </si>
  <si>
    <t>"D81P" 1</t>
  </si>
  <si>
    <t>254</t>
  </si>
  <si>
    <t>767640322</t>
  </si>
  <si>
    <t>Montáž dveří ocelových nebo hliníkových vnitřních dvoukřídlových</t>
  </si>
  <si>
    <t>-480122133</t>
  </si>
  <si>
    <t>"D03P" 2</t>
  </si>
  <si>
    <t>"D04L" 2</t>
  </si>
  <si>
    <t>255</t>
  </si>
  <si>
    <t>767642114</t>
  </si>
  <si>
    <t>Montáž automatických dveří linerálních v do 3,0 m š přes 1,8 do 3,5 m</t>
  </si>
  <si>
    <t>53313096</t>
  </si>
  <si>
    <t>"D01" 2</t>
  </si>
  <si>
    <t>256</t>
  </si>
  <si>
    <t>767627306</t>
  </si>
  <si>
    <t>Příplatek k montáži oken za připojovací spáru parotěsnou páskou interiérovou</t>
  </si>
  <si>
    <t>-1719250263</t>
  </si>
  <si>
    <t>"O01" (2*1,895+2*3,4)*2</t>
  </si>
  <si>
    <t>"O02" (2*2,765+2*3,4)*2</t>
  </si>
  <si>
    <t>"O10" (2*2,785+2*2,7)*1</t>
  </si>
  <si>
    <t>"O17" (2*2,09+2*3,4)*1</t>
  </si>
  <si>
    <t>"O18" (2*2,055+2*3,4)*1</t>
  </si>
  <si>
    <t>"O19" (2*2,055+2*3,4)*1</t>
  </si>
  <si>
    <t>"O20" (2*2,09+2*3,4)*1</t>
  </si>
  <si>
    <t>"O25" (2*5,79+2*2,7)*4</t>
  </si>
  <si>
    <t>"O26+O27" (2,26*2+3*2)*2</t>
  </si>
  <si>
    <t>"O28+O29" (2,45*2+3*2)*2</t>
  </si>
  <si>
    <t>"O30" (2*2,45+2*2,7)</t>
  </si>
  <si>
    <t>"O31" (2*5,978+2*3,4)*2</t>
  </si>
  <si>
    <t>"O32" (2*6,354+2*3,4)*2</t>
  </si>
  <si>
    <t>"O33" (2*3,785+2*3,4)*2</t>
  </si>
  <si>
    <t>"O06" (2*0,6+2*2,7)*16</t>
  </si>
  <si>
    <t>"O07" (2*0,6+2*2,7)*4</t>
  </si>
  <si>
    <t>"O03" (2*4+2*2,7)*11</t>
  </si>
  <si>
    <t>"O04" (2*3+2*2,7)*18</t>
  </si>
  <si>
    <t>"O05" (2*3+2*2,7)*19</t>
  </si>
  <si>
    <t>"O08" (2*3,91+2*2,7)*1</t>
  </si>
  <si>
    <t>"O12" (2*3,7+2*2,7)*1</t>
  </si>
  <si>
    <t>"O13" (2*3,365+2*2,7)*1</t>
  </si>
  <si>
    <t>"O14" (2*3,26+2*2,7)*1</t>
  </si>
  <si>
    <t>"O15" (2*4+2*2,7)*1</t>
  </si>
  <si>
    <t>"O16" (2*4,17+2*2,7)*1</t>
  </si>
  <si>
    <t>"O23" (2*5,79+2*2,7)*4</t>
  </si>
  <si>
    <t>"O24" (2*10,265+2*2,7)*8</t>
  </si>
  <si>
    <t>"D26" (1,6*2+2,7*2)</t>
  </si>
  <si>
    <t>"D36" (1,6*2+2,7*2)</t>
  </si>
  <si>
    <t>"D55" (1,64*2+2,7*2)</t>
  </si>
  <si>
    <t>"D70" (1,6*2+2,7*2)</t>
  </si>
  <si>
    <t>"D85" (1,6*2+2,7*2)</t>
  </si>
  <si>
    <t>"D01" (2,86*2+3,4*2)*2</t>
  </si>
  <si>
    <t>"D48" (1,06*2+3,4*2)*2</t>
  </si>
  <si>
    <t>"D49" (1,06*2+3,4*2)*2</t>
  </si>
  <si>
    <t>"D50" (1,96*2+3,4*2)</t>
  </si>
  <si>
    <t>"D51" (1,96*2+3,4*2)</t>
  </si>
  <si>
    <t>"D03" (2*2+2,99*2)*2</t>
  </si>
  <si>
    <t>"D04" (2*2+2,99*2)*2</t>
  </si>
  <si>
    <t>"D17" (0,8*2+2,45*2)</t>
  </si>
  <si>
    <t>"D29" (0,8*2+2,45*2)</t>
  </si>
  <si>
    <t>"D73" (0,8*2+2,45*2)</t>
  </si>
  <si>
    <t>"D81" (0,8*2+2,45*2)</t>
  </si>
  <si>
    <t>257</t>
  </si>
  <si>
    <t>767627307</t>
  </si>
  <si>
    <t>Příplatek k montáži oken za připojovací spáru paropropustnou páskou exteriérovou</t>
  </si>
  <si>
    <t>1824940056</t>
  </si>
  <si>
    <t>258</t>
  </si>
  <si>
    <t>767627310</t>
  </si>
  <si>
    <t>Příplatek k montáži oken za připojovací spáru kompletní komprimační impregnovanou páskou</t>
  </si>
  <si>
    <t>-354733580</t>
  </si>
  <si>
    <t>259</t>
  </si>
  <si>
    <t>767821112</t>
  </si>
  <si>
    <t>Montáž poštovní schránky zavěšené</t>
  </si>
  <si>
    <t>-1505400208</t>
  </si>
  <si>
    <t>"výpis ostatních výrobků ozn. Os/44"1</t>
  </si>
  <si>
    <t>260</t>
  </si>
  <si>
    <t>55348112</t>
  </si>
  <si>
    <t>schránka listová se sklapkou Pz 370x330x100mm</t>
  </si>
  <si>
    <t>872731739</t>
  </si>
  <si>
    <t>261</t>
  </si>
  <si>
    <t>767881141</t>
  </si>
  <si>
    <t>Montáž bodů záchytného systému do železobetonu mechanickými kotvami</t>
  </si>
  <si>
    <t>-908938663</t>
  </si>
  <si>
    <t>262</t>
  </si>
  <si>
    <t>70921343</t>
  </si>
  <si>
    <t>kotvicí bod pro betonové nosníky pomocí čtyř závitových tyčí dl 300mm</t>
  </si>
  <si>
    <t>655777335</t>
  </si>
  <si>
    <t>263</t>
  </si>
  <si>
    <t>767881161</t>
  </si>
  <si>
    <t>Montáž lana do nástavců v záchytném systému poddajného kotvícího vedení</t>
  </si>
  <si>
    <t>1768117553</t>
  </si>
  <si>
    <t>264</t>
  </si>
  <si>
    <t>31452201</t>
  </si>
  <si>
    <t>nerezové lano určené pro systémy s požadavkem na permanentní kotvicí vedení tl 8mm</t>
  </si>
  <si>
    <t>1000556138</t>
  </si>
  <si>
    <t>265</t>
  </si>
  <si>
    <t>998767101</t>
  </si>
  <si>
    <t>Přesun hmot tonážní pro zámečnické konstrukce v objektech v do 6 m</t>
  </si>
  <si>
    <t>-18914071</t>
  </si>
  <si>
    <t>771</t>
  </si>
  <si>
    <t>Podlahy z dlaždic</t>
  </si>
  <si>
    <t>266</t>
  </si>
  <si>
    <t>771111011</t>
  </si>
  <si>
    <t>Vysátí podkladu před pokládkou dlažby</t>
  </si>
  <si>
    <t>610454634</t>
  </si>
  <si>
    <t>POD_01+POD_03</t>
  </si>
  <si>
    <t>267</t>
  </si>
  <si>
    <t>771121011</t>
  </si>
  <si>
    <t>Nátěr penetrační na podlahu</t>
  </si>
  <si>
    <t>-1245369787</t>
  </si>
  <si>
    <t>268</t>
  </si>
  <si>
    <t>771161021</t>
  </si>
  <si>
    <t>Montáž profilu ukončujícího pro plynulý přechod (dlažby s kobercem apod.)</t>
  </si>
  <si>
    <t>-300850034</t>
  </si>
  <si>
    <t>"Přechod dlažba - marmo" (7*1+1,2*12)*4+1*5+1,2*4+1*6+1,8+2*4+5</t>
  </si>
  <si>
    <t>116,2*1,1 'Přepočtené koeficientem množství</t>
  </si>
  <si>
    <t>269</t>
  </si>
  <si>
    <t>55343120</t>
  </si>
  <si>
    <t>profil přechodový Al vrtaný 30mm stříbro</t>
  </si>
  <si>
    <t>1147341051</t>
  </si>
  <si>
    <t>270</t>
  </si>
  <si>
    <t>771474112</t>
  </si>
  <si>
    <t>Montáž soklů z dlaždic keramických rovných flexibilní lepidlo v přes 65 do 90 mm</t>
  </si>
  <si>
    <t>1157936709</t>
  </si>
  <si>
    <t>"I.04" (2,435*2+3,695*2)-0,8</t>
  </si>
  <si>
    <t>"I.05" (1,91*2+3,695*2)-0,8</t>
  </si>
  <si>
    <t>"I.06" (4,46+2,425+1,725)-0,8</t>
  </si>
  <si>
    <t>"I.31" (1,635*2+2,31*2)-0,8</t>
  </si>
  <si>
    <t>"I.34a"(1,66+0,6*2)-(0,8*2+0,7)</t>
  </si>
  <si>
    <t>"I.34c" (2,48*2+3,62*2)-(0,8+0,7)</t>
  </si>
  <si>
    <t>"I.35a" (1,66+0,6*2)-(0,8*2+0,7)</t>
  </si>
  <si>
    <t>"I.35c" (2,48*2+3,62*2)-(0,8+0,7)</t>
  </si>
  <si>
    <t>"II.04" (2,435*2+3,695*2)-0,8</t>
  </si>
  <si>
    <t>"II.05" (1,91*2+3,695*2)-0,8</t>
  </si>
  <si>
    <t>"II.06" (4,46+2,425+1,725)-0,8</t>
  </si>
  <si>
    <t>"II.33" (2,695*2+5,36*2)-0,8</t>
  </si>
  <si>
    <t>"II.34a" (1,12*2+1,985)-(0,8*2+0,7*2)</t>
  </si>
  <si>
    <t>"II.34d" (1,45*2+4+3,6*2)-0,8</t>
  </si>
  <si>
    <t>"III.04" (2,435*2+3,695*2)-0,8</t>
  </si>
  <si>
    <t>"III.05" (1,91*2+3,695*2)-0,8</t>
  </si>
  <si>
    <t>"III.07" (1,71+2,41+4,46)-0,8</t>
  </si>
  <si>
    <t>"III.34" (2,695*2+5,36*2)-0,9</t>
  </si>
  <si>
    <t>"III.36" (2,7*2+2,25*2)-1,1</t>
  </si>
  <si>
    <t>"IV.04" (2,435*2+3,695*2)-0,8</t>
  </si>
  <si>
    <t>"IV.05" (1,91*2+3,695*2)-0,8</t>
  </si>
  <si>
    <t xml:space="preserve">"IV.07"  (1,71+2,41+4,46)-0,8</t>
  </si>
  <si>
    <t>"II.34" (2,21*2+5,36*2)-0,8</t>
  </si>
  <si>
    <t>"V.07" (2,51*2+4,76*2)-0,8</t>
  </si>
  <si>
    <t>"V.08" (3,645*2+2,445*2)-0,9</t>
  </si>
  <si>
    <t xml:space="preserve">"V.10"  (7,51*2+1,8*2)-(1,6+1,64+0,8*2+0,9+1)</t>
  </si>
  <si>
    <t>"V.22" (1*2+2,445*2)-0,8</t>
  </si>
  <si>
    <t>271</t>
  </si>
  <si>
    <t>771574111</t>
  </si>
  <si>
    <t>Montáž podlah keramických hladkých lepených flexibilním lepidlem do 9 ks/m2</t>
  </si>
  <si>
    <t>-950059425</t>
  </si>
  <si>
    <t>Suchý provoz</t>
  </si>
  <si>
    <t>"I.04" 8,94</t>
  </si>
  <si>
    <t>"I.05" 7,06</t>
  </si>
  <si>
    <t xml:space="preserve">"I.07" 14,98 </t>
  </si>
  <si>
    <t>"II.04" 8,94</t>
  </si>
  <si>
    <t>"II.05" 6,98</t>
  </si>
  <si>
    <t>"II.07" 14,94</t>
  </si>
  <si>
    <t xml:space="preserve">"III.05" 7,06 </t>
  </si>
  <si>
    <t>"III.06" 14,86</t>
  </si>
  <si>
    <t>"III.07" 10,69</t>
  </si>
  <si>
    <t>"IV.06" 14,87</t>
  </si>
  <si>
    <t>"V10" 13,52</t>
  </si>
  <si>
    <t>"V.15" 5,09</t>
  </si>
  <si>
    <t>Mokrý provoz</t>
  </si>
  <si>
    <t>"I.09/10/" 5,54+5,67</t>
  </si>
  <si>
    <t>"I.13/15/18/21/26/29" 5,66*6</t>
  </si>
  <si>
    <t>"I.16" 10,26</t>
  </si>
  <si>
    <t xml:space="preserve">"I.22" 5,65 </t>
  </si>
  <si>
    <t xml:space="preserve">"I.30" 14,1 </t>
  </si>
  <si>
    <t>"II.13/15/18/26/29" 5,66*4</t>
  </si>
  <si>
    <t>"II.16"10,26</t>
  </si>
  <si>
    <t>"II.21" 5,63</t>
  </si>
  <si>
    <t>"II.22" 5,63</t>
  </si>
  <si>
    <t>"II.25" 5,85</t>
  </si>
  <si>
    <t>"II.30" 14,29</t>
  </si>
  <si>
    <t>"III.09" 8,98</t>
  </si>
  <si>
    <t>"III.10/13/15/18/26/29" 5,66*6</t>
  </si>
  <si>
    <t>"III.21/22" 5,63*2</t>
  </si>
  <si>
    <t>"III.25" 5,85</t>
  </si>
  <si>
    <t>"III.30" 14,1</t>
  </si>
  <si>
    <t>"III.31" 3,3</t>
  </si>
  <si>
    <t>"IV.13/15/18/21/26/29" 5,66*6</t>
  </si>
  <si>
    <t>"IV.16" 10,26</t>
  </si>
  <si>
    <t>"IV.22" 5,63</t>
  </si>
  <si>
    <t>"IV.25" 5,85</t>
  </si>
  <si>
    <t>"IV.31" 3,44</t>
  </si>
  <si>
    <t>"V.06" 23,64</t>
  </si>
  <si>
    <t>"V12" 11,2</t>
  </si>
  <si>
    <t>"V.14" 3,52</t>
  </si>
  <si>
    <t>"V15" 4,63</t>
  </si>
  <si>
    <t>"V.17" 4,66</t>
  </si>
  <si>
    <t>"V.18" 4,28</t>
  </si>
  <si>
    <t>272</t>
  </si>
  <si>
    <t>771161011</t>
  </si>
  <si>
    <t>Montáž profilu dilatační spáry bez izolace v rovině dlažby</t>
  </si>
  <si>
    <t>792140465</t>
  </si>
  <si>
    <t>273</t>
  </si>
  <si>
    <t>59054164</t>
  </si>
  <si>
    <t>profil dilatační s bočními díly z PVC/CPE tl 10mm</t>
  </si>
  <si>
    <t>720202523</t>
  </si>
  <si>
    <t>274</t>
  </si>
  <si>
    <t>771577124</t>
  </si>
  <si>
    <t>Příplatek k montáži podlah keramických lepených flexibilním rychletuhnoucím lepidlem za spárování tmelem dvousložkovým</t>
  </si>
  <si>
    <t>-1402472606</t>
  </si>
  <si>
    <t>275</t>
  </si>
  <si>
    <t>771591112</t>
  </si>
  <si>
    <t>Izolace pod dlažbu nátěrem nebo stěrkou ve dvou vrstvách</t>
  </si>
  <si>
    <t>-268194525</t>
  </si>
  <si>
    <t>POD_03+POD_03*0,15</t>
  </si>
  <si>
    <t>276</t>
  </si>
  <si>
    <t>771591184</t>
  </si>
  <si>
    <t>Pracnější řezání podlah z dlaždic keramických rovné</t>
  </si>
  <si>
    <t>-1907806288</t>
  </si>
  <si>
    <t>277</t>
  </si>
  <si>
    <t>998771101</t>
  </si>
  <si>
    <t>Přesun hmot tonážní pro podlahy z dlaždic v objektech v do 6 m</t>
  </si>
  <si>
    <t>-646987238</t>
  </si>
  <si>
    <t>776</t>
  </si>
  <si>
    <t>Podlahy povlakové</t>
  </si>
  <si>
    <t>278</t>
  </si>
  <si>
    <t>776111311</t>
  </si>
  <si>
    <t>Vysátí podkladu povlakových podlah</t>
  </si>
  <si>
    <t>-785990849</t>
  </si>
  <si>
    <t>POD_02+460</t>
  </si>
  <si>
    <t>279</t>
  </si>
  <si>
    <t>776121112</t>
  </si>
  <si>
    <t>Vodou ředitelná penetrace savého podkladu povlakových podlah</t>
  </si>
  <si>
    <t>-949666451</t>
  </si>
  <si>
    <t>776221111</t>
  </si>
  <si>
    <t>Lepení pásů z PVC standardním lepidlem</t>
  </si>
  <si>
    <t>-1323914200</t>
  </si>
  <si>
    <t xml:space="preserve">Domásnost II </t>
  </si>
  <si>
    <t>"III.08" 35,32</t>
  </si>
  <si>
    <t>"III.12" 17,23*2</t>
  </si>
  <si>
    <t>281</t>
  </si>
  <si>
    <t>28411012</t>
  </si>
  <si>
    <t>PVC vinyl heterogenní protiskluzná tl 2,00mm, nášlapná vrstva 0,70mm, třída zátěže 34/43, otlak do 0,05mm, R10, hořlavost Bfl S1, s možností digitálního tisku</t>
  </si>
  <si>
    <t>-2000581734</t>
  </si>
  <si>
    <t xml:space="preserve"> heterogenní PVC v rolích</t>
  </si>
  <si>
    <t xml:space="preserve"> celková tloušťka: 2,0 mm</t>
  </si>
  <si>
    <t>tloušťka nášlapné vrstvy: 0,7 mm</t>
  </si>
  <si>
    <t>šířka role: 2m nebo 4m</t>
  </si>
  <si>
    <t>povrchová úprava: PUR Pearl</t>
  </si>
  <si>
    <t>třídy zátěže: 34/43</t>
  </si>
  <si>
    <t>protiskluznost dle DIN: R10</t>
  </si>
  <si>
    <t>součinitel smykového tření dle ČSN: µ ≥ 0,6</t>
  </si>
  <si>
    <t xml:space="preserve">hodnoty zbytkového otlaku dle EN 433:  0,05 mm</t>
  </si>
  <si>
    <t xml:space="preserve">rozměrová stálost dle EN 434:  &lt; 0,1%</t>
  </si>
  <si>
    <t>odolnost proti opotřebení dle EN 660-1: třída T</t>
  </si>
  <si>
    <t>reakce na oheň dle EN13501-1: třída Bƒl S1</t>
  </si>
  <si>
    <t xml:space="preserve">vybranému odstínu dřeva můžete ještě přidat tyto kódy, které specifikuji barvu - NCS kód – S5020-Y10R  + Hodnota LRV – 21%</t>
  </si>
  <si>
    <t>PVC odolné čistícím prostředkům a chemikálim</t>
  </si>
  <si>
    <t>2006,41*1,1 'Přepočtené koeficientem množství</t>
  </si>
  <si>
    <t>282</t>
  </si>
  <si>
    <t>776421111</t>
  </si>
  <si>
    <t>Montáž obvodových lišt lepením</t>
  </si>
  <si>
    <t>1376419619</t>
  </si>
  <si>
    <t>Obvodová lišta k marmoleu - lišta potažená dekorem přírodního lina</t>
  </si>
  <si>
    <t>"I.01" (14,54+9,15+1,2*8+0,8*3+6,4+2,25*2+17,15+0,35+18,75+1,31+10,51+4,94+2)-(0,8*7+1,1*12+1,84)-(1,6)</t>
  </si>
  <si>
    <t>"I.02" (4,275+0,75*2)</t>
  </si>
  <si>
    <t>"I.08" (6*2+5,35*2)-(1,1+1)-4</t>
  </si>
  <si>
    <t>"I.11" (5,59*2+5,36*2)-(1,1+1)-(4)</t>
  </si>
  <si>
    <t>"I.12" (4,96*2+4,245*2+0,5*2+0,115)-(1,1+1)-(3)</t>
  </si>
  <si>
    <t>"I.14" (4,96*2+4,245*2+0,5*2+0,115)-(1,1+1)-(3)</t>
  </si>
  <si>
    <t>"I.17" (8,65*2+5,4*2+0,5*2+0,115)-(1,1+1,1)-(4+0,6*2)</t>
  </si>
  <si>
    <t>"I.18" (4,96*2+4,24*2+0,5*2+0,115)-(1,1+1)-(3)</t>
  </si>
  <si>
    <t>"I.20" (4,96*2+4,24*2+0,5*2+0,115)-(1,1+1)-(3)</t>
  </si>
  <si>
    <t>"I.23" (4,96*2+4,24*2+0,5*2+0,115)-(1,1+1)-(3)</t>
  </si>
  <si>
    <t>"I.24" (4,96*2+4,24*2+0,5*2+0,115)-(1,1+1)-(3)</t>
  </si>
  <si>
    <t>"I.27" (4,96*2+4,24*2+0,5*2+0,115)-(1,1+1)-(3)</t>
  </si>
  <si>
    <t>"I.28" (4,96*2+4,43*2+0,5*2+0,115)-(1,1+1)-(3)</t>
  </si>
  <si>
    <t>"I.32" (2,31*2)</t>
  </si>
  <si>
    <t>"I.33" (4,01*2+2,935*2+2)-(3+1,36+0,9)</t>
  </si>
  <si>
    <t>"II.01" (14,54+0,8*3+9,15+1,2*8+6,4+2,25*2+17,15+0,35+18,75+1,31+10,51+4,94+2)-(0,8*6+1,1*12+1,84)-(1,6)</t>
  </si>
  <si>
    <t>"II.02" (4,275+0,75*2)</t>
  </si>
  <si>
    <t>"II.08" (6*2+5,35*2)-(1,1+1)-(4)</t>
  </si>
  <si>
    <t>"II.11" (5,59*2+5,36*2)-(1,1+1)-(4)</t>
  </si>
  <si>
    <t xml:space="preserve">"II.12"  (4,96*2+4,245*2+0,5*2+0,115)-(1,1+1)-(3)</t>
  </si>
  <si>
    <t>"II.14" (4,96*2+4,245*2+0,5*2+0,115)-(1,1+1)-(3)</t>
  </si>
  <si>
    <t>"II.17" (8,65*2+5,4*2+0,5*2+0,115)-(1,1+1,1)-(4+0,6*2)</t>
  </si>
  <si>
    <t>"II.19" (4,96*2+4,24*2+0,5*2+0,115)-(1,1+1)-(3)</t>
  </si>
  <si>
    <t>"II.20" (4,96*2+4,24*2+0,5*2+0,115)-(1,1+1)-(3)</t>
  </si>
  <si>
    <t>"II.22" (4,96*2+4,23*2+0,5*2+0,115)-(1,1+1)-(3)</t>
  </si>
  <si>
    <t>"II.24" (4,96*2+4,23*2+0,5*2+0,115)-(1,1+1)-(3)</t>
  </si>
  <si>
    <t>"II.27" (4,96*2+4,24*2+0,5*2+0,115)-(1,1+1)-(3)</t>
  </si>
  <si>
    <t>"II.28" (4,96*2+4,24*2+0,5*2+0,115)-(1,1+1)-(3)</t>
  </si>
  <si>
    <t xml:space="preserve">"II.31"  (2,349*2+1,94)</t>
  </si>
  <si>
    <t>"II.32" (3,136*2+4,2*2)-(3+1,36+0,9)</t>
  </si>
  <si>
    <t>"III.01" (14,54+0,8*3+11,4+1,2*8+6,4+17,15+21+0,35+1,31+10,51+4,94+2)-(0,8*5+0,9*2+1,1*13+1,84)-(1,6)</t>
  </si>
  <si>
    <t>"III.02" (4,275+0,75*2)</t>
  </si>
  <si>
    <t>"III.08" (6,88*2+5,35*2+2,5*2+0,115*2)-(1,1+1)-(4)</t>
  </si>
  <si>
    <t>"III.11" (5,35*2+4,23*2+0,5*2+0,115)-(1,1+1)-(3)</t>
  </si>
  <si>
    <t>"III.12" (4,96*2+4,245*2+0,5*2+0,115)-(1,1+1)-(3)</t>
  </si>
  <si>
    <t>"III.14" (4,96*2+4,245*2+0,5*2+0,115)-(1,1+1)-(3)</t>
  </si>
  <si>
    <t>"III.17" (8,65*2+5,4*2+0,5*2+0,115)-(1,1+1,1)-(4+0,6*2)</t>
  </si>
  <si>
    <t>"III.18" (4,96*2+4,24*2+0,5*2+0,115)-(1,1+1)-(3)</t>
  </si>
  <si>
    <t>"III.20" (4,96*2+4,24*2+0,5*2+0,115)-(1,1+1)-(3)</t>
  </si>
  <si>
    <t>"III.23" (4,96*2+4,24*2+0,5*2+0,115)-(1,1+1)-(3)</t>
  </si>
  <si>
    <t>"III.24" (4,96*2+4,24*2+0,5*2+0,115)-(1,1+1)-(3)</t>
  </si>
  <si>
    <t>"III.27" (4,96*2+4,24*2+0,5*2+0,115)-(1,1+1)-(3)</t>
  </si>
  <si>
    <t>"III.28" (4,96*2+4,24*2+0,5*2*0,115)-(1,1+1)-(3)</t>
  </si>
  <si>
    <t>"I.33" (4,2+3,049*2+1,75)-3</t>
  </si>
  <si>
    <t>"II.01" (14,54+0,8*3+11,4+6,4+1,2*8+17,15+0,35+21+1,31+10,51+4,94+2)-(0,8*6+1,1*12+1,84)-(1,6)</t>
  </si>
  <si>
    <t>"IV.08" (6*2+5,35*2)-(1,1+1)-(4)</t>
  </si>
  <si>
    <t>"IV.11" (5,59*2+5,36*2)-(1,1+1)-(4)</t>
  </si>
  <si>
    <t xml:space="preserve">"IV.12"  (4,96*2+4,245*2+0,5*2+0,115)-(1,1+1)-(3)</t>
  </si>
  <si>
    <t>"IV.14" (4,96*2+4,245*2+0,5*2+0,115)-(1,1+1)-(3)</t>
  </si>
  <si>
    <t>"IV.17" (8,65*2+5,4*2+0,5*2+0,115)-(1,1+1,1)-(40,6*2)</t>
  </si>
  <si>
    <t>"IV.19" (4,96*2+4,24*2+0,5*2+0,115)-(1,1+1)-(3)</t>
  </si>
  <si>
    <t>"IV.20" (4,96*2+4,24*2+0,5*2+0,115)-(1,1+1)-(3)</t>
  </si>
  <si>
    <t>"IV.23" (4,96*2+4,23*2+0,5*2+0,115)-(1,1+1)-(3)</t>
  </si>
  <si>
    <t>"IV.24" (4,96*2+4,23*2+0,5*2+0,115)-(1,1+1)-(3)</t>
  </si>
  <si>
    <t>"IV.27" (4,96*2+4,24*2+0,5*2+0,115)-(1,1+1)-(3)</t>
  </si>
  <si>
    <t>"IV.28" (4,96*2+4,24*2+0,5*2+0,115)-(1,1+1)-(3)</t>
  </si>
  <si>
    <t>"II.32" (2,31*2)</t>
  </si>
  <si>
    <t>"II.33"(3,049*2+1,75+4,2)*3</t>
  </si>
  <si>
    <t>"V.03"(4*2+4,17+0,3)-0,8</t>
  </si>
  <si>
    <t>"V.04/05" (10,51+4*2+0,3*2)-1*2</t>
  </si>
  <si>
    <t>"V.13" (3,01*2+4,51*2)-(0,8*2)</t>
  </si>
  <si>
    <t>"V.16" (4,12+4,95*2+0,2*2)-1,2</t>
  </si>
  <si>
    <t>"V.19" (4,77+4+4,07)-(0,8)-(3,26)</t>
  </si>
  <si>
    <t>"V.20" (4*2+4*2)-(0,8)-(4)</t>
  </si>
  <si>
    <t>"V.21" (4*2+4,17*2)-(0,8)-(4,17)</t>
  </si>
  <si>
    <t>283</t>
  </si>
  <si>
    <t>28411010</t>
  </si>
  <si>
    <t>lišta soklová PVC 20x100mm</t>
  </si>
  <si>
    <t>-728432936</t>
  </si>
  <si>
    <t>1121,247*1,1 'Přepočtené koeficientem množství</t>
  </si>
  <si>
    <t>284</t>
  </si>
  <si>
    <t>776111411</t>
  </si>
  <si>
    <t>Montáž pásky dilatační povlakových podlah</t>
  </si>
  <si>
    <t>-1600579535</t>
  </si>
  <si>
    <t>285</t>
  </si>
  <si>
    <t>28616320</t>
  </si>
  <si>
    <t>pás dilatační okrajová extrud PE s fólií</t>
  </si>
  <si>
    <t>2003710181</t>
  </si>
  <si>
    <t>780*1,1 'Přepočtené koeficientem množství</t>
  </si>
  <si>
    <t>286</t>
  </si>
  <si>
    <t>776421711</t>
  </si>
  <si>
    <t>Vložení nařezaných pásků z podlahoviny do lišt</t>
  </si>
  <si>
    <t>-368311497</t>
  </si>
  <si>
    <t>"na výšku 2,7m" 28*4*2,7</t>
  </si>
  <si>
    <t>"vodorovně" (1,2*2+3,8)*4*4+(2,23+0,36*2)*4+(5,6+0,81*2)*4+(1,3+1,32*2)*4</t>
  </si>
  <si>
    <t>287</t>
  </si>
  <si>
    <t>19416012</t>
  </si>
  <si>
    <t>lišta ukončovací nerezová 10mm</t>
  </si>
  <si>
    <t>965820703</t>
  </si>
  <si>
    <t>458,04*1,1 'Přepočtené koeficientem množství</t>
  </si>
  <si>
    <t>288</t>
  </si>
  <si>
    <t>776521112</t>
  </si>
  <si>
    <t>Lepení pásů z PVC na stěnu výšky přes 2,0 m do 3,8 m</t>
  </si>
  <si>
    <t>177351723</t>
  </si>
  <si>
    <t>Kapsa vstupu do pokojů - lepené PVC , výška 2,7m, dekor bude vyvzorkován</t>
  </si>
  <si>
    <t>"výkres č. 23 - úpravy zdí" 375+85</t>
  </si>
  <si>
    <t>289</t>
  </si>
  <si>
    <t>-1130401176</t>
  </si>
  <si>
    <t>460</t>
  </si>
  <si>
    <t>460*1,1 'Přepočtené koeficientem množství</t>
  </si>
  <si>
    <t>290</t>
  </si>
  <si>
    <t>776991222</t>
  </si>
  <si>
    <t>Základní čištění nově položených podlahovin včetně jednosložkového dvouvrstvého polymerního nátěru</t>
  </si>
  <si>
    <t>-179094004</t>
  </si>
  <si>
    <t>291</t>
  </si>
  <si>
    <t>998776101</t>
  </si>
  <si>
    <t>Přesun hmot tonážní pro podlahy povlakové v objektech v do 6 m</t>
  </si>
  <si>
    <t>1376554145</t>
  </si>
  <si>
    <t>781</t>
  </si>
  <si>
    <t>Dokončovací práce - obklady</t>
  </si>
  <si>
    <t>292</t>
  </si>
  <si>
    <t>781111011</t>
  </si>
  <si>
    <t>Ometení (oprášení) stěny při přípravě podkladu</t>
  </si>
  <si>
    <t>1112033872</t>
  </si>
  <si>
    <t>293</t>
  </si>
  <si>
    <t>781121011</t>
  </si>
  <si>
    <t>Nátěr penetrační na stěnu</t>
  </si>
  <si>
    <t>634404735</t>
  </si>
  <si>
    <t>294</t>
  </si>
  <si>
    <t>781131112</t>
  </si>
  <si>
    <t>Izolace pod obklad nátěrem nebo stěrkou ve dvou vrstvách</t>
  </si>
  <si>
    <t>-973353353</t>
  </si>
  <si>
    <t>295</t>
  </si>
  <si>
    <t>781474112</t>
  </si>
  <si>
    <t>Montáž obkladů vnitřních keramických hladkých přes 9 do 12 ks/m2 lepených flexibilním lepidlem</t>
  </si>
  <si>
    <t>-1139244225</t>
  </si>
  <si>
    <t>"I.02" (3,995+0,6*2)*1,6</t>
  </si>
  <si>
    <t>"I.06" (4,46+0,7)*1,6</t>
  </si>
  <si>
    <t>"I.07" (3,43*2+4,46*2)*1,6-(0,8*1,6)</t>
  </si>
  <si>
    <t>"I.09" (2,12*2+2,7*2)*2,3-(1*2,3)</t>
  </si>
  <si>
    <t>"I.10" (2,12*2+2,7*2)*2,7-(1*2,3)-(0,6*2,7)</t>
  </si>
  <si>
    <t>"I.13" (2,12*2+2,7*2)*2,3-(1*2,3)</t>
  </si>
  <si>
    <t>"I.15" (2,12*2+2,7*2)*2,3-(1*2,3)</t>
  </si>
  <si>
    <t>"I.16" (3,21*2+3,26*2)*2,7-(1,2*2,3)-(0,6*2,7)</t>
  </si>
  <si>
    <t>"I.18" (2,12*2+2,7*2)*2,3-(1*2,3)</t>
  </si>
  <si>
    <t>"I.21" (2,12*2+2,7*2)*2,3-(1*2,3)</t>
  </si>
  <si>
    <t>"I.22" (2,12*2+2,7*2)*2,3-(1*2,3)</t>
  </si>
  <si>
    <t>"I.25" (2,12*2+2,7*2)*2,7-(1*2,3)-(0,6*2,7)</t>
  </si>
  <si>
    <t>"I.26" (2,12*2+2,7*2)*2,3-(1*2,3)</t>
  </si>
  <si>
    <t>"I.29" (2,12*2+2,7*2)*2,3-(1*2,3)</t>
  </si>
  <si>
    <t>"I.30" (5,36*2+2,81*2)*2,7-(1,1*2,3)-(0,6*2,7)</t>
  </si>
  <si>
    <t>"I.33" (2,935+0,6)*1,6</t>
  </si>
  <si>
    <t>"I.34a" (1,66+0,6*2)*1,6</t>
  </si>
  <si>
    <t>"I.34b" (1,15*2+1,66*2)*1,6-(0,7*1,6)</t>
  </si>
  <si>
    <t>"I.34d" (2,04*2+1,77*2)*2,3-(0,7*2,3)</t>
  </si>
  <si>
    <t>"I.35a" (1,66+0,6*2)*1,6</t>
  </si>
  <si>
    <t>"I.35b" (1,15*2+1,66*2)*1,6-(0,7*1,6)</t>
  </si>
  <si>
    <t>"I.35d"(2,04*2+1,77*2)*2,3-(0,7*2,3)</t>
  </si>
  <si>
    <t>"II.02" (3,995+0,6*2)*1,6</t>
  </si>
  <si>
    <t>"II.06" (4,46+0,7)*1,6</t>
  </si>
  <si>
    <t>"II.07" (3,42*2+4,46*2)*1,6-(0,8*1,6)</t>
  </si>
  <si>
    <t>"II.09" (2,12*2+2,7*2)*2,3-(1*2,3)</t>
  </si>
  <si>
    <t>"II.10" (2,12*2+2,7*2)*2,7-(1*2,3)-(0,6*2,7)</t>
  </si>
  <si>
    <t>"II.13" (2,12*2+2,7*2)*2,3-(1*2,3)</t>
  </si>
  <si>
    <t>"II.15" (2,12*2+2,7*2)*2,3-(1*2,3)</t>
  </si>
  <si>
    <t>"II.16" (3,21*2+3,26*2)*2,7-(1,2*2,3)-(0,6*2,7)</t>
  </si>
  <si>
    <t>"II.18" (2,12*2+2,7*2)*2,3-(1*2,3)</t>
  </si>
  <si>
    <t>"II.21" (2,12*2+2,7*2)*2,3-(1*2,3)</t>
  </si>
  <si>
    <t>"II.22" (2,12*2+2,7*2)*2,3-(1*2,3)</t>
  </si>
  <si>
    <t>"II.25" (2,12*2+2,7*2)*2,7-(1*2,3)-(0,6*2,7)</t>
  </si>
  <si>
    <t>"II.26"(2,12*2+2,7*2)*2,3-(1*2,3)</t>
  </si>
  <si>
    <t>"II.29" (2,12*2+2,7*2)*2,3-(1*2,3)</t>
  </si>
  <si>
    <t>"II.30" (5,36*2+2,81*2)*2,7-(1,1*2,3)-(0,6*2,7)</t>
  </si>
  <si>
    <t>"II.32" (3,136+0,6)*1,6</t>
  </si>
  <si>
    <t>"II.34a" (1,985+1*2)*1,6</t>
  </si>
  <si>
    <t>"II.34b" (1,55*2+0,945*2)*1,6-(0,7*1,6)</t>
  </si>
  <si>
    <t>"II.34c" (1,55*2+0,96*2)*1,6-(0,7*1,6)</t>
  </si>
  <si>
    <t>"II.34d" (4+1,45*2+1,045*2)*2,3</t>
  </si>
  <si>
    <t>"III.02" (3,995+0,6*2)*1,6</t>
  </si>
  <si>
    <t>"III.06" (4,46*2+3,435*2)*1,6-(0,8*1,6)</t>
  </si>
  <si>
    <t>"III.07" (4,46+0,7)*1,6</t>
  </si>
  <si>
    <t>"III.09" (3,285*2+2,616*2)*2,7-(1*2,3)-(0,6*2,7)</t>
  </si>
  <si>
    <t>"III.10" (2,12*2+2,7*2)*2,3-(1*2,3)</t>
  </si>
  <si>
    <t>"III.13" (2,12*2+2,7*2)*2,3-(1*2,3)</t>
  </si>
  <si>
    <t>"III.15" (2,12*2+2,7*2)*2,3-(1*2,3)</t>
  </si>
  <si>
    <t>"III.16" (3,21*2+3,26*2)*2,7-(1,2*2,3)-(0,6*2,7)</t>
  </si>
  <si>
    <t>"III.18" (2,12*2+2,7*2)*2,3-(1*2,3)</t>
  </si>
  <si>
    <t>"III.21" (2,12*2+2,7*2)*2,3-(1*2,3)</t>
  </si>
  <si>
    <t>"III.22" (2,12*2+2,7*2)*2,3-(1*2,3)</t>
  </si>
  <si>
    <t>"III.25" (2,12*2+2,7*2)*2,7-(1*2,3)-(0,6*2,7)</t>
  </si>
  <si>
    <t>"III.26" (2,12*2+2,7*2)*2,3-(1*2,3)</t>
  </si>
  <si>
    <t>"III.29" (2,12*2+2,7*2)*2,3-(1*2,3)</t>
  </si>
  <si>
    <t>"III.30" (5,36*2+2,81*2)*2,7-(1,1*2,3)+(0,6*2,7)</t>
  </si>
  <si>
    <t>"I.31" (1,635*2+2,31*2)*1,6-(0,8*1,6)</t>
  </si>
  <si>
    <t>"III.36" (2,7*2+2,3*2)*1,6-(0,9*1,6)</t>
  </si>
  <si>
    <t>"IV.06" (4,46*2+3,435*2)*1,6-(0,8*1,6)</t>
  </si>
  <si>
    <t xml:space="preserve">"IV.07"  (4,46+0,7)*1,6</t>
  </si>
  <si>
    <t>"IV.09" (2,12*2+2,7*2)*2,3-(1*2,3)</t>
  </si>
  <si>
    <t>"IV.10" (2,12*2+2,7*2)*2,7-(1*2,3)-(0,6*2,7)</t>
  </si>
  <si>
    <t>"IV.13" (2,12*2+2,7*2)*2,3-(1*2,3)</t>
  </si>
  <si>
    <t>"IV.15" (2,12*2+2,7*2)*2,3-(1*2,3)</t>
  </si>
  <si>
    <t>"IV.16" (3,21*2+3,26*2)*2,7-(1,2*2,3)-(0,6*2,7)</t>
  </si>
  <si>
    <t>"IV.18" (2,12*2+2,7*2)*2,3-(1*2,3)</t>
  </si>
  <si>
    <t>"IV.21" (2,12*2+2,7*2)*2,3-(1*2,3)</t>
  </si>
  <si>
    <t>"IV.22" (2,12*2+2,7*2)*2,3-(1*2,3)</t>
  </si>
  <si>
    <t>"IV.25" (2,12*2+2,7*2)*2,7-(1*2,3)-(0,6*2,7)</t>
  </si>
  <si>
    <t>"IV.26"(2,12*2+2,7*2)*2,3-(1*2,3)</t>
  </si>
  <si>
    <t>"IV.29" (2,12*2+2,7*2)*2,3-(1*2,3)</t>
  </si>
  <si>
    <t>"IV.30" (5,36*2+2,81*2)*2,7-(1,1*2,3)-(0,6*2,7)</t>
  </si>
  <si>
    <t xml:space="preserve">"IV.31"  (1,635*2+2,31*2)*1,6-(0,8*1,6)</t>
  </si>
  <si>
    <t>"II.33" (3,50+0,6)*1,6</t>
  </si>
  <si>
    <t>"V.06" (4,485*2+5,36*2)*1,6-(1*1,6)</t>
  </si>
  <si>
    <t>"V.09" (2,635*2+5,07*2)*1,6-(0,8*1,6)</t>
  </si>
  <si>
    <t>"V.12" (2,545*2+4,51*2)*1,6-(1*1,6*2)</t>
  </si>
  <si>
    <t>"V.14" (2,01*2+2,065*2)*1,6-(0,8*1,6)</t>
  </si>
  <si>
    <t>"V.15" (2,04*22,53*2)*1,6-(0,8*1,6)</t>
  </si>
  <si>
    <t>"V.17" (2,395*2+2,16*2)*1,6-(0,8*1,6)</t>
  </si>
  <si>
    <t>"V.18" (2,16*2+2,2*2)*1,6-(0,9*1,6)</t>
  </si>
  <si>
    <t>"V19" (1+0,8)*1,6</t>
  </si>
  <si>
    <t>296</t>
  </si>
  <si>
    <t>781477114</t>
  </si>
  <si>
    <t>Příplatek k montáži obkladů vnitřních keramických hladkých za spárování tmelem dvousložkovým</t>
  </si>
  <si>
    <t>-1027249835</t>
  </si>
  <si>
    <t>297</t>
  </si>
  <si>
    <t>781494111</t>
  </si>
  <si>
    <t>Plastové profily rohové lepené flexibilním lepidlem</t>
  </si>
  <si>
    <t>1723954581</t>
  </si>
  <si>
    <t>298</t>
  </si>
  <si>
    <t>781494511</t>
  </si>
  <si>
    <t>Plastové profily ukončovací lepené flexibilním lepidlem</t>
  </si>
  <si>
    <t>1611595078</t>
  </si>
  <si>
    <t>299</t>
  </si>
  <si>
    <t>781495141</t>
  </si>
  <si>
    <t>Průnik obkladem kruhový do DN 30</t>
  </si>
  <si>
    <t>807270902</t>
  </si>
  <si>
    <t>300</t>
  </si>
  <si>
    <t>781495143</t>
  </si>
  <si>
    <t>Průnik obkladem kruhový přes DN 90</t>
  </si>
  <si>
    <t>-417770196</t>
  </si>
  <si>
    <t>301</t>
  </si>
  <si>
    <t>781495211</t>
  </si>
  <si>
    <t>Čištění vnitřních ploch stěn po provedení obkladu chemickými prostředky</t>
  </si>
  <si>
    <t>630519182</t>
  </si>
  <si>
    <t>302</t>
  </si>
  <si>
    <t>781571141</t>
  </si>
  <si>
    <t>Montáž obkladů ostění šířky přes 200 do 400 mm lepenými flexibilním lepidlem</t>
  </si>
  <si>
    <t>495281301</t>
  </si>
  <si>
    <t>"koupelny, obklad výšky 2,7 ostění" (2*2,7)*4*4</t>
  </si>
  <si>
    <t>303</t>
  </si>
  <si>
    <t>781734111</t>
  </si>
  <si>
    <t>Montáž obkladů vnějších z obkladaček nebo obkladových pásků cihelných do 50 ks/m2 lepené flexibilním lepidlem</t>
  </si>
  <si>
    <t>1919484212</t>
  </si>
  <si>
    <t xml:space="preserve">"červený" 1600 </t>
  </si>
  <si>
    <t>"RAL 9017 nebo 7016 " SO_08+SO_09+SO_10+SO_05</t>
  </si>
  <si>
    <t>"podhled" PODHL_03</t>
  </si>
  <si>
    <t>304</t>
  </si>
  <si>
    <t>998781101</t>
  </si>
  <si>
    <t>Přesun hmot tonážní pro obklady keramické v objektech v do 6 m</t>
  </si>
  <si>
    <t>-2093799521</t>
  </si>
  <si>
    <t>783</t>
  </si>
  <si>
    <t>Dokončovací práce - nátěry</t>
  </si>
  <si>
    <t>305</t>
  </si>
  <si>
    <t>783823135</t>
  </si>
  <si>
    <t>Penetrační silikonový nátěr hladkých, tenkovrstvých zrnitých nebo štukových omítek</t>
  </si>
  <si>
    <t>-128953116</t>
  </si>
  <si>
    <t>306</t>
  </si>
  <si>
    <t>783826615</t>
  </si>
  <si>
    <t>Hydrofobizační transparentní silikonový nátěr omítek stupně členitosti 1 a 2</t>
  </si>
  <si>
    <t>-1901836924</t>
  </si>
  <si>
    <t>Omyvatelné bílý nátěr omítek - výška 2,7m</t>
  </si>
  <si>
    <t xml:space="preserve">"výkres č. 23 - úpravy zdí"  2500</t>
  </si>
  <si>
    <t>784</t>
  </si>
  <si>
    <t>Dokončovací práce - malby a tapety</t>
  </si>
  <si>
    <t>307</t>
  </si>
  <si>
    <t>784111001</t>
  </si>
  <si>
    <t>Oprášení (ometení ) podkladu v místnostech v do 3,80 m</t>
  </si>
  <si>
    <t>-1778996835</t>
  </si>
  <si>
    <t>OM_ST+OM_OST+OM_STR</t>
  </si>
  <si>
    <t>308</t>
  </si>
  <si>
    <t>784181121</t>
  </si>
  <si>
    <t>Hloubková jednonásobná bezbarvá penetrace podkladu v místnostech v do 3,80 m</t>
  </si>
  <si>
    <t>1439849106</t>
  </si>
  <si>
    <t>309</t>
  </si>
  <si>
    <t>784211107</t>
  </si>
  <si>
    <t>Dvojnásobné bílé malby ze směsí za mokra výborně oděruvzdorných na schodišti v do 3,80 m</t>
  </si>
  <si>
    <t>931155423</t>
  </si>
  <si>
    <t xml:space="preserve">SO 01.1.2.R04 - Domov pro seniory - stavební řešení - nezpůsobilé náklady </t>
  </si>
  <si>
    <t>273351R011</t>
  </si>
  <si>
    <t xml:space="preserve">Distanční lišty had  výška 60mm - Ocelová podpěra ve tvaru vlnovky pro horní výztuž betonové konstrukce</t>
  </si>
  <si>
    <t>-879869692</t>
  </si>
  <si>
    <t>411361R01</t>
  </si>
  <si>
    <t xml:space="preserve">Distanční lišty had  výška 100mm - Ocelová podpěra ve tvaru vlnovky pro horní výztuž betonové konstrukce</t>
  </si>
  <si>
    <t>-412954979</t>
  </si>
  <si>
    <t>596R01</t>
  </si>
  <si>
    <t>dlažba cihelná 200x100mm, tl. 52 mm, červená - specifikace dle PD</t>
  </si>
  <si>
    <t>-924277053</t>
  </si>
  <si>
    <t>721,26*1,1 'Přepočtené koeficientem množství</t>
  </si>
  <si>
    <t>959231R01</t>
  </si>
  <si>
    <t>Obrubní pás z cihel plných nastojato</t>
  </si>
  <si>
    <t>-1194289871</t>
  </si>
  <si>
    <t xml:space="preserve">obruby z cihel provedených na výšku </t>
  </si>
  <si>
    <t>45+10,765*2*4+5,79*2*4</t>
  </si>
  <si>
    <t>2,5*14+2*10+4*3+3*9</t>
  </si>
  <si>
    <t>596R02</t>
  </si>
  <si>
    <t>1188060968</t>
  </si>
  <si>
    <t>177,44*1,1 'Přepočtené koeficientem množství</t>
  </si>
  <si>
    <t>596R03</t>
  </si>
  <si>
    <t xml:space="preserve">D+M ocelové samofixační obruby  k okapovému chodníku , ocelový plech pozinkovaný, rozměr 200x2000 mm, tl.1,5 mm  specifikace dle PD</t>
  </si>
  <si>
    <t>-1261680706</t>
  </si>
  <si>
    <t>"Domácnost I" (35,1+13,55+24,2+29,1)-(4*2+3*2+0,6*3+4+3*4+0,6+3*3+0,6)+(10*2+3,15*2)</t>
  </si>
  <si>
    <t>"Domácnost II" (35,1+13,55+24,2+29,1)-(4*2+3*2+0,6*3+4+3*4+0,6+3*3+0,6)+(10*2+3,15*2)</t>
  </si>
  <si>
    <t>"Domácnost III" (35,1+7,85+24,2+29,1)-(4*2+3*2+0,6*3+4+3*4+0,6+3*3+0,6)+(10*2+3,15*2)</t>
  </si>
  <si>
    <t>"Domácnost IV" (35,1+3,8+24,2+29,1)-(4*2+3*2+0,6*3+4+3*4+0,6+3*3+0,6)+(10*2+3,15*2)</t>
  </si>
  <si>
    <t>"Centrální blok" (4*2+12,4*2+3,75+3)-(4)+(43)</t>
  </si>
  <si>
    <t>944R02</t>
  </si>
  <si>
    <t>Stavební přípomoce nedefinované rozpočtem</t>
  </si>
  <si>
    <t>-1424554103</t>
  </si>
  <si>
    <t>944R03</t>
  </si>
  <si>
    <t xml:space="preserve">Vytvoření zvýšeného soklu pod průmyslovou pračkou v m.č. V-06 prádelna , sušárna  - rozměr  1500x2300x150 mm - specifikace dle PD </t>
  </si>
  <si>
    <t>kpl</t>
  </si>
  <si>
    <t>147892875</t>
  </si>
  <si>
    <t>952 PRAH1</t>
  </si>
  <si>
    <t>D+M Spodní prahový profil z pěnového skla, tl. 90mm, výšky 280mm</t>
  </si>
  <si>
    <t>1003889350</t>
  </si>
  <si>
    <t>"O01" 1,895*2</t>
  </si>
  <si>
    <t>"O02" 2,765*2</t>
  </si>
  <si>
    <t>"O03" 4*11</t>
  </si>
  <si>
    <t>"O04" 3*18</t>
  </si>
  <si>
    <t>"O05" 3*19</t>
  </si>
  <si>
    <t>"O06" 0,6*16</t>
  </si>
  <si>
    <t>"O07" 0,6*4</t>
  </si>
  <si>
    <t>"O08" 3,91</t>
  </si>
  <si>
    <t>"O09" 0,24*3</t>
  </si>
  <si>
    <t>"O10" 2,785</t>
  </si>
  <si>
    <t>"O11" 0,2*2</t>
  </si>
  <si>
    <t>"O12" 3,7</t>
  </si>
  <si>
    <t>"O13" 3,365</t>
  </si>
  <si>
    <t>"O14" 3,26</t>
  </si>
  <si>
    <t>"O15" 4</t>
  </si>
  <si>
    <t>"O16" 4,17</t>
  </si>
  <si>
    <t>"O17" 2,09</t>
  </si>
  <si>
    <t>"O18" 2,055</t>
  </si>
  <si>
    <t>"O19" 2,055</t>
  </si>
  <si>
    <t>"O20" 2,09</t>
  </si>
  <si>
    <t>"O21" 0,2</t>
  </si>
  <si>
    <t>"O22"0,2</t>
  </si>
  <si>
    <t>"O23" 5,79*4</t>
  </si>
  <si>
    <t>"O24" 10,265*8</t>
  </si>
  <si>
    <t>"O25" 5,79*4</t>
  </si>
  <si>
    <t>"O26" 2,26*2</t>
  </si>
  <si>
    <t>"O28" 2,45*2</t>
  </si>
  <si>
    <t>"O30" 2,45</t>
  </si>
  <si>
    <t>"O31" 5,978*2</t>
  </si>
  <si>
    <t>"O32" 6,354*2</t>
  </si>
  <si>
    <t>"O33" 3,785*2</t>
  </si>
  <si>
    <t>"D01" 2,86*2</t>
  </si>
  <si>
    <t>"D26/36/70/85" 1,6*4</t>
  </si>
  <si>
    <t>"D55" 1,64</t>
  </si>
  <si>
    <t>"D48/49" 1,06*2</t>
  </si>
  <si>
    <t>"D50/51" 1,96*2</t>
  </si>
  <si>
    <t>952 PRAH2</t>
  </si>
  <si>
    <t>D+M Rozšiřující profil z pěnového skla, tl. 90mm, výšky 270mm</t>
  </si>
  <si>
    <t>-1421520866</t>
  </si>
  <si>
    <t>952 PRAH3</t>
  </si>
  <si>
    <t>D+M Rozšiřující profil z pěnového skla, tl. 90mm, výšky 160mm</t>
  </si>
  <si>
    <t>365240916</t>
  </si>
  <si>
    <t>"O02" 1,895*2</t>
  </si>
  <si>
    <t>"O17" 2,09*1</t>
  </si>
  <si>
    <t>"O18" 2,055*1</t>
  </si>
  <si>
    <t>"O19" 2,055*1</t>
  </si>
  <si>
    <t>"O20" 2,09*1</t>
  </si>
  <si>
    <t>952 PRAH4</t>
  </si>
  <si>
    <t>D+M Rozšiřující profil z pěnového skla, tl. 90mm, výšky 400mm</t>
  </si>
  <si>
    <t>-1976815679</t>
  </si>
  <si>
    <t xml:space="preserve">"O31" 5,978*2 </t>
  </si>
  <si>
    <t>"D48" 1,06*2</t>
  </si>
  <si>
    <t>"D49" 1,96*2</t>
  </si>
  <si>
    <t>"D50" 1,96</t>
  </si>
  <si>
    <t>"D51" 1,96</t>
  </si>
  <si>
    <t>952 PRAH5</t>
  </si>
  <si>
    <t>D+M Rozšiřující profil z pěnového skla, tl. 90mm, výšky 290mm</t>
  </si>
  <si>
    <t>499425665</t>
  </si>
  <si>
    <t>"D03" 0,92*2*2</t>
  </si>
  <si>
    <t>"D43" 0,92*2*2</t>
  </si>
  <si>
    <t>OS/01</t>
  </si>
  <si>
    <t>D+M Anténní stožár 70/2-2000mm, pro kotvení do betonu, žárový pozink - specifikace dle PD</t>
  </si>
  <si>
    <t>-27008231</t>
  </si>
  <si>
    <t>OS/02</t>
  </si>
  <si>
    <t>D+M Vnější čistící rohož na hrubé nečistoty z AL a vanou z polymerbetonu, 2700x1000x22mm, včetně odvodnění, specifikace dle PD</t>
  </si>
  <si>
    <t>-1014321760</t>
  </si>
  <si>
    <t>OS/03</t>
  </si>
  <si>
    <t>D+M Vnitřní čistící rohož na jemné nečistoty - pryžová s nerezovým lankem, zabudovaná do podlahy, 2700x1870x10mm, specifikace dle PD</t>
  </si>
  <si>
    <t>1871170769</t>
  </si>
  <si>
    <t>OS/04</t>
  </si>
  <si>
    <t>D+M Vnější čistící rohož na hrubé nečistoty z AL a vanou z polymerbetonu, 1720x700x22mm, včetně odvodnění, specifikace dle PD</t>
  </si>
  <si>
    <t>1935402264</t>
  </si>
  <si>
    <t>OS/05</t>
  </si>
  <si>
    <t>D+M Vnitřní čistící rohož na jemné nečistoty - pryžová s nerezovým lankem, zabudovaná do podlahy, 1800x700x10mm, specifikace dle PD</t>
  </si>
  <si>
    <t>-858123313</t>
  </si>
  <si>
    <t>OS/06</t>
  </si>
  <si>
    <t xml:space="preserve">D+M Pohledová revizní dvířka k jednotce VZT 1000x800mm - ocelový rám do SDK s výklopem, pro montáž do SDK -  specifikace dle PD</t>
  </si>
  <si>
    <t>1857034097</t>
  </si>
  <si>
    <t>OS/07</t>
  </si>
  <si>
    <t xml:space="preserve">D+M Pohledová revizní dvířka k jednotce VZT 1500x1100mm - ocelový rám do SDK s výklopem, pro montáž do SDK -  specifikace dle PD</t>
  </si>
  <si>
    <t>-1774394773</t>
  </si>
  <si>
    <t>OS/08</t>
  </si>
  <si>
    <t xml:space="preserve">D+M Pohledová revizní dvířka k jednotce VZT 1250x1075mm - ocelový rám do SDK s výklopem, pro montáž do SDK -  specifikace dle PD</t>
  </si>
  <si>
    <t>506248164</t>
  </si>
  <si>
    <t>OS/09</t>
  </si>
  <si>
    <t xml:space="preserve">D+M Stěnová revizní dvířka k jednotce VZT 750x1000mm - ocelový rám pro zazdění a pro provedení s keram. obkladem, pro montáž do SDK -  specifikace dle PD</t>
  </si>
  <si>
    <t>601470482</t>
  </si>
  <si>
    <t>OS/11</t>
  </si>
  <si>
    <t xml:space="preserve">D+M PHP 21A, včetně držáku na zeď a  revize, specifikace dle PD</t>
  </si>
  <si>
    <t>1586607946</t>
  </si>
  <si>
    <t>OS/12</t>
  </si>
  <si>
    <t xml:space="preserve">D+M PHP 55B, včetně držáku na zeď a  revize, specifikace dle PD</t>
  </si>
  <si>
    <t>92333954</t>
  </si>
  <si>
    <t>OS/14</t>
  </si>
  <si>
    <t xml:space="preserve">D+M Značení objektu "DOMOV PRO SENIORY"  - 3D písmena výšky 600mm (mat. hliník + nástřik), lepeno na omítku, vč. dílenské dokumentace a odsouhlasení architektem a investorem, celkový rozměr 9,5x0,6m - specifikace dle PD</t>
  </si>
  <si>
    <t>1645912287</t>
  </si>
  <si>
    <t>OS/15</t>
  </si>
  <si>
    <t>D+M Značení domácností - 3D písmena výšky 600mm (mat. hliník + nástřik), lepeno na omítku, vč. dílenské dokumentace a odsouhlasení architektem a investorem, celkový rozměr 2,0x0,6m - specifikace dle PD</t>
  </si>
  <si>
    <t>1110456479</t>
  </si>
  <si>
    <t>OS/16</t>
  </si>
  <si>
    <t>D+M Výstražné a bezpečnostní značení dle požadavků a stylizace ČSN EN ISO 7010 a ČSN 01 8013 (el. rozvodné skříně, hl. uzávěr vypínač el. proudu, vody, plynu, total stop a úníikové cesty) - specifikace dle PD</t>
  </si>
  <si>
    <t>445854142</t>
  </si>
  <si>
    <t>OS/18</t>
  </si>
  <si>
    <t>D+M Tyč pro sprchový závěs 950x950mm, včetně závěsu, nerez - specifikace dle PD</t>
  </si>
  <si>
    <t>-445879564</t>
  </si>
  <si>
    <t>OS/19</t>
  </si>
  <si>
    <t>D+M Sestava madel na WC imobilní - rohové, min. nosnost 150kg, madlo sklopné 830mm, madlo vodorovné 600mm, madlo svislé 600mm, nerez, včetně kotvení - specifikace dle PD</t>
  </si>
  <si>
    <t>560406611</t>
  </si>
  <si>
    <t>OS/20</t>
  </si>
  <si>
    <t>D+M Sestava madel na WC imobilní, min. nosnost 150kg, madlo sklopné 2x 830mm, nerez, včetně kotvení - specifikace dle PD</t>
  </si>
  <si>
    <t>-1310906332</t>
  </si>
  <si>
    <t>OS/21</t>
  </si>
  <si>
    <t>D+M Madlo k umyvadlu pro imobilní, min. nosnost 120kg, madlo svislé 600mm, nerez, včetně kotvení - specifikace dle PD</t>
  </si>
  <si>
    <t>-995652886</t>
  </si>
  <si>
    <t>OS/22</t>
  </si>
  <si>
    <t>D+M Sestava vybavení sprchy rohové pro imobilní, min. nosnost 150kg, madlo svislé 600mm, madlo vodorovné 600mm, madlo sklopné 830mm, sklopné sedátko do sprchy, nerez, včetně kotvení - specifikace dle PD</t>
  </si>
  <si>
    <t>-706163551</t>
  </si>
  <si>
    <t>OS/23</t>
  </si>
  <si>
    <t>D+M Sklopné zrcadlo - nad umyvadlo pro imobilní 400x600mm, nerez, včetně kotvení - specifikace dle PD</t>
  </si>
  <si>
    <t>2029178688</t>
  </si>
  <si>
    <t>OS/24</t>
  </si>
  <si>
    <t>D+M WC kartáč nástěnný s odjímatelnou nádobkou, nerez + plast, včetně kotvení - specifikace dle PD</t>
  </si>
  <si>
    <t>326773860</t>
  </si>
  <si>
    <t>OS/25</t>
  </si>
  <si>
    <t>D+M Držák na toaletní papír, nerez, včetně kotvení - specifikace dle PD</t>
  </si>
  <si>
    <t>-1568357632</t>
  </si>
  <si>
    <t>OS/26</t>
  </si>
  <si>
    <t>D+M Zásobník na mýdlo, nerez+plast, včetně kotvení - specifikace dle PD</t>
  </si>
  <si>
    <t>-46914848</t>
  </si>
  <si>
    <t>OS/27</t>
  </si>
  <si>
    <t>D+M Odkládací police, nerez, včetně kotvení - specifikace dle PD</t>
  </si>
  <si>
    <t>1363206217</t>
  </si>
  <si>
    <t>OS/28</t>
  </si>
  <si>
    <t xml:space="preserve">D+M Zrcadlo umývarny a WC personál , 800x2000 mm,řezáno na míru dle dispozice,  včetně kotvení - specifikace dle PD</t>
  </si>
  <si>
    <t>2023183671</t>
  </si>
  <si>
    <t>OS/29</t>
  </si>
  <si>
    <t>D+M Dvojité šatní skříně s lavicí pro pracovní a osobní oděv , ocelový plech lakovaný, sedák dřevotříska tl 18 mm s ABS hranou .1875x600x800/800- specifikace dle PD</t>
  </si>
  <si>
    <t>-559471640</t>
  </si>
  <si>
    <t>Výbava každého oddílu šatní skříňky: horní odkládací polička,tyč na ramínka, 2 háčky na oděvy.</t>
  </si>
  <si>
    <t>Uzamykání dvířek cylindrickým zámkem se 2 klíči</t>
  </si>
  <si>
    <t xml:space="preserve">Bezpečné police chráněné proti vypadnutí, materiál z EU,  dvířka s větracími otvory, perforace čísla skříňky na dveřích, </t>
  </si>
  <si>
    <t xml:space="preserve">výztuha dvířek proti násilnému otevření </t>
  </si>
  <si>
    <t>m.č.I-34c,I-35c,II-34d</t>
  </si>
  <si>
    <t>OS/30</t>
  </si>
  <si>
    <t xml:space="preserve">D+M Zrcadlo pokoje, kanceláře, denní místnosti, 1700x700x25mm, včetně upevnění, nerez rám -  specifikace dle PD</t>
  </si>
  <si>
    <t>712542664</t>
  </si>
  <si>
    <t>OS/31</t>
  </si>
  <si>
    <t>D+M Věšák do pokoje, kanceláře, denní místnosti, včetně upevnění, nerez - specifikace dle PD</t>
  </si>
  <si>
    <t>190821630</t>
  </si>
  <si>
    <t>OS/32</t>
  </si>
  <si>
    <t xml:space="preserve">D+M Kuchyňská linka přímá - společná jídelna a kuchyňka - rozměr 3995x2700 mm, včetně dřezu,baterie  a vestavných spotřebičů, napojení na rozvody a zprovoznění,nika pro umyvadlo bude upravena dle hloubky  umyvadla  - kompletní provedení dle PD</t>
  </si>
  <si>
    <t>2020912592</t>
  </si>
  <si>
    <t xml:space="preserve">D.1.1.19R1 - Ostatní výrobky - kuchyně </t>
  </si>
  <si>
    <t xml:space="preserve">"č.m.I-02,III-02 - společenská jídelna + kuchyňka" 2 </t>
  </si>
  <si>
    <t xml:space="preserve">"č.m. II-02,IV-02 - společenská jídelna + kuchyňka" 2 </t>
  </si>
  <si>
    <t>OS/33</t>
  </si>
  <si>
    <t xml:space="preserve">D+M Kuchyňská linka přímá - denní místnost pro personal  -  rozměr  2935x2700 mm, včetně dřezu,baterie dřezová, umyvadla, baterie umyvadlová a vestavných spotřebičů, napojení na rozvody a zprovozněním -  kompletní provedení dle PD</t>
  </si>
  <si>
    <t>-1444835759</t>
  </si>
  <si>
    <t xml:space="preserve">D.1.1.17 - ostatní výrobky - kuchyně </t>
  </si>
  <si>
    <t xml:space="preserve">"č.m.I-33,III-33 -  denní místnost pro personal" 2 </t>
  </si>
  <si>
    <t xml:space="preserve">"č.m. II-32,IV-33 - denní místnost pro personal" 2 </t>
  </si>
  <si>
    <t>OS/33A</t>
  </si>
  <si>
    <t xml:space="preserve">D+M Kuchyňská linka přímá - místnost V05 - aktivizace  -  rozměr  2800x2700 mm, včetně dřezu,baterie dřezová a vestavných spotřebičů, napojení na rozvody a zprovozněním -  kompletní provedení dle PD</t>
  </si>
  <si>
    <t>-133360112</t>
  </si>
  <si>
    <t>"č.m.V05 - aktivizace"1</t>
  </si>
  <si>
    <t>OS/34</t>
  </si>
  <si>
    <t xml:space="preserve">D+M Žaluziový kastlík z purenitu, vnitřní rozměr 4000x300x160mm pro okno 4000x2700mm, včetně vývodu elektro, včetně vystrojení žaluziemi  s elektrickým pohonem, včetně vodících a fasádních lišt, specifikace dle PD</t>
  </si>
  <si>
    <t>1702997171</t>
  </si>
  <si>
    <t>OS/35</t>
  </si>
  <si>
    <t>D+M Žaluziový kastlík z purenitu, vnitřní rozměr 3000x300x160mm pro okno 3000x2700mm, včetně vývodu elektro, včetně vystrojení žaluziemi s elektrickým pohonem, včetně vodících a fasádních lišt, specifikace dle PD</t>
  </si>
  <si>
    <t>1338375698</t>
  </si>
  <si>
    <t>OS/36</t>
  </si>
  <si>
    <t xml:space="preserve">D+M Žaluziový kastlík z purenitu, vnitřní rozměr 600x300x160mm pro okno 600x2700mm, včetně vývodu elektro, včetně vystrojení žaluziemi  s elektrickým pohonem, včetně vodících a fasádních lišt, specifikace dle PD</t>
  </si>
  <si>
    <t>-986806835</t>
  </si>
  <si>
    <t>OS/37</t>
  </si>
  <si>
    <t>D+M Žaluziový kastlík z purenitu, vnitřní rozměr 3910x300x160mm pro okno 3910x2700mm, včetně vývodu elektro, včetně vystrojení žaluziemi s elektrickým pohonem, včetně vodících a fasádních lišt, specifikace dle PD</t>
  </si>
  <si>
    <t>641121569</t>
  </si>
  <si>
    <t>OS/38</t>
  </si>
  <si>
    <t>D+M Žaluziový kastlík z purenitu, vnitřní rozměr 2785x300x160mm pro okno 2785x2700mm, včetně vývodu elektro, včetně vystrojení žaluziemi s elektrickým pohonem, včetně vodících a fasádních lišt, specifikace dle PD</t>
  </si>
  <si>
    <t>1794392999</t>
  </si>
  <si>
    <t>OS/39</t>
  </si>
  <si>
    <t xml:space="preserve">D+M Žaluziový kastlík z purenitu, vnitřní rozměr 3700x300x160mm pro okno 3700x2700mm, včetně vývodu elektro, včetně vystrojení žaluziemi  s elektrickým pohonem, včetně vodících a fasádních lišt, specifikace dle PD</t>
  </si>
  <si>
    <t>-1905340355</t>
  </si>
  <si>
    <t>OS/40</t>
  </si>
  <si>
    <t xml:space="preserve">D+M Žaluziový kastlík z purenitu, vnitřní rozměr 3365x300x160mm pro okno 3365x2700mm, včetně vývodu elektro, včetně vystrojení žaluziemi  s elektrickým pohonem, včetně vodících a fasádních lišt, specifikace dle PD</t>
  </si>
  <si>
    <t>-1587519389</t>
  </si>
  <si>
    <t>OS/41</t>
  </si>
  <si>
    <t xml:space="preserve">D+M Žaluziový kastlík z purenitu, vnitřní rozměr 3260x300x160mm pro okno 3260x2700mm, včetně vývodu elektro, včetně vystrojení žaluziemi  s elektrickým pohonem, včetně vodících a fasádních lišt, specifikace dle PD</t>
  </si>
  <si>
    <t>-491387973</t>
  </si>
  <si>
    <t>OS/42</t>
  </si>
  <si>
    <t>D+M Žaluziový kastlík z purenitu, vnitřní rozměr 4000x300x160mm pro okno 4000x2700mm, včetně vývodu elektro, včetně vystrojení žaluziemi s elektrickým pohonem, včetně vodících a fasádních lišt, specifikace dle PD</t>
  </si>
  <si>
    <t>-1749687878</t>
  </si>
  <si>
    <t>OS/43</t>
  </si>
  <si>
    <t xml:space="preserve">D+M Žaluziový kastlík z purenitu, vnitřní rozměr 4170x300x160mm pro okno 4170x2700mm, včetně vývodu elektro, včetně vystrojení žaluziemi  s elektrickým pohonem, včetně vodících a fasádních lišt, specifikace dle PD</t>
  </si>
  <si>
    <t>-860465265</t>
  </si>
  <si>
    <t>OS/46</t>
  </si>
  <si>
    <t>D+M Fasádní interiérová větrací mřížka, 200x200mm, int bílá, ocelový rám lakovaný, žaluzie pevná, síťka proti hmyzu, specifikace dle PD</t>
  </si>
  <si>
    <t>-730553064</t>
  </si>
  <si>
    <t>OS/48</t>
  </si>
  <si>
    <t>D+M Chladící celonerezový kontejner na odpad - gastro (komora pro uskladnění gastro odpadu, teplota chlazení 6-8 st., objem 240l)</t>
  </si>
  <si>
    <t>-984032844</t>
  </si>
  <si>
    <t>OS/49</t>
  </si>
  <si>
    <t xml:space="preserve">D+M Kuchyňská linka - sesterna V-19,  rozměr  2800x2700x600mm, včetně dřezu a umyvadla, napojení na rozvody a zprovozněním - kompletní provedení dle PD</t>
  </si>
  <si>
    <t>-1624523429</t>
  </si>
  <si>
    <t>OS/50</t>
  </si>
  <si>
    <t xml:space="preserve">D+M dělící zeď - zasedací místnost V-04/V-05,rozměr 4220x2700mm,akustic. charakteristika 48-53DB,poloautom.ovládání, elektr. pohon,ovládací tačítko,rám hliník,desky dřevotříska  E1,jednotlivé segmenty popisovatelné,barva bílá -  kompletní provedení dle PD</t>
  </si>
  <si>
    <t>-1441571832</t>
  </si>
  <si>
    <t>OS/51</t>
  </si>
  <si>
    <t xml:space="preserve">D+M střešní světlík - relaxační místnost V-16, rozměr  2400x1300 mm,hliníkový rám,zasklení čirým bezpečnostním  a izolačním trojsklem ESG,vnější strana bezpečnostní sklo, vč. nástavců purenit, barva ELOX RAL 8004 -  kompletní provedení dle PD</t>
  </si>
  <si>
    <t>47117668</t>
  </si>
  <si>
    <t>OS/52</t>
  </si>
  <si>
    <t xml:space="preserve">D+M střešní světlík - kaple V-13, rozměr 2600x500 mm,hliníkový rám,zasklení čirým bezpečnostním  a izolačním trojsklem ESG,vnější strana bezpečnostní sklo, vč. nástavců purenit, barva ELOX RAL 8004 -  kompletní provedení dle PD</t>
  </si>
  <si>
    <t>-1361849541</t>
  </si>
  <si>
    <t>Os/53</t>
  </si>
  <si>
    <t>-293200318</t>
  </si>
  <si>
    <t>OS/54</t>
  </si>
  <si>
    <t xml:space="preserve">D+M Kuchyňská linka přímá - kuchyňka pokojová č. m. III-08 -  rozměr 2200x2700 mm, včetně dřezu, baterie  a vestavných spotřebičů, napojení na rozvody a zprovoznění -  kompletní provedení dle PD</t>
  </si>
  <si>
    <t>-1150132326</t>
  </si>
  <si>
    <t xml:space="preserve">D.1.1.19R1 - ostatní výrobky - kuchyně </t>
  </si>
  <si>
    <t>"č.m. -III-08 - pokoj"1</t>
  </si>
  <si>
    <t>OS/55</t>
  </si>
  <si>
    <t xml:space="preserve">D+M Kuchyňská linka přímá - kuchyňka pokojová č.m. I-08, IV-08 -  rozměr 3225x2700 mm, včetně dřezu, baterie a vestavných spotřebičů, napojení na rozvody a zprovozněním -  kompletní provedení dle PD</t>
  </si>
  <si>
    <t>-793667449</t>
  </si>
  <si>
    <t>"č.m. -I-08,IV-08 - pokoj"2</t>
  </si>
  <si>
    <t>Pol234</t>
  </si>
  <si>
    <t xml:space="preserve">Recepce z plné cihly  290x140x65 mm, ve tvaru L včetně kaleného skla na pracovní desku, rozměr 4200x4200 mm,Založení na základové desce. Tato položka je předmětem speciálního řízení  ve spolupráci s provozovatelem a investorem . Bude určeno v rámci AD.</t>
  </si>
  <si>
    <t>ks</t>
  </si>
  <si>
    <t>-113032750</t>
  </si>
  <si>
    <t>" recepce v m.č. VF-02 - vstupní hala " 1</t>
  </si>
  <si>
    <t>Pol235</t>
  </si>
  <si>
    <t xml:space="preserve">Lavice  z plné cihly o rozměru  290x140x65 mm, ve tvaru T o rozměru  3100x1800 mm, výšky  450 mm. Založení provedeno na základové desce. - specifikace dle PD</t>
  </si>
  <si>
    <t>2098632996</t>
  </si>
  <si>
    <t>Pol241</t>
  </si>
  <si>
    <t xml:space="preserve">Kostka z plné cihly o rozměru  290x140x65 mm, rozměr 600x600mm, výšky 300 mm. Založení provedeno na základové desce. - specifikace dle PD</t>
  </si>
  <si>
    <t>567395777</t>
  </si>
  <si>
    <t>Pol242</t>
  </si>
  <si>
    <t xml:space="preserve">Kostka z plné cihly o rozměru  290x140x65 mm, rozměr 600x600mm, výšky 450 mm. Založení provedeno na základové desce - specifikace dle PD</t>
  </si>
  <si>
    <t>1316350761</t>
  </si>
  <si>
    <t>Pol243</t>
  </si>
  <si>
    <t xml:space="preserve">Kostka z plné cihly o rozměru  290x140x65 mm, rozměr 600x600mm, výšky 800 mm. Založení provedeno na základové desce - specifikace dle PD</t>
  </si>
  <si>
    <t>-1589824125</t>
  </si>
  <si>
    <t>Pol245</t>
  </si>
  <si>
    <t xml:space="preserve">Válec z plné cihlyo rozměru  290x140x65 mm, rozměr  průměr 300mm, výšky 1100 mm. Založení provedeno na základové desce - specifikace dle PD</t>
  </si>
  <si>
    <t>98973814</t>
  </si>
  <si>
    <t>Pol246</t>
  </si>
  <si>
    <t xml:space="preserve">Válec z plné cihly o rozměru  290x140x65 mm, rozměr  průměr 300mm, výšky 300 mm. Založení provedeno na základové desce - specifikace dle PD</t>
  </si>
  <si>
    <t>1597613153</t>
  </si>
  <si>
    <t>Pol53</t>
  </si>
  <si>
    <t xml:space="preserve">Recepční pult z plné cihly o rozměru  290x140x65 mm, stolová deska lamino, rozměr 1450x2585 mm ve tvaru L.Založení provedeno na základové desce.  Barva se upřesní architektem v rámci AD. </t>
  </si>
  <si>
    <t>1436875681</t>
  </si>
  <si>
    <t>"položka 53 - recepce I-32" 1</t>
  </si>
  <si>
    <t>"položka 117 - recepce II-31" 1</t>
  </si>
  <si>
    <t>"položka 166 - recepce III-32" 1</t>
  </si>
  <si>
    <t>"položka 227- recepce IV-32" 1</t>
  </si>
  <si>
    <t>998 R02</t>
  </si>
  <si>
    <t>D+M hydroizolační souvrství obložení ocelové markýzy - specifikace dle skladby PD</t>
  </si>
  <si>
    <t>-1203034303</t>
  </si>
  <si>
    <t>Specifikace skladby OBKL.01</t>
  </si>
  <si>
    <t>- penetrační vrstva lepící a stěrkovací hmoty pro vsrtvy vyztužené armovací sítí tl. 1mm (včetně dodávky sítě a materiálu)</t>
  </si>
  <si>
    <t>- hloubkový penetrační nátěr na lepící a stěrkovací hmotu</t>
  </si>
  <si>
    <t>- 1.vrstva lepící a stěrkovací hmoty</t>
  </si>
  <si>
    <t>- armovací tkanina ze skelného vlákna 145g/m2+přesahy</t>
  </si>
  <si>
    <t>- 2. vrstva lepící a stěrkovací hmoty</t>
  </si>
  <si>
    <t>- hloubkový penetrační nátěr před lepením obkladu</t>
  </si>
  <si>
    <t>"markýza trojúhelníková" (4,93*2+3,93*10+1,43*5)*(0,295+0,7+0,605)+(0,295*0,7+0,31*0,7/2)*34</t>
  </si>
  <si>
    <t>"markýza vodorovná" 158,8*3,2-(3,19*1,195*9+0,69*1,195*5+4,19*1,195*3)*2+(3,19*2+1,195*2)*0,12*9+(0,69*2+1,195*2)*0,12*5+(4,19*2+1,195*2)*0,12*3</t>
  </si>
  <si>
    <t>517,672*1,2 'Přepočtené koeficientem množství</t>
  </si>
  <si>
    <t>28372 R01</t>
  </si>
  <si>
    <t>deska spádová konstrukční z EPS 150S v proměnných tl. min. 20-80mm, spád 2%</t>
  </si>
  <si>
    <t>1238655497</t>
  </si>
  <si>
    <t>762361R01</t>
  </si>
  <si>
    <t>Konstrukční a vyrovnávací vstva obkladu na ocelovou kostrukci markýz - atypický prvek, včetně provedení detailů, kotvení, kladečského schéma a napojení na objekt</t>
  </si>
  <si>
    <t>724016126</t>
  </si>
  <si>
    <t>Deska OSB 4 (deska se zvýšenou odolností proti vzdušné vlhkosti do exteriéru, tl. 25 mm, včetně kotvícího materiálu, včetně dilatačních lišt</t>
  </si>
  <si>
    <t>a penetračního nátěru</t>
  </si>
  <si>
    <t>OBKL_01</t>
  </si>
  <si>
    <t>611D18P</t>
  </si>
  <si>
    <t>dveře jednokřídlé dřevotřískové bezfalcové plné, 700x2300mm, dřevěná rámová konstrukce s výplní z dřevotřísky, HPL opláštění fólie 0,8mm, barva RAL 9010, včetně kování (WC zámek), příslušenství a doplňků - dle PD</t>
  </si>
  <si>
    <t>753341943</t>
  </si>
  <si>
    <t>611D20P</t>
  </si>
  <si>
    <t>dveře jednokřídlé dřevotřískové bezfalcové plné, 700x2300mm, dřevěná rámová konstrukce s výplní z dřevotřísky, HPL opláštění fólie 0,8mm, barva RAL 9010, vlhkuodolné, včetně kování (WC zámek), příslušenství a doplňků - dle PD</t>
  </si>
  <si>
    <t>-288030790</t>
  </si>
  <si>
    <t>611D21P</t>
  </si>
  <si>
    <t>1400576502</t>
  </si>
  <si>
    <t>611D23L</t>
  </si>
  <si>
    <t>dveře jednokřídlé dřevotřískové plné, 700x2300mm, dřevěná rámová konstrukce s výplní z dřevotřísky, HPL opláštění fólie 0,8mm, barva RAL 9010, včetně kování (WC zámek), příslušenství a doplňků - dle PD</t>
  </si>
  <si>
    <t>-1834416463</t>
  </si>
  <si>
    <t>611D92L</t>
  </si>
  <si>
    <t>1567755455</t>
  </si>
  <si>
    <t>611D19L</t>
  </si>
  <si>
    <t>dveře jednokřídlé dřevotřískové bezfalcové plné, 800x2300mm, dřevěná rámová konstrukce s výplní z dřevotřísky, HPL opláštění fólie 0,8mm, barva RAL 9010, včetně kování, příslušenství a doplňků - dle PD</t>
  </si>
  <si>
    <t>-1599160866</t>
  </si>
  <si>
    <t>611D22P</t>
  </si>
  <si>
    <t>dveře jednokřídlé dřevotřískové bezfalcové plné, 800x2300mm, dřevěná rámová konstrukce s výplní z dřevotřísky, HPL opláštění fólie 0,8mm, barva RAL 9010, vlhkuodolné, včetně kování , příslušenství a doplňků - dle PD</t>
  </si>
  <si>
    <t>958306231</t>
  </si>
  <si>
    <t>611D30L</t>
  </si>
  <si>
    <t>dveře jednokřídlé dřevotřískové bezfalcové plné, 800x2300mm, dřevěná rámová konstrukce s výplní z dřevotřísky, HPL opláštění fólie 0,8mm, barva RAL 9010, včetně kování , příslušenství a doplňků - dle PD</t>
  </si>
  <si>
    <t>-1283326569</t>
  </si>
  <si>
    <t>611D59P</t>
  </si>
  <si>
    <t>dveře jednokřídlé dřevotřískové bezfalcové plné, 800x2300mm, dřevěná rámová konstrukce s výplní z dřevotřísky, HPL opláštění fólie 0,8mm, barva RAL 9010, madlo, včetně kování , příslušenství a doplňků - dle PD</t>
  </si>
  <si>
    <t>232743302</t>
  </si>
  <si>
    <t>611D72P</t>
  </si>
  <si>
    <t>-610749799</t>
  </si>
  <si>
    <t>611D93L</t>
  </si>
  <si>
    <t>-805607398</t>
  </si>
  <si>
    <t>611D24L</t>
  </si>
  <si>
    <t>dveře jednokřídlé dřevotřískové bezfalcové prosklené s nadsvětlíkem, 800x2300+400mm, dřevěná rámová konstrukce s výplní z dřevotřísky, HPL opláštění fólie 0,8mm, barva RAL 9010, Ŕw=37dB, včetně kování, příslušenství a doplňků - dle PD</t>
  </si>
  <si>
    <t>2136461700</t>
  </si>
  <si>
    <t>611D46P</t>
  </si>
  <si>
    <t>dveře jednokřídlé dřevotřískové bezfalcové plné s nadsvětlíkem, 800x2300+400mm, dřevěná rámová konstrukce s výplní z dřevotřísky, HPL opláštění fólie 0,8mm, barva RAL 9010, madlo, včetně kování (WC zámek), příslušenství a doplňků - dle PD</t>
  </si>
  <si>
    <t>1708670278</t>
  </si>
  <si>
    <t>611D60L</t>
  </si>
  <si>
    <t>-1886815578</t>
  </si>
  <si>
    <t>611D76P</t>
  </si>
  <si>
    <t>dveře jednokřídlé dřevotřískové bezfalcové prosklené s nadsvětlíkem, 800x2300+400mm, dřevěná rámová konstrukce s výplní z dřevotřísky, HPL opláštění fólie 0,8mm, barva RAL 9010, Ŕw=27dB, včetně kování , příslušenství a doplňků - dle PD</t>
  </si>
  <si>
    <t>559082679</t>
  </si>
  <si>
    <t>611D77P</t>
  </si>
  <si>
    <t>dveře jednokřídlé dřevotřískové bezfalcové prosklené s nadsvětlíkem, 800x2300+400mm, dřevěná rámová konstrukce s výplní z dřevotřísky, HPL opláštění fólie 0,8mm, barva RAL 9010, Ŕw=37dB, včetně kování , příslušenství a doplňků - dle PD</t>
  </si>
  <si>
    <t>576523473</t>
  </si>
  <si>
    <t>611D78L</t>
  </si>
  <si>
    <t>1860714953</t>
  </si>
  <si>
    <t>611D47P</t>
  </si>
  <si>
    <t>dveře jednokřídlé dřevotřískové bezfalcové plné s nadsvětlíkem, 900x2300+400mm, dřevěná rámová konstrukce s výplní z dřevotřísky, HPL opláštění fólie 0,8mm, barva RAL 9010, madlo, včetně kování (WC zámek), příslušenství a doplňků - dle PD</t>
  </si>
  <si>
    <t>1268281335</t>
  </si>
  <si>
    <t>611D57P</t>
  </si>
  <si>
    <t>dveře jednokřídlé dřevotřískové bezfalcové plné, 1000x2300mm, dřevěná rámová konstrukce s výplní z dřevotřísky, HPL opláštění fólie 0,8mm, barva RAL 9010, madlo, včetně kování , příslušenství a doplňků - dle PD</t>
  </si>
  <si>
    <t>1998134007</t>
  </si>
  <si>
    <t>611D15L</t>
  </si>
  <si>
    <t>dveře jednokřídlé dřevotřískové bezfalcové plné, 1100x2300mm, dřevěná rámová konstrukce s výplní z dřevotřísky, HPL opláštění fólie 0,8mm, barva RAL 9010, Ŕw=27dB, včetně kování , příslušenství a doplňků - dle PD</t>
  </si>
  <si>
    <t>1405773460</t>
  </si>
  <si>
    <t>611D31P</t>
  </si>
  <si>
    <t>dveře jednokřídlé dřevotřískové bezfalcové plné, 1100x2300mm, dřevěná rámová konstrukce s výplní z dřevotřísky, HPL opláštění fólie 0,8mm, barva RAL 9010, madlo, vlhkuodolné, včetně kování , příslušenství a doplňků - dle PD</t>
  </si>
  <si>
    <t>795643077</t>
  </si>
  <si>
    <t>611D34P</t>
  </si>
  <si>
    <t>dveře jednokřídlé dřevotřískové bezfalcové plné, 900x2300mm, dřevěná rámová konstrukce s výplní z dřevotřísky, HPL opláštění fólie 0,8mm, barva RAL 9010, madlo, vlhkuodolné, včetně kování , příslušenství a doplňků - dle PD</t>
  </si>
  <si>
    <t>1017056177</t>
  </si>
  <si>
    <t>611D35L</t>
  </si>
  <si>
    <t>-680821160</t>
  </si>
  <si>
    <t>611D68L</t>
  </si>
  <si>
    <t>dveře jednokřídlé dřevotřískové bezfalcové plné, 1000x2300mm, dřevěná rámová konstrukce s výplní z dřevotřísky, HPL opláštění fólie 0,8mm, barva RAL 9010, madlo, včetně kování, příslušenství a doplňků - dle PD</t>
  </si>
  <si>
    <t>-2034146731</t>
  </si>
  <si>
    <t>611D69P</t>
  </si>
  <si>
    <t>1545162659</t>
  </si>
  <si>
    <t>611D71L</t>
  </si>
  <si>
    <t>dveře jednokřídlé dřevotřískové bezfalcové plné, 1100x2300mm, dřevěná rámová konstrukce s výplní z dřevotřísky, HPL opláštění fólie 0,8mm, barva RAL 9010, vlhkuodolné, včetně kování , příslušenství a doplňků - dle PD</t>
  </si>
  <si>
    <t>-695913034</t>
  </si>
  <si>
    <t>611D82P</t>
  </si>
  <si>
    <t>dveře jednokřídlé dřevotřískové bezfalcové plné, 1100x2300mm, dřevěná rámová konstrukce s výplní z dřevotřísky, HPL opláštění fólie 0,8mm, barva RAL 9010, madlo, vlhkuodolné, včetně kování, příslušenství a doplňků - dle PD</t>
  </si>
  <si>
    <t>1879936420</t>
  </si>
  <si>
    <t>611D45L</t>
  </si>
  <si>
    <t>dveře jednokřídlé dřevotřískové bezfalcové plné, 1200x2300+400mm, dřevěná rámová konstrukce s výplní z dřevotřísky, HPL opláštění fólie 0,8mm, barva RAL 9010, včetně kování , příslušenství a doplňků - dle PD</t>
  </si>
  <si>
    <t>398913392</t>
  </si>
  <si>
    <t>611D25L</t>
  </si>
  <si>
    <t>dveře jednokřídlé dřevotřískové bezfalcové prosklené s nadsvětlíkem, 1000x2300+400mm, dřevěná rámová konstrukce s výplní z dřevotřísky, HPL opláštění fólie 0,8mm, barva RAL 9010, Ŕw=37dB, včetně kování , příslušenství a doplňků - dle PD</t>
  </si>
  <si>
    <t>-795915405</t>
  </si>
  <si>
    <t>611D58P</t>
  </si>
  <si>
    <t>dveře jednokřídlé dřevotřískové bezfalcové plné s nadsvětlíkem, 1000x2300+400mm, dřevěná rámová konstrukce s výplní z dřevotřísky, HPL opláštění fólie 0,8mm, barva RAL 9010, madlo, včetně kování , příslušenství a doplňků - dle PD</t>
  </si>
  <si>
    <t>478092251</t>
  </si>
  <si>
    <t>611D94P</t>
  </si>
  <si>
    <t>dveře jednokřídlé dřevotřískové prosklené s nadsvětlíkem, 1000x2300+400mm, dřevěná rámová konstrukce s výplní z dřevotřísky, HPL opláštění fólie 0,8mm, barva RAL 9010, Ŕw=37dB, včetně kování, příslušenství a doplňků - dle PD</t>
  </si>
  <si>
    <t>557552273</t>
  </si>
  <si>
    <t>611D52P</t>
  </si>
  <si>
    <t>dveře dvoukřídlé dřevotřískové plné s nadsvětlíkem, 800+800x2300+400mm, dřevěná rámová konstrukce s výplní z dřevotřísky, HPL opláštění fólie 0,8mm, barva RAL 9010, včetně kování , příslušenství a doplňků - dle PD</t>
  </si>
  <si>
    <t>535973896</t>
  </si>
  <si>
    <t>611D05L</t>
  </si>
  <si>
    <t>dveře jednokřídlé dřevotřískové bezfalcové protipožární EW15 DP3 C2, 800x2300mm, dřevěná rámová konstrukce s výplní protipožární dřevotřísky, HPL opláštění fólie 0,8mm, barva RAL 9010, včetně kování, příslušenství a doplňků - dle PD</t>
  </si>
  <si>
    <t>-2121451656</t>
  </si>
  <si>
    <t>611D06L</t>
  </si>
  <si>
    <t>dveře jednokřídlé dřevotřískové bezfalcové protipožární EW15 DP3 C2, 800x2300mm, dřevěná rámová konstrukce s výplní protipožární dřevotřísky, HPL opláštění fólie 0,8mm, barva RAL 9010, včetně kování , příslušenství a doplňků - dle PD</t>
  </si>
  <si>
    <t>-802315983</t>
  </si>
  <si>
    <t>611D07P</t>
  </si>
  <si>
    <t>-523655283</t>
  </si>
  <si>
    <t>611D08L</t>
  </si>
  <si>
    <t>-1934761278</t>
  </si>
  <si>
    <t>611D09L</t>
  </si>
  <si>
    <t>-1545756354</t>
  </si>
  <si>
    <t>611D10P</t>
  </si>
  <si>
    <t>-849987334</t>
  </si>
  <si>
    <t>611D16P</t>
  </si>
  <si>
    <t>1855907165</t>
  </si>
  <si>
    <t>611D28P</t>
  </si>
  <si>
    <t>1777764824</t>
  </si>
  <si>
    <t>611D37P</t>
  </si>
  <si>
    <t>1392067735</t>
  </si>
  <si>
    <t>611D38P</t>
  </si>
  <si>
    <t>-242879863</t>
  </si>
  <si>
    <t>611D39P</t>
  </si>
  <si>
    <t>-180375921</t>
  </si>
  <si>
    <t>611D40P</t>
  </si>
  <si>
    <t>dveře jednokřídlé dřevotřískové protipožární EW15 DP3 C2, 800x2300mm, dřevěná rámová konstrukce s výplní protipožární dřevotřísky, HPL opláštění fólie 0,8mm, barva RAL 9010, včetně kování, příslušenství a doplňků - dle PD</t>
  </si>
  <si>
    <t>1441677486</t>
  </si>
  <si>
    <t>611D53P</t>
  </si>
  <si>
    <t>450061293</t>
  </si>
  <si>
    <t>611D54P</t>
  </si>
  <si>
    <t>-2112749280</t>
  </si>
  <si>
    <t>611D61L</t>
  </si>
  <si>
    <t>-965690160</t>
  </si>
  <si>
    <t>611D62L</t>
  </si>
  <si>
    <t>-1858990851</t>
  </si>
  <si>
    <t>611D63L</t>
  </si>
  <si>
    <t>1444509859</t>
  </si>
  <si>
    <t>611D64L</t>
  </si>
  <si>
    <t>-862131613</t>
  </si>
  <si>
    <t>611D79P</t>
  </si>
  <si>
    <t>1503832877</t>
  </si>
  <si>
    <t>611D80L</t>
  </si>
  <si>
    <t>181524453</t>
  </si>
  <si>
    <t>611D88L</t>
  </si>
  <si>
    <t>374895312</t>
  </si>
  <si>
    <t>611D89P</t>
  </si>
  <si>
    <t>-1218033972</t>
  </si>
  <si>
    <t>611D90P</t>
  </si>
  <si>
    <t>1138041754</t>
  </si>
  <si>
    <t>611D91P</t>
  </si>
  <si>
    <t>1986879901</t>
  </si>
  <si>
    <t>611D41L</t>
  </si>
  <si>
    <t>dveře jednokřídlé dřevotřískové bezfalcové protipožární EW15 DP3 C2+nadsvětlík, 800x2300+400mm, dřevěná rámová konstrukce s výplní protipožární dřevotřísky, HPL opláštění fólie 0,8mm, barva RAL 9010, včetně kování , příslušenství a doplňků - dle PD</t>
  </si>
  <si>
    <t>617197469</t>
  </si>
  <si>
    <t>611D42L</t>
  </si>
  <si>
    <t>330037553</t>
  </si>
  <si>
    <t>611D43L</t>
  </si>
  <si>
    <t>-571409465</t>
  </si>
  <si>
    <t>611D44L</t>
  </si>
  <si>
    <t>2089197930</t>
  </si>
  <si>
    <t>611D56L</t>
  </si>
  <si>
    <t>dveře dvoukřídlé dřevotřískové bezfalcové protipožární EW15 DP3 C2, (900+524)x2300mm, dřevěná rámová konstrukce s výplní protipožární dřevotřísky, HPL opláštění fólie 0,8mm, barva RAL 9010, včetně kování , příslušenství a doplňků - dle PD</t>
  </si>
  <si>
    <t>185520828</t>
  </si>
  <si>
    <t>611D74L</t>
  </si>
  <si>
    <t>dveře jednokřídlé dřevotřískové bezfalcové protipožární EW15 DP3 C2, 900x2300mm, dřevěná rámová konstrukce s výplní protipožární dřevotřísky, HPL opláštění fólie 0,8mm, barva RAL 9010, včetně kování , příslušenství a doplňků - dle PD</t>
  </si>
  <si>
    <t>397593723</t>
  </si>
  <si>
    <t>611D75L</t>
  </si>
  <si>
    <t>1529056281</t>
  </si>
  <si>
    <t>611D11L</t>
  </si>
  <si>
    <t>dveře jednokří. dřevotřískové bezfalcové protipož. EI30 DP3 S200, 1100x2300mm, kouřotěsné, Ŕw =27dB, dřevěná rámová konstrukce s výplní protipožární dřevotřísky, HPL opláštění fólie 0,8mm, RAL 9010, včetně kování, příslušenství a doplňků - dle PD</t>
  </si>
  <si>
    <t>-2069686641</t>
  </si>
  <si>
    <t>611D12L</t>
  </si>
  <si>
    <t>dveře jednokř. dřevotřískové bezfalcové protipož. EI30 DP3 S200, 1100x2300mm, kouřotěsné, Ŕw =27dB, dřevěná rámová konstrukce s výplní protipožární dřevotřísky, HPL opláštění fólie 0,8mm, RAL 9010, včetně kování , příslušenství a doplňků - dle PD</t>
  </si>
  <si>
    <t>-1541095023</t>
  </si>
  <si>
    <t>611D32L</t>
  </si>
  <si>
    <t>dveře jednokř. dřevotřískové bezfalcové protipož. EI30 DP3 S200, 1100x2300mm, kouřotěsné, Ŕw =27dB,dřevěná rámová konstrukce s výplní protipožární dřevotřísky, HPL opláštění fólie 0,8mm, RAL 9010, včetně kování (, příslušenství a doplňků - dle PD</t>
  </si>
  <si>
    <t>-2077055154</t>
  </si>
  <si>
    <t>611D33P</t>
  </si>
  <si>
    <t>-2134822537</t>
  </si>
  <si>
    <t>611D65P</t>
  </si>
  <si>
    <t>dveře jednokřídlé dřevotřískové protipožární EI30 DP3 S200, 1100x2300mm, kouřotěsné, R´w =27dB, dřevěná rámová konstrukce s výplní protipožární dřevotřísky, HPL opláštění fólie 0,8mm, barva RAL 9010, včetně kování , příslušenství a doplňků - dle PD</t>
  </si>
  <si>
    <t>1705816146</t>
  </si>
  <si>
    <t>611D66P</t>
  </si>
  <si>
    <t>dveře jednokřídlé dřevotřískové bezfalcové protipožární EI30 DP3 S200, 1100x2300mm, kouřotěsné, Ŕw =27dB,dřevěná rámová konstrukce s výplní protipožární dřevotřísky, HPL opláštění fólie 0,8mm, barva RAL 9010, včetně kování, příslušenství a doplňků</t>
  </si>
  <si>
    <t>-2110159569</t>
  </si>
  <si>
    <t>611D67L</t>
  </si>
  <si>
    <t>dveře jednokřídlé dřevotřískové bezfalcové protipožární EI30 DP3 S200, 1100x2300mm, kouřotěsné, Ŕw =27dB, dřevěná rámová konstrukce s výplní protipožární dřevotřísky, HPL opláštění fólie 0,8mm, barva RAL 9010, madlo, včetně kování , příslušenství a d</t>
  </si>
  <si>
    <t>-610671799</t>
  </si>
  <si>
    <t>611D83L</t>
  </si>
  <si>
    <t>dveře jednokř. dřevotřískové bezfalcové protipož. EI30 DP3 S200, 1100x2300mm, kouřotěsné, Ŕw =27dB, dřevěná rámová konstrukce s výplní protipožární dřevotřísky, HPL opláštění fólie 0,8mm, RAl 9010, včetně kování , příslušenství a doplňků - dle PD</t>
  </si>
  <si>
    <t>-1767233675</t>
  </si>
  <si>
    <t>611D84P</t>
  </si>
  <si>
    <t>dveře jednokř. dřevotřískové bezfalcové protipož. EI30 DP3 S200, 1100x2300mm, kouřotěsné, Ŕw =27dB, dřevěná rámová konstrukce s výplní protipožární dřevotřísky, HPL opláštění fólie 0,8mm, RAL 9010, včetně kování, příslušenství a doplňků - dle PD</t>
  </si>
  <si>
    <t>1916658578</t>
  </si>
  <si>
    <t>611D27P</t>
  </si>
  <si>
    <t>dveře jednokř. dřevotřísk. prosklené bezfalcové protipož. EW15 DP3 C2 + nadsvětlík, 1000x2300+400mm, Ŕw =37dB, dř. rámová konstrukce s výplní protipož. dřevotřísky, HPL opláštění fólie 0,8mm, RAL 9010, včetně kování , příslušenství a doplňků - dle PD</t>
  </si>
  <si>
    <t>160019902</t>
  </si>
  <si>
    <t>611D13L</t>
  </si>
  <si>
    <t>dveře posuvné do pouzdra, jednokřídlé dřevotřískové bezfalcové plné, 1000x2300mm, dřevěná rámová konstrukce s výplní z dřevotřísky, HPL opláštění fólie 0,8mm, barva RAL 9010, vlhkuodolné, kouřotěsné, včetně kování a doplňků - kompletní dodávka dle PD</t>
  </si>
  <si>
    <t>808903075</t>
  </si>
  <si>
    <t>611D14P</t>
  </si>
  <si>
    <t>901155249</t>
  </si>
  <si>
    <t>611D86P</t>
  </si>
  <si>
    <t>dveře posuvné do pouzdra, jednokřídlé dřevotřískové bezfalcové plné, 1100x2300mm, dřevěná rámová konstrukce s výplní z dřevotřísky, HPL opláštění fólie 0,8mm, barva RAL 9010, vlhkuodolné, kouřotěsné, včetně kování a doplňků - kompletní dodávka dle PD</t>
  </si>
  <si>
    <t>-1679763835</t>
  </si>
  <si>
    <t>611D87L</t>
  </si>
  <si>
    <t>235210040</t>
  </si>
  <si>
    <t>553R01</t>
  </si>
  <si>
    <t>zárubeň jednokřídlá dřevěná rámová pro dveře bezfalcové, požární odolnost EW15 DP3 - C2, pro zdění tl. stěny 240/250mm o rozměru 800/2300mm, včetně povrchové úpravy - specifikace dle PD</t>
  </si>
  <si>
    <t>1752996032</t>
  </si>
  <si>
    <t>553R02</t>
  </si>
  <si>
    <t>zárubeň jednokřídlá dřevěná rámová pro dveře bezfalcové, požární odolnost EW15 DP3 - C2, pro zdění tl. stěny 240/250mm o rozměru 900/2300mm, včetně povrchové úpravy - specifikace dle PD</t>
  </si>
  <si>
    <t>-386981083</t>
  </si>
  <si>
    <t>553R03</t>
  </si>
  <si>
    <t>zárubeň jednokřídlá dřevěná rámová pro dveře bezfalcové, požární odolnost EW15 DP3 - C2, pro zdění tl. stěny 240/250mm o rozměru 800/2300+400mm (nadsvětlík), včetně povrchové úpravy - specifikace dle PD</t>
  </si>
  <si>
    <t>-1978096710</t>
  </si>
  <si>
    <t>553R04</t>
  </si>
  <si>
    <t>zárubeň jednokřídlá dřevěná rámová pro dveře bezfalcové, pro zdění tl. stěny 80mm o rozměru 700/2300mm, včetně povrchové úpravy - specifikace dle PD</t>
  </si>
  <si>
    <t>-1124148090</t>
  </si>
  <si>
    <t>553R04.1</t>
  </si>
  <si>
    <t>zárubeň jednokřídlá dřevěná rámová pro dveře bezfalcové, pro zdění tl. stěny 80mm o rozměru 700/2300mm, vlhkuodolná, včetně povrchové úpravy - specifikace dle PD</t>
  </si>
  <si>
    <t>319954467</t>
  </si>
  <si>
    <t>553R05</t>
  </si>
  <si>
    <t>zárubeň jednokřídlá dřevěná rámová pro dveře bezfalcové, pro zdění tl. stěny 80mm o rozměru 800/2300mm, včetně povrchové úpravy - specifikace dle PD</t>
  </si>
  <si>
    <t>-1457714259</t>
  </si>
  <si>
    <t>553R05.1</t>
  </si>
  <si>
    <t>zárubeň jednokřídlá dřevěná rámová pro dveře bezfalcové, pro zdění tl. stěny 80mm o rozměru 800/2300mm, vlhkuodolná, včetně povrchové úpravy - specifikace dle PD</t>
  </si>
  <si>
    <t>-1351523637</t>
  </si>
  <si>
    <t>553R06</t>
  </si>
  <si>
    <t>zárubeň jednokřídlá dřevěná rámová pro dveře bezfalcové, pro zdění tl. stěny 240mm o rozměru 800/2300mm, včetně povrchové úpravy - specifikace dle PD</t>
  </si>
  <si>
    <t>723270915</t>
  </si>
  <si>
    <t>553R07</t>
  </si>
  <si>
    <t>zárubeň jednokřídlá dřevěná rámová pro dveře bezfalcové, pro zdění tl. stěny 240/250mm o rozměru 800/2300+400mm (nadsvětlík), včetně povrchové úpravy - specifikace dle PD</t>
  </si>
  <si>
    <t>883518609</t>
  </si>
  <si>
    <t>553R09</t>
  </si>
  <si>
    <t>zárubeň jednokřídlá dřevěná rámová pro dveře bezfalcové, pro zdění tl. stěny 250mm o rozměru 900/2300+400mm (nadsvětlík), včetně povrchové úpravy - specifikace dle PD</t>
  </si>
  <si>
    <t>1373409328</t>
  </si>
  <si>
    <t>553R17</t>
  </si>
  <si>
    <t>zárubeň jednokřídlá dřevěná rámová pro dveře bezfalcové, pro zdění tl. stěny 115 mm o rozměru 900/2300, včetně povrchové úpravy - specifikace dle PD</t>
  </si>
  <si>
    <t>1420638783</t>
  </si>
  <si>
    <t>553R08</t>
  </si>
  <si>
    <t>zárubeň jednokřídlá dřevěná rámová pro dveře bezfalcové, požární odolnost EI30 DP3 S200, pro zdění tl. stěny 240/250mm o rozměru 1100/2300mm, včetně povrchové úpravy - specifikace dle PD</t>
  </si>
  <si>
    <t>1769661177</t>
  </si>
  <si>
    <t>553R10</t>
  </si>
  <si>
    <t>zárubeň jednokřídlá dřevěná rámová pro dveře bezfalcové, požární odolnost EW15 DP3C2, pro zdění tl. stěny 250mm o rozměru 1100/2300mm, včetně povrchové úpravy - specifikace dle PD</t>
  </si>
  <si>
    <t>-1308697256</t>
  </si>
  <si>
    <t>553R11</t>
  </si>
  <si>
    <t>zárubeň jednokřídlá dřevěná rámová pro dveře bezfalcové, pro zdění tl. stěny 240mm o rozměru 1000/2300mm, včetně povrchové úpravy - specifikace dle PD</t>
  </si>
  <si>
    <t>1571115865</t>
  </si>
  <si>
    <t>553R12</t>
  </si>
  <si>
    <t>zárubeň jednokřídlá dřevěná rámová pro dveře bezfalcové, pro zdění tl. stěny 240mm o rozměru 1000/2300+400mm(nadsvětlík), včetně povrchové úpravy - specifikace dle PD</t>
  </si>
  <si>
    <t>230610652</t>
  </si>
  <si>
    <t>553R13</t>
  </si>
  <si>
    <t>zárubeň jednokřídlá dřevěná rámová pro dveře bezfalcové, pro zdění tl. stěny 240/250mm o rozměru 1100/2300mm, včetně povrchové úpravy - specifikace dle PD</t>
  </si>
  <si>
    <t>387432477</t>
  </si>
  <si>
    <t>553R13.1</t>
  </si>
  <si>
    <t>zárubeň jednokřídlá dřevěná rámová pro dveře bezfalcové, pro zdění tl. stěny 240/250mm o rozměru 1100/2300mm, vlhkuodolné, včetně povrchové úpravy - specifikace dle PD</t>
  </si>
  <si>
    <t>2040874991</t>
  </si>
  <si>
    <t>553R14</t>
  </si>
  <si>
    <t>zárubeň jednokřídlá dřevěná rámová pro dveře bezfalcové, pro zdění tl. stěny 250mm o rozměru 1100/2300+400mm(nadsvětlík), včetně povrchové úpravy - specifikace dle PD</t>
  </si>
  <si>
    <t>791323487</t>
  </si>
  <si>
    <t>553R18</t>
  </si>
  <si>
    <t>zárubeň jednokřídlá dřevěná rámová pro dveře bezfalcové, pro zdění tl. stěny 115 mm o rozměru 1000/2300 mm, včetně povrchové úpravy - specifikace dle PD</t>
  </si>
  <si>
    <t>-402588720</t>
  </si>
  <si>
    <t>553R15</t>
  </si>
  <si>
    <t>zárubeň dvoukřídlá dřevěná rámová pro dveře bezfalcové, pro zdění tl. stěny 250mm o rozměru 800+800/2300+400mm(nadsvětlík), včetně povrchové úpravy - specifikace dle PD</t>
  </si>
  <si>
    <t>741241373</t>
  </si>
  <si>
    <t>553O01</t>
  </si>
  <si>
    <t>fasádní AL okno do sestavy, fix, napojení na posuvné dveře, fix, trojsklo, bezpečnostní, 1895x3400mm, s nadsvětlíkem z PUR panelu. Včetně rámu, kování a příslušenství - kompletní dodávka dle PD</t>
  </si>
  <si>
    <t>1661176544</t>
  </si>
  <si>
    <t>553O02</t>
  </si>
  <si>
    <t>fasádní AL okno do sestavy fix, trojsklo, bezpečnostní, 2765x3400mm. Nadsvětlík PUR panel. Včetně rámu, kování a příslušenství - kompletní dodávka dle PD</t>
  </si>
  <si>
    <t>-1208988859</t>
  </si>
  <si>
    <t>553O03</t>
  </si>
  <si>
    <t>sestava fasádních AL oken, fix+otevíravé+sklopné, trojsklo, bezpečnostní, 4000x2700mm. Včetně rámu, kování a příslušenství - kompletní dodávka dle PD</t>
  </si>
  <si>
    <t>874555082</t>
  </si>
  <si>
    <t>553O04</t>
  </si>
  <si>
    <t>sestava fasádních AL oken, fix+otevíravé+sklopné, trojsklo, bezpečnostní, 3000x2700mm. Včetně rámu, kování a příslušenství - kompletní dodávka dle PD</t>
  </si>
  <si>
    <t>1831715230</t>
  </si>
  <si>
    <t>553O05</t>
  </si>
  <si>
    <t>712927749</t>
  </si>
  <si>
    <t>553O06</t>
  </si>
  <si>
    <t>fasádní AL okno, otevíravé+sklopné, trojsklo, bezpečnostní, 600x2700mm. Včetně rámu, kování a příslušenství - kompletní dodávka dle PD</t>
  </si>
  <si>
    <t>-788233630</t>
  </si>
  <si>
    <t>553O07</t>
  </si>
  <si>
    <t>-1051626095</t>
  </si>
  <si>
    <t>553O08</t>
  </si>
  <si>
    <t>sestava fasádních AL oken, fix+otevíravé+sklopné, trojsklo, bezpečnostní, fix-požární zasklení EW 15 DP1, 3910x2700mm. Včetně rámu, kování a příslušenství - kompletní dodávka dle PD</t>
  </si>
  <si>
    <t>-164165618</t>
  </si>
  <si>
    <t>553O10</t>
  </si>
  <si>
    <t>fasádní AL okno do sestavy fix, trojsklo, bezpečnostní, 2785x2700mm. Včetně rámu, kování a příslušenství - kompletní dodávka dle PD</t>
  </si>
  <si>
    <t>1823819166</t>
  </si>
  <si>
    <t>553O12</t>
  </si>
  <si>
    <t>fasádní AL okno do sestavy fix+otevíravé+sklopné, trojsklo, bezpečnostní, 3700x2700mm. Včetně rámu, kování a příslušenství - kompletní dodávka dle PD</t>
  </si>
  <si>
    <t>472506146</t>
  </si>
  <si>
    <t>553O13</t>
  </si>
  <si>
    <t>sestava fasádních AL oken, fix, trojsklo, bezpečnostní, fix-požární zasklení EW 15 DP1, 3365x2700mm. Včetně rámu, kování a příslušenství - kompletní dodávka dle PD</t>
  </si>
  <si>
    <t>1818322111</t>
  </si>
  <si>
    <t>553O14</t>
  </si>
  <si>
    <t>sestava fasádních AL oken, fix+otevíravé+sklopné, trojsklo, bezpečnostní, fix-požární zasklení EW 15 DP1, 3260x2700mm. Včetně rámu, kování a příslušenství - kompletní dodávka dle PD</t>
  </si>
  <si>
    <t>-2010486217</t>
  </si>
  <si>
    <t>553O15</t>
  </si>
  <si>
    <t>1616658027</t>
  </si>
  <si>
    <t>553O16</t>
  </si>
  <si>
    <t>sestava fasádních AL oken, fix+otevíravé+sklopné, trojsklo, bezpečnostní, fix-požární zasklení EW 15 DP1, 4170x2700mm. Včetně rámu, kování a příslušenství - kompletní dodávka dle PD</t>
  </si>
  <si>
    <t>-1085661123</t>
  </si>
  <si>
    <t>553O17</t>
  </si>
  <si>
    <t>fasádní AL okno do sestavy, napojení na vnější okno+napojení rohové na okno zádveří, fix, trojsklo, bezpečnostní, 2090x3400mm, nadsvětlík PUR panel. Včetně rámu, kování a příslušenství - kompletní dodávka dle PD</t>
  </si>
  <si>
    <t>1016545248</t>
  </si>
  <si>
    <t>553O18</t>
  </si>
  <si>
    <t>fasádní AL okno do sestavy, napojení na vnitřní posuvné dveře+napojení na rohové okno zádveří, fix, trojsklo, bezpečnostní, 2055x3400mm, nadsvětlík PUR panel. Včetně rámu, kování a příslušenství - kompletní dodávka dle PD</t>
  </si>
  <si>
    <t>590759575</t>
  </si>
  <si>
    <t>553O19</t>
  </si>
  <si>
    <t>190569372</t>
  </si>
  <si>
    <t>553O20</t>
  </si>
  <si>
    <t>fasádní AL okno do sestavy, napojení na vnější okno+napojení rohové na okno zádveří, trojsklo, bezpečnostní, 2090x3400mm, nadsvětlík PUR panel. Včetně rámu, kování a příslušenství - kompletní dodávka dle PD</t>
  </si>
  <si>
    <t>-421535093</t>
  </si>
  <si>
    <t>553O23</t>
  </si>
  <si>
    <t>sestava fasádních AL oken, fix+otevíravé dvoukřídlé+fix, trojsklo, bezpečnostní, 5790x2700mm. Včetně rámu, kování a příslušenství - kompletní dodávka dle PD</t>
  </si>
  <si>
    <t>1792521785</t>
  </si>
  <si>
    <t>553O24</t>
  </si>
  <si>
    <t>sestava fasádních AL oken, otevíravé+fix+fix+fix+otevíravé, trojsklo, bezpečnostní, 10265x2700mm. Včetně rámu, kování a příslušenství - kompletní dodávka dle PD</t>
  </si>
  <si>
    <t>-1960754735</t>
  </si>
  <si>
    <t>553O25</t>
  </si>
  <si>
    <t>sestava fasádních AL oken, fix+fix+fix, trojsklo, bezpečnostní, 5790x2700mm. Včetně rámu, kování a příslušenství - kompletní dodávka dle PD</t>
  </si>
  <si>
    <t>2014198849</t>
  </si>
  <si>
    <t>553O26/27</t>
  </si>
  <si>
    <t>sestava interiérových AL oken, fix+nadsvětlík fix, trojsklo, bezpečnostní, 2260x3000mm s rozšiřujícím profilem do stropu. Včetně rámu, kování a příslušenství - kompletní dodávka dle PD</t>
  </si>
  <si>
    <t>1922654073</t>
  </si>
  <si>
    <t>553O28/29</t>
  </si>
  <si>
    <t>sestava interiérových AL oken, fix+nadsvětlík fix, trojsklo, bezpečnostní, 2450x3000mm s rozšiřujícím profilem do stropu. Včetně rámu, kování a příslušenství - kompletní dodávka dle PD</t>
  </si>
  <si>
    <t>-1899094980</t>
  </si>
  <si>
    <t>553O30</t>
  </si>
  <si>
    <t>sestava intetiérových AL oken, fix+fix, trojsklo, bezpečnostní, 2450x2700mm. Včetně rámu, kování a příslušenství - kompletní dodávka dle PD</t>
  </si>
  <si>
    <t>-2012378980</t>
  </si>
  <si>
    <t>553O31</t>
  </si>
  <si>
    <t>sestava intetiérových AL oken, fix, trojsklo, bezpečnostní, 5978x3400mm. Včetně rámu, kování a příslušenství - kompletní dodávka dle PD</t>
  </si>
  <si>
    <t>-1816107907</t>
  </si>
  <si>
    <t>553O32</t>
  </si>
  <si>
    <t>sestava intetiérových AL oken, fix, trojsklo, bezpečnostní, 6354x3400mm. Včetně rámu, kování a příslušenství - kompletní dodávka dle PD</t>
  </si>
  <si>
    <t>2062044021</t>
  </si>
  <si>
    <t>553O33</t>
  </si>
  <si>
    <t>sestava intetiérových AL oken, fix, trojsklo, bezpečnostní, 3785x3400mm. Včetně rámu, kování a příslušenství - kompletní dodávka dle PD</t>
  </si>
  <si>
    <t>-1587509395</t>
  </si>
  <si>
    <t>553O09</t>
  </si>
  <si>
    <t>fasádní AL zákrytový panel (panel zakrývající stěnu, stejné provedení jako rám okna) 240x2700mm - kompletní dodávka dle PD</t>
  </si>
  <si>
    <t>-522257057</t>
  </si>
  <si>
    <t>553O11</t>
  </si>
  <si>
    <t>fasádní AL zákrytový panel (panel zakrývající ocelový sloup, stejné provedení jako rám okna) 200x2700mm - kompletní dodávka dle PD</t>
  </si>
  <si>
    <t>1524190365</t>
  </si>
  <si>
    <t>553O21</t>
  </si>
  <si>
    <t>fasádní AL zákrytový panel s domovním vrátným (panel zakrývající ocelový sloup, stejné provedení jako rám okna) 200x3400mm - kompletní dodávka dle PD</t>
  </si>
  <si>
    <t>-1301600452</t>
  </si>
  <si>
    <t>553O22</t>
  </si>
  <si>
    <t>1452239440</t>
  </si>
  <si>
    <t>31794R01</t>
  </si>
  <si>
    <t>D+M ocelových konstrukcí strop nad 1.NP včetně povrchové úpravy</t>
  </si>
  <si>
    <t>-30934166</t>
  </si>
  <si>
    <t>"výkaz oceli D.1.2.c.04.a" 35378/1000*1,1</t>
  </si>
  <si>
    <t>31794R02</t>
  </si>
  <si>
    <t xml:space="preserve">D+M ocelových konstrukcí - vodorovná markýza, včetně provedení detailů, kotvení, napojení na objekt a  povrchové úpravy</t>
  </si>
  <si>
    <t>1505629551</t>
  </si>
  <si>
    <t>4864/1000*1,1</t>
  </si>
  <si>
    <t>31794R03</t>
  </si>
  <si>
    <t>D+M ocelových konstrukcí - trojúhelníková markýza, včetně provedení detailů, kotvení, napojení na objekt a povrchové úpravy</t>
  </si>
  <si>
    <t>1955183659</t>
  </si>
  <si>
    <t>3901/1000*1,1</t>
  </si>
  <si>
    <t>31794R04</t>
  </si>
  <si>
    <t>Příplatek za zpracování dílenské dokumentace zámečnických výrobků</t>
  </si>
  <si>
    <t>-718305244</t>
  </si>
  <si>
    <t>31794R05</t>
  </si>
  <si>
    <t>D+M Stání pro kontejnery Z01 - včetně povrchové úpravy a kotvení - specifikace dle PD</t>
  </si>
  <si>
    <t>-1480116411</t>
  </si>
  <si>
    <t>401,26/1000*1,1</t>
  </si>
  <si>
    <t>553D48</t>
  </si>
  <si>
    <t>dveře vchodové do atria - jednokřídlé 1060x3000mm, včetně zárubně, kování a příslušenství - kompletní dodávka dle PD</t>
  </si>
  <si>
    <t>1504865511</t>
  </si>
  <si>
    <t>553D49</t>
  </si>
  <si>
    <t>1388317361</t>
  </si>
  <si>
    <t>553D26</t>
  </si>
  <si>
    <t>dveře vchodové dvoukřídlé Al prosklené bezpečnostní,1600x2700mm, dveře jsou součástí únikové cesty, včetně zárubně, kování a příslušenství - kompletní dodávka dle PD</t>
  </si>
  <si>
    <t>-2127571992</t>
  </si>
  <si>
    <t>553D36</t>
  </si>
  <si>
    <t>1525367217</t>
  </si>
  <si>
    <t>553D55</t>
  </si>
  <si>
    <t>požární dveře vchodové dvoukřídlé Al prosklené, bezpečnostní, 1640x2700mm, EI30 DP1 C2, dveře jsou součástí únikové cesty, včetně zárubně, kování a příslušenství - kompletní dodávka dle PD</t>
  </si>
  <si>
    <t>-301121357</t>
  </si>
  <si>
    <t>553D70</t>
  </si>
  <si>
    <t>789415348</t>
  </si>
  <si>
    <t>553D85</t>
  </si>
  <si>
    <t>1954947211</t>
  </si>
  <si>
    <t>553D50</t>
  </si>
  <si>
    <t>dveře vchodové dvoukřídlé Al prosklené bezpečnostní,1960x3000mm, včetně zárubně, kování a příslušenství - kompletní dodávka dle PD</t>
  </si>
  <si>
    <t>1830122193</t>
  </si>
  <si>
    <t>553D51</t>
  </si>
  <si>
    <t>-252254244</t>
  </si>
  <si>
    <t>553D17</t>
  </si>
  <si>
    <t>dveře interiérové jednokřídlé Al prosklené bezpečnostní, do sestavy s okny, 800x2450mm, Ŕw=27dB, včetně zárubně, kování a příslušenství - kompletní dodávka dle PD</t>
  </si>
  <si>
    <t>463971624</t>
  </si>
  <si>
    <t>553D29</t>
  </si>
  <si>
    <t>1523434931</t>
  </si>
  <si>
    <t>553D73</t>
  </si>
  <si>
    <t>1184547</t>
  </si>
  <si>
    <t>553D81</t>
  </si>
  <si>
    <t>2122340057</t>
  </si>
  <si>
    <t>553D03</t>
  </si>
  <si>
    <t>dveře interiérové dvoukřídlé Al prosklené s horním nadsvětlíkem, bezpečnostní, 920+920x2300+400mm, EW15 DP3 C2+koordinátor zavření křídel, dveře jsou součástí únikové cesty, včetně zárubně, kování a příslušenství - kompletní dodávka dle PD</t>
  </si>
  <si>
    <t>1352824660</t>
  </si>
  <si>
    <t>553D04</t>
  </si>
  <si>
    <t>-975960360</t>
  </si>
  <si>
    <t>553D01</t>
  </si>
  <si>
    <t>dveře hlavní vstupní dvoukřídlé prosklené, posuvné s elektrickým pohonem na pohybové čidlo, 2860x3400mm, nadsvětlík PUR panel, dveře jsou součástí únikové cesty, včetně zárubně, kování a příslušenství - kompletní dodávka dle PD</t>
  </si>
  <si>
    <t>-1186350300</t>
  </si>
  <si>
    <t>59761416a</t>
  </si>
  <si>
    <t>sokl-dlažba keramická slinutá hladká s efektem terakoty - přesný typ a barva bude upřesněn architektem v rámci AD</t>
  </si>
  <si>
    <t>1586419004</t>
  </si>
  <si>
    <t>259,445/0,3</t>
  </si>
  <si>
    <t>864,817*1,1 'Přepočtené koeficientem množství</t>
  </si>
  <si>
    <t>59761011R01</t>
  </si>
  <si>
    <t xml:space="preserve">dlažba keramická  hladká  - s efektem tradiční terakoty , rozměr 15x15cm, 30x30 cm, 15x30 cm, - přesný typ a barva bude upřesněn architektem  v rámci AD</t>
  </si>
  <si>
    <t>1691108324</t>
  </si>
  <si>
    <t>1002,46*1,1 'Přepočtené koeficientem množství</t>
  </si>
  <si>
    <t>59761026R01</t>
  </si>
  <si>
    <t xml:space="preserve">obklad keramický hladký - s efektem tradiční terakoty , rozměr 15x15cm, 30x30 cm, 15x30 cm, - přesný typ a barva bude  upřesněn architektem v rámci AD</t>
  </si>
  <si>
    <t>-1348442276</t>
  </si>
  <si>
    <t>1683,648*1,1 'Přepočtené koeficientem množství</t>
  </si>
  <si>
    <t>876373189</t>
  </si>
  <si>
    <t>86,4*0,275 'Přepočtené koeficientem množství</t>
  </si>
  <si>
    <t>59623R01</t>
  </si>
  <si>
    <t xml:space="preserve">pásek obkladový cihlový hladký 240x71x14 mm červený, spárovací malta v barvě obkladu -  přesný typ a barva upřesněn architektem v rámci AD</t>
  </si>
  <si>
    <t>-947005130</t>
  </si>
  <si>
    <t>"červený"1600</t>
  </si>
  <si>
    <t>1600*1,1 'Přepočtené koeficientem množství</t>
  </si>
  <si>
    <t>59623R02</t>
  </si>
  <si>
    <t xml:space="preserve">cihla lícová hladká 290x115x52mm,  RAL 9017 nebo RAL 7016, spárovací malta v barvě obkladu, formátováno na pásky dle kladečského schéma architekta  -  přesný typ a barva upřesněn architektem v rámci AD</t>
  </si>
  <si>
    <t>-1615321497</t>
  </si>
  <si>
    <t>"RAL 9017 nebo RAL 7016" SO_08+SO_09+SO_10+SO_05</t>
  </si>
  <si>
    <t>244,201*1,1 'Přepočtené koeficientem množství</t>
  </si>
  <si>
    <t>781734R03</t>
  </si>
  <si>
    <t>Montáž obkladů vnějších z obkladaček nebo obkladových pásků cihelných do 50 ks/m2 lepené flexibilním lepidlem na šikmou a podhledovou konstrukci - složitější provádění, včetně D+M rohů</t>
  </si>
  <si>
    <t>1788734325</t>
  </si>
  <si>
    <t>59623R04</t>
  </si>
  <si>
    <t xml:space="preserve">pásek obkladový cihlový hladký 240x71x14mm červený, spárovací malta v barvě obkladu, včetně rohových profilů 240x71x14x115 mm -  přesný typ a barva upřesněn architektem v rámci AD</t>
  </si>
  <si>
    <t>-373012681</t>
  </si>
  <si>
    <t>517,672*1,15 'Přepočtené koeficientem množství</t>
  </si>
  <si>
    <t>781739R01</t>
  </si>
  <si>
    <t>Příplatek k montáži za složitější provedení spárořezu - dle jednotlivých domácností</t>
  </si>
  <si>
    <t>-1699001691</t>
  </si>
  <si>
    <t>SO_02+SO_03+SO_04+SO_05+SO_06</t>
  </si>
  <si>
    <t>781739R02</t>
  </si>
  <si>
    <t>Vypracování a odsouhlasení spárořezu pro celý objekt</t>
  </si>
  <si>
    <t>142653315</t>
  </si>
  <si>
    <t>781739R03</t>
  </si>
  <si>
    <t xml:space="preserve">Zvýšená pracnost za zpracování obkladu z cihel centrální části ( řezání, úprava, atd)  dle situace na stavbě </t>
  </si>
  <si>
    <t>1488162251</t>
  </si>
  <si>
    <t xml:space="preserve">SO 01.2.R04 - Elektroinstalace - silnoproud - nezpůsobilé náklady </t>
  </si>
  <si>
    <t xml:space="preserve">    D1 - SILNOPROUD</t>
  </si>
  <si>
    <t xml:space="preserve">    D2 - Kabely a ukončení </t>
  </si>
  <si>
    <t xml:space="preserve">    D3 - Krabice a nosné prvky</t>
  </si>
  <si>
    <t xml:space="preserve">    D4 - Spínače, ovladače a zásuvky</t>
  </si>
  <si>
    <t xml:space="preserve">    D12 - Požární ucpávky</t>
  </si>
  <si>
    <t xml:space="preserve">    D13 - SVORKA HROMOSVODNI,UZEMNOVACI</t>
  </si>
  <si>
    <t xml:space="preserve">    D14 - SVÍTIDLA </t>
  </si>
  <si>
    <t xml:space="preserve">    D15 - Zapojení zařízení dodaných VZT</t>
  </si>
  <si>
    <t xml:space="preserve">    D16 - Přístroje pro regulaci kotelny a zapojení zařízení dodaných ÚT</t>
  </si>
  <si>
    <t xml:space="preserve">    D17 - Ostatní materiál</t>
  </si>
  <si>
    <t xml:space="preserve">    D18 - BLESKOSVOD A UZEMNĚNÍ</t>
  </si>
  <si>
    <t xml:space="preserve">    D68 - Hodinové zučtovací sazby</t>
  </si>
  <si>
    <t>D1</t>
  </si>
  <si>
    <t>SILNOPROUD</t>
  </si>
  <si>
    <t>Pol1</t>
  </si>
  <si>
    <t xml:space="preserve">Pojistková patrona PN PN2/100..250 A </t>
  </si>
  <si>
    <t>1720500369</t>
  </si>
  <si>
    <t>Pol2</t>
  </si>
  <si>
    <t xml:space="preserve">RH -  Hlavní rozvaděč objektu umístěný v servovně , skříň 800x2100x400 mm - specifikace dle PD</t>
  </si>
  <si>
    <t>-145311452</t>
  </si>
  <si>
    <t>Pol3</t>
  </si>
  <si>
    <t xml:space="preserve">RMS.1 - rozvaděč  oddělení 1 - specifikace dle PD </t>
  </si>
  <si>
    <t>647712887</t>
  </si>
  <si>
    <t>Pol4</t>
  </si>
  <si>
    <t xml:space="preserve">RMS.2 - rozvaděč oddělení 2 - specifikace dle PD </t>
  </si>
  <si>
    <t>1096127263</t>
  </si>
  <si>
    <t>Pol5</t>
  </si>
  <si>
    <t xml:space="preserve">RMS.3 - rozvaděč oddělení 3 - specifikace dle PD </t>
  </si>
  <si>
    <t>-351440086</t>
  </si>
  <si>
    <t>Pol6</t>
  </si>
  <si>
    <t xml:space="preserve">RMS.4 - rozvaděč oddělení 4 - specifikace dle PD </t>
  </si>
  <si>
    <t>-1158059235</t>
  </si>
  <si>
    <t>Pol7</t>
  </si>
  <si>
    <t xml:space="preserve">RMS.5 - rozvaděč centrální části - specifikace dle PD </t>
  </si>
  <si>
    <t>-37116857</t>
  </si>
  <si>
    <t>Pol8</t>
  </si>
  <si>
    <t xml:space="preserve">RMS.6 - rozvaděč kotelna - specifikace dle PD </t>
  </si>
  <si>
    <t>-1473893349</t>
  </si>
  <si>
    <t>Pol9</t>
  </si>
  <si>
    <t xml:space="preserve">RP.1.01,RP.1.02,RP.1.03,RP.1.04,RP.1.05,RP.1.06,RP.1.07,RP.1.08,RP.1.09,RP.1.10,RP.1.11, -  podružný rozvaděč pokojů oddělení 1  - specifikace dle PD </t>
  </si>
  <si>
    <t>-1311688658</t>
  </si>
  <si>
    <t>Pol10</t>
  </si>
  <si>
    <t xml:space="preserve">RP.2.01,RP.2.02,RP.2.03,RP.2.04,RP.2.05,RP.2.06,RP.2.07,RP.2.08,RP.2.09,RP.2.10,RP.2.11, - rozvaděče pokojů oddělení 2 - specifikace dle PD </t>
  </si>
  <si>
    <t>-1593100060</t>
  </si>
  <si>
    <t>Pol11</t>
  </si>
  <si>
    <t xml:space="preserve">RP.3.01,RP.3.02,RP.3.03,RP.3.04,RP.3.05,RP.3.06,RP.3.07,RP.3.08,RP.3.09,RP.3.10,RP.3.11, - rozvaděče pokojů oddělení 3 - specifikace dle PD </t>
  </si>
  <si>
    <t>-1476465235</t>
  </si>
  <si>
    <t>Pol12</t>
  </si>
  <si>
    <t xml:space="preserve">RP.4.01,RP.4.02,RP.4.03,RP.4.04,RP.4.05,RP.4.06,RP.4.07,RP.4.08,RP.4.09,RP.4.10,RP.4.11, - rozvaděče pokojů oddělení 4 - specifikace dle PD </t>
  </si>
  <si>
    <t>441034750</t>
  </si>
  <si>
    <t>Pol13</t>
  </si>
  <si>
    <t xml:space="preserve">RČŠ.1 - rozvaděč čerpací šachty splaškové kanalizace - specifikace dle PD </t>
  </si>
  <si>
    <t>-1368109148</t>
  </si>
  <si>
    <t>Pol14</t>
  </si>
  <si>
    <t xml:space="preserve">RČŠ.2 - rozvaděč čerpací šachty zálivky - specifikace dle PD </t>
  </si>
  <si>
    <t>1871256809</t>
  </si>
  <si>
    <t>Pol15</t>
  </si>
  <si>
    <t xml:space="preserve">RPO - rozvaděč požární ochrany - specifikace dle PD </t>
  </si>
  <si>
    <t>2117839130</t>
  </si>
  <si>
    <t>Pol16</t>
  </si>
  <si>
    <t xml:space="preserve">RAO  - rozvaděč areálového osvětlení  - specifikace dle PD </t>
  </si>
  <si>
    <t>1603863765</t>
  </si>
  <si>
    <t>Pol17</t>
  </si>
  <si>
    <t xml:space="preserve">RG1,RG.2,RG.3,RG.4   - rozvaděč  pro gastro  - specifikace dle PD </t>
  </si>
  <si>
    <t>-645082399</t>
  </si>
  <si>
    <t>Pol18</t>
  </si>
  <si>
    <t xml:space="preserve">RNS   - rozvaděč  nabíjecí stanice  - specifikace dle PD </t>
  </si>
  <si>
    <t>118750898</t>
  </si>
  <si>
    <t>Pol19</t>
  </si>
  <si>
    <t xml:space="preserve">Svodič bleskových proudů  např.(SB101-V)</t>
  </si>
  <si>
    <t>-511974367</t>
  </si>
  <si>
    <t>Pol20</t>
  </si>
  <si>
    <t xml:space="preserve">Přípojnice hlavního pospojení do zdi a dutých příček  MET-  WERIT</t>
  </si>
  <si>
    <t>1202687818</t>
  </si>
  <si>
    <t>D2</t>
  </si>
  <si>
    <t xml:space="preserve">Kabely a ukončení </t>
  </si>
  <si>
    <t>341 11098 744 44-120</t>
  </si>
  <si>
    <t xml:space="preserve">CXKH-R-J 5x4    -  uložený pevně</t>
  </si>
  <si>
    <t>1641348662</t>
  </si>
  <si>
    <t>341 11100 744 44-130</t>
  </si>
  <si>
    <t xml:space="preserve">CXKH-R-J 5x10   -  uložený pevně</t>
  </si>
  <si>
    <t>19331455</t>
  </si>
  <si>
    <t>341 11100 744 44-140</t>
  </si>
  <si>
    <t xml:space="preserve">CXKH-R-J 5x16   -  uložený pevně</t>
  </si>
  <si>
    <t>-899024549</t>
  </si>
  <si>
    <t>341 11100 744 44-170</t>
  </si>
  <si>
    <t xml:space="preserve">CXKH-R-J 5x35   -  uložený pevně</t>
  </si>
  <si>
    <t>-1726063956</t>
  </si>
  <si>
    <t>341 21554 744 74-1.1</t>
  </si>
  <si>
    <t xml:space="preserve">JYTY 4x1  -  uložený pevně</t>
  </si>
  <si>
    <t>-2066733471</t>
  </si>
  <si>
    <t>341 21554 744 74-111</t>
  </si>
  <si>
    <t xml:space="preserve">JYTY 2x1  -  uložený pevně</t>
  </si>
  <si>
    <t>685633548</t>
  </si>
  <si>
    <t>R položka 1</t>
  </si>
  <si>
    <t xml:space="preserve">CXKH-V-J 5x4 -  uloženě pevně</t>
  </si>
  <si>
    <t>1143629599</t>
  </si>
  <si>
    <t>R položka 6</t>
  </si>
  <si>
    <t xml:space="preserve">CXKH-V-J 5x2,5 -  uloženě pevně</t>
  </si>
  <si>
    <t>-651265710</t>
  </si>
  <si>
    <t>R položka.2</t>
  </si>
  <si>
    <t xml:space="preserve">1-CXKH-R-J  3x1.5 B2ca,s1,d1   uložený pevně</t>
  </si>
  <si>
    <t>-71609044</t>
  </si>
  <si>
    <t>R položka.3</t>
  </si>
  <si>
    <t xml:space="preserve">1-CXKH-R-J  3x2.5 B2ca,s1,d1 uložený pevně</t>
  </si>
  <si>
    <t>-1853928789</t>
  </si>
  <si>
    <t>R položka.4</t>
  </si>
  <si>
    <t xml:space="preserve">1-CXKH-R-J  5x2.5 B2ca,s1,d1 uložený pevně</t>
  </si>
  <si>
    <t>-455792245</t>
  </si>
  <si>
    <t>R položka.5</t>
  </si>
  <si>
    <t xml:space="preserve">1-CXKH-R-J  5x1.5 B2ca,s1,d1 uložený pevně</t>
  </si>
  <si>
    <t>287486878</t>
  </si>
  <si>
    <t>341 42156 743 61-924</t>
  </si>
  <si>
    <t xml:space="preserve">CY (H05V-U) 4 zelenožlutý  -  ochranné  pospojení</t>
  </si>
  <si>
    <t>1705396420</t>
  </si>
  <si>
    <t>341 42157 743 61-924</t>
  </si>
  <si>
    <t xml:space="preserve">CY (H05V-U) 10 zelenožlutý  -  ochranné  pospojení</t>
  </si>
  <si>
    <t>-1508443093</t>
  </si>
  <si>
    <t>341 42160 743 61-924</t>
  </si>
  <si>
    <t xml:space="preserve">CYA (H05V-K) 16 zelenožlutý  -  ochranné  pospojení</t>
  </si>
  <si>
    <t>-1010460067</t>
  </si>
  <si>
    <t>341111R06</t>
  </si>
  <si>
    <t xml:space="preserve">D+M kabelu přizemnění R6- specifikace dle PD </t>
  </si>
  <si>
    <t>406024473</t>
  </si>
  <si>
    <t>341111R07</t>
  </si>
  <si>
    <t xml:space="preserve">D+M kabelu přizemnění R10- specifikace dle PD </t>
  </si>
  <si>
    <t>1993777699</t>
  </si>
  <si>
    <t>354 41936 743 62-232</t>
  </si>
  <si>
    <t>Svorka pro ochranné pospojení</t>
  </si>
  <si>
    <t>-1973976928</t>
  </si>
  <si>
    <t>746 21-1120</t>
  </si>
  <si>
    <t xml:space="preserve">Ukončení vodiče  do  4 mm2</t>
  </si>
  <si>
    <t>725087388</t>
  </si>
  <si>
    <t>746 21-1140</t>
  </si>
  <si>
    <t xml:space="preserve">Ukončení vodiče  do  10 mm2</t>
  </si>
  <si>
    <t>-1369664185</t>
  </si>
  <si>
    <t>746 41-3450</t>
  </si>
  <si>
    <t xml:space="preserve">Ukončení kabelu  do 5 x 35 mm2</t>
  </si>
  <si>
    <t>-1931275869</t>
  </si>
  <si>
    <t>746 41-3560</t>
  </si>
  <si>
    <t xml:space="preserve">Ukončení kabelu  do 5 x 4  mm2</t>
  </si>
  <si>
    <t>1398115989</t>
  </si>
  <si>
    <t>746 41-3580</t>
  </si>
  <si>
    <t xml:space="preserve">Ukončení kabelu  do 5 x 10  mm2</t>
  </si>
  <si>
    <t>2029203688</t>
  </si>
  <si>
    <t>746 41-3590</t>
  </si>
  <si>
    <t xml:space="preserve">Ukončení kabelu  do 5 x 16  mm2</t>
  </si>
  <si>
    <t>754513542</t>
  </si>
  <si>
    <t>D3</t>
  </si>
  <si>
    <t>Krabice a nosné prvky</t>
  </si>
  <si>
    <t>345 71063 743 11-231</t>
  </si>
  <si>
    <t xml:space="preserve">Trubka ohebná  vnitřní pr.23mm</t>
  </si>
  <si>
    <t>-808289221</t>
  </si>
  <si>
    <t>345 71518 743 41-2.1</t>
  </si>
  <si>
    <t>Krabice přístrojová pr.68mm, hloubka 66mm (pro možnost montáže svorek pod vypínače)</t>
  </si>
  <si>
    <t>973514411</t>
  </si>
  <si>
    <t>345 71518 743 41-211</t>
  </si>
  <si>
    <t>Krabice přístrojová pr.68 (pro zásuvky)</t>
  </si>
  <si>
    <t>824337728</t>
  </si>
  <si>
    <t>345 71519 743 41-111</t>
  </si>
  <si>
    <t xml:space="preserve">Krabice  odbočná     pr.97mm</t>
  </si>
  <si>
    <t>1056030870</t>
  </si>
  <si>
    <t>345 72105 743 31-211</t>
  </si>
  <si>
    <t xml:space="preserve">Lišta vkládací  18x13mm</t>
  </si>
  <si>
    <t>-1169126323</t>
  </si>
  <si>
    <t>345 72114 743 31-212</t>
  </si>
  <si>
    <t xml:space="preserve">Lišta vkládací  40x20mm</t>
  </si>
  <si>
    <t>-552056485</t>
  </si>
  <si>
    <t>345 72125 743 31-212</t>
  </si>
  <si>
    <t xml:space="preserve">Lišta vkládací  40x40mm</t>
  </si>
  <si>
    <t>1462584863</t>
  </si>
  <si>
    <t>742 23-1100</t>
  </si>
  <si>
    <t xml:space="preserve">Dielektrický koberec  1.2 x 3m</t>
  </si>
  <si>
    <t>-400281296</t>
  </si>
  <si>
    <t>R položka.33</t>
  </si>
  <si>
    <t>Spojovací svorka nástrčná do 3x2.5</t>
  </si>
  <si>
    <t>1993240886</t>
  </si>
  <si>
    <t>R položka.34</t>
  </si>
  <si>
    <t xml:space="preserve">Ekvipotenciální svorkovnice  v plastové krabičce 128x150mm</t>
  </si>
  <si>
    <t>-2037787326</t>
  </si>
  <si>
    <t>R položka.35</t>
  </si>
  <si>
    <t xml:space="preserve">Ekvipotenciální svorkovnice 25x3 v plastové skříni 500x375x200 (připojení 30x Cu25 + 1xFeZn pr.10 +  1xFeZn30x4)</t>
  </si>
  <si>
    <t>954666765</t>
  </si>
  <si>
    <t>R položka.36</t>
  </si>
  <si>
    <t xml:space="preserve">Trubka ohebná  DN25 střední mechanická odolnost (uložená volně) UV stabilní</t>
  </si>
  <si>
    <t>819090535</t>
  </si>
  <si>
    <t>R položka.37</t>
  </si>
  <si>
    <t xml:space="preserve">Trubka ohebná  DN36 střední mechanická odolnost (uložená volně) UV stabilní</t>
  </si>
  <si>
    <t>113483164</t>
  </si>
  <si>
    <t>R položka.38</t>
  </si>
  <si>
    <t>Svazkový držák pro max. 15 kabelů (3x1.5) plechový pozinkovaný vč. montáže do stropu (rozteč po cca 0.7m)</t>
  </si>
  <si>
    <t>580765061</t>
  </si>
  <si>
    <t>R položka.39</t>
  </si>
  <si>
    <t xml:space="preserve">Drátěný žlab pro kabely 60x100 mm,  vč.uchycení do betonu každé po max. 1.5m, a  příslušenství</t>
  </si>
  <si>
    <t>998684568</t>
  </si>
  <si>
    <t>D4</t>
  </si>
  <si>
    <t>Spínače, ovladače a zásuvky</t>
  </si>
  <si>
    <t>Pol37</t>
  </si>
  <si>
    <t xml:space="preserve">Spínač jednoduchý 230V  -  kompletní provedení, včetně zapojení</t>
  </si>
  <si>
    <t>2053307725</t>
  </si>
  <si>
    <t>Pol37a</t>
  </si>
  <si>
    <t xml:space="preserve">Spínač  dvojnásobný, 230 V,  kompletní provedení, včetně zapojení</t>
  </si>
  <si>
    <t>1979338840</t>
  </si>
  <si>
    <t>Pol37b</t>
  </si>
  <si>
    <t>Spínač křížový 1P, 230V/10A, kompletní provedení, včetně zapojení</t>
  </si>
  <si>
    <t>1042787073</t>
  </si>
  <si>
    <t>Pol37c</t>
  </si>
  <si>
    <t>Spínač střídavý 1P, 230V/10A, kompletní provedení, včetně zapojení</t>
  </si>
  <si>
    <t>-1554660655</t>
  </si>
  <si>
    <t>Pol37d</t>
  </si>
  <si>
    <t>Spínač s čidlem pro ovládání ventilátoru, 230V, kompletní provedení, včetně zapojení</t>
  </si>
  <si>
    <t>722925371</t>
  </si>
  <si>
    <t>Pol38</t>
  </si>
  <si>
    <t xml:space="preserve">Spínač žaluzií,komplet,  vč. krabice </t>
  </si>
  <si>
    <t>-67324452</t>
  </si>
  <si>
    <t>Pol39</t>
  </si>
  <si>
    <t xml:space="preserve">Zásuvka jednofázová  230V/16A IP20-IP43 - komplet+krabice</t>
  </si>
  <si>
    <t>-1779902175</t>
  </si>
  <si>
    <t>Pol39.1</t>
  </si>
  <si>
    <t xml:space="preserve">Zásuvka jednofázová dvojnásobná 230V/16A, komplet+krabice </t>
  </si>
  <si>
    <t>-257980234</t>
  </si>
  <si>
    <t>Pol40</t>
  </si>
  <si>
    <t xml:space="preserve">Zásuvky VZT  230V/16A  - komplet + krabice </t>
  </si>
  <si>
    <t>-1556836270</t>
  </si>
  <si>
    <t>Pol62</t>
  </si>
  <si>
    <t xml:space="preserve">Rámeček jednonásobný  (množství odpovídá celkovému počtu přístrojů, rozdělení na vícenásobné rámečky bude řešeno při kompletaci stavby)</t>
  </si>
  <si>
    <t>816087591</t>
  </si>
  <si>
    <t>R položka.15</t>
  </si>
  <si>
    <t xml:space="preserve">Podlahová zásuvková krabice pro 12 modulů -  8x230V/16A + 4xRJ45   (2x zás.230V+svodič přepětí, 6x zás.230V, 4x RJ45)  vč.zásuvek,víka, kovové instalační krabice do betonové podlahy a příslušenství</t>
  </si>
  <si>
    <t>-1704888404</t>
  </si>
  <si>
    <t>D12</t>
  </si>
  <si>
    <t>Požární ucpávky</t>
  </si>
  <si>
    <t>Pol41</t>
  </si>
  <si>
    <t>Protipožární ucpávky (HILTI) kompletní provedení , vč protokolu</t>
  </si>
  <si>
    <t>-871850414</t>
  </si>
  <si>
    <t>D13</t>
  </si>
  <si>
    <t>SVORKA HROMOSVODNI,UZEMNOVACI</t>
  </si>
  <si>
    <t>Po42</t>
  </si>
  <si>
    <t>Cu PASKA 20x500x0,5mm</t>
  </si>
  <si>
    <t>-1528050336</t>
  </si>
  <si>
    <t>Pol43</t>
  </si>
  <si>
    <t>ZS16 uzem.na potrubi</t>
  </si>
  <si>
    <t>-729495988</t>
  </si>
  <si>
    <t>D14</t>
  </si>
  <si>
    <t xml:space="preserve">SVÍTIDLA </t>
  </si>
  <si>
    <t>Pol45a</t>
  </si>
  <si>
    <t xml:space="preserve">3 - D+M přisazené asymetrické svítidlo na fasádu, těleso tlakově litý hliník , difuzor čočky překryté extračirým tvrzeným sklem,výkon 21 W,světelný tok 1800 lm, 3000K,IP65, předřadník  elektronický, rozměry 200x200x65 mm, barva 8004  - specifikace dle PD</t>
  </si>
  <si>
    <t>-1108829905</t>
  </si>
  <si>
    <t>Pol47</t>
  </si>
  <si>
    <t xml:space="preserve">4 - D+M svítidlo antipanického osvětlení s asymetrickou optikou,s autotestem, pro nízké teploty těleso plast, difuzor polykarbonátonový,výkon 6,5 W, světelný tok 204 lm, IP65,předřadník  elektronický, rozměry 269x144x40 mm, barva 9003 - specifikace dle PD</t>
  </si>
  <si>
    <t>1048602981</t>
  </si>
  <si>
    <t>Pol48</t>
  </si>
  <si>
    <t xml:space="preserve">5 - D+M Venkovní bodové svítidlo se symetri. vyzařováním 56°, těleso tlakově litý hliník, difuzor polykarbonátový,výkon 16,4 W, světelný tok 1188,6 lm,3000K, IP67,předřadník  elektronický, rozměry 72x138 mm,barva 9003 - specifikace dle PD</t>
  </si>
  <si>
    <t>309655202</t>
  </si>
  <si>
    <t>Pol49</t>
  </si>
  <si>
    <t xml:space="preserve">6 - D+M Vestavné svítidlo antipan. osvětlení se širokou optikou s autotestem, těleso plast, difuzor polykarbonátový,výkon 3W, světelný tok 167 lm, IP20,předřadník  elektronický, rozměry 90x13 mm,barva 9003 - specifikace dle PD</t>
  </si>
  <si>
    <t>-175771290</t>
  </si>
  <si>
    <t>Pol50</t>
  </si>
  <si>
    <t>7 - D+M Kruhové vestavné svítidlo LED, kovový korpus, difuzor opalizovaný PC,výkon 33W, světelný tok 3030 lm, IP20, rozměry 420x90 mm, - specifikace dle PD</t>
  </si>
  <si>
    <t>1531378603</t>
  </si>
  <si>
    <t>Pol51</t>
  </si>
  <si>
    <t>8 - D+M Kruhové vestavné svítidlo LED,UGR menší 19,těleso kov + hliník , difuzor mikroprismatický PC,výkon 32W, světelný tok 3230 lm,3000K, IP20, rozměry 435x90 mm - specifikace dle PD</t>
  </si>
  <si>
    <t>-1154254648</t>
  </si>
  <si>
    <t>Pol52</t>
  </si>
  <si>
    <t>9 - D+M Kruhové vestavné svítidlo LED,UGR menší 19,těleso kov + hliník , difuzor mikroprismatický PC,výkon 32,8W,3800K, světelný tok 3800 lm, IP20, rozměry 435x90 mm - specifikace dle PD</t>
  </si>
  <si>
    <t>-1218334280</t>
  </si>
  <si>
    <t xml:space="preserve">10 - D+M Kruhové vestavné svítidlo LED,UGR menší 19,těleso kov + hliník , difuzor mikroprismatický PC,výkon 32,8W,3600K,  světelný tok 3600 lm, IP20  - specifikace dle PD</t>
  </si>
  <si>
    <t>-1897055440</t>
  </si>
  <si>
    <t>Pol54</t>
  </si>
  <si>
    <t xml:space="preserve">11 - D+M Prachotěsné svítidlo ,těleso polykarbonát,difuzor  polykarbonátový, výkon 33W, 4000K, světelný tok 4000 lm, IP66, předřadník elektronický, barva šedá , rozměr 1263x68x77 mm   - specifikace dle PD</t>
  </si>
  <si>
    <t>1750625911</t>
  </si>
  <si>
    <t>Pol55a</t>
  </si>
  <si>
    <t>12 - D+M Kruhové vestavné svítidlo LED, kovový korpus, difuzor opalizovaný PC,výkon 33W, světelný tok 2500 lm, IP20, rozměry 320x90 mm, - specifikace dle PD</t>
  </si>
  <si>
    <t>-61838456</t>
  </si>
  <si>
    <t>Pol56</t>
  </si>
  <si>
    <t>13 - D+M Kruhové vestavné svítidlo LED, kovový korpus, difuzor opalizovaný PC,výkon 33W, světelný tok 1900 lm, IP20, rozměry320x90 mm, - specifikace dle PD</t>
  </si>
  <si>
    <t>1104162925</t>
  </si>
  <si>
    <t>Pol57a</t>
  </si>
  <si>
    <t xml:space="preserve">14 - D+M  svítidlo LED,podélné nad zrcadlo,výkon 17,8 W, délky 900 mm - specifikace dle PD</t>
  </si>
  <si>
    <t>1380657467</t>
  </si>
  <si>
    <t>Pol58a</t>
  </si>
  <si>
    <t xml:space="preserve">15 - D+M vestavné  svítidlo typu dowlight se zvýšeným krytím , těleso litý hliník, difuzor hliníkový felektor překrytý  PC,výkon 30W, světelný tok 3400 lm, IP54/20,předřadník elektronický, barva dle přání zákazníka, rozměry 164x93 mm, - specifikace dle PD</t>
  </si>
  <si>
    <t>122515103</t>
  </si>
  <si>
    <t>Pol59a</t>
  </si>
  <si>
    <t xml:space="preserve">16 - D+M přisazené  svítidlo nouzového osvětlení se směry úniku s autotestem, těleso plast, difuzor polykarbonátový,výkon 3W, světelný tok 300cd/m2, IP20,předřadník elektronický, barva 9003, rozměry 277x152x32 mm, - specifikace dle PD</t>
  </si>
  <si>
    <t>256676952</t>
  </si>
  <si>
    <t>Pol60a</t>
  </si>
  <si>
    <t>17 - D+M dekorativní sloupkové svítidlo se zásuvkou , těleso litý hliník, difuzor opalizovaný PC,výkon 60W, 3000K, IP44,patice E14, barva 9023, rozměry 100x760 mm,, vč. žárovky E14 15W 300K - specifikace dle PD</t>
  </si>
  <si>
    <t>-503946963</t>
  </si>
  <si>
    <t>Pol61</t>
  </si>
  <si>
    <t xml:space="preserve">18- D+M dekorační zemní svítidlo se čtyřstrannou vyřazovací charakteristikou, těleso extrudovaný  hliník, difuzor opalizovaný polykarbonát,výkon 5W, 3000K, IP66,světelný tok 43 lm,barva bronzová, rozměry 180x80 mm, - specifikace dle PD</t>
  </si>
  <si>
    <t>1618711492</t>
  </si>
  <si>
    <t>Pol61a</t>
  </si>
  <si>
    <t>19 - D+M přisazené svítidlo antipatické+orientační osvětlení s autotestem a dálkovým ovládání(vč.ovladačů),těleso plast,difuzor polykarbon.,výkon 3W,světelný tok 110lm,IP20,předřadník elektronický,barva stříbrná,rozměr 100x270x25 mm - specifikace dle PD</t>
  </si>
  <si>
    <t>-801789974</t>
  </si>
  <si>
    <t>Pol62a</t>
  </si>
  <si>
    <t xml:space="preserve">20 - D+M vestavné svítidlo antipatického osvětlení  s optikou pro chodby a s autotestem,těleso plast,difuzor polykarbonátový,výkon 3W,světelný tok 140lm, IP20,předřadník elektronický,barva 9003,rozměry 90x13 mm - specifikace dle PD</t>
  </si>
  <si>
    <t>-2098986957</t>
  </si>
  <si>
    <t>Pol63a</t>
  </si>
  <si>
    <t xml:space="preserve">21 - D+M dekorativní osvětlení  budovy  - cihla zapuštěná do fasády dle spárořezu , nástěnné zapuštěné svítidlo  LED,3000K,  krytí IP65, vč. napájecího zdroje - specifikace dle PD</t>
  </si>
  <si>
    <t>726122619</t>
  </si>
  <si>
    <t>Pol64a</t>
  </si>
  <si>
    <t>22- D+M LED osvětlení kaple,hliníkový profil pro LED pásek z anodizov.hliníku,vnitřní rozměr pásku 24 mm délka 3710 mm,LED pásek 30W,řídící jednotka pro ovládání LED pásků 12-24V kompatibilní s bezdrát. PIR čidlem 12-24 DC,vč. difuzoru- specifikace dle PD</t>
  </si>
  <si>
    <t>598639123</t>
  </si>
  <si>
    <t>Pol65a</t>
  </si>
  <si>
    <t xml:space="preserve">LED PÁSEK -  liniové svítidlo LED sestava pro osv.kuch.linky + dotykové spínánání + Al.lišta +LED pásek 10W/1m +difuzor+napajecí zdroj</t>
  </si>
  <si>
    <t>1092756073</t>
  </si>
  <si>
    <t>D15</t>
  </si>
  <si>
    <t>Zapojení zařízení dodaných VZT</t>
  </si>
  <si>
    <t>Pol73</t>
  </si>
  <si>
    <t xml:space="preserve">Zapojení VZT jednotky, vč. elektrických ohřívačů  </t>
  </si>
  <si>
    <t>-1609786744</t>
  </si>
  <si>
    <t>R položka.47</t>
  </si>
  <si>
    <t>Zapojení ventilátoru</t>
  </si>
  <si>
    <t>1111222248</t>
  </si>
  <si>
    <t>D16</t>
  </si>
  <si>
    <t>Přístroje pro regulaci kotelny a zapojení zařízení dodaných ÚT</t>
  </si>
  <si>
    <t>R.položka</t>
  </si>
  <si>
    <t>Kompletní nouzové tlačítko na povrch (hřibový ovladač), IP65, řazení 1/1</t>
  </si>
  <si>
    <t>-265139047</t>
  </si>
  <si>
    <t>R.položka.1</t>
  </si>
  <si>
    <t xml:space="preserve">Regulátor teploty prostorový  20-60 °C</t>
  </si>
  <si>
    <t>1461629348</t>
  </si>
  <si>
    <t>předb. cena</t>
  </si>
  <si>
    <t xml:space="preserve">Regulátor  tlaku vlnovcový    612 146 032  40-400 kPa</t>
  </si>
  <si>
    <t>-863646898</t>
  </si>
  <si>
    <t>R.položka.2</t>
  </si>
  <si>
    <t xml:space="preserve">Havarijní termostat  příložný (95°C)</t>
  </si>
  <si>
    <t>642202321</t>
  </si>
  <si>
    <t>R položka.48</t>
  </si>
  <si>
    <t xml:space="preserve">Havarijní termostat  do jímky 0-90/100 °C</t>
  </si>
  <si>
    <t>1788217352</t>
  </si>
  <si>
    <t>R.položka.3</t>
  </si>
  <si>
    <t>Sonda zaplavení 24V AC k přístroji poruchové signalizace</t>
  </si>
  <si>
    <t>623555821</t>
  </si>
  <si>
    <t>R.položka.4</t>
  </si>
  <si>
    <t>Bzučák 230V/AC</t>
  </si>
  <si>
    <t>-557817987</t>
  </si>
  <si>
    <t>R položka.49</t>
  </si>
  <si>
    <t xml:space="preserve">Indikátor  úniku plynu, 230V, 2 stupně</t>
  </si>
  <si>
    <t>1320518768</t>
  </si>
  <si>
    <t>R položka.50</t>
  </si>
  <si>
    <t xml:space="preserve">Indikátor  CO</t>
  </si>
  <si>
    <t>612975610</t>
  </si>
  <si>
    <t>R.položka.5</t>
  </si>
  <si>
    <t>Zapojení řídícího regulátoru vytápění kotelny v řídícím kotli, včetně programování, zkušebního provozu a proškolení obsluhy</t>
  </si>
  <si>
    <t>-1003328657</t>
  </si>
  <si>
    <t>R.položka.6</t>
  </si>
  <si>
    <t>Zapojení servopohonů</t>
  </si>
  <si>
    <t>-1462224010</t>
  </si>
  <si>
    <t>R.položka.7</t>
  </si>
  <si>
    <t>Zapojení čerpadel (svorkovnice motoru)</t>
  </si>
  <si>
    <t>-1183580190</t>
  </si>
  <si>
    <t>R.položka.8</t>
  </si>
  <si>
    <t>Zapojení a montáž čidel teploty</t>
  </si>
  <si>
    <t>1877595759</t>
  </si>
  <si>
    <t>R položka.51</t>
  </si>
  <si>
    <t>Zapojení termosatu pro termopohony podlahového topení</t>
  </si>
  <si>
    <t>-1062909956</t>
  </si>
  <si>
    <t>předb. cena.1</t>
  </si>
  <si>
    <t>Přirubové topné těleso do zásobníku TV, 3x230V, 6kW, včetně provoz. a havarijního termost.</t>
  </si>
  <si>
    <t>-2019975399</t>
  </si>
  <si>
    <t>D17</t>
  </si>
  <si>
    <t>Ostatní materiál</t>
  </si>
  <si>
    <t>Pol63</t>
  </si>
  <si>
    <t>TOTAL STOP s aretací pod sklem</t>
  </si>
  <si>
    <t>-88140289</t>
  </si>
  <si>
    <t>Pol64</t>
  </si>
  <si>
    <t>Tabulka bezp.do koupelny</t>
  </si>
  <si>
    <t>-1818557393</t>
  </si>
  <si>
    <t>Pol68</t>
  </si>
  <si>
    <t xml:space="preserve">Vývod  -  volný konec 400V,  ukončení v krabici a kabel  pro napojení(kabel s gumovou hadicí  délky 3 m)</t>
  </si>
  <si>
    <t>1126085675</t>
  </si>
  <si>
    <t>"přípravna jídla " 8</t>
  </si>
  <si>
    <t>Pol69</t>
  </si>
  <si>
    <t xml:space="preserve">D+M pilíře pro rozvaděč RČŠ.1 a RČŠ.2 - ocelová konstrukce se stříškou, výška 1800 mm , kompletní provedení , vč. zemních prací - specifikace dle PD </t>
  </si>
  <si>
    <t>-1703125256</t>
  </si>
  <si>
    <t>Pol55</t>
  </si>
  <si>
    <t xml:space="preserve">Elektroinstalační materiál jinde neuvedený - drobný úložný a montážní materiál (PVC příchytky,šroubové tyče,  hmoždinky, vruty, stahovací pásky atd.)</t>
  </si>
  <si>
    <t>bal</t>
  </si>
  <si>
    <t>-2017344695</t>
  </si>
  <si>
    <t>D18</t>
  </si>
  <si>
    <t>BLESKOSVOD A UZEMNĚNÍ</t>
  </si>
  <si>
    <t>354 41120 743 61-211</t>
  </si>
  <si>
    <t xml:space="preserve">Pásek uzem.  FeZn  30 x 4 v zemi  0,95kg/m</t>
  </si>
  <si>
    <t>-2015696704</t>
  </si>
  <si>
    <t>156 15225 743 62-111</t>
  </si>
  <si>
    <t xml:space="preserve">Drát uzem.  FeZn  pr. 10 mm v zemi     0,62kg/1m</t>
  </si>
  <si>
    <t>2047754313</t>
  </si>
  <si>
    <t>R položka.63</t>
  </si>
  <si>
    <t xml:space="preserve">Drát uzem.  AlMgSi  pr.8mm montáž svodu vč. Podpěr 0,135kg/1m</t>
  </si>
  <si>
    <t>1649619148</t>
  </si>
  <si>
    <t>R položka.64</t>
  </si>
  <si>
    <t xml:space="preserve">Podpěra vedení  PV 01 do zatepl.podkladů</t>
  </si>
  <si>
    <t>-509623129</t>
  </si>
  <si>
    <t>35441485</t>
  </si>
  <si>
    <t xml:space="preserve">Podpěra vedení  PV 21(100mm) nalepovací  na ploché střechy</t>
  </si>
  <si>
    <t>995880928</t>
  </si>
  <si>
    <t>R položka.65</t>
  </si>
  <si>
    <t xml:space="preserve">Betonová dlaždice 30x30x5cm mrazuvzdorná  pro podpěry vedení na vegetační střeše</t>
  </si>
  <si>
    <t>647085500</t>
  </si>
  <si>
    <t>R položka.66</t>
  </si>
  <si>
    <t xml:space="preserve">Tyč jímací  JR1,5m bez osazení</t>
  </si>
  <si>
    <t>1439292604</t>
  </si>
  <si>
    <t>R položka.67</t>
  </si>
  <si>
    <t xml:space="preserve">Tyč jímací  JR2,0m bez osazení</t>
  </si>
  <si>
    <t>355357585</t>
  </si>
  <si>
    <t>R položka.68</t>
  </si>
  <si>
    <t xml:space="preserve">Tyč jímací  JR2,5m bez osazení</t>
  </si>
  <si>
    <t>63319909</t>
  </si>
  <si>
    <t>R položka.69</t>
  </si>
  <si>
    <t xml:space="preserve">Podstavec betonový 19kg + gumová podložka  + držák jímací tyče</t>
  </si>
  <si>
    <t>1058452739</t>
  </si>
  <si>
    <t>R položka.70</t>
  </si>
  <si>
    <t>Izolační tyč délky 0,5m včetně upevnění -</t>
  </si>
  <si>
    <t>-1075968025</t>
  </si>
  <si>
    <t>35441312</t>
  </si>
  <si>
    <t xml:space="preserve">Stříška ochranná  OS 1</t>
  </si>
  <si>
    <t>713100161</t>
  </si>
  <si>
    <t>354 41860 743 62-220</t>
  </si>
  <si>
    <t xml:space="preserve">Svorka  SJ 01 nerez  k jímací tyči</t>
  </si>
  <si>
    <t>-281596632</t>
  </si>
  <si>
    <t>354 41885 743 62-210</t>
  </si>
  <si>
    <t xml:space="preserve">Svorka  SU  nerez univerzální</t>
  </si>
  <si>
    <t>969739510</t>
  </si>
  <si>
    <t>354 41905 743 62-220</t>
  </si>
  <si>
    <t xml:space="preserve">Svorka  SO nerez k připojení okapu</t>
  </si>
  <si>
    <t>218283144</t>
  </si>
  <si>
    <t>354 41885 743 62-220</t>
  </si>
  <si>
    <t xml:space="preserve">Svorka  SS nerez spojovací</t>
  </si>
  <si>
    <t>1209874631</t>
  </si>
  <si>
    <t>354 41875 743 62-220</t>
  </si>
  <si>
    <t xml:space="preserve">Svorka  SK nerez křížová</t>
  </si>
  <si>
    <t>674365306</t>
  </si>
  <si>
    <t>354 41895 743 62-220</t>
  </si>
  <si>
    <t xml:space="preserve">Svorka  SP 1 nerez připojovací</t>
  </si>
  <si>
    <t>-638288482</t>
  </si>
  <si>
    <t>354 41986 743 62-220</t>
  </si>
  <si>
    <t xml:space="preserve">Svorka  SR 02 nerez  pro spojení pásku 30x4 mm</t>
  </si>
  <si>
    <t>-1460569269</t>
  </si>
  <si>
    <t>354 41996 743 62-220</t>
  </si>
  <si>
    <t xml:space="preserve">Svorka  SR 03 nerez  pro spojení pásku s drátem</t>
  </si>
  <si>
    <t>-941469801</t>
  </si>
  <si>
    <t>354 41938 743 62-220</t>
  </si>
  <si>
    <t xml:space="preserve">Svorka  ST  nerez na potrubí</t>
  </si>
  <si>
    <t>-1686681353</t>
  </si>
  <si>
    <t>R položka.71</t>
  </si>
  <si>
    <t>Typová zemní litinová krabice se zkušební svorkou (239x159x120mm)</t>
  </si>
  <si>
    <t>-2033217700</t>
  </si>
  <si>
    <t>354 42090 743 62-930</t>
  </si>
  <si>
    <t>Označení svodu štítky</t>
  </si>
  <si>
    <t>1392142252</t>
  </si>
  <si>
    <t>974 03-1110</t>
  </si>
  <si>
    <t xml:space="preserve">Sekání rýhy ve zdivu  30 x 30 mm</t>
  </si>
  <si>
    <t>1288092431</t>
  </si>
  <si>
    <t>612 40-3399</t>
  </si>
  <si>
    <t>Zaházení vysekaných rýh betonem</t>
  </si>
  <si>
    <t>788320621</t>
  </si>
  <si>
    <t>460200163</t>
  </si>
  <si>
    <t xml:space="preserve">Výkop kabelové rýhy š.35cm  hl.80cm tř.3</t>
  </si>
  <si>
    <t>76571351</t>
  </si>
  <si>
    <t>460560163</t>
  </si>
  <si>
    <t xml:space="preserve">Zához kabelové rýhy š.35cm  hl.80cm tř.3</t>
  </si>
  <si>
    <t>-225084189</t>
  </si>
  <si>
    <t>460620008</t>
  </si>
  <si>
    <t>Osetí povrchu travou</t>
  </si>
  <si>
    <t>297408466</t>
  </si>
  <si>
    <t>460620013</t>
  </si>
  <si>
    <t>Provizorní úprava terénu tř 3</t>
  </si>
  <si>
    <t>-1152938870</t>
  </si>
  <si>
    <t>R položka.72</t>
  </si>
  <si>
    <t>Pronájem montážní prošiny 12m</t>
  </si>
  <si>
    <t>den</t>
  </si>
  <si>
    <t>-1680781198</t>
  </si>
  <si>
    <t>R položka.60</t>
  </si>
  <si>
    <t>Zabezpečení pracoviště</t>
  </si>
  <si>
    <t>h</t>
  </si>
  <si>
    <t>-1694292844</t>
  </si>
  <si>
    <t>R položka.61</t>
  </si>
  <si>
    <t>Koordinace s ostatními profesemi</t>
  </si>
  <si>
    <t>-187764858</t>
  </si>
  <si>
    <t>740991100</t>
  </si>
  <si>
    <t>celková prohlídka a vyhotovení revizní zprávy pro objem montážních prací</t>
  </si>
  <si>
    <t>617101579</t>
  </si>
  <si>
    <t>D68</t>
  </si>
  <si>
    <t>Hodinové zučtovací sazby</t>
  </si>
  <si>
    <t>Pol107</t>
  </si>
  <si>
    <t>Koodinace postupu prací s ostatními profesemi</t>
  </si>
  <si>
    <t>-625072</t>
  </si>
  <si>
    <t>Pol108</t>
  </si>
  <si>
    <t>Zkoušky a prohlídky elektrických rozvodů a zařízení celková prohlídka a vyhotovení revizní zprávy</t>
  </si>
  <si>
    <t>2096226764</t>
  </si>
  <si>
    <t>Pol109</t>
  </si>
  <si>
    <t>Spoluprace s reviz.technikem</t>
  </si>
  <si>
    <t>335370455</t>
  </si>
  <si>
    <t>Pol110</t>
  </si>
  <si>
    <t xml:space="preserve">Stavební přípomoce pro elektroinstalaci silnoproud - vysekání rýh pro montáž trubek a kabelů a zhotovení průchodů  (dle dodávky nové kabeláže)</t>
  </si>
  <si>
    <t>-1685668323</t>
  </si>
  <si>
    <t>Pol181</t>
  </si>
  <si>
    <t>Zaškolení obsluhy</t>
  </si>
  <si>
    <t>-1359433186</t>
  </si>
  <si>
    <t>Pol182</t>
  </si>
  <si>
    <t>Funkční zkoušky</t>
  </si>
  <si>
    <t>312166380</t>
  </si>
  <si>
    <t xml:space="preserve">SO 01.3.1 - Elektroinstalace - slaboproud - nezpůsobilé náklady </t>
  </si>
  <si>
    <t>D1 - Strukturovaná kabeláž stavby</t>
  </si>
  <si>
    <t>D2 - STA - společná televizní anténa</t>
  </si>
  <si>
    <t>D3 - Dorozumívací IP zařízení sestra - pacient</t>
  </si>
  <si>
    <t>D4 - Systém elektronické kontroly vstupu (EKV)</t>
  </si>
  <si>
    <t xml:space="preserve">D5 - DT – domácí telefon </t>
  </si>
  <si>
    <t>D6 - Ostatní</t>
  </si>
  <si>
    <t>Strukturovaná kabeláž stavby</t>
  </si>
  <si>
    <t>Pol25</t>
  </si>
  <si>
    <t xml:space="preserve">Rozvaděč 19”,  600x600mm, 42U, stojanový s vybavením. Součástí bude napájení, digitální termostat, sokl, oddělovací bočnice</t>
  </si>
  <si>
    <t>Pol26</t>
  </si>
  <si>
    <t>Ventilační jednotka pro skříň 19"</t>
  </si>
  <si>
    <t>Pol27</t>
  </si>
  <si>
    <t>Rozvodný panel 19”, 8 x 230 V - přepěťová ochrana</t>
  </si>
  <si>
    <t>Pol28</t>
  </si>
  <si>
    <t>Instalační sada pro montáž do 19" rozvaděče</t>
  </si>
  <si>
    <t>Pol29</t>
  </si>
  <si>
    <t>Modulární patch panel osazený 24xRJ45 Cat.6a UTP černý 1U</t>
  </si>
  <si>
    <t>Pol30</t>
  </si>
  <si>
    <t>19' vyvazovací panel 1U černý, 5 x kovový úchyt velký 40 x 80 mm</t>
  </si>
  <si>
    <t>Pol32</t>
  </si>
  <si>
    <t>Patch kabel 0,5m Cat 6a</t>
  </si>
  <si>
    <t>Pol35</t>
  </si>
  <si>
    <t>Datový modul hybridních rozvaděčů pro domovní rozvody. IP20 / IK05</t>
  </si>
  <si>
    <t>Pol36</t>
  </si>
  <si>
    <t>Datová zásuvka, 2x RJ45, cat 6a</t>
  </si>
  <si>
    <t>Pol42</t>
  </si>
  <si>
    <t>Datová zásuvka, 1x RJ45, cat 6a</t>
  </si>
  <si>
    <t>Pol44</t>
  </si>
  <si>
    <t>Štítek na popis datové zásuvky nebo volného vývodu</t>
  </si>
  <si>
    <t>Pol57</t>
  </si>
  <si>
    <t>Kabel FTP 4p CAT.6a</t>
  </si>
  <si>
    <t>Pol58</t>
  </si>
  <si>
    <t>Ohebná elektroinstalační trubka, f20</t>
  </si>
  <si>
    <t>Pol59</t>
  </si>
  <si>
    <t>Vypracování dokumentace skutečného provedení</t>
  </si>
  <si>
    <t>Pol60</t>
  </si>
  <si>
    <t xml:space="preserve">Požární ucpávky - Protipožární tmel  310 ml</t>
  </si>
  <si>
    <t>Pol65</t>
  </si>
  <si>
    <t>Drobný montážní a instalační materiál</t>
  </si>
  <si>
    <t>Pol66</t>
  </si>
  <si>
    <t>Vystavení měřícího protokolu - datový bod</t>
  </si>
  <si>
    <t>Pol67</t>
  </si>
  <si>
    <t>Výchozí revize, zaškolení obsluhy, předání uživateli</t>
  </si>
  <si>
    <t>Pol70</t>
  </si>
  <si>
    <t>Optický kabel 24vl sm</t>
  </si>
  <si>
    <t>Pol71</t>
  </si>
  <si>
    <t>Optická vana</t>
  </si>
  <si>
    <t>Pol72</t>
  </si>
  <si>
    <t>Optckí svár</t>
  </si>
  <si>
    <t>Pol74</t>
  </si>
  <si>
    <t>LC-LC spojka</t>
  </si>
  <si>
    <t>Pol75</t>
  </si>
  <si>
    <t xml:space="preserve">LC vývody optiky s konektorem </t>
  </si>
  <si>
    <t>Pol76</t>
  </si>
  <si>
    <t>SFP PŘEVODNÍK</t>
  </si>
  <si>
    <t>Pol77</t>
  </si>
  <si>
    <t>Montágní práce, komplekt</t>
  </si>
  <si>
    <t>STA - společná televizní anténa</t>
  </si>
  <si>
    <t>Pol84</t>
  </si>
  <si>
    <t>Rozvaděč plechový - bílý, 800x600x200 mm, se zámkem, komaxit</t>
  </si>
  <si>
    <t>Pol85</t>
  </si>
  <si>
    <t>ONE-118_ programovatelný DVB-T zesilovač</t>
  </si>
  <si>
    <t>Pol86</t>
  </si>
  <si>
    <t>MB-208_ hvězdicový multipřepínač 9x32</t>
  </si>
  <si>
    <t>Pol87</t>
  </si>
  <si>
    <t>ML-208_ kaskádový multipřepínač 9x32</t>
  </si>
  <si>
    <t>Pol88</t>
  </si>
  <si>
    <t>BR-411_ UHF předzes. do antén BU, napájení 12V, F-konektory</t>
  </si>
  <si>
    <t>Pol89</t>
  </si>
  <si>
    <t>RC-110_ zakončovací odpor 75 ohm ,odd. napájení</t>
  </si>
  <si>
    <t>Pol90</t>
  </si>
  <si>
    <t>MX-046_ anténa UHF, kanál 21-60, G=15 dB, LTE</t>
  </si>
  <si>
    <t>Pol91</t>
  </si>
  <si>
    <t>FM-102_ anténa FM, 87,5-108 MHz, kruhová</t>
  </si>
  <si>
    <t>Pol92</t>
  </si>
  <si>
    <t>Parabolická anténa OP 100 Al</t>
  </si>
  <si>
    <t>Pol93</t>
  </si>
  <si>
    <t xml:space="preserve">Konvertor pro příjem ditigitálního vysílání </t>
  </si>
  <si>
    <t>Pol94</t>
  </si>
  <si>
    <t>UDU-205_ rozbočovač, 2 výst. 3,6 dB, DC pass</t>
  </si>
  <si>
    <t>Pol95</t>
  </si>
  <si>
    <t>Koncová TV+R+SAT zásuvka včetně rámečku, krabice, komplet</t>
  </si>
  <si>
    <t>Pol96</t>
  </si>
  <si>
    <t>Koaxiální kabel 75 W</t>
  </si>
  <si>
    <t>Pol97</t>
  </si>
  <si>
    <t xml:space="preserve">Ohebná elektroinstalační trubka, f40,  f20</t>
  </si>
  <si>
    <t>Pol98</t>
  </si>
  <si>
    <t>Požární ucpávky - Protipožární tmel 310 ml</t>
  </si>
  <si>
    <t>Pol99</t>
  </si>
  <si>
    <t>Proměření vedení, nastavení systému, odzkoušení</t>
  </si>
  <si>
    <t>Pol100</t>
  </si>
  <si>
    <t>Montážní práce, komplekt</t>
  </si>
  <si>
    <t>Dorozumívací IP zařízení sestra - pacient</t>
  </si>
  <si>
    <t>MT - 07 IP</t>
  </si>
  <si>
    <t>Hlavní terminál, vč. adaptéru a kabelu k terminálu 2m (Touch screen monitor min. 10,4", hlasitá a diskrétní komunikace, identifikace volajícího včetně jména klienta, možnost zobrazení informací z EPS, poslech radiových stanic na hlavním terminálu, volba I</t>
  </si>
  <si>
    <t>Hlavní terminál, vč. adaptéru a kabelu k terminálu 2m (Touch screen monitor min. 10,4", hlasitá a diskrétní komunikace,</t>
  </si>
  <si>
    <t xml:space="preserve"> identifikace volajícího včetně jména klienta, možnost zobrazení informací z EPS,</t>
  </si>
  <si>
    <t xml:space="preserve"> poslech radiových stanic na hlavním terminálu, volba IP radiostanic přímo na hlavním terminálu v uživatelském menu.</t>
  </si>
  <si>
    <t xml:space="preserve"> Možnost integrace s bezdrátovým systémem a zobrazení bezdrátových bezpečnostních tlačítek </t>
  </si>
  <si>
    <t>s funkcí hlídání průchodu klientů zakázanou zónou, ve spojení s IP kamerou zobrazení online přenosu od vchodu na oddělení)</t>
  </si>
  <si>
    <t>CMT-07 IP</t>
  </si>
  <si>
    <t>Zásuvka terminálu</t>
  </si>
  <si>
    <t>TC</t>
  </si>
  <si>
    <t>Telefonní zásuvka IN-OUT</t>
  </si>
  <si>
    <t>Repeater</t>
  </si>
  <si>
    <t>Repeater (Opakovač signálů)</t>
  </si>
  <si>
    <t>DECT PHONE</t>
  </si>
  <si>
    <t>Bezdrátový telefon - analogová linka)</t>
  </si>
  <si>
    <t>SW - MT</t>
  </si>
  <si>
    <t>SW - licence pro Hlavní terminál</t>
  </si>
  <si>
    <t>SW - L1</t>
  </si>
  <si>
    <t>SW - licence provozu účastníka</t>
  </si>
  <si>
    <t>SW - HC</t>
  </si>
  <si>
    <t>SW - databáze historie volání</t>
  </si>
  <si>
    <t>SW - AW</t>
  </si>
  <si>
    <t>SW - aktivace sdruženého provozu</t>
  </si>
  <si>
    <t>SW - SQLHV</t>
  </si>
  <si>
    <t>SW - prohlížeč historie</t>
  </si>
  <si>
    <t>RT-07V IP</t>
  </si>
  <si>
    <t xml:space="preserve">Pokojový terminál hovorový (minimálně 4 programovatelná tlačítka, hovorové spojení s hlavním terminálem, příjem hovorového volání od lůžka klienta, hlasová navigace - informace o volajícím, číslo pokoje/lůžka, centrální hlášení přenos hlasové informace - </t>
  </si>
  <si>
    <t>Pokojový terminál hovorový (minimálně 4 programovatelná tlačítka, hovorové spojení s hlavním terminálem</t>
  </si>
  <si>
    <t xml:space="preserve"> příjem hovorového volání od lůžka klienta, hlasová navigace - informace o volajícím, číslo pokoje/lůžka, </t>
  </si>
  <si>
    <t xml:space="preserve"> centrální hlášení přenos hlasové informace - nucený poslech)</t>
  </si>
  <si>
    <t>BC-07HS IP</t>
  </si>
  <si>
    <t>Zásuvka pacienta s držákem a reproduktorem (přenos hlasitého hovorového spojení sestra - klient, přenos hlasité reprodukce rádia a centrální hlašení vždy v případě, je - li koncový prvek zavěšen v držáku, či zavěšen na hrazdě postele klienta)</t>
  </si>
  <si>
    <t>PT - 07S IP R01.0</t>
  </si>
  <si>
    <t>Terminál pacienta s tlačítkem volání ošetřovatelky</t>
  </si>
  <si>
    <t>CAB-PT-DC</t>
  </si>
  <si>
    <t>Kabel vytrhávací - částečně kroucený</t>
  </si>
  <si>
    <t>RA-07/15U</t>
  </si>
  <si>
    <t>Datový rozvaděč nástěnný 19"/15U - nástěnný 600 x 770 x 395 mm, 22,2 kg</t>
  </si>
  <si>
    <t>PS-07 IP</t>
  </si>
  <si>
    <t>Napájecí zdroj + lokální server</t>
  </si>
  <si>
    <t>PDP 19/2U</t>
  </si>
  <si>
    <t>Rozvodný panel 8x 230V 19"/2U</t>
  </si>
  <si>
    <t>US 19/1U</t>
  </si>
  <si>
    <t>Univerzální police 19"/1U</t>
  </si>
  <si>
    <t>RB-07 IP</t>
  </si>
  <si>
    <t>Router</t>
  </si>
  <si>
    <t>SWI - 24/19</t>
  </si>
  <si>
    <t>Datový switch 24 portů/19" (CZ)</t>
  </si>
  <si>
    <t>POE - 24/24</t>
  </si>
  <si>
    <t>Napájecí injektor 24 portů/19"</t>
  </si>
  <si>
    <t>SQLS/1U</t>
  </si>
  <si>
    <t>SQL server (do 30-ti oddělení)</t>
  </si>
  <si>
    <t>AG-07 IP</t>
  </si>
  <si>
    <t>Analog/VoIP brána</t>
  </si>
  <si>
    <t>TI - 07 IP</t>
  </si>
  <si>
    <t>Telefonní interface (pro analog. přístr.)</t>
  </si>
  <si>
    <t>CL</t>
  </si>
  <si>
    <t>Svítidlo signalizační LED</t>
  </si>
  <si>
    <t>EC-07N IP</t>
  </si>
  <si>
    <t>Táhlo nouzového volání</t>
  </si>
  <si>
    <t>EBC-07N IP</t>
  </si>
  <si>
    <t>Táhlo a tlačítko nouzového volání</t>
  </si>
  <si>
    <t>EB-07 IP</t>
  </si>
  <si>
    <t>Tlačítko nouzového volání</t>
  </si>
  <si>
    <t>Pol101</t>
  </si>
  <si>
    <t>Instalační krabice pod omítku KU 68</t>
  </si>
  <si>
    <t>Pol102</t>
  </si>
  <si>
    <t>Instalační dvojkrabice pod omítku KP 64/2</t>
  </si>
  <si>
    <t>Pol103</t>
  </si>
  <si>
    <t>Zasuvka 230V / AC</t>
  </si>
  <si>
    <t>Pol104</t>
  </si>
  <si>
    <t xml:space="preserve">Kabel UTP Cat6a. LSOHFR pro připojení signalizačního svítidla CL, nouzového tlačítka EB,  táhla EC, nouzového táhla s tlačítkem EBC.</t>
  </si>
  <si>
    <t>Pol105</t>
  </si>
  <si>
    <t xml:space="preserve">Kabel UTP Cat6a. LSOHFR pro připojení zásuvek pacienta BC, pokojových terminálů RT, zásuvek   hlavního terminálu MT, směrových IP světel DL.</t>
  </si>
  <si>
    <t>Pol106</t>
  </si>
  <si>
    <t>Kabel UTP Cat6a. LSOHFR , hlavní pateřní trasa kabeláže od RACKU ke komponentům IP.</t>
  </si>
  <si>
    <t>Pol111</t>
  </si>
  <si>
    <t>Kabel CYSY 2x2,5 pro napájení</t>
  </si>
  <si>
    <t>Pol112</t>
  </si>
  <si>
    <t>Systém elektronické kontroly vstupu (EKV)</t>
  </si>
  <si>
    <t>Entry box</t>
  </si>
  <si>
    <t>Univerzální plechový box pro všechny typy Entry přístupových kontrolérů, součástí napájecí zdroj 12VDC / 3,2A, uzamykatelná dvířka, povrchová montáž, místo pro akumulátor TP 12-7, rozměry 350x280x70 mm, černý, interiérové použití</t>
  </si>
  <si>
    <t>E C3-100</t>
  </si>
  <si>
    <t>IP přístupový kontrolér, provedení plošný spoj, připojení 2x RFID čteček (Wiegand), ovládání 1 dveří obousměrně, kapacita 30 000 uživatelů, 100 000 událostí , komunikace s PC přes TCP/IP nebo RS485, LED signalizace stavů, 1x NO/NC relé zámku (5A/30VDC), 1</t>
  </si>
  <si>
    <t>IP přístupový kontrolér, provedení plošný spoj, připojení 2x RFID čteček (Wiegand), ovládání 1 dveří obousměrně, kapacita 30 000 uživatelů,</t>
  </si>
  <si>
    <t>100 000 událostí , komunikace s PC přes TCP/IP nebo RS485, LED signalizace stavů, 1x NO/NC relé zámku (5A/30VDC), 1x relé vstup dveřního kontaktu,</t>
  </si>
  <si>
    <t>1x relé vstup odchodového tlačítka, 1x relé univerzální AUX výstup (2A/30VDC), SD slot pro export událostí,</t>
  </si>
  <si>
    <t>napájení 9,6 - 14,4 VDC, odběr max. 1A/12VDC (zdroj není součástí), rozměry 145x106x20mm (vhodná inst. krabice KR380 + napájecí zdroj HDR-15-15),</t>
  </si>
  <si>
    <t>interiérové použití, umístění v chráněné zóně, možnost centrálního ovládání více kontrolérů přes software Entry ZKAccess 3.5 Security System zdarma,</t>
  </si>
  <si>
    <t xml:space="preserve">podpora funkcí Online monitoring, Kalendář, Průchozí časová zóna, Anti-passback, Linkování Aux výstupů, Interlock, Multi card autorizace a pod, </t>
  </si>
  <si>
    <t xml:space="preserve"> přes software EDO možné využít pro zpracování docházky</t>
  </si>
  <si>
    <t>TP 12-7</t>
  </si>
  <si>
    <t>Akumulátor 12 V - 7 Ah - rozměr 150 x 65 x 93 mm, hmotnost 2,06 kg / ks, vhodné pro použití v CCTV a EZS</t>
  </si>
  <si>
    <t>E KR611</t>
  </si>
  <si>
    <t>Přístupová čtečka RFID, čtení bezkontaktních karet a klíčenek (EM, 125 kHz), wiegand 26 komunikace (2 vodiče) s Entry přístupovými zařízeními, zvuková a LED signalizace, napájení 12 V DC, odběr 80 mA/12 V DC, (zdroj není součástí), IP 64, exteriérové použ</t>
  </si>
  <si>
    <t>Přístupová čtečka RFID, čtení bezkontaktních karet a klíčenek (EM, 125 kHz), wiegand 26 komunikace (2 vodiče) s Entry přístupovými zařízeními,</t>
  </si>
  <si>
    <t xml:space="preserve"> zvuková a LED signalizace, napájení 12 V DC, odběr 80 mA/12 V DC, (zdroj není součástí), IP 64, </t>
  </si>
  <si>
    <t>exteriérové použití, povrchová montáž, rozměry 86 x 86 x 20 mm</t>
  </si>
  <si>
    <t>RF ID CARD</t>
  </si>
  <si>
    <t>RFID bezkontaktní elektronická karta, EM standard, 125 kHz, s popisem</t>
  </si>
  <si>
    <t>E CR20E</t>
  </si>
  <si>
    <t>Stolní USB čtečka RFID karet a přívěsků (EM 125 kHz), určena pro administrátorské přidávání RFID uživatelů do přístupových a docházkových systémů, zvuková a LED indikace, napájení přes USB, připojovací kabel délky 1,5 m je součástí balení</t>
  </si>
  <si>
    <t>ZKBioSecurity 3.0 AC</t>
  </si>
  <si>
    <t>Licence přístupového modulu, do 25 ovládaných dveří, do 5000 osob, použití pro základní modul kontroly vstupu softwaru ZKBiosecurity 3.0, podpora globálního Anti-passback a linkování mezi kontroléry</t>
  </si>
  <si>
    <t>Pol113</t>
  </si>
  <si>
    <t>D5</t>
  </si>
  <si>
    <t xml:space="preserve">DT – domácí telefon </t>
  </si>
  <si>
    <t>9155101C</t>
  </si>
  <si>
    <t>IP modulární dveřní kamerová jednotka s jedním tlačítkem, se jmenovkou, provedení niklovaná ocel, barevná HD kamera, TCP/IP komunikace, nastavování přes webové rozhraní, IR LED přisvětlení snímaného prostoru, možnost rozšíření funkcí jednotky licenc</t>
  </si>
  <si>
    <t>IP Verso modulární dveřní kamerová jednotka s jedním tlačítkem, se jmenovkou, provedení niklovaná ocel, barevná HD kamera,</t>
  </si>
  <si>
    <t xml:space="preserve"> TCP/IP komunikace, nastavování přes webové rozhraní, IR LED přisvětlení snímaného prostoru,</t>
  </si>
  <si>
    <t xml:space="preserve"> možnost rozšíření funkcí jednotky licencemi, IP 54, 1x kontakt NO/NC pro ovládání zámku max. 30 V / 1 A AC/DC,</t>
  </si>
  <si>
    <t xml:space="preserve"> napájení PoE 802.3af nebo 12 V DC / 2 A (zdroj není součástí balení), potřebný rám pro 2 moduly, instalační rámeček není součástí balení</t>
  </si>
  <si>
    <t>9155035</t>
  </si>
  <si>
    <t>IP modul tlačítek, 5 mechanických tlačítek, jmenovka, IP 54, pracovní teplota od -20 °C do +55 °C, napájení ze sběrnice</t>
  </si>
  <si>
    <t>9155084</t>
  </si>
  <si>
    <t>IP kombinace RFID 125 kHz, 13,56 MHz, NFC a Bluetooth, nastavitelná intenzita podsvícení, podpora standardů 125 kHz EM4100, EM4102, Prox, a 13,56 MHz MIFARE Classic, DESFire EV1 , HID iClass, ISO14443A-b, ISO18092, bezkontaktní otvírání dveří RFID k</t>
  </si>
  <si>
    <t>IP Verso kombinace RFID 125 kHz, 13,56 MHz, NFC a Bluetooth, nastavitelná intenzita podsvícení, podpora standardů 125 kHz EM4100, EM4102</t>
  </si>
  <si>
    <t xml:space="preserve"> Prox, a 13,56 MHz MIFARE Classic, DESFire EV1 , HID iClass, ISO14443A-b, ISO18092, bezkontaktní otvírání dveří RFID kartami a klíčenkami,</t>
  </si>
  <si>
    <t xml:space="preserve"> nebo přes Bluetooth z mobilní app, čtení UID a PACSID karty, IP 54, pracovní teplota od -20 °C až do +55 °C, napájení ze sběrnice</t>
  </si>
  <si>
    <t>9155023</t>
  </si>
  <si>
    <t>IP rám pro instalaci na povrch, 3 moduly, pro instalaci rozšiřovacích modulů, rozměry 107 x 339 x 28 mm</t>
  </si>
  <si>
    <t>9155063</t>
  </si>
  <si>
    <t xml:space="preserve">IP  montážní podložka pro 3 moduly, usnadnění montáže na nerovné povrchy a sklo, rozměry 107 x 340 mm</t>
  </si>
  <si>
    <t>9159010</t>
  </si>
  <si>
    <t>Bezpečnostní relé pro otvírání zámku, pro použití s jednotkami, spárování s dveřní jednotkou, montáž na dvě žíly mezi dveřní jednotkou a zámkem</t>
  </si>
  <si>
    <t>Yealink SIP-T42U</t>
  </si>
  <si>
    <t xml:space="preserve">IP stolní telefon  2,7" černobílý LCD displej, rozlišení 192 x 64 px, podpora 6 SIP linek, 15 programovatelných tlačítek, možnost Hands-free, 2x Ethernet port s podporou PoE 802.3af, protokol SIP, vnitřní použití</t>
  </si>
  <si>
    <t>MIFARE CARD</t>
  </si>
  <si>
    <t>RFID bezkontaktní elektronická karta, ( Standard 1k, 13,56MHz, CRYPT1), ISO 14443-4, bez potisku</t>
  </si>
  <si>
    <t>E CR20MD</t>
  </si>
  <si>
    <t>Stolní USB čtečka RFID karet a přívěsků (,13,56 MHz), čtení 4 BYTE,určena pro administrát. přidávání RFID uživatelů do přístupových systémů,zvuková a LED indikace,napájení přes USB,1,5 m připojo.kabel součástí, kompatibilní s čtečkami</t>
  </si>
  <si>
    <t>Pol114</t>
  </si>
  <si>
    <t>D6</t>
  </si>
  <si>
    <t>Ostatní</t>
  </si>
  <si>
    <t>Pol115</t>
  </si>
  <si>
    <t>Protipožární ucpávky na trasách SLP mezi požárními úseky</t>
  </si>
  <si>
    <t>Z3000R</t>
  </si>
  <si>
    <t>Online UPS zdroj nepřerušovaného napájení 230 V AC, výkon 3000 VA (2700 W), 6x akumulátor TP 12-9 Ah (72 V DC), 6x výstup IEC C13, 1x výstup IEC C19, rychlost náběhu - průběžně, ochrana proti úplnému vybití, ochrana proti zkratu na výstupu, informační LCD</t>
  </si>
  <si>
    <t>Online UPS zdroj nepřerušovaného napájení 230 V AC, výkon 3000 VA (2700 W), 6x akumulátor TP 12-9 Ah (72 V DC),</t>
  </si>
  <si>
    <t xml:space="preserve"> 6x výstup IEC C13, 1x výstup IEC C19, rychlost náběhu - průběžně, ochrana proti úplnému vybití, ochrana proti zkratu na výstupu,</t>
  </si>
  <si>
    <t xml:space="preserve"> informační LCD displej, konfigurace softwarem přes USB, umístění do rackového rozvaděče (2U), obsahuje 2x IEC C13 kabel 1,5 m</t>
  </si>
  <si>
    <t>Z3000R BOX</t>
  </si>
  <si>
    <t>Rozšiřující box pro Z3000R, prodloužení doby záložního napájení, kapacita boxu 12x akumulátor TP 12-9U, maximum 3 rozšiřovací boxy pro 1 UPS, rozměry 581 x 88 x 440 mm, hmotnost 4,7 kg, balení neobsahuje akumulátory</t>
  </si>
  <si>
    <t>Z PS250W PLUS</t>
  </si>
  <si>
    <t>Doplňkový zdroj pro UPS, volitelný výstup 36–72 V DC, rozměry 252 x 94 x 196 mm, kompatibilní s akumulátorovými boxy Z1000R BOX, Z1000 BOX, Z3000R BOX, Z3000 BOX</t>
  </si>
  <si>
    <t>TP 12-9U</t>
  </si>
  <si>
    <t>Akumulátor 12 V - 9 Ah - rozměr 150 x 65 x 93 mm, hmotnost 2,45 kg / ks, vhodné pro použití jako náhrada do UPS systémů</t>
  </si>
  <si>
    <t>Z SNMP Card</t>
  </si>
  <si>
    <t>Vnitřní SNMP komunikační karta, online konfigurace a dohled UPS prostřednictvím TCP/IP, 1x RJ-45, kompatibilní s UPS zdrojem</t>
  </si>
  <si>
    <t>Pol114a</t>
  </si>
  <si>
    <t xml:space="preserve">SO 01.3.2 - Elektroinstalace - EPS - nezpůsobilé náklady </t>
  </si>
  <si>
    <t>D1 - Elektrická požární signalizace (EPS)</t>
  </si>
  <si>
    <t>Elektrická požární signalizace (EPS)</t>
  </si>
  <si>
    <t>6502/E/O/C</t>
  </si>
  <si>
    <t>Ústředna EPS , 2 smyčky, integrovaný zdroj</t>
  </si>
  <si>
    <t>6500/2LOOPCARD</t>
  </si>
  <si>
    <t>Smyčková karta pro ústředny</t>
  </si>
  <si>
    <t>BF362-5</t>
  </si>
  <si>
    <t>Zálohovaný zdroj 24V, 5A, EN54 - VdS, 2x aku 12V max 18 Ah v kovovém boxu (bez AKU)</t>
  </si>
  <si>
    <t>AKU 12</t>
  </si>
  <si>
    <t>Akumulátor 12V / 17Ah; rozměry (šxhxv) 181x77x167; 4,9kg</t>
  </si>
  <si>
    <t>6000/LOOP/AREPEATER</t>
  </si>
  <si>
    <t>Zobrazovací a ovladací tablo smyčkové k systému EPS</t>
  </si>
  <si>
    <t>FBF Protec</t>
  </si>
  <si>
    <t>Rozhraní pro OPPO FBF-D a přenos na HZS pro ústředny EPS</t>
  </si>
  <si>
    <t>FAT-KÜ</t>
  </si>
  <si>
    <t>OPPO a zobrazovací tablo pro HZS</t>
  </si>
  <si>
    <t>FSD-S3-FSplus5</t>
  </si>
  <si>
    <t>KTPO, včetně příslušenství</t>
  </si>
  <si>
    <t>FSD-BR</t>
  </si>
  <si>
    <t>Rámeček pro KTPO</t>
  </si>
  <si>
    <t>CISA</t>
  </si>
  <si>
    <t>CISA zámek do KTPO</t>
  </si>
  <si>
    <t>SM3</t>
  </si>
  <si>
    <t>Modul pro připojení více FAT jednotek</t>
  </si>
  <si>
    <t>SOL/RL/R/S</t>
  </si>
  <si>
    <t>Zábleskový maják</t>
  </si>
  <si>
    <t>ZDP</t>
  </si>
  <si>
    <t>Zařízení dálkového přenosu</t>
  </si>
  <si>
    <t>6000PLUS/OP</t>
  </si>
  <si>
    <t>Optickokouřový detektor</t>
  </si>
  <si>
    <t>6000PLUS/OPHT</t>
  </si>
  <si>
    <t>Optoteplotní detektor</t>
  </si>
  <si>
    <t>6000PLUS/BASE</t>
  </si>
  <si>
    <t>Patice pro detectory</t>
  </si>
  <si>
    <t>6000PLUS/MCP</t>
  </si>
  <si>
    <t>Tlačítkový hlásič pod omítku, vč.skla a test.klíčku</t>
  </si>
  <si>
    <t>MCP BOX</t>
  </si>
  <si>
    <t>Krabička pod tlačítko pro montáž na omítku</t>
  </si>
  <si>
    <t>Adresný štítek hlásiče</t>
  </si>
  <si>
    <t>6000PLUS/MIP</t>
  </si>
  <si>
    <t>Vstupní modul</t>
  </si>
  <si>
    <t>6000PLUS/CCO</t>
  </si>
  <si>
    <t>Vystupní moduly</t>
  </si>
  <si>
    <t>Krab</t>
  </si>
  <si>
    <t>Boxy pro IO moduly</t>
  </si>
  <si>
    <t>ROLP/R1/LX-W/RF</t>
  </si>
  <si>
    <t>Sirena, montáž na zeď, červená, červený záblesk</t>
  </si>
  <si>
    <t>PRAFLADUR-O 2x1,5</t>
  </si>
  <si>
    <t>Kabel 2x1,5 RE P60-R, B2caS1D0, pro trasy s funkční integritou</t>
  </si>
  <si>
    <t>JYSTY 1x2x0.8</t>
  </si>
  <si>
    <t>Kabel pro hlásičovou linku 1x2x0,8, B2ca s1 d1 a1</t>
  </si>
  <si>
    <t>Trubka</t>
  </si>
  <si>
    <t>Trubka pevna 16 mm</t>
  </si>
  <si>
    <t>PKLS</t>
  </si>
  <si>
    <t>Příchytka trubky</t>
  </si>
  <si>
    <t>Lišta</t>
  </si>
  <si>
    <t>Lišta hranatá</t>
  </si>
  <si>
    <t>PRAFlaGuard 4x2x0,8</t>
  </si>
  <si>
    <t>Kabel ohniodolný 4x2x0,8, B2ca s1 d1 a1, P60-R</t>
  </si>
  <si>
    <t>PRAFlaGuard 3x2x0,8</t>
  </si>
  <si>
    <t>Kabel ohniodolný 3x2x0,8, B2ca s1 d1 a1, P60-R</t>
  </si>
  <si>
    <t>X-FB</t>
  </si>
  <si>
    <t>Kabelová příchytka pro 1 kabel, s funkční schopností při požáru</t>
  </si>
  <si>
    <t>X-DFB</t>
  </si>
  <si>
    <t>Kabelová příchytka pro 2 kabely, s funkční schopností při požáru</t>
  </si>
  <si>
    <t>Pol116</t>
  </si>
  <si>
    <t>Montáž kabelů pod omítku (jen v CHUC, cca 200m)</t>
  </si>
  <si>
    <t>Pol117</t>
  </si>
  <si>
    <t>Montážní práce komplet</t>
  </si>
  <si>
    <t>Pol118</t>
  </si>
  <si>
    <t>Podružný montážní materiál</t>
  </si>
  <si>
    <t>Pol119</t>
  </si>
  <si>
    <t>Programování, oživení, funkční zkoušky</t>
  </si>
  <si>
    <t>Pol120</t>
  </si>
  <si>
    <t>Ostatní náklady nutné pro bezvadné dokončení díla</t>
  </si>
  <si>
    <t>Pol121</t>
  </si>
  <si>
    <t>Projektování - DSPS</t>
  </si>
  <si>
    <t xml:space="preserve">SO 01.4 - Zařízení pro vytápění staveb - nezpůsobilé náklady 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</si>
  <si>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</si>
  <si>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</si>
  <si>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</si>
  <si>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</si>
  <si>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>HZS - Hodinové zúčtovací sazby</t>
  </si>
  <si>
    <t>63154607</t>
  </si>
  <si>
    <t>pouzdro izolační potrubní z minerální vlny s Al fólií max. 250/100°C 76/50mm</t>
  </si>
  <si>
    <t>63154018</t>
  </si>
  <si>
    <t>pouzdro izolační potrubní z minerální vlny s Al fólií max. 250/100°C 54/40mm</t>
  </si>
  <si>
    <t>63154533</t>
  </si>
  <si>
    <t>pouzdro izolační potrubní z minerální vlny s Al fólií max. 250/100°C 42/30mm</t>
  </si>
  <si>
    <t>63141794</t>
  </si>
  <si>
    <t>rohož izolační z minerální vlny lamelová s Al fólií 65kg/m3 tl 50mm</t>
  </si>
  <si>
    <t>63154001</t>
  </si>
  <si>
    <t>páska samolepící hliníková š 50mm dl 50m</t>
  </si>
  <si>
    <t>2016040790</t>
  </si>
  <si>
    <t>713411121</t>
  </si>
  <si>
    <t>Montáž izolace tepelné potrubí pásy nebo rohožemi s Al fólií staženými drátem 1x</t>
  </si>
  <si>
    <t>713463213</t>
  </si>
  <si>
    <t>Montáž izolace tepelné potrubí potrubními pouzdry s Al fólií staženými Al páskou 1x D do 150 mm</t>
  </si>
  <si>
    <t>998713192</t>
  </si>
  <si>
    <t>Příplatek k přesunu hmot tonážní 713 za zvětšený přesun do 100 m</t>
  </si>
  <si>
    <t>731</t>
  </si>
  <si>
    <t>Ústřední vytápění - kotelny</t>
  </si>
  <si>
    <t>3048000</t>
  </si>
  <si>
    <t>Připojovací skupina doplňovaího systému oddělovací člen včetně filtru DN15</t>
  </si>
  <si>
    <t>3048001</t>
  </si>
  <si>
    <t>Připojovací skupina doplňovaího systému automatika bez čerpadla pro automatické doplňování</t>
  </si>
  <si>
    <t>60001</t>
  </si>
  <si>
    <t>Montáž a uvedení do provozu MaR</t>
  </si>
  <si>
    <t>5000</t>
  </si>
  <si>
    <t>Nástěnný kondenzační kotel jmenovitý výkon 100kW - při 80/60°C = 19-94,5kW</t>
  </si>
  <si>
    <t>500020</t>
  </si>
  <si>
    <t xml:space="preserve">Zásobníkový ohřívač teplé vody válcový ocelovýnerez vodní objem 1433l  izolace100mm, hybrodní horní vložka 1,9m2, spodní vložka 3,96m2</t>
  </si>
  <si>
    <t>50001</t>
  </si>
  <si>
    <t>Kotel sada připojovací čerpadlová skupina + zpětná klapka</t>
  </si>
  <si>
    <t>50002</t>
  </si>
  <si>
    <t>MAR sada s čidlem TeV</t>
  </si>
  <si>
    <t>50003</t>
  </si>
  <si>
    <t>Kotel sada - kaskádová pro dva kotle vedle sebe , propojovací potrubí a uzávěry út a plyn + HVDT</t>
  </si>
  <si>
    <t>500010</t>
  </si>
  <si>
    <t>MAR sada modul pro řízení kaskády až 2-4 kotlů</t>
  </si>
  <si>
    <t>500011</t>
  </si>
  <si>
    <t>MAR sada Ekvitermní modulační regulátor pro sběrnici</t>
  </si>
  <si>
    <t>500012</t>
  </si>
  <si>
    <t xml:space="preserve">MAR  sada modul pro řízení 2x směšovaného okruhu včetně čidla</t>
  </si>
  <si>
    <t>500013</t>
  </si>
  <si>
    <t>MAR sada modul pro řízení jednoho směšovaného nebo nesměšovaného okruhu včetně čidla</t>
  </si>
  <si>
    <t>500013sol</t>
  </si>
  <si>
    <t>MAR sada modul pro řízení solárního ohřevu TeV</t>
  </si>
  <si>
    <t>500014</t>
  </si>
  <si>
    <t>sada Sada obs změkčovací patronu s kap 16000 l x°dH, náhradní náplň 14 l, připojovací sadu doplňování s digitálním měřičem vodivosti, elektronickým vodoměrem a tepelnou izolací, montážní konzolu na stěnu, dopouštěcí stanici s měřičem a oddělovačem</t>
  </si>
  <si>
    <t>500016</t>
  </si>
  <si>
    <t>Neutralizační plastová nádoba pro kondenzát do 800kw</t>
  </si>
  <si>
    <t>60002</t>
  </si>
  <si>
    <t>Kabeláž pro systém MaR</t>
  </si>
  <si>
    <t>7000</t>
  </si>
  <si>
    <t xml:space="preserve">Základní sada odkouření  přes střechu DN110/160</t>
  </si>
  <si>
    <t>70001</t>
  </si>
  <si>
    <t>Trubka odkouření 1000/110/160</t>
  </si>
  <si>
    <t>70004</t>
  </si>
  <si>
    <t>Trubka odkouření 500/110/160</t>
  </si>
  <si>
    <t>70002</t>
  </si>
  <si>
    <t>průchodka střechou pro odkouření DN166</t>
  </si>
  <si>
    <t>8000</t>
  </si>
  <si>
    <t>Sada poruchové signalizace havarijní stavy dle ČSN 070703 - vč. čidlo tlaku,čidlo zaplavení,čidlo teploty prostoru, čidlo teploty v systému</t>
  </si>
  <si>
    <t>80001</t>
  </si>
  <si>
    <t>Sada doplňkových čidel pro poruchovou signalizaci- Dvoustupňová signalizace úniku plynu</t>
  </si>
  <si>
    <t>80002</t>
  </si>
  <si>
    <t xml:space="preserve">Sada  sms brána pro poruchovou signalizaci</t>
  </si>
  <si>
    <t>60003</t>
  </si>
  <si>
    <t>Uvedení do provozu plynového kotle</t>
  </si>
  <si>
    <t>731244494</t>
  </si>
  <si>
    <t>Montáž kotle ocelového závěsného na plyn kondenzačního o výkonu nad 50 kW</t>
  </si>
  <si>
    <t>731289112</t>
  </si>
  <si>
    <t>Montáž odkouření od turbokotlů</t>
  </si>
  <si>
    <t>731341140</t>
  </si>
  <si>
    <t>Hadice napouštěcí pryžové D 20/28</t>
  </si>
  <si>
    <t>731810441d</t>
  </si>
  <si>
    <t>Tlaková zkouška revize odkouření</t>
  </si>
  <si>
    <t>998731101</t>
  </si>
  <si>
    <t>Přesun hmot tonážní pro kotelny v objektech v do 6 m</t>
  </si>
  <si>
    <t>998731193</t>
  </si>
  <si>
    <t>Příplatek k přesunu hmot tonážní 731 za zvětšený přesun do 500 m</t>
  </si>
  <si>
    <t>732</t>
  </si>
  <si>
    <t>Ústřední vytápění - strojovny</t>
  </si>
  <si>
    <t>732111316</t>
  </si>
  <si>
    <t>Trubková hrdla rozdělovačů a sběračů bez přírub DN 40</t>
  </si>
  <si>
    <t>732111318</t>
  </si>
  <si>
    <t>Trubková hrdla rozdělovačů a sběračů bez přírub DN 50</t>
  </si>
  <si>
    <t>732111322</t>
  </si>
  <si>
    <t>Trubková hrdla rozdělovačů a sběračů bez přírub DN 65</t>
  </si>
  <si>
    <t>732112132</t>
  </si>
  <si>
    <t>Rozdělovač sdružený hydraulický DN 80 přírubový</t>
  </si>
  <si>
    <t>732113105</t>
  </si>
  <si>
    <t>Vyrovnávač dynamických tlaků DN 100 PN 6 hydraulický přírubový</t>
  </si>
  <si>
    <t>732199100</t>
  </si>
  <si>
    <t>Montáž a dodávk orientačních štítků</t>
  </si>
  <si>
    <t>732219316</t>
  </si>
  <si>
    <t>Montáž ohříváku vody stojatého PN 0,6/0,6,PN 1,6/0,6 o obsahu 1600 litrů</t>
  </si>
  <si>
    <t>732331623</t>
  </si>
  <si>
    <t>Nádoba tlaková expanzní pro topnou a chladicí soustavu s membránou závitové připojení PN 0,6 o objemu 250 l</t>
  </si>
  <si>
    <t>732331778</t>
  </si>
  <si>
    <t>Příslušenství k expanzním nádobám bezpečnostní uzávěr G 1 k měření tlaku</t>
  </si>
  <si>
    <t>732421415</t>
  </si>
  <si>
    <t>Čerpadlo teplovodní mokroběžné závitové oběhové DN 25 výtlak do 6,0 m průtok 4,5 m3/h pro vytápění</t>
  </si>
  <si>
    <t>732429212</t>
  </si>
  <si>
    <t>Montáž čerpadla oběhového mokroběžného závitového DN 25</t>
  </si>
  <si>
    <t>998732101</t>
  </si>
  <si>
    <t>Přesun hmot tonážní pro strojovny v objektech v do 6 m</t>
  </si>
  <si>
    <t>998732193</t>
  </si>
  <si>
    <t>Příplatek k přesunu hmot tonážní 732 za zvětšený přesun do 500 m</t>
  </si>
  <si>
    <t>733</t>
  </si>
  <si>
    <t>Ústřední vytápění - rozvodné potrubí</t>
  </si>
  <si>
    <t>733113113</t>
  </si>
  <si>
    <t>Příplatek k potrubí z trubek ocelových černých závitových za zhotovení závitové ocelové přípojky DN 15</t>
  </si>
  <si>
    <t>37+37+2+2+23+23</t>
  </si>
  <si>
    <t>733113115</t>
  </si>
  <si>
    <t>Příplatek k potrubí z trubek ocelových černých závitových za zhotovení závitové ocelové přípojky DN 25</t>
  </si>
  <si>
    <t>23+23</t>
  </si>
  <si>
    <t>733113116</t>
  </si>
  <si>
    <t>Příplatek k potrubí z trubek ocelových černých závitových za zhotovení závitové ocelové přípojky DN 32</t>
  </si>
  <si>
    <t>733121122</t>
  </si>
  <si>
    <t>Potrubí ocelové hladké bezešvé nízkotlaké spojované svařováním D 76x3,2</t>
  </si>
  <si>
    <t>733122222</t>
  </si>
  <si>
    <t>Potrubí uhlíkové oceli tenkostěnné vně pozink spojované lisováním D 15x1,2 mm</t>
  </si>
  <si>
    <t>733122225</t>
  </si>
  <si>
    <t>Potrubí uhlíkové oceli tenkostěnné vně pozink spojované lisováním D 28x1,5 mm</t>
  </si>
  <si>
    <t>25+25+70+30+80+20+25+20</t>
  </si>
  <si>
    <t>733122226</t>
  </si>
  <si>
    <t>Potrubí uhlíkové oceli tenkostěnné vně pozink spojované lisováním D 35x1,5 mm</t>
  </si>
  <si>
    <t>100+100+120+120+50</t>
  </si>
  <si>
    <t>733122227</t>
  </si>
  <si>
    <t>Potrubí uhlíkové oceli tenkostěnné vně pozink spojované lisováním D 42x1,5 mm</t>
  </si>
  <si>
    <t>120+120+40+30+8+50</t>
  </si>
  <si>
    <t>733122228</t>
  </si>
  <si>
    <t>Potrubí uhlíkové oceli tenkostěnné vně pozink spojované lisováním D 54x1,5 mm</t>
  </si>
  <si>
    <t>733190107</t>
  </si>
  <si>
    <t>Zkouška těsnosti potrubí ocelové závitové DN do 40</t>
  </si>
  <si>
    <t>20+295+490+368</t>
  </si>
  <si>
    <t>733190108</t>
  </si>
  <si>
    <t>Zkouška těsnosti potrubí ocelové závitové DN přes 40 do 50</t>
  </si>
  <si>
    <t>733190225</t>
  </si>
  <si>
    <t>Zkouška těsnosti potrubí ocelové hladké D přes 60,3x2,9 do 89x5,0</t>
  </si>
  <si>
    <t>733811241</t>
  </si>
  <si>
    <t>Ochrana potrubí ústředního vytápění termoizolačními trubicemi z PE tl přes 13 do 20 mm DN do 22 mm</t>
  </si>
  <si>
    <t>124+20</t>
  </si>
  <si>
    <t>733811252</t>
  </si>
  <si>
    <t>Ochrana potrubí ústředního vytápění termoizolačními trubicemi z PE tl přes 20 do 25 mm DN přes 32 do 45 mm</t>
  </si>
  <si>
    <t>295+490+46+4</t>
  </si>
  <si>
    <t>998733101</t>
  </si>
  <si>
    <t>Přesun hmot tonážní pro rozvody potrubí v objektech v do 6 m</t>
  </si>
  <si>
    <t>998733193</t>
  </si>
  <si>
    <t>Příplatek k přesunu hmot tonážní 733 za zvětšený přesun do 500 m</t>
  </si>
  <si>
    <t>734</t>
  </si>
  <si>
    <t>Ústřední vytápění - armatury</t>
  </si>
  <si>
    <t>734109215</t>
  </si>
  <si>
    <t>Montáž armatury přírubové se dvěma přírubami PN 16 DN 65</t>
  </si>
  <si>
    <t>734193115</t>
  </si>
  <si>
    <t>Klapka mezipřírubová uzavírací DN 65 PN 16 do 120°C disk tvárná litina</t>
  </si>
  <si>
    <t>734209103</t>
  </si>
  <si>
    <t>Montáž armatury závitové s jedním závitem G 1/2</t>
  </si>
  <si>
    <t>734211127</t>
  </si>
  <si>
    <t>Ventil závitový odvzdušňovací G 1/2 PN 14 do 120°C automatický se zpětnou klapkou otopných těles</t>
  </si>
  <si>
    <t>734220102</t>
  </si>
  <si>
    <t>Ventil závitový regulační přímý G 1 PN 20 do 100°C vyvažovací</t>
  </si>
  <si>
    <t>734242416</t>
  </si>
  <si>
    <t>Ventil závitový zpětný přímý G 6/4 PN 16 do 110°C</t>
  </si>
  <si>
    <t>734242417</t>
  </si>
  <si>
    <t>Ventil závitový zpětný přímý G 2 PN 16 do 110°C</t>
  </si>
  <si>
    <t>734251212</t>
  </si>
  <si>
    <t>Ventil závitový pojistný rohový G 3/4 provozní tlak od 2,5 do 6 barů</t>
  </si>
  <si>
    <t>734291123</t>
  </si>
  <si>
    <t>Kohout plnící a vypouštěcí G 1/2 PN 10 do 90°C závitový</t>
  </si>
  <si>
    <t>734291266</t>
  </si>
  <si>
    <t>Filtr závitový přímý G 1 1/2 PN 30 do 110°C s vnitřními závity</t>
  </si>
  <si>
    <t>734291267</t>
  </si>
  <si>
    <t>Filtr závitový přímý G 2 PN 30 do 110°C s vnitřními závity</t>
  </si>
  <si>
    <t>734292717</t>
  </si>
  <si>
    <t>Kohout kulový přímý G 1 1/2 PN 42 do 185°C vnitřní závit</t>
  </si>
  <si>
    <t>734292718</t>
  </si>
  <si>
    <t>Kohout kulový přímý G 2 PN 42 do 185°C vnitřní závit</t>
  </si>
  <si>
    <t>734295022</t>
  </si>
  <si>
    <t>Směšovací ventil otopných a chladicích systémů závitový třícestný G 1 kv6,3 se servomotorem</t>
  </si>
  <si>
    <t>734411101</t>
  </si>
  <si>
    <t>Teploměr technický s pevným stonkem a jímkou zadní připojení průměr 63 mm délky 50 mm</t>
  </si>
  <si>
    <t>734411103</t>
  </si>
  <si>
    <t>Teploměr technický s pevným stonkem a jímkou zadní připojení průměr 63 mm délky 100 mm</t>
  </si>
  <si>
    <t>734421101</t>
  </si>
  <si>
    <t>Tlakoměr s pevným stonkem a zpětnou klapkou tlak 0-16 bar průměr 50 mm spodní připojení</t>
  </si>
  <si>
    <t>734424101</t>
  </si>
  <si>
    <t>Kondenzační smyčka k přivaření zahnutá PN 250 do 300°C</t>
  </si>
  <si>
    <t>734494121</t>
  </si>
  <si>
    <t>Návarek s metrickým závitem M 20x1,5 délky do 220 mm</t>
  </si>
  <si>
    <t>998734101</t>
  </si>
  <si>
    <t>Přesun hmot tonážní pro armatury v objektech v do 6 m</t>
  </si>
  <si>
    <t>998734193</t>
  </si>
  <si>
    <t>Příplatek k přesunu hmot tonážní 734 za zvětšený přesun do 500 m</t>
  </si>
  <si>
    <t>735000911</t>
  </si>
  <si>
    <t>Vyregulování ventilu nebo kohoutu dvojregulačního s ručním ovládáním</t>
  </si>
  <si>
    <t>735164261</t>
  </si>
  <si>
    <t>Otopné těleso trubkové elektrické přímotopné výška/délka 1500/500 mm vč termostatu</t>
  </si>
  <si>
    <t>12+11+11+11</t>
  </si>
  <si>
    <t>735164511</t>
  </si>
  <si>
    <t>Montáž otopného tělesa trubkového na stěnu v tělesa do 1500 mm</t>
  </si>
  <si>
    <t>735191905</t>
  </si>
  <si>
    <t>Odvzdušnění otopných těles</t>
  </si>
  <si>
    <t>735191910</t>
  </si>
  <si>
    <t>Napuštění vody do otopných těles</t>
  </si>
  <si>
    <t>156+154+146+40+121+157+167+129+65+121+151+167+128+61+117+140+167+150+143+95+105+110+136</t>
  </si>
  <si>
    <t>735511010</t>
  </si>
  <si>
    <t>Podlahové vytápění - rozvodné potrubí polyethylen PE-Xa 17x2,0 mm pro systémovou desku rozteč 150 mm</t>
  </si>
  <si>
    <t>1065+1080+950+365+630+1109+1035+760+475+560+972+1220+770+360+605+1130+1070+720+600+555+700+800+680</t>
  </si>
  <si>
    <t>735511061</t>
  </si>
  <si>
    <t>Podlahové vytápění - krycí a separační PE fólie</t>
  </si>
  <si>
    <t>735511062</t>
  </si>
  <si>
    <t>Podlahové vytápění - obvodový dilatační pás samolepící s folií</t>
  </si>
  <si>
    <t>735511063</t>
  </si>
  <si>
    <t>Podlahové vytápění - ochranná trubka potrubí podlahového topení</t>
  </si>
  <si>
    <t>735511064</t>
  </si>
  <si>
    <t>Podlahové vytápění - středový (spárový) dilatační profil</t>
  </si>
  <si>
    <t>735511084</t>
  </si>
  <si>
    <t>Podlahové vytápění - rozdělovač mosazný s průtokoměry pětiokruhový</t>
  </si>
  <si>
    <t>735511085</t>
  </si>
  <si>
    <t>Podlahové vytápění - rozdělovač mosazný s průtokoměry šestiokruhový</t>
  </si>
  <si>
    <t>735511086</t>
  </si>
  <si>
    <t>Podlahové vytápění - rozdělovač mosazný s průtokoměry sedmiokruhový</t>
  </si>
  <si>
    <t>735511087</t>
  </si>
  <si>
    <t>Podlahové vytápění - rozdělovač mosazný s průtokoměry osmiokruhový</t>
  </si>
  <si>
    <t>735511089</t>
  </si>
  <si>
    <t>Podlahové vytápění - rozdělovač mosazný s průtokoměry desítiokruhový</t>
  </si>
  <si>
    <t>735511090</t>
  </si>
  <si>
    <t>Podlahové vytápění - rozdělovač mosazný s průtokoměry jedenáctiokruhový</t>
  </si>
  <si>
    <t>735511091</t>
  </si>
  <si>
    <t>Podlahové vytápění - rozdělovač mosazný s průtokoměry dvanáctiokruhový</t>
  </si>
  <si>
    <t>735511103</t>
  </si>
  <si>
    <t>Podlahové vytápění - skříň podomítková pro rozdělovač s 6-9 okruhy</t>
  </si>
  <si>
    <t>735511105</t>
  </si>
  <si>
    <t>Podlahové vytápění - skříň podomítková pro rozdělovač s 9-12 okruhy</t>
  </si>
  <si>
    <t>735511122</t>
  </si>
  <si>
    <t>Podlahové vytápění - skříň nástěnná pro rozdělovač s 2-6 okruhy</t>
  </si>
  <si>
    <t>735511123</t>
  </si>
  <si>
    <t>Podlahové vytápění - skříň nástěnná pro rozdělovač s 6-9 okruhy</t>
  </si>
  <si>
    <t>998735193</t>
  </si>
  <si>
    <t>Příplatek k přesunu hmot tonážní 735 za zvětšený přesun do 500 m</t>
  </si>
  <si>
    <t>783314101</t>
  </si>
  <si>
    <t>Základní jednonásobný syntetický nátěr zámečnických konstrukcí</t>
  </si>
  <si>
    <t>783614561</t>
  </si>
  <si>
    <t>Základní jednonásobný syntetický nátěr potrubí přes DN 50 do DN 100 mm</t>
  </si>
  <si>
    <t>HZS</t>
  </si>
  <si>
    <t>Hodinové zúčtovací sazby</t>
  </si>
  <si>
    <t>HZS1301</t>
  </si>
  <si>
    <t>Hodinová zúčtovací sazba zedník</t>
  </si>
  <si>
    <t>262144</t>
  </si>
  <si>
    <t>HZS3231</t>
  </si>
  <si>
    <t>Hodinová zúčtovací sazba montér měřících a regulačních zařízení</t>
  </si>
  <si>
    <t>HZS4211</t>
  </si>
  <si>
    <t>Hodinová zúčtovací sazba revizní technik topná zkouška</t>
  </si>
  <si>
    <t>Skladka</t>
  </si>
  <si>
    <t xml:space="preserve">odvoz na skládku </t>
  </si>
  <si>
    <t>201,36</t>
  </si>
  <si>
    <t>Zasyp</t>
  </si>
  <si>
    <t xml:space="preserve">zasypy ploch </t>
  </si>
  <si>
    <t>251,7</t>
  </si>
  <si>
    <t xml:space="preserve">SO 01.5.R04 - Zdravotechnická zařízení - nezpůsobilé náklady </t>
  </si>
  <si>
    <t xml:space="preserve">    721 - Zdravotechnika - vnitřní kanalizace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</si>
  <si>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</si>
  <si>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</si>
  <si>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</si>
  <si>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727 - Zdravotechnika - požární ochrana</t>
  </si>
  <si>
    <t>VRN - Vedlejší rozpočtové náklady</t>
  </si>
  <si>
    <t xml:space="preserve">    VRN1 - Průzkumné, geodetické a projektové práce</t>
  </si>
  <si>
    <t xml:space="preserve">    VRN4 - Inženýrská činnost</t>
  </si>
  <si>
    <t>132254204</t>
  </si>
  <si>
    <t>Hloubení zapažených rýh š do 2000 mm v hornině třídy těžitelnosti I skupiny 3 objem do 500 m3</t>
  </si>
  <si>
    <t>466898335</t>
  </si>
  <si>
    <t>základy</t>
  </si>
  <si>
    <t>"dešťová kanalizace " 220*0,9*0,6</t>
  </si>
  <si>
    <t>" splašková kanalizace "619*0,9*0,6</t>
  </si>
  <si>
    <t>Vodorovné přemístění do 500 m výkopku/sypaniny z horniny třídy těžitelnosti I, skupiny 1 až 3</t>
  </si>
  <si>
    <t>-1635544599</t>
  </si>
  <si>
    <t>"mezikládka pro uložení zásypových hmot - cesta 2x tam a zpět"Zasyp*2+Skladka</t>
  </si>
  <si>
    <t>Vodorovné přemístění do 10000 m výkopku/sypaniny z horniny třídy těžitelnosti I, skupiny 1 až 3</t>
  </si>
  <si>
    <t>1543289659</t>
  </si>
  <si>
    <t>"odvoz na skládku"</t>
  </si>
  <si>
    <t>453,06-Zasyp</t>
  </si>
  <si>
    <t>Příplatek k vodorovnému přemístění výkopku/sypaniny z horniny třídy těžitelnosti I, skupiny 1 až 3 ZKD 1000 m přes 10000 m</t>
  </si>
  <si>
    <t>-684180497</t>
  </si>
  <si>
    <t xml:space="preserve">" za dalších 15 km"       Skladka*15</t>
  </si>
  <si>
    <t>Nakládání výkopku z hornin třídy těžitelnosti I, skupiny 1 až 3 přes 100 m3</t>
  </si>
  <si>
    <t>-778423702</t>
  </si>
  <si>
    <t xml:space="preserve">Skladka </t>
  </si>
  <si>
    <t>Zasyp*2</t>
  </si>
  <si>
    <t>-153707906</t>
  </si>
  <si>
    <t>Skladka*1,8</t>
  </si>
  <si>
    <t>440682184</t>
  </si>
  <si>
    <t>Skladka+Zasyp</t>
  </si>
  <si>
    <t>174151101</t>
  </si>
  <si>
    <t>Zásyp jam, šachet rýh nebo kolem objektů sypaninou se zhutněním</t>
  </si>
  <si>
    <t>-1860683446</t>
  </si>
  <si>
    <t>"dešťová kanalizace " 118,8-13,2-39,6</t>
  </si>
  <si>
    <t>" splašková kanalizace "334,26-111,42-37,14</t>
  </si>
  <si>
    <t>175151101</t>
  </si>
  <si>
    <t>Obsypání potrubí strojně sypaninou bez prohození, uloženou do 3 m</t>
  </si>
  <si>
    <t>-317051637</t>
  </si>
  <si>
    <t>"dešťová kanalizace " 220*0,3*0,6</t>
  </si>
  <si>
    <t>" splašková kanalizace "619*0,3*0,6</t>
  </si>
  <si>
    <t>58337303</t>
  </si>
  <si>
    <t>štěrkopísek frakce 0/6</t>
  </si>
  <si>
    <t>-671843635</t>
  </si>
  <si>
    <t>"potrubí" 151,020*1,8</t>
  </si>
  <si>
    <t>451573111</t>
  </si>
  <si>
    <t>Lože pod potrubí otevřený výkop ze štěrkopísku</t>
  </si>
  <si>
    <t>1192524925</t>
  </si>
  <si>
    <t>"dešťová kanalizace " 220*0,1*0,6</t>
  </si>
  <si>
    <t>" splašková kanalizace "619*0,1*0,6</t>
  </si>
  <si>
    <t>998276101</t>
  </si>
  <si>
    <t>Přesun hmot pro trubní vedení z trub z plastických hmot otevřený výkop</t>
  </si>
  <si>
    <t>-655541366</t>
  </si>
  <si>
    <t>721</t>
  </si>
  <si>
    <t>Zdravotechnika - vnitřní kanalizace</t>
  </si>
  <si>
    <t>721173317</t>
  </si>
  <si>
    <t>Potrubí kanalizační z PVC SN 4 dešťové DN 150</t>
  </si>
  <si>
    <t>-1225851218</t>
  </si>
  <si>
    <t xml:space="preserve"> dešťová kanalizace  - základy</t>
  </si>
  <si>
    <t>"stoka A" 125</t>
  </si>
  <si>
    <t>"stoka B" 95</t>
  </si>
  <si>
    <t>721173402</t>
  </si>
  <si>
    <t>Potrubí kanalizační z PVC SN 4 svodné DN 125</t>
  </si>
  <si>
    <t>-1960307009</t>
  </si>
  <si>
    <t xml:space="preserve">" splašková kanalizace - základy"  </t>
  </si>
  <si>
    <t>"I" 141+4</t>
  </si>
  <si>
    <t>"II" 151+4</t>
  </si>
  <si>
    <t>"III" 168+4</t>
  </si>
  <si>
    <t>"IV" 143+4</t>
  </si>
  <si>
    <t>721173726</t>
  </si>
  <si>
    <t>Potrubí kanalizační z PE připojovací DN 100</t>
  </si>
  <si>
    <t>-222653655</t>
  </si>
  <si>
    <t>" dešťová - připojení - střecha " 34</t>
  </si>
  <si>
    <t>721173736</t>
  </si>
  <si>
    <t>Potrubí kanalizační z PE dešťové DN 110</t>
  </si>
  <si>
    <t>1561463413</t>
  </si>
  <si>
    <t>721174025</t>
  </si>
  <si>
    <t>Potrubí kanalizační z PP odpadní DN 110</t>
  </si>
  <si>
    <t>-293965214</t>
  </si>
  <si>
    <t>" splašková kanalizace - svody" 250</t>
  </si>
  <si>
    <t>721174043</t>
  </si>
  <si>
    <t>Potrubí kanalizační z PP připojovací DN 50</t>
  </si>
  <si>
    <t>1506111861</t>
  </si>
  <si>
    <t>290+200+8</t>
  </si>
  <si>
    <t>721174045</t>
  </si>
  <si>
    <t>Potrubí kanalizační z PP připojovací DN 110</t>
  </si>
  <si>
    <t>-784356343</t>
  </si>
  <si>
    <t>721174063</t>
  </si>
  <si>
    <t>Potrubí kanalizační z PP větrací DN 110</t>
  </si>
  <si>
    <t>-531285904</t>
  </si>
  <si>
    <t>" radon" 95</t>
  </si>
  <si>
    <t>28654235</t>
  </si>
  <si>
    <t>záslepka PPR D 50mm</t>
  </si>
  <si>
    <t>557622627</t>
  </si>
  <si>
    <t>28654228</t>
  </si>
  <si>
    <t>záslepka PPR D 20mm</t>
  </si>
  <si>
    <t>734555724</t>
  </si>
  <si>
    <t>721211913</t>
  </si>
  <si>
    <t>Montáž vpustí podlahových DN 110 ostatní typ</t>
  </si>
  <si>
    <t>1544604329</t>
  </si>
  <si>
    <t>55161756</t>
  </si>
  <si>
    <t>uzávěrka zápachová podlahová svislý odtok DN 50/75/110 mřížka nerez 138x138mm</t>
  </si>
  <si>
    <t>699436047</t>
  </si>
  <si>
    <t>721211R02</t>
  </si>
  <si>
    <t xml:space="preserve">U průmyslový praček v m.č. V-06 pro odvod vody  vytvořit jímku s osazenou mřížkou a podlahovou vpustí DN110 - specifikace dle PD </t>
  </si>
  <si>
    <t>385166882</t>
  </si>
  <si>
    <t>721212123</t>
  </si>
  <si>
    <t>Odtokový sprchový žlab délky 800 mm s krycím roštem a zápachovou uzávěrkou</t>
  </si>
  <si>
    <t>-1396141444</t>
  </si>
  <si>
    <t>"šatny - domácnost I" 2</t>
  </si>
  <si>
    <t>721212125</t>
  </si>
  <si>
    <t>Odtokový sprchový žlab délky 900 mm s krycím roštem a zápachovou uzávěrkou</t>
  </si>
  <si>
    <t>2109884045</t>
  </si>
  <si>
    <t>"šatny - domácnost II" 2</t>
  </si>
  <si>
    <t>721219128</t>
  </si>
  <si>
    <t>Montáž odtokového sprchového žlabu délky do 1050 mm</t>
  </si>
  <si>
    <t>-1745967541</t>
  </si>
  <si>
    <t xml:space="preserve">sprchové kouty  rohové žlaby  </t>
  </si>
  <si>
    <t>"pokoje" 39</t>
  </si>
  <si>
    <t xml:space="preserve">sprchové kouty  - žlaby  délky 600 mm </t>
  </si>
  <si>
    <t>" pokoje " 5</t>
  </si>
  <si>
    <t>"centrální koupelny" 4</t>
  </si>
  <si>
    <t>7212121R01</t>
  </si>
  <si>
    <t xml:space="preserve">Sprchový odtokový rohový  žlab  s krycím nerezovým roštem a sifonem </t>
  </si>
  <si>
    <t>1940741371</t>
  </si>
  <si>
    <t xml:space="preserve">sprchové kouty  - pokoje</t>
  </si>
  <si>
    <t>7212121R02</t>
  </si>
  <si>
    <t>Odtokový sprchový žlab délky 600 mm s krycím nerezovým roštem a zápachovou uzávěrkou</t>
  </si>
  <si>
    <t>-1344904425</t>
  </si>
  <si>
    <t xml:space="preserve">sprchové kouty  </t>
  </si>
  <si>
    <t>721226521</t>
  </si>
  <si>
    <t>Zápachová uzávěrka nástěnná pro pračku a myčku DN 40</t>
  </si>
  <si>
    <t>-1094411100</t>
  </si>
  <si>
    <t>721239114</t>
  </si>
  <si>
    <t>Montáž střešního vtoku svislý odtok do DN 160 ostatní typ</t>
  </si>
  <si>
    <t>368017747</t>
  </si>
  <si>
    <t>" část 1" 10</t>
  </si>
  <si>
    <t xml:space="preserve">"část 2"  11</t>
  </si>
  <si>
    <t>56231127</t>
  </si>
  <si>
    <t>vtok střešní svislý sanační s manžetou pro PVC-P hydroizolaci plochých střech se záchytným košem DN 75/90/104/110/125/160</t>
  </si>
  <si>
    <t>558344889</t>
  </si>
  <si>
    <t>721273153</t>
  </si>
  <si>
    <t>Ventilační hlavice z polypropylenu (PP) DN 110</t>
  </si>
  <si>
    <t>-97231296</t>
  </si>
  <si>
    <t xml:space="preserve">" ZTI - část 1 " 13+16 </t>
  </si>
  <si>
    <t>" ZTI - část 2" 15+13</t>
  </si>
  <si>
    <t>" odvětrání radonu " 19</t>
  </si>
  <si>
    <t>721290111</t>
  </si>
  <si>
    <t xml:space="preserve">Zkouška těsnosti kanalizace  v objektech vodou do DN 125</t>
  </si>
  <si>
    <t>1574109574</t>
  </si>
  <si>
    <t>721290112</t>
  </si>
  <si>
    <t>Zkouška těsnosti potrubí kanalizace vodou DN 150/DN 200</t>
  </si>
  <si>
    <t>974284673</t>
  </si>
  <si>
    <t>721290R03</t>
  </si>
  <si>
    <t>D+M Podomítkový sifon ke klimatizačním jednotkám HL 138 DN32</t>
  </si>
  <si>
    <t>-1746509893</t>
  </si>
  <si>
    <t>877260330</t>
  </si>
  <si>
    <t>Montáž spojek na kanalizačním potrubí z PP trub hladkých plnostěnných DN 100</t>
  </si>
  <si>
    <t>540377599</t>
  </si>
  <si>
    <t>" dešťová kanalizace" 21</t>
  </si>
  <si>
    <t>"splašková kanalizace" 57</t>
  </si>
  <si>
    <t>28615603</t>
  </si>
  <si>
    <t>čistící tvarovka odpadní PP DN 110 pro vysoké teploty</t>
  </si>
  <si>
    <t>-147866802</t>
  </si>
  <si>
    <t>722181118</t>
  </si>
  <si>
    <t>Ochrana potrubí plstěnými pásy DN 100 mm - dešťové</t>
  </si>
  <si>
    <t>1829457022</t>
  </si>
  <si>
    <t>" dešťové potrubí "85</t>
  </si>
  <si>
    <t>998721102</t>
  </si>
  <si>
    <t>Přesun hmot tonážní pro vnitřní kanalizace v objektech v přes 6 do 12 m</t>
  </si>
  <si>
    <t>-1933874004</t>
  </si>
  <si>
    <t>722130234</t>
  </si>
  <si>
    <t>Potrubí vodovodní ocelové závitové pozinkované svařované běžné DN 32</t>
  </si>
  <si>
    <t>1291224751</t>
  </si>
  <si>
    <t>" požární voda"4</t>
  </si>
  <si>
    <t>722174022</t>
  </si>
  <si>
    <t>Potrubí vodovodní plastové PPR svar polyfuze PN 20 D 20 x 3,4 mm</t>
  </si>
  <si>
    <t>214240503</t>
  </si>
  <si>
    <t>"studená voda "325+31</t>
  </si>
  <si>
    <t>" teplá voda" 275+30</t>
  </si>
  <si>
    <t>722174023</t>
  </si>
  <si>
    <t>Potrubí vodovodní plastové PPR svar polyfuze PN 20 D 25 x 4,2 mm</t>
  </si>
  <si>
    <t>-315611855</t>
  </si>
  <si>
    <t>"studená voda "342</t>
  </si>
  <si>
    <t>" teplá voda" 272</t>
  </si>
  <si>
    <t>722174024</t>
  </si>
  <si>
    <t>Potrubí vodovodní plastové PPR svar polyfúze PN 20 D 32x5,4 mm</t>
  </si>
  <si>
    <t>-1445810946</t>
  </si>
  <si>
    <t>"požární voda " 130</t>
  </si>
  <si>
    <t>"studená voda " 155</t>
  </si>
  <si>
    <t xml:space="preserve">" teplá voda"   315</t>
  </si>
  <si>
    <t>" cirkulační voda" 202</t>
  </si>
  <si>
    <t>722174025</t>
  </si>
  <si>
    <t>Potrubí vodovodní plastové PPR svar polyfúze PN 20 D 40x6,7 mm</t>
  </si>
  <si>
    <t>417042899</t>
  </si>
  <si>
    <t>" studená voda"41</t>
  </si>
  <si>
    <t>722174026</t>
  </si>
  <si>
    <t>Potrubí vodovodní plastové PPR svar polyfúze PN 20 D 50x8,4 mm</t>
  </si>
  <si>
    <t>-515478976</t>
  </si>
  <si>
    <t>" studená voda" 63</t>
  </si>
  <si>
    <t>722174027</t>
  </si>
  <si>
    <t>Potrubí vodovodní plastové PPR svar polyfúze PN 20 D 63x10,5 mm</t>
  </si>
  <si>
    <t>1794538711</t>
  </si>
  <si>
    <t>" studená voda" 35</t>
  </si>
  <si>
    <t>722181231</t>
  </si>
  <si>
    <t xml:space="preserve">Ochrana potrubí  termoizolačními trubicemi z pěnového polyetylenu PE přilepenými v příčných a podélných spojích, tloušťky izolace přes 9 do 13 mm, vnitřního průměru izolace DN do 22 mm</t>
  </si>
  <si>
    <t>870643542</t>
  </si>
  <si>
    <t>722181232</t>
  </si>
  <si>
    <t xml:space="preserve">Ochrana potrubí  termoizolačními trubicemi z pěnového polyetylenu PE přilepenými v příčných a podélných spojích, tloušťky izolace přes 9 do 13 mm, vnitřního průměru izolace DN přes 22 do 45 mm</t>
  </si>
  <si>
    <t>9393462</t>
  </si>
  <si>
    <t>722181233</t>
  </si>
  <si>
    <t xml:space="preserve">Ochrana potrubí  termoizolačními trubicemi z pěnového polyetylenu PE přilepenými v příčných a podélných spojích, tloušťky izolace přes 9 do 13 mm, vnitřního průměru izolace DN přes 45 do 63 mm</t>
  </si>
  <si>
    <t>-1061999067</t>
  </si>
  <si>
    <t>" studená voda" 63+35</t>
  </si>
  <si>
    <t>722181241</t>
  </si>
  <si>
    <t xml:space="preserve">Ochrana potrubí  termoizolačními trubicemi z pěnového polyetylenu PE přilepenými v příčných a podélných spojích, tloušťky izolace přes 13 do 20 mm, vnitřního průměru izolace DN do 22 mm</t>
  </si>
  <si>
    <t>1201910462</t>
  </si>
  <si>
    <t>722181242</t>
  </si>
  <si>
    <t xml:space="preserve">Ochrana potrubí  termoizolačními trubicemi z pěnového polyetylenu PE přilepenými v příčných a podélných spojích, tloušťky izolace přes 13 do 20 mm, vnitřního průměru izolace DN přes 22 do 45 mm</t>
  </si>
  <si>
    <t>-1113568467</t>
  </si>
  <si>
    <t>722190401</t>
  </si>
  <si>
    <t xml:space="preserve">Zřízení přípojek na potrubí  vyvedení a upevnění výpustek do DN 25</t>
  </si>
  <si>
    <t>1366881796</t>
  </si>
  <si>
    <t>722220132</t>
  </si>
  <si>
    <t>Nástěnka pro pevné trubky s plastovou vsuvkou k nalepení D 20xR 1/2 s jedním závitem</t>
  </si>
  <si>
    <t>165738497</t>
  </si>
  <si>
    <t>28654306</t>
  </si>
  <si>
    <t>přechodka PPR s vnitřním kovovým závitem D 20x3/4"</t>
  </si>
  <si>
    <t>673588521</t>
  </si>
  <si>
    <t>28654291</t>
  </si>
  <si>
    <t>přechodka PPR s vnitřním kovovým závitem D 25x1/2"</t>
  </si>
  <si>
    <t>1089907254</t>
  </si>
  <si>
    <t>28654308</t>
  </si>
  <si>
    <t>přechodka PPR s vnitřním kovovým závitem D 32x1"</t>
  </si>
  <si>
    <t>-1643029217</t>
  </si>
  <si>
    <t>28654309</t>
  </si>
  <si>
    <t>přechodka PPR s vnitřním kovovým závitem D 40x5/4"</t>
  </si>
  <si>
    <t>2120903706</t>
  </si>
  <si>
    <t>722229101</t>
  </si>
  <si>
    <t>Montáž vodovodních armatur s jedním závitem G 1/2 ostatní typ</t>
  </si>
  <si>
    <t>-2046031883</t>
  </si>
  <si>
    <t>55111421</t>
  </si>
  <si>
    <t>uzávěr kulový zahradní provedení páčka niklovaná mosaz vnější závit PN 15 T 120°C 1/2"-3/4"</t>
  </si>
  <si>
    <t>-1750609920</t>
  </si>
  <si>
    <t>722231141</t>
  </si>
  <si>
    <t>Ventil závitový pojistný rohový G 3/8"</t>
  </si>
  <si>
    <t>-1711884811</t>
  </si>
  <si>
    <t>722231142</t>
  </si>
  <si>
    <t>Ventil závitový pojistný rohový G 3/4"</t>
  </si>
  <si>
    <t>818260514</t>
  </si>
  <si>
    <t>722239104</t>
  </si>
  <si>
    <t>Montáž armatur vodovodních se dvěma závity G 5/4</t>
  </si>
  <si>
    <t>655661036</t>
  </si>
  <si>
    <t>55114130</t>
  </si>
  <si>
    <t>kohout kulový PN 35 T 185°C chromovaný 1"1/4 červený</t>
  </si>
  <si>
    <t>-910482241</t>
  </si>
  <si>
    <t>722239105</t>
  </si>
  <si>
    <t>Montáž armatur vodovodních se dvěma závity G 6/4"</t>
  </si>
  <si>
    <t>474656622</t>
  </si>
  <si>
    <t>55110848</t>
  </si>
  <si>
    <t>ventil přímý průchozí hlavní domovní uzávěr 6/4"</t>
  </si>
  <si>
    <t>1152870302</t>
  </si>
  <si>
    <t>722239106</t>
  </si>
  <si>
    <t xml:space="preserve">Montáž armatur vodovodních se dvěma závity  G 2"</t>
  </si>
  <si>
    <t>-1511152531</t>
  </si>
  <si>
    <t>55114134</t>
  </si>
  <si>
    <t>kohout kulový PN 35 T 185°C chromovaný 2" červený</t>
  </si>
  <si>
    <t>2663299</t>
  </si>
  <si>
    <t>722239107</t>
  </si>
  <si>
    <t xml:space="preserve">Montáž armatur vodovodních se dvěma závity  G 2 1/2"</t>
  </si>
  <si>
    <t>-746556703</t>
  </si>
  <si>
    <t>55114136</t>
  </si>
  <si>
    <t>kohout kulový PN 28 T 185°C chromovaný 2"1/2 červený</t>
  </si>
  <si>
    <t>-840441571</t>
  </si>
  <si>
    <t>722290226</t>
  </si>
  <si>
    <t>Zkouška těsnosti vodovodního potrubí závitového DN do 50</t>
  </si>
  <si>
    <t>-1555121205</t>
  </si>
  <si>
    <t>722290234</t>
  </si>
  <si>
    <t>Proplach a dezinfekce vodovodního potrubí DN do 80</t>
  </si>
  <si>
    <t>1954763464</t>
  </si>
  <si>
    <t>998722102</t>
  </si>
  <si>
    <t>Přesun hmot tonážní pro vnitřní vodovod v objektech v přes 6 do 12 m</t>
  </si>
  <si>
    <t>624488257</t>
  </si>
  <si>
    <t>724</t>
  </si>
  <si>
    <t>Zdravotechnika - strojní vybavení</t>
  </si>
  <si>
    <t>724242413</t>
  </si>
  <si>
    <t>Filtr domácí na studenou vodu G 5/4" s redukčním a zpětným ventilem</t>
  </si>
  <si>
    <t>-1347540821</t>
  </si>
  <si>
    <t>998724102</t>
  </si>
  <si>
    <t>Přesun hmot tonážní pro strojní vybavení v objektech v přes 6 do 12 m</t>
  </si>
  <si>
    <t>-766515695</t>
  </si>
  <si>
    <t>725</t>
  </si>
  <si>
    <t>Zdravotechnika - zařizovací předměty</t>
  </si>
  <si>
    <t>725112022</t>
  </si>
  <si>
    <t>Klozet keramický závěsný na nosné stěny s hlubokým splachováním odpad vodorovný</t>
  </si>
  <si>
    <t>-805769417</t>
  </si>
  <si>
    <t>"I"4</t>
  </si>
  <si>
    <t>"II"2</t>
  </si>
  <si>
    <t>"III" 1</t>
  </si>
  <si>
    <t>"IV" 1</t>
  </si>
  <si>
    <t>"V"1</t>
  </si>
  <si>
    <t>64236051</t>
  </si>
  <si>
    <t>klozet keramický bílý závěsný hluboké splachování pro handicapované</t>
  </si>
  <si>
    <t>-1918351362</t>
  </si>
  <si>
    <t>"I" 11+1</t>
  </si>
  <si>
    <t>"II"11+1</t>
  </si>
  <si>
    <t>"III" 11+1</t>
  </si>
  <si>
    <t>"IV" 11+1</t>
  </si>
  <si>
    <t>725119125</t>
  </si>
  <si>
    <t>Montáž klozetových mís závěsných na nosné stěny</t>
  </si>
  <si>
    <t>-69133572</t>
  </si>
  <si>
    <t>725211604</t>
  </si>
  <si>
    <t>Umyvadlo keramické bílé šířky 650 mm bez krytu na sifon připevněné na stěnu šrouby</t>
  </si>
  <si>
    <t>-508888593</t>
  </si>
  <si>
    <t>"I"3</t>
  </si>
  <si>
    <t>"II"3</t>
  </si>
  <si>
    <t>"III"4</t>
  </si>
  <si>
    <t>"IV" 4</t>
  </si>
  <si>
    <t>"V" 7</t>
  </si>
  <si>
    <t>725211661</t>
  </si>
  <si>
    <t>Umyvadlo keramické bílé zápustné šířky 58 cm připevněné do desky</t>
  </si>
  <si>
    <t>-1115514238</t>
  </si>
  <si>
    <t>" šatny" 4</t>
  </si>
  <si>
    <t>725211681</t>
  </si>
  <si>
    <t>Umyvadlo keramické bílé bezbariérové 65x65 cm připevněné na stěnu šrouby</t>
  </si>
  <si>
    <t>982756915</t>
  </si>
  <si>
    <t>" pokoje" 44</t>
  </si>
  <si>
    <t>"ostatní " 5</t>
  </si>
  <si>
    <t>725211701</t>
  </si>
  <si>
    <t>Umyvadla keramická bílá bez výtokových armatur připevněná na stěnu šrouby malá (umývátka) stěnová 400 mm</t>
  </si>
  <si>
    <t>639017748</t>
  </si>
  <si>
    <t>725219102</t>
  </si>
  <si>
    <t>Montáž umyvadla připevněného na šrouby do zdiva</t>
  </si>
  <si>
    <t>1903929788</t>
  </si>
  <si>
    <t>725244124</t>
  </si>
  <si>
    <t>Dveře sprchové rámové se skleněnou výplní tl. 5 mm otvíravé dvoukřídlové do niky na vaničku šířky 1000 mm</t>
  </si>
  <si>
    <t>746040197</t>
  </si>
  <si>
    <t>725244523</t>
  </si>
  <si>
    <t>Zástěna sprchová rohová rámová se skleněnou výplní tl. 4 a 5 mm dveře posuvné dvoudílné vstup z rohu na vaničku 900x900 mm</t>
  </si>
  <si>
    <t>-1535051201</t>
  </si>
  <si>
    <t>725244907</t>
  </si>
  <si>
    <t>Montáž zástěny sprchové rohové (sprchový kout)</t>
  </si>
  <si>
    <t>-1666575694</t>
  </si>
  <si>
    <t>725331111</t>
  </si>
  <si>
    <t>Výlevka bez výtokových armatur keramická se sklopnou plastovou mřížkou , zavěšená rozměr 455x380 mm</t>
  </si>
  <si>
    <t>1230877795</t>
  </si>
  <si>
    <t>725339111</t>
  </si>
  <si>
    <t>Montáž výlevky</t>
  </si>
  <si>
    <t>-1892549207</t>
  </si>
  <si>
    <t>725813111</t>
  </si>
  <si>
    <t>Ventily rohové bez připojovací trubičky nebo flexi hadičky G 1/2</t>
  </si>
  <si>
    <t>957005913</t>
  </si>
  <si>
    <t>55190003</t>
  </si>
  <si>
    <t>flexi hadice ohebná sanitární D 9x13mm FF 1/2" 500mm</t>
  </si>
  <si>
    <t>-367464737</t>
  </si>
  <si>
    <t>725813112</t>
  </si>
  <si>
    <t>Ventil rohový pračkový G 3/4</t>
  </si>
  <si>
    <t>1471449750</t>
  </si>
  <si>
    <t>725819202</t>
  </si>
  <si>
    <t>Montáž ventilů nástěnných G 3/4</t>
  </si>
  <si>
    <t>-43828932</t>
  </si>
  <si>
    <t>725819402</t>
  </si>
  <si>
    <t>Montáž ventilů rohových G 1/2 bez připojovací trubičky</t>
  </si>
  <si>
    <t>-1217633728</t>
  </si>
  <si>
    <t>725822613</t>
  </si>
  <si>
    <t>Baterie umyvadlové stojánkové pákové s výpustí</t>
  </si>
  <si>
    <t>1728314441</t>
  </si>
  <si>
    <t>725829131</t>
  </si>
  <si>
    <t>Montáž baterie umyvadlové stojánkové G 1/2" ostatní typ</t>
  </si>
  <si>
    <t>-1284241480</t>
  </si>
  <si>
    <t>55145692</t>
  </si>
  <si>
    <t>baterie umyvadlová stojánková páková s prodlouženou pákou</t>
  </si>
  <si>
    <t>527139384</t>
  </si>
  <si>
    <t>55145615</t>
  </si>
  <si>
    <t xml:space="preserve">baterie umyvadlová nástěnná páková chrom, vč. podomítkového tělesa ,  typ bude odsouhlasen autorským dozorem </t>
  </si>
  <si>
    <t>-1618794648</t>
  </si>
  <si>
    <t>"pokoje" 44</t>
  </si>
  <si>
    <t>"ostatní" 5</t>
  </si>
  <si>
    <t>725829121</t>
  </si>
  <si>
    <t>Montáž baterie umyvadlové nástěnné pákové a klasické ostatní typ</t>
  </si>
  <si>
    <t>-503256905</t>
  </si>
  <si>
    <t>725822642</t>
  </si>
  <si>
    <t>Baterie umyvadlová automatická senzorová s přívodem teplé a studené vody</t>
  </si>
  <si>
    <t>-75326704</t>
  </si>
  <si>
    <t>725829132</t>
  </si>
  <si>
    <t>Montáž baterie umyvadlové stojánkové automatické senzorové ostatní typ</t>
  </si>
  <si>
    <t>2131814968</t>
  </si>
  <si>
    <t>725841351</t>
  </si>
  <si>
    <t>Baterie sprchová automatická s termostatickým ventilem</t>
  </si>
  <si>
    <t>-1353107766</t>
  </si>
  <si>
    <t>725849413</t>
  </si>
  <si>
    <t>Montáž baterie sprchové nástěnné termostatické</t>
  </si>
  <si>
    <t>-261990439</t>
  </si>
  <si>
    <t>725861102</t>
  </si>
  <si>
    <t>Zápachové uzávěrky zařizovacích předmětů pro umyvadla DN 40</t>
  </si>
  <si>
    <t>-1244268957</t>
  </si>
  <si>
    <t>725862103</t>
  </si>
  <si>
    <t>Zápachová uzávěrka pro dřezy DN 40/50</t>
  </si>
  <si>
    <t>-950614022</t>
  </si>
  <si>
    <t>725862113</t>
  </si>
  <si>
    <t>Zápachová uzávěrka pro dřezy s přípojkou pro pračku nebo myčku DN 40/50</t>
  </si>
  <si>
    <t>796986204</t>
  </si>
  <si>
    <t>725869101</t>
  </si>
  <si>
    <t>Zápachové uzávěrky zařizovacích předmětů montáž zápachových uzávěrek umyvadlových do DN 40</t>
  </si>
  <si>
    <t>-888047780</t>
  </si>
  <si>
    <t>725211R01</t>
  </si>
  <si>
    <t xml:space="preserve">D+M závěsná skříňka pod  pod zápustné umyvadlo,šířky 500 mm,délky 1600 mm,vč. kotvení . Barva se upřesní architektem  v rámci AD.</t>
  </si>
  <si>
    <t>1468031726</t>
  </si>
  <si>
    <t>725211R02</t>
  </si>
  <si>
    <t xml:space="preserve">D+M závěsná skříňka pod dvě zápustné umyvadla , šířky 500 mm,délky 1985 mm,vč. kotvení . Barva se upřesní architektem  v rámci AD.</t>
  </si>
  <si>
    <t>186977674</t>
  </si>
  <si>
    <t>725 R01</t>
  </si>
  <si>
    <t xml:space="preserve">D+M průmyslové  pračky o objemu  9 kg, rozměr 1115x710x790 mm  - specifikace dle PD </t>
  </si>
  <si>
    <t>-39885661</t>
  </si>
  <si>
    <t>725 R03</t>
  </si>
  <si>
    <t xml:space="preserve">D+M průmyslový bubnový sušič o objemu bubnu 190 l, rozměr 1465x795x815 mm  - specifikace dle PD </t>
  </si>
  <si>
    <t>683980497</t>
  </si>
  <si>
    <t>725 R04</t>
  </si>
  <si>
    <t xml:space="preserve">D+M profesionální korytový žehlič délky 1600 mm a průměru 290 mm, - specifikace dle PD </t>
  </si>
  <si>
    <t>1009810363</t>
  </si>
  <si>
    <t>998725102</t>
  </si>
  <si>
    <t>Přesun hmot tonážní pro zařizovací předměty v objektech v přes 6 do 12 m</t>
  </si>
  <si>
    <t>2017780657</t>
  </si>
  <si>
    <t>726</t>
  </si>
  <si>
    <t>Zdravotechnika - předstěnové instalace</t>
  </si>
  <si>
    <t>726131031</t>
  </si>
  <si>
    <t>Instalační předstěna - podpěry a madla v 1120 mm do lehkých stěn s kovovou kcí</t>
  </si>
  <si>
    <t>-612191158</t>
  </si>
  <si>
    <t>726131042</t>
  </si>
  <si>
    <t>Instalační předstěna - klozet závěsný v 1120 mm s ovládáním zepředu a odsáváním do stěn s kov kcí</t>
  </si>
  <si>
    <t>-1100625232</t>
  </si>
  <si>
    <t>726131043</t>
  </si>
  <si>
    <t>Instalační předstěna - klozet závěsný v 1120 mm s ovládáním zepředu pro postižené do stěn s kov kcí</t>
  </si>
  <si>
    <t>1938334062</t>
  </si>
  <si>
    <t>726191001</t>
  </si>
  <si>
    <t>Zvukoizolační souprava pro klozet a bidet</t>
  </si>
  <si>
    <t>-1202319893</t>
  </si>
  <si>
    <t>55281800</t>
  </si>
  <si>
    <t>tlačítko pro ovládání WC zepředu dvě vody bílé 246x164mm</t>
  </si>
  <si>
    <t>1797965313</t>
  </si>
  <si>
    <t>55281796</t>
  </si>
  <si>
    <t>deska krycí pro splachovací nádržky bílá 246x164mm</t>
  </si>
  <si>
    <t>-2000679078</t>
  </si>
  <si>
    <t>726191002</t>
  </si>
  <si>
    <t>Souprava pro předstěnovou montáž</t>
  </si>
  <si>
    <t>-891619938</t>
  </si>
  <si>
    <t>998726112</t>
  </si>
  <si>
    <t>Přesun hmot tonážní pro instalační prefabrikáty v objektech v přes 6 do 12 m</t>
  </si>
  <si>
    <t>-1071088287</t>
  </si>
  <si>
    <t>727</t>
  </si>
  <si>
    <t>Zdravotechnika - požární ochrana</t>
  </si>
  <si>
    <t>727212201</t>
  </si>
  <si>
    <t>Trubní ucpávka plastového potrubí bez izolace D 20 mm stěnou tl 150 mm požární odolnost EI 60</t>
  </si>
  <si>
    <t>1775785153</t>
  </si>
  <si>
    <t>727212202</t>
  </si>
  <si>
    <t>Trubní ucpávka plastového potrubí bez izolace D 25 mm stěnou tl 150 mm požární odolnost EI 60</t>
  </si>
  <si>
    <t>2122558822</t>
  </si>
  <si>
    <t>727212203</t>
  </si>
  <si>
    <t>Trubní ucpávka plastového potrubí bez izolace D 32 mm stěnou tl 150 mm požární odolnost EI 60</t>
  </si>
  <si>
    <t>363734135</t>
  </si>
  <si>
    <t>727212205</t>
  </si>
  <si>
    <t>Trubní ucpávka plastového potrubí bez izolace D 50 mm stěnou tl 150 mm požární odolnost EI 60</t>
  </si>
  <si>
    <t>14305599</t>
  </si>
  <si>
    <t>727222101</t>
  </si>
  <si>
    <t>Protipožární manžeta prostupu plastového potrubí bez izolace D 50 mm stěnou tl 100 mm požární odolnost EI 60-120</t>
  </si>
  <si>
    <t>1217933433</t>
  </si>
  <si>
    <t>727222102</t>
  </si>
  <si>
    <t>Protipožární manžeta prostupu plastového potrubí bez izolace D 63 mm stěnou tl 100 mm požární odolnost EI 60-120</t>
  </si>
  <si>
    <t>-1999680622</t>
  </si>
  <si>
    <t>732421222</t>
  </si>
  <si>
    <t>Čerpadlo teplovodní mokroběžné závitové cirkulační DN 32 výtlak do 4,0 m průtok 2,3 m3/h pro TUV</t>
  </si>
  <si>
    <t>1740062543</t>
  </si>
  <si>
    <t>732429215</t>
  </si>
  <si>
    <t>Montáž čerpadla oběhového mokroběžného závitového DN 32</t>
  </si>
  <si>
    <t>510061502</t>
  </si>
  <si>
    <t>998732102</t>
  </si>
  <si>
    <t>Přesun hmot tonážní pro strojovny v objektech v do 12 m</t>
  </si>
  <si>
    <t>20727189</t>
  </si>
  <si>
    <t>HZS2211</t>
  </si>
  <si>
    <t>Hodinová zúčtovací sazba instalatér</t>
  </si>
  <si>
    <t>644304674</t>
  </si>
  <si>
    <t>" spolupráce s ostatními profesemi" 50</t>
  </si>
  <si>
    <t xml:space="preserve">"Napojení  nové kanalizace na venkovní kanalizaci "16</t>
  </si>
  <si>
    <t>HZS2491</t>
  </si>
  <si>
    <t>Hodinová zúčtovací sazba dělník zednických výpomocí</t>
  </si>
  <si>
    <t>1844497708</t>
  </si>
  <si>
    <t>" Stavební přípomoce pro kanalizaci vnitřní " 50</t>
  </si>
  <si>
    <t xml:space="preserve">"stavební přípomoce pro vodovod vntřní  " 50</t>
  </si>
  <si>
    <t>"Stavební přípomoce pro obor gastro, spolupráce, " 60</t>
  </si>
  <si>
    <t>HZS2492</t>
  </si>
  <si>
    <t>Hodinová zúčtovací sazba pomocný dělník PSV</t>
  </si>
  <si>
    <t>950263890</t>
  </si>
  <si>
    <t>" zemní práce " 45</t>
  </si>
  <si>
    <t>Hodinová zúčtovací sazba revizní technik</t>
  </si>
  <si>
    <t>-661951682</t>
  </si>
  <si>
    <t>VRN</t>
  </si>
  <si>
    <t>Vedlejší rozpočtové náklady</t>
  </si>
  <si>
    <t>VRN1</t>
  </si>
  <si>
    <t>Průzkumné, geodetické a projektové práce</t>
  </si>
  <si>
    <t>013254000</t>
  </si>
  <si>
    <t>Dokumentace skutečného provedení stavby</t>
  </si>
  <si>
    <t>Kč</t>
  </si>
  <si>
    <t>1024</t>
  </si>
  <si>
    <t>1008918298</t>
  </si>
  <si>
    <t>VRN4</t>
  </si>
  <si>
    <t>Inženýrská činnost</t>
  </si>
  <si>
    <t>043203003</t>
  </si>
  <si>
    <t>Rozbory celkem</t>
  </si>
  <si>
    <t>1003291822</t>
  </si>
  <si>
    <t>" hygenický rozbor pitné vody" 1</t>
  </si>
  <si>
    <t>049002000</t>
  </si>
  <si>
    <t>Ostatní inženýrská činnost</t>
  </si>
  <si>
    <t>126848757</t>
  </si>
  <si>
    <t>Zpracování provozního řádu a manuálu údržby a servisu technických zařízení</t>
  </si>
  <si>
    <t>Zpracování manuálů , návodů k obsluze zařízení , - zaškolení uživatele a kompletní doklady potřebné - ke kolaudaci stavby</t>
  </si>
  <si>
    <t xml:space="preserve">SO 01.6 - Vzduchotechnika  - nezpůsobilé náklady </t>
  </si>
  <si>
    <t>D1 - Zařízení č. 1 – Větrání pokojů</t>
  </si>
  <si>
    <t>D2 - Zařízení č. 2 – Větrání společenských místností</t>
  </si>
  <si>
    <t>D3 - Zařízení č. 3 – Větrání šaten</t>
  </si>
  <si>
    <t>D4 - Zařízení č. 4 – Větrání kanceláří</t>
  </si>
  <si>
    <t>D5 - Zařízení č. 5 – Větrání zasedací místnosti</t>
  </si>
  <si>
    <t>D6 - Zařízení č. 6 – Větrání kaple a relaxační místnosti</t>
  </si>
  <si>
    <t>D7 - Zařízení č. 7 – Odtah digestoří</t>
  </si>
  <si>
    <t>D8 - Zařízení č. 8 – Větrání ostatních místností</t>
  </si>
  <si>
    <t>D9 - Zařízení č. 21 – Chlazení server</t>
  </si>
  <si>
    <t xml:space="preserve">D10 - Ostatní </t>
  </si>
  <si>
    <t>Zařízení č. 1 – Větrání pokojů</t>
  </si>
  <si>
    <t>1.A.1</t>
  </si>
  <si>
    <t>VZT jednotka přívodně odvodní ve vnitřním podstropním provedení přívod: 100 m3/h, 100 Pa odvod: 100 m3/h, 100 Pa</t>
  </si>
  <si>
    <t>přívod: 100 m3/h, 100 Pa</t>
  </si>
  <si>
    <t>odvod: 100 m3/h, 100 Pa</t>
  </si>
  <si>
    <t>hmotnost jednotky: 54kg</t>
  </si>
  <si>
    <t>rozměr: (ŠxVxH): 840x290x655mm</t>
  </si>
  <si>
    <t>Přívodní část:</t>
  </si>
  <si>
    <t>- uzavírací klapka se servopohonem</t>
  </si>
  <si>
    <t xml:space="preserve">- filtr rámečkový G4   </t>
  </si>
  <si>
    <t>- by-passová klapka</t>
  </si>
  <si>
    <t>- deskový výměník s tepelnou účinností 90,6%</t>
  </si>
  <si>
    <t xml:space="preserve">- elektrický ohřívač s max. topným výkonem 0,25kW  </t>
  </si>
  <si>
    <t xml:space="preserve">- ventilátor s EC motorem, příkon motoru 52W, jmenovitý proud motoru 0,4A, napájecí napětí 230V, frekvence 50Hz                                       </t>
  </si>
  <si>
    <t>Odvodní část:</t>
  </si>
  <si>
    <t xml:space="preserve">- filtr rámečkový G4                                           </t>
  </si>
  <si>
    <t xml:space="preserve">- ventilátor s EC motorem, příkon motoru 52W, jmenovitý proud motoru 0,4A, napájecí napětí 230V, frekvence 50Hz  </t>
  </si>
  <si>
    <t>Vestavěný elektrický ohřívač - součást VZT jednotky 1.A.1 - elektrický ohřívač s max. topným výkonem 0,25kW</t>
  </si>
  <si>
    <t>Sestava jističe s vypínací cívkou - pro elektrický ohřívač</t>
  </si>
  <si>
    <t>Čidlo CO2 - prostorové čidlo (0-10V)</t>
  </si>
  <si>
    <t>MaR - kabeláže a trasování systému zařízení - elektrické propojení jednotlivých prvků systému - kabely k externím signálům a k ovladači, jejich zapojení v jednotce na příslušné svorky</t>
  </si>
  <si>
    <t>soub.</t>
  </si>
  <si>
    <t>1.A.2</t>
  </si>
  <si>
    <t xml:space="preserve">VZT jednotka přívodně odvodní ve vnitřním nástěnném provedení přívod: 100 m3/h, 100 Pa odvod: 100 m3/h, 100 Pa hmotnost jednotky: 75kg rozměr: (ŠxVxH): 617x1000x490mm Přívodní část: - uzavírací klapka se servopohonem - filtr rámečkový G4    - by-passová k</t>
  </si>
  <si>
    <t>hmotnost jednotky: 75kg</t>
  </si>
  <si>
    <t>rozměr: (ŠxVxH): 617x1000x490mm</t>
  </si>
  <si>
    <t xml:space="preserve">- ventilátor s EC motorem, příkon motoru 120W, jmenovitý proud motoru 1A, napájecí napětí 230V, frekvence 50Hz  </t>
  </si>
  <si>
    <t xml:space="preserve">- elektrický ohřívač s max. topným výkonem 0,25kW                                          </t>
  </si>
  <si>
    <t>Vestavěný elektrický ohřívač - součást VZT jednotky 1.A.2 - elektrický ohřívač s max. topným výkonem 0,60kW</t>
  </si>
  <si>
    <t>1.D.1</t>
  </si>
  <si>
    <t>Sací šikmý kus - na kruhové potrubí s ochrannou mřížkou Průměr: 100 mm</t>
  </si>
  <si>
    <t>1.D.2</t>
  </si>
  <si>
    <t>Výfukový šikmý kus - na kruhové potrubí s ochrannou mřížkou Průměr: 100 mm</t>
  </si>
  <si>
    <t>1.D.3</t>
  </si>
  <si>
    <t>Přívodní talířový ventil z ocelového plechu - na kruhové potrubí včetně montážního rámu - ktuhový rámeček ventilu vybaven těsněním Průměr: 100 mm</t>
  </si>
  <si>
    <t>1.D.4</t>
  </si>
  <si>
    <t>Odvodní talířový ventil z ocelového plechu - na kruhové potrubí včetně montážního rámu - ktuhový rámeček ventilu vybaven těsněním Průměr: 125 mm</t>
  </si>
  <si>
    <t>1.E.1</t>
  </si>
  <si>
    <t>Tepelně a hlukově izolované hadice - ohebná hadice obalena izolací tloušťky 25mm Průměr: 100 mm</t>
  </si>
  <si>
    <t>bm</t>
  </si>
  <si>
    <t>1.E.2</t>
  </si>
  <si>
    <t>Tepelně a hlukově izolované hadice - ohebná hadice obalena izolací tloušťky 25mm Průměr: 125 mm</t>
  </si>
  <si>
    <t>1.E.3</t>
  </si>
  <si>
    <t>Tepelně a hlukově izolované hadice - ohebná hadice obalena izolací tloušťky 25mm Průměr: 160 mm</t>
  </si>
  <si>
    <t>1.E.4</t>
  </si>
  <si>
    <t>Potrubí kruhové, pozinkované + 30% tvarovek Miniální třída těsnosti potrubních rozvodů: "C" Průměr: 100 mm</t>
  </si>
  <si>
    <t>1.E.5</t>
  </si>
  <si>
    <t>Potrubí kruhové, pozinkované + 30% tvarovek Miniální třída těsnosti potrubních rozvodů: "C" Průměr: 160 mm</t>
  </si>
  <si>
    <t>1.G.1</t>
  </si>
  <si>
    <t>Požární klapka - do kruhového potrubí - základní provedení s pružinovým servopohonem Průměr: 100mm</t>
  </si>
  <si>
    <t>1.H.1</t>
  </si>
  <si>
    <t>Kaučuková izolace - se samolepící vrstvou a AL polepem Tloušťka: 20 mm</t>
  </si>
  <si>
    <t>1.J.1</t>
  </si>
  <si>
    <t xml:space="preserve">Závěsový, montážní, spojovací a těsnící materiál  </t>
  </si>
  <si>
    <t>Plechové potrubí bude uloženo na závěsy, hadice budou na potrubí připevněny plastovou šedou samolepící spojovací páskou, izolace budou kryty stříbrnou</t>
  </si>
  <si>
    <t xml:space="preserve"> AL samolepící páskou. Potrubí bude spojováno samořeznými šrouby. Použité hmoždinky budou natloukací do betonu. Nosný systém bude na hmoždinky </t>
  </si>
  <si>
    <t xml:space="preserve"> vynesen pomocí závitových tyčí.</t>
  </si>
  <si>
    <t>1000</t>
  </si>
  <si>
    <t>Zařízení č. 2 – Větrání společenských místností</t>
  </si>
  <si>
    <t>2.A.1</t>
  </si>
  <si>
    <t>VZT jednotka přívodně odvodní ve vnitřním podstropním provedení přívod: 440 m3/h, 350 Pa odvod: 440 m3/h, 350 Pa</t>
  </si>
  <si>
    <t>přívod: 440 m3/h, 350 Pa</t>
  </si>
  <si>
    <t>odvod: 440 m3/h, 350 Pa</t>
  </si>
  <si>
    <t>hmotnost jednotky: 100kg</t>
  </si>
  <si>
    <t>rozměr: (ŠxVxH): 1290x370x930mm</t>
  </si>
  <si>
    <t>- deskový výměník s tepelnou účinností 87,1%</t>
  </si>
  <si>
    <t xml:space="preserve">- elektrický ohřívač s max. topným výkonem 0,5kW </t>
  </si>
  <si>
    <t xml:space="preserve">- ventilátor s EC motorem, příkon motoru 170W, jmenovitý proud motoru 1,4A, napájecí napětí 230V, frekvence 50Hz                                      </t>
  </si>
  <si>
    <t xml:space="preserve">- ventilátor s EC motorem, příkon motoru 170W, jmenovitý proud motoru 1,4A, napájecí napětí 230V, frekvence 50Hz  </t>
  </si>
  <si>
    <t>Pol21</t>
  </si>
  <si>
    <t>Vestavěný elektrický ohřívač - součást VZT jednotky 2.A.1 - elektrický ohřívač s max. topným výkonem 0,5kW</t>
  </si>
  <si>
    <t>Pol22</t>
  </si>
  <si>
    <t>Regulátor - nástěnný digitální ovladač s barevným dotykovým displejem - s možností editace všech parametrů VZT jednotky (siglalizací provozních a poruchových stavů, ruční režim a automatický týdenní program) - barva bílá</t>
  </si>
  <si>
    <t>2.D.1</t>
  </si>
  <si>
    <t>Sací šikmý kus - na kruhové potrubí s ochrannou mřížkou Průměr: 160 mm</t>
  </si>
  <si>
    <t>2.D.2</t>
  </si>
  <si>
    <t>Výfukový šikmý kus - na kruhové potrubí s ochrannou mřížkou Průměr: 160 mm</t>
  </si>
  <si>
    <t>2.D.3</t>
  </si>
  <si>
    <t xml:space="preserve">Vířivý anemostat pro přívod vzduchu - čelní deska čtvercová v RAL 9010, horizontální připojení, regulace škrtící klapkou, bílé lamely Výška anemostatu: 250mm Připojovací průměr: 160mm  Velikost: 300x8 s 8 lamelami</t>
  </si>
  <si>
    <t>2.D.4</t>
  </si>
  <si>
    <t xml:space="preserve">Vířivý anemostat pro odvod vzduchu - čelní deska čtvercová v RAL 9010, horizontální připojení, regulace škrtící klapkou, bílé lamely Výška anemostatu: 250mm Připojovací průměr: 160mm  Velikost: 300x8 s 8 lamelami</t>
  </si>
  <si>
    <t>2.E.1</t>
  </si>
  <si>
    <t>2.E.2</t>
  </si>
  <si>
    <t>Tepelně a hlukově izolované hadice - ohebná hadice obalena izolací tloušťky 25mm Průměr: 200 mm</t>
  </si>
  <si>
    <t>2.E.3</t>
  </si>
  <si>
    <t>2.E.4</t>
  </si>
  <si>
    <t>Potrubí kruhové, pozinkované + 30% tvarovek Miniální třída těsnosti potrubních rozvodů: "C" Průměr: 200 mm</t>
  </si>
  <si>
    <t>2.E.5</t>
  </si>
  <si>
    <t>Potrubí kruhové, pozinkované + 30% tvarovek Miniální třída těsnosti potrubních rozvodů: "C" Průměr: 250 mm</t>
  </si>
  <si>
    <t>2.H.1</t>
  </si>
  <si>
    <t>Zařízení č. 3 – Větrání šaten</t>
  </si>
  <si>
    <t>3.A.1</t>
  </si>
  <si>
    <t>VZT jednotka přívodně odvodní ve vnitřním podstropním provedení přívod: 240 m3/h, 250 Pa odvod: 240 m3/h, 250 Pa</t>
  </si>
  <si>
    <t>přívod: 240 m3/h, 250 Pa</t>
  </si>
  <si>
    <t>odvod: 240 m3/h, 250 Pa</t>
  </si>
  <si>
    <t>hmotnost jednotky: 78kg</t>
  </si>
  <si>
    <t>rozměr: (ŠxVxH): 1116x290x930mm</t>
  </si>
  <si>
    <t>- deskový výměník s tepelnou účinností 90,1%</t>
  </si>
  <si>
    <t xml:space="preserve">- ventilátor s EC motorem, příkon motoru 120W, jmenovitý proud motoru 1A, napájecí napětí 230V, frekvence 50Hz                                        </t>
  </si>
  <si>
    <t xml:space="preserve">- ventilátor s EC motorem, příkon motoru 120W, jmenovitý proud motoru 1A, napájecí napětí 230V, frekvence 50Hz    </t>
  </si>
  <si>
    <t>Pol31</t>
  </si>
  <si>
    <t>Vestavěný elektrický ohřívač - součást VZT jednotky 3.A.1 - elektrický ohřívač s max. topným výkonem 0,5kW</t>
  </si>
  <si>
    <t>3.A.2</t>
  </si>
  <si>
    <t xml:space="preserve">VZT jednotka přívodně odvodní ve vnitřním podstropním provedení přívod: 480 m3/h, 250 Pa odvod: 480 m3/h, 250 Pa </t>
  </si>
  <si>
    <t>přívod: 480 m3/h, 250 Pa</t>
  </si>
  <si>
    <t>odvod: 480 m3/h, 250 Pa</t>
  </si>
  <si>
    <t>Pol33</t>
  </si>
  <si>
    <t>Vestavěný elektrický ohřívač - součást VZT jednotky 3.A.2 - elektrický ohřívač s max. topným výkonem 0,5kW</t>
  </si>
  <si>
    <t>Pol34</t>
  </si>
  <si>
    <t xml:space="preserve">Regulátor - nástěnný digitální ovladač s displejem - s možností nastavení provozních režimů, signalizace poruchových stavů  - barva bílá</t>
  </si>
  <si>
    <t>3.D.1</t>
  </si>
  <si>
    <t>Sací šikmý kus - na kruhové potrubí s ochrannou mřížkou Průměr: 125 mm</t>
  </si>
  <si>
    <t>3.D.2</t>
  </si>
  <si>
    <t>3.D.3</t>
  </si>
  <si>
    <t>Výfukový šikmý kus - na kruhové potrubí s ochrannou mřížkou Průměr: 125 mm</t>
  </si>
  <si>
    <t>3.D.4</t>
  </si>
  <si>
    <t>3.D.5</t>
  </si>
  <si>
    <t>3.D.6</t>
  </si>
  <si>
    <t>Odvodní talířový ventil z ocelového plechu - na kruhové potrubí včetně montážního rámu - ktuhový rámeček ventilu vybaven těsněním Průměr: 100 mm</t>
  </si>
  <si>
    <t>3.D.7</t>
  </si>
  <si>
    <t>Odvodní talířový ventil z ocelového plechu - na kruhové potrubí včetně montážního rámu - ktuhový rámeček ventilu vybaven těsněním Průměr: 160 mm</t>
  </si>
  <si>
    <t>3.E.1</t>
  </si>
  <si>
    <t>3.E.2</t>
  </si>
  <si>
    <t>3.E.3</t>
  </si>
  <si>
    <t>3.E.4</t>
  </si>
  <si>
    <t>3.E.5</t>
  </si>
  <si>
    <t>Potrubí kruhové, pozinkované + 30% tvarovek Miniální třída těsnosti potrubních rozvodů: "C" Průměr: 125 mm</t>
  </si>
  <si>
    <t>3.E.6</t>
  </si>
  <si>
    <t>3.E.7</t>
  </si>
  <si>
    <t>3.E.8</t>
  </si>
  <si>
    <t>3.H.1</t>
  </si>
  <si>
    <t>Zařízení č. 4 – Větrání kanceláří</t>
  </si>
  <si>
    <t>4.A.1</t>
  </si>
  <si>
    <t>VZT jednotka přívodně odvodní ve vnitřním podstropním provedení přívod: 400 m3/h, 350 Pa odvod: 400 m3/h, 350 Pa</t>
  </si>
  <si>
    <t>přívod: 400 m3/h, 350 Pa</t>
  </si>
  <si>
    <t>odvod: 400 m3/h, 350 Pa</t>
  </si>
  <si>
    <t>- deskový výměník s tepelnou účinností 87,9%</t>
  </si>
  <si>
    <t>Vestavěný elektrický ohřívač - součást VZT jednotky 4.A.1 - elektrický ohřívač s max. topným výkonem 0,5kW</t>
  </si>
  <si>
    <t>4.D.1</t>
  </si>
  <si>
    <t>Sací šikmý kus - na kruhové potrubí s ochrannou mřížkou Průměr: 200 mm</t>
  </si>
  <si>
    <t>4.D.2</t>
  </si>
  <si>
    <t>Výfukový šikmý kus - na kruhové potrubí s ochrannou mřížkou Průměr: 200 mm</t>
  </si>
  <si>
    <t>4.D.3</t>
  </si>
  <si>
    <t>4.D.4</t>
  </si>
  <si>
    <t>4.E.1</t>
  </si>
  <si>
    <t>Potrubí 4-hranné, pozinkované + 30% tvarovek. Miniální třída těsnosti potrubních rozvodů: "C" Do obvodu 1500 mm</t>
  </si>
  <si>
    <t>4.E.2</t>
  </si>
  <si>
    <t>4.E.3</t>
  </si>
  <si>
    <t>4.E.4</t>
  </si>
  <si>
    <t>4.E.5</t>
  </si>
  <si>
    <t>4.E.6</t>
  </si>
  <si>
    <t>4.H.1</t>
  </si>
  <si>
    <t>Zařízení č. 5 – Větrání zasedací místnosti</t>
  </si>
  <si>
    <t>Pol45</t>
  </si>
  <si>
    <t>- deskový výměník s tepelnou účinností 87,5%</t>
  </si>
  <si>
    <t>Pol46</t>
  </si>
  <si>
    <t>Vestavěný elektrický ohřívač - součást VZT jednotky 5.A.1 - elektrický ohřívač s max. topným výkonem 0,5kW</t>
  </si>
  <si>
    <t>5.C.1</t>
  </si>
  <si>
    <t>Uzavírací klapka se servopohonem - kruhová uzavírací klapka se servopohonem bez havarijní pružiny na 24V Průměr: 160mm</t>
  </si>
  <si>
    <t>5.D.1</t>
  </si>
  <si>
    <t>5.D.2</t>
  </si>
  <si>
    <t>5.D.3</t>
  </si>
  <si>
    <t>5.D.4</t>
  </si>
  <si>
    <t>5.E.1</t>
  </si>
  <si>
    <t>5.E.2</t>
  </si>
  <si>
    <t>5.E.3</t>
  </si>
  <si>
    <t>5.E.4</t>
  </si>
  <si>
    <t>5.E.5</t>
  </si>
  <si>
    <t>5.H.1</t>
  </si>
  <si>
    <t>Zařízení č. 6 – Větrání kaple a relaxační místnosti</t>
  </si>
  <si>
    <t>6.A.1</t>
  </si>
  <si>
    <t>VZT jednotka přívodně odvodní ve vnitřním podstropním provedení přívod: 460 m3/h, 300 Pa odvod: 460 m3/h, 300 Pa</t>
  </si>
  <si>
    <t>přívod: 460 m3/h, 300 Pa</t>
  </si>
  <si>
    <t>odvod: 460 m3/h, 300 Pa</t>
  </si>
  <si>
    <t>- deskový výměník s tepelnou účinností 86,7%</t>
  </si>
  <si>
    <t>Vestavěný elektrický ohřívač - součást VZT jednotky 6.A.1 - elektrický ohřívač s max. topným výkonem 0,5kW</t>
  </si>
  <si>
    <t>6.C.1</t>
  </si>
  <si>
    <t>6.C.2</t>
  </si>
  <si>
    <t>Uzavírací klapka se servopohonem - kruhová uzavírací klapka se servopohonem bez havarijní pružiny na 24V Průměr: 200mm</t>
  </si>
  <si>
    <t>6.D.1</t>
  </si>
  <si>
    <t>6.D.2</t>
  </si>
  <si>
    <t>6.D.3</t>
  </si>
  <si>
    <t>6.D.4</t>
  </si>
  <si>
    <t>6.E.1</t>
  </si>
  <si>
    <t>6.E.2</t>
  </si>
  <si>
    <t>6.E.3</t>
  </si>
  <si>
    <t>6.E.4</t>
  </si>
  <si>
    <t>6.E.5</t>
  </si>
  <si>
    <t>6.E.6</t>
  </si>
  <si>
    <t>6.H.1</t>
  </si>
  <si>
    <t>D7</t>
  </si>
  <si>
    <t>Zařízení č. 7 – Odtah digestoří</t>
  </si>
  <si>
    <t>7.C.1</t>
  </si>
  <si>
    <t xml:space="preserve">Kruhová těsná zpětná protipachová klapka                                       - do kruhového potrubí  - splňuje těsné provedení dle normy ÖN M 6027 Průměr: 160 mm</t>
  </si>
  <si>
    <t>7.C.2</t>
  </si>
  <si>
    <t>Koncový kryt - nátrubek na kruhové potrubí Průměr: 160 mm</t>
  </si>
  <si>
    <t>7.D.1</t>
  </si>
  <si>
    <t>Odsavač par (digestoř) -pro vestavbu do kuchyňské linky,vybavena motorem, osvětlením, tukovým filtrem a zpětnou klapkou na výtlaku Objemový průtok: 150-300m3/h - není součástí dodávky VZT</t>
  </si>
  <si>
    <t>7.D.2</t>
  </si>
  <si>
    <t>7.E.1</t>
  </si>
  <si>
    <t>7.J.1</t>
  </si>
  <si>
    <t>D8</t>
  </si>
  <si>
    <t>Zařízení č. 8 – Větrání ostatních místností</t>
  </si>
  <si>
    <t>8.B.1</t>
  </si>
  <si>
    <t xml:space="preserve">Odvodní ventilátor                                                      – radiální na kruhového potrubí pod omítku v provedení se zpětnou klapkou, filtremu a s doběhem pro montáž do stropu Objemový průtok: 50m3/h Dopravní tlak: 250Pa</t>
  </si>
  <si>
    <t>8.B.2</t>
  </si>
  <si>
    <t xml:space="preserve">Odvodní ventilátor                                                      – radiální na kruhového potrubí pod omítku v provedení se zpětnou klapkou, filtremu a s doběhem pro montáž do stropu Objemový průtok: 90m3/h Dopravní tlak: 100Pa</t>
  </si>
  <si>
    <t>8.B.3</t>
  </si>
  <si>
    <t xml:space="preserve">Nástěnný ventilátor - na omítku se zpětnou klapkou a filtrem s doběhem  Objemový průtok: 50m3/h Dopravní tlak: 250Pa</t>
  </si>
  <si>
    <t>8.B.4</t>
  </si>
  <si>
    <t xml:space="preserve">Odvodní ventilátor                                                      – radiální na kruhového potrubí pod omítku v provedení se zpětnou klapkou, filtremu pro montáž do stropu Objemový průtok: 50m3/h Dopravní tlak: 250Pa</t>
  </si>
  <si>
    <t>8.B.5</t>
  </si>
  <si>
    <t xml:space="preserve">Odvodní ventilátor                                                      – radiální na kruhového potrubí pod omítku v provedení se zpětnou klapkou, filtremu pro montáž do stropu Objemový průtok: 90m3/h Dopravní tlak: 100Pa</t>
  </si>
  <si>
    <t>8.B.6</t>
  </si>
  <si>
    <t>8.B.7</t>
  </si>
  <si>
    <t>8.B.8</t>
  </si>
  <si>
    <t>8.B.9</t>
  </si>
  <si>
    <t>8.B.10</t>
  </si>
  <si>
    <t>8.B.11</t>
  </si>
  <si>
    <t>8.B.12</t>
  </si>
  <si>
    <t>8.D.1</t>
  </si>
  <si>
    <t>8.D.2</t>
  </si>
  <si>
    <t xml:space="preserve">Protidešťová žaluzie  - v hliníkovém provedení - se standartními úzkými lamelami - vybavena svařovaným sítem s oky 10x10mm Rozměr: 315x200 mm</t>
  </si>
  <si>
    <t>8.D.3</t>
  </si>
  <si>
    <t xml:space="preserve">Krycí mřížky  Rozměr: 315x200 mm</t>
  </si>
  <si>
    <t>8.D.4</t>
  </si>
  <si>
    <t>Stěnová mřížka - dvouřadá, upínání se speciálním mechanismem včetně montážního rámečku, s uspořádnání lamel horizontálně a roztečí lamel 20mm Rozměr: 300x100 mm</t>
  </si>
  <si>
    <t>8.E.1</t>
  </si>
  <si>
    <t>8.E.2</t>
  </si>
  <si>
    <t>8.E.3</t>
  </si>
  <si>
    <t>8.J.1</t>
  </si>
  <si>
    <t>D9</t>
  </si>
  <si>
    <t>Zařízení č. 21 – Chlazení server</t>
  </si>
  <si>
    <t>21.A.1</t>
  </si>
  <si>
    <t>Venkovní kondenzační jednotka</t>
  </si>
  <si>
    <t>- systém SPLIT</t>
  </si>
  <si>
    <t xml:space="preserve">Chladící výkon: 3,4kW </t>
  </si>
  <si>
    <t xml:space="preserve">Rozměr (VxŠxH): 552x840x350mm                                                  </t>
  </si>
  <si>
    <t xml:space="preserve">Hmotnost: 32kg                                                                                             </t>
  </si>
  <si>
    <t xml:space="preserve">Hladina akustického výkonu: 61dB                                                          </t>
  </si>
  <si>
    <t>Hladina akustického tlaku: 49dB</t>
  </si>
  <si>
    <t xml:space="preserve">Rozsah použití: chlazení / topení: -10~50°C / -20~24°C                      </t>
  </si>
  <si>
    <t xml:space="preserve">Typ chladiva: R32                                                                         </t>
  </si>
  <si>
    <t>Celková délka vedení 20m / max. výškový rozdíl 15m</t>
  </si>
  <si>
    <t xml:space="preserve">Zdroj napětí venkovní jednotky: (230V, 1f, 50Hz) </t>
  </si>
  <si>
    <t>21.A.2</t>
  </si>
  <si>
    <t>Vnitřní nástěnná jednotka</t>
  </si>
  <si>
    <t>- pracuje při teplotách -20°C</t>
  </si>
  <si>
    <t>Chladící výkon: 3,4 (max. 4)kW</t>
  </si>
  <si>
    <t xml:space="preserve">Rozměr (VxŠxH): 295x778x272mm                                                         </t>
  </si>
  <si>
    <t xml:space="preserve">Hmotnost: 10kg                                                                                             </t>
  </si>
  <si>
    <t xml:space="preserve">Hladina akustického výkonu: 58dB                                                          </t>
  </si>
  <si>
    <t xml:space="preserve">Hladina akustického tlaku: 19/29/45dB    </t>
  </si>
  <si>
    <t>21.C.1</t>
  </si>
  <si>
    <t>Kabelový ovladač - v bílém provedení - s dotykovým ovládáním, obsahuje nastavení teploty, ventilátoru, režimu, klapek, stav filtru a indikaci poruchy</t>
  </si>
  <si>
    <t>21.E.1</t>
  </si>
  <si>
    <t xml:space="preserve">Chladivové potrubí - předizolované měděné potrubí (izolace 9mm s parozábranou)  Rozměr: 6,35/9,50mm</t>
  </si>
  <si>
    <t>21.J.1</t>
  </si>
  <si>
    <t>Povrchová úprava chladivového potrubí odolná proti UV záření a povětrnostným vlivům</t>
  </si>
  <si>
    <t>21.J.2</t>
  </si>
  <si>
    <t>Závěsový, montážní, spojovací a těsnící materiál</t>
  </si>
  <si>
    <t>21.S.1</t>
  </si>
  <si>
    <t xml:space="preserve">Betonová přídlažba pod venkovní jednotku umístěná pod nohu jednotky - rozměry jednotky (VxŠxH): 552x840x350mm      - hmotnost jednotky 32kg (každá přídlažba unese min. polovinu váhy jednotky) Rozměry přídlažby (VxŠxH): 100x500x250mm</t>
  </si>
  <si>
    <t>21.S.2</t>
  </si>
  <si>
    <t xml:space="preserve">Dielektrická guma pod venkovní jednotku na přídlažbu - rozměry jednotky (VxŠxH): 552x840x350mm      - rozměry přídlažby (VxŠxH): 100x500x250mm</t>
  </si>
  <si>
    <t>21.S.3</t>
  </si>
  <si>
    <t>"Oceloplechový kanál
- velikost 100x300mm, tl. 0,8mm, neděrovaný, 
včetně víka, spojek, spojovacího a nosného materiálu.
- kanál bude připevněn k betonové přídlažbě"</t>
  </si>
  <si>
    <t>569300401</t>
  </si>
  <si>
    <t>21.S.4</t>
  </si>
  <si>
    <t>KG plastové potrubí vč. ohnutého kolene Průměr: 100mm</t>
  </si>
  <si>
    <t>21.S.5</t>
  </si>
  <si>
    <t>Utěsnění plastového potrubí - volný prostor v potrubí musí být důkladně utěsněn</t>
  </si>
  <si>
    <t>21.S.6</t>
  </si>
  <si>
    <t xml:space="preserve">Plastová lišta na zakrytí chladivového potrubí  Rozměr (VxŠ): 70x140mm</t>
  </si>
  <si>
    <t>21.W.1</t>
  </si>
  <si>
    <t>Komunikační kabel - mezi venkovní a vnitřní klimatizační jednotkou</t>
  </si>
  <si>
    <t>21.X.1</t>
  </si>
  <si>
    <t>Doplnění chladiva R32</t>
  </si>
  <si>
    <t>21.Z.1</t>
  </si>
  <si>
    <t>Tlaková zkouška</t>
  </si>
  <si>
    <t>21.Z.2</t>
  </si>
  <si>
    <t>Revize chladícího zařízení</t>
  </si>
  <si>
    <t>21.Z.3</t>
  </si>
  <si>
    <t>Revize elektro</t>
  </si>
  <si>
    <t>D10</t>
  </si>
  <si>
    <t xml:space="preserve">Ostatní </t>
  </si>
  <si>
    <t>Pol78</t>
  </si>
  <si>
    <t>Zprovoznění zařízení, zaregulování</t>
  </si>
  <si>
    <t>Pol79</t>
  </si>
  <si>
    <t>Zaškolení provozovatele</t>
  </si>
  <si>
    <t>Pol80</t>
  </si>
  <si>
    <t>Dokumentace skutečného stavu (6 PARÉ) + 1x elektronická podoba</t>
  </si>
  <si>
    <t>310</t>
  </si>
  <si>
    <t>Pol81</t>
  </si>
  <si>
    <t xml:space="preserve">Dokumentace pro předání díla : - návod k obsluze - generální a jednotlivých strojů a zařízení, - protokol o zaškolení,  - protokol o předání, - ostatní potřebné protokoly</t>
  </si>
  <si>
    <t>312</t>
  </si>
  <si>
    <t>Pol82</t>
  </si>
  <si>
    <t>Označení zařízení štítky - vytvoření štítků a šipek a označení zařízení VZT a CHL - potrubní rozvody budou opatřeny barevnými šipkami umístěnými ve směru proudění vzduchu - barvy šipek budou voleny dle typu potrubí (přívodní, odvodní, čerstvý vzduch, odpa</t>
  </si>
  <si>
    <t>314</t>
  </si>
  <si>
    <t>Pol83</t>
  </si>
  <si>
    <t>Doprava</t>
  </si>
  <si>
    <t>316</t>
  </si>
  <si>
    <t xml:space="preserve">SO 01.8.R03 - FVE - nezpůsobilé náklady </t>
  </si>
  <si>
    <t>oddíl 96 - Bourání konstrukcí:</t>
  </si>
  <si>
    <t>oddíl M21 - Montáže silnoproud:</t>
  </si>
  <si>
    <t xml:space="preserve">    D3 - VRN</t>
  </si>
  <si>
    <t>oddíl 96</t>
  </si>
  <si>
    <t>Bourání konstrukcí:</t>
  </si>
  <si>
    <t>O-97403-0</t>
  </si>
  <si>
    <t>VYSEKANI RYH VE ZDIVU CIHELNEM</t>
  </si>
  <si>
    <t>-973682901</t>
  </si>
  <si>
    <t>Y-971-0</t>
  </si>
  <si>
    <t>PRORAZENI OTVORU VE ZDIVU</t>
  </si>
  <si>
    <t>M3</t>
  </si>
  <si>
    <t>1592395464</t>
  </si>
  <si>
    <t>oddíl M21</t>
  </si>
  <si>
    <t>Montáže silnoproud:</t>
  </si>
  <si>
    <t>H</t>
  </si>
  <si>
    <t xml:space="preserve">STŘÍDAČ TŘÍFÁZOVÝ   - výkon 15000 Wp,výstupní výkon 10000 W, rozměr 354x433x155 mm, vč. chlazení  </t>
  </si>
  <si>
    <t>KS</t>
  </si>
  <si>
    <t>-326677143</t>
  </si>
  <si>
    <t>H.1</t>
  </si>
  <si>
    <t>ROZVADĚČEČ +R.AC VČETNĚ DODÁVKY</t>
  </si>
  <si>
    <t>1352985686</t>
  </si>
  <si>
    <t>H.10</t>
  </si>
  <si>
    <t>ŽLAB 40x40 NÁSTĚNNÝ</t>
  </si>
  <si>
    <t>83012923</t>
  </si>
  <si>
    <t>H.11</t>
  </si>
  <si>
    <t>TRUBKA OHEBNÁ MONOFLEX 25MM</t>
  </si>
  <si>
    <t>-175141275</t>
  </si>
  <si>
    <t>H.12</t>
  </si>
  <si>
    <t>PROTIPOŽÁRNÍ ZABEZPEČENÍ PROSTUPŮ DLE PBŘ</t>
  </si>
  <si>
    <t>M2</t>
  </si>
  <si>
    <t>1421476569</t>
  </si>
  <si>
    <t>H.13</t>
  </si>
  <si>
    <t>PODRUŽNÝ MONTÁŽNÍ MATERIÁL K M21</t>
  </si>
  <si>
    <t>KPL</t>
  </si>
  <si>
    <t>1154652478</t>
  </si>
  <si>
    <t>H.2</t>
  </si>
  <si>
    <t>ROZVADĚČ +R.DC VČETNĚ DODÁVKY</t>
  </si>
  <si>
    <t>-1372991063</t>
  </si>
  <si>
    <t>H.3</t>
  </si>
  <si>
    <t xml:space="preserve">FOTOVOLTAICKÝ PANEL  -  440-460Wp, rozměr standard, produktová záruka min. 10 let , garance výkonu  do 80 % za 25 let</t>
  </si>
  <si>
    <t>-281120254</t>
  </si>
  <si>
    <t>H.4</t>
  </si>
  <si>
    <t>KONSTRUKCE PRO PV PANEL KOMPLET</t>
  </si>
  <si>
    <t>-2030138041</t>
  </si>
  <si>
    <t>H.5</t>
  </si>
  <si>
    <t>SOLÁRNÍ KABEL 6MM2 UV OCHRANA</t>
  </si>
  <si>
    <t>-852158406</t>
  </si>
  <si>
    <t>H.6</t>
  </si>
  <si>
    <t>KABEL CU JADRO CYKY-J 5x4</t>
  </si>
  <si>
    <t>-572063599</t>
  </si>
  <si>
    <t>H.7</t>
  </si>
  <si>
    <t>VODIČ H07V-K 16 žz</t>
  </si>
  <si>
    <t>1814265854</t>
  </si>
  <si>
    <t>H.8</t>
  </si>
  <si>
    <t>SVORKOVNICE EKVIPOTENCIÁLNÍ</t>
  </si>
  <si>
    <t>2023116980</t>
  </si>
  <si>
    <t>H.9</t>
  </si>
  <si>
    <t>KONEKTOR MC4</t>
  </si>
  <si>
    <t>965267160</t>
  </si>
  <si>
    <t>PŘÍPRAVNÉ A POMOCNÉ PRÁCE MIMO SPECIFIKACI</t>
  </si>
  <si>
    <t>HOD</t>
  </si>
  <si>
    <t>523290208</t>
  </si>
  <si>
    <t>HZS.1</t>
  </si>
  <si>
    <t>UČAST NA KD INVESTORA</t>
  </si>
  <si>
    <t>1751999022</t>
  </si>
  <si>
    <t>HZS.2</t>
  </si>
  <si>
    <t>VÝCHOZÍ REVIZE ELEKTRO</t>
  </si>
  <si>
    <t>-1956477108</t>
  </si>
  <si>
    <t>HZS.3</t>
  </si>
  <si>
    <t>PŘEDEPSANÉ ZKOUŠKY, ZAŠKOLENÍ, ZKUŠEBNÍ PROVOZ</t>
  </si>
  <si>
    <t>1743535653</t>
  </si>
  <si>
    <t>HZS.4</t>
  </si>
  <si>
    <t>DOKUMENTACE SKUTEČNÉHO PROVEDENÍ STAVBY</t>
  </si>
  <si>
    <t>1700105726</t>
  </si>
  <si>
    <t>M-21.1</t>
  </si>
  <si>
    <t>KABEL SIL CYKY-CYKYM 750V 1x16 VOL</t>
  </si>
  <si>
    <t>-1306424257</t>
  </si>
  <si>
    <t>M-21.2</t>
  </si>
  <si>
    <t>MONTÁŽ, VČETNĚ PŘESUNU +ZAPOJENÍ FOTOVOLTAICKÝ PANEL</t>
  </si>
  <si>
    <t>-1298927313</t>
  </si>
  <si>
    <t>M-21.3</t>
  </si>
  <si>
    <t>MONTÁŽ KONSTKUKCE FOTOVOLTAICKÝ PANEL</t>
  </si>
  <si>
    <t>945388783</t>
  </si>
  <si>
    <t>M-21.4</t>
  </si>
  <si>
    <t>SOLÁRNÍ KABEL 6mm2 VOLNĚ</t>
  </si>
  <si>
    <t>-127099672</t>
  </si>
  <si>
    <t>M-21.5</t>
  </si>
  <si>
    <t>ZAPOJENÍ KONEKTORU MC4</t>
  </si>
  <si>
    <t>164771569</t>
  </si>
  <si>
    <t>M-21.6</t>
  </si>
  <si>
    <t>ŽLAB 40X40 NÁSTĚNNÝ</t>
  </si>
  <si>
    <t>-1613832284</t>
  </si>
  <si>
    <t>M-21.7</t>
  </si>
  <si>
    <t>740107293</t>
  </si>
  <si>
    <t>M-210020902-0</t>
  </si>
  <si>
    <t>UCPAVKA PROTIPOZAR DVOJITA</t>
  </si>
  <si>
    <t>-1393134391</t>
  </si>
  <si>
    <t>M-210172208-0</t>
  </si>
  <si>
    <t>MONTAZ ROZVADECE</t>
  </si>
  <si>
    <t>-887353518</t>
  </si>
  <si>
    <t>M-210192562-0</t>
  </si>
  <si>
    <t>SVORKOVNICE OCHRAN</t>
  </si>
  <si>
    <t>-933457152</t>
  </si>
  <si>
    <t>M-210810057-0</t>
  </si>
  <si>
    <t>KABEL SIL CYKY-CYKYM 750V 5x4 PEV</t>
  </si>
  <si>
    <t>-349997076</t>
  </si>
  <si>
    <t>NAPOJENÍ DO ROZVADĚČE +RH</t>
  </si>
  <si>
    <t>1985372282</t>
  </si>
  <si>
    <t>VRN 01</t>
  </si>
  <si>
    <t>1735186723</t>
  </si>
  <si>
    <t>skl</t>
  </si>
  <si>
    <t>163,2</t>
  </si>
  <si>
    <t>Zasyp_1</t>
  </si>
  <si>
    <t>zásyp</t>
  </si>
  <si>
    <t>48,96</t>
  </si>
  <si>
    <t xml:space="preserve">SO 01.10 - Nabíjecí stanice  - nezpůsobilé náklady 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</si>
  <si>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</si>
  <si>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</si>
  <si>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</si>
  <si>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</si>
  <si>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132251103</t>
  </si>
  <si>
    <t>Hloubení rýh nezapažených š do 800 mm v hornině třídy těžitelnosti I skupiny 3 objem do 100 m3 strojně</t>
  </si>
  <si>
    <t>574701684</t>
  </si>
  <si>
    <t>508*0,4*1</t>
  </si>
  <si>
    <t>593048938</t>
  </si>
  <si>
    <t>"mezikládka pro uložení zásypových hmot - cesta 2x tam a zpět"Zasyp_1*2+skl</t>
  </si>
  <si>
    <t>969578716</t>
  </si>
  <si>
    <t>-271962529</t>
  </si>
  <si>
    <t>"odvoz dalším 15km" 15*skl</t>
  </si>
  <si>
    <t>1012117856</t>
  </si>
  <si>
    <t>skl+Zasyp_1</t>
  </si>
  <si>
    <t>-504541042</t>
  </si>
  <si>
    <t>skl*1,8</t>
  </si>
  <si>
    <t>62457261</t>
  </si>
  <si>
    <t>163,2-97,92-16,32</t>
  </si>
  <si>
    <t>175111101</t>
  </si>
  <si>
    <t>Obsypání potrubí ručně sypaninou bez prohození, uloženou do 3 m</t>
  </si>
  <si>
    <t>-331676984</t>
  </si>
  <si>
    <t>408*0,4*0,6</t>
  </si>
  <si>
    <t>10364100</t>
  </si>
  <si>
    <t>zemina pro terénní úpravy - tříděná</t>
  </si>
  <si>
    <t>80975982</t>
  </si>
  <si>
    <t>97,92*1,2 'Přepočtené koeficientem množství</t>
  </si>
  <si>
    <t>451572111</t>
  </si>
  <si>
    <t>Lože pod potrubí otevřený výkop z kameniva drobného těženého</t>
  </si>
  <si>
    <t>1584878628</t>
  </si>
  <si>
    <t>Lože tl. 100mm</t>
  </si>
  <si>
    <t>0,1*0,4*408</t>
  </si>
  <si>
    <t>741</t>
  </si>
  <si>
    <t>Elektroinstalace - silnoproud</t>
  </si>
  <si>
    <t>741 R01</t>
  </si>
  <si>
    <t xml:space="preserve">D+M dvouportová nabíjecí stanice samostatně stojící ,stanice vybavena dvěma kabely se zástrčkami, příkon 2x22kW- kompletní provedení , vč. zemních prací , oživení a revize - specifikace dle PD </t>
  </si>
  <si>
    <t>1419101756</t>
  </si>
  <si>
    <t>741110013</t>
  </si>
  <si>
    <t>Montáž trubka plastová tuhá D přes 35 mm uložená volně</t>
  </si>
  <si>
    <t>-1120265914</t>
  </si>
  <si>
    <t>34571352</t>
  </si>
  <si>
    <t>trubka elektroinstalační ohebná dvouplášťová korugovaná (chránička) D 52/63mm, HDPE+LDPE</t>
  </si>
  <si>
    <t>-1010841336</t>
  </si>
  <si>
    <t>400*1,2 'Přepočtené koeficientem množství</t>
  </si>
  <si>
    <t>741122143</t>
  </si>
  <si>
    <t>Montáž kabel Cu plný kulatý žíla 5x4 až 6 mm2 zatažený v trubkách (např. CYKY)</t>
  </si>
  <si>
    <t>-944134490</t>
  </si>
  <si>
    <t>34111100</t>
  </si>
  <si>
    <t>kabel instalační jádro Cu plné izolace PVC plášť PVC 450/750V (CYKY) 5x6mm2</t>
  </si>
  <si>
    <t>-1810108754</t>
  </si>
  <si>
    <t>108*1,15 'Přepočtené koeficientem množství</t>
  </si>
  <si>
    <t>899721111</t>
  </si>
  <si>
    <t>Signalizační vodič DN do 150 mm na potrubí</t>
  </si>
  <si>
    <t>-478622397</t>
  </si>
  <si>
    <t>899722113</t>
  </si>
  <si>
    <t>Krytí potrubí z plastů výstražnou fólií z PVC 34cm</t>
  </si>
  <si>
    <t>-2015353880</t>
  </si>
  <si>
    <t>Práce a dodávky M</t>
  </si>
  <si>
    <t>21-M</t>
  </si>
  <si>
    <t>Elektromontáže</t>
  </si>
  <si>
    <t>210191534</t>
  </si>
  <si>
    <t>Montáž skříní plastových do výklenku typ SR401, SR402, SR522, SR642, SR744, NR212, NR513 bez zapojení vodičů</t>
  </si>
  <si>
    <t>1250531676</t>
  </si>
  <si>
    <t xml:space="preserve"> Elektroměrná skříň jako příprava  pro rozšíření elektromobility, umístěná v pilíři v oplocení </t>
  </si>
  <si>
    <t>35711822</t>
  </si>
  <si>
    <t>skříň rozpojovací jistící do výklenku celoplastové provedení výzbroj 4x sada pojistkové spodky nožové velikosti 1 (SR401/NVW2)</t>
  </si>
  <si>
    <t>946340616</t>
  </si>
  <si>
    <t>210280001</t>
  </si>
  <si>
    <t>Zkoušky a prohlídky el rozvodů a zařízení celková prohlídka pro objem montážních prací do 100 tis Kč</t>
  </si>
  <si>
    <t>333307196</t>
  </si>
  <si>
    <t>46-M</t>
  </si>
  <si>
    <t>Zemní práce při extr.mont.pracích</t>
  </si>
  <si>
    <t>741 R03</t>
  </si>
  <si>
    <t xml:space="preserve">Kabelová šachta s litinovým poklopem - Kompaktní  zemní šachta prázdná 400x400 mm, průchodky, dno - specifikace dle PD</t>
  </si>
  <si>
    <t>-632096541</t>
  </si>
  <si>
    <t>HZS3132</t>
  </si>
  <si>
    <t>Hodinová zúčtovací sazba elektromontér VN a VVN odborný</t>
  </si>
  <si>
    <t>1933442527</t>
  </si>
  <si>
    <t xml:space="preserve">" Příprava pro nabíjecí stanice (29 ks)-  kabelovody s flexibilním potrubím - bude upřesněno dle požadavků "20</t>
  </si>
  <si>
    <t>1139634891</t>
  </si>
  <si>
    <t>HZS4231</t>
  </si>
  <si>
    <t>Hodinová zúčtovací sazba technik</t>
  </si>
  <si>
    <t>1040958914</t>
  </si>
  <si>
    <t>" Spolupráce se správci ostatních inženýrských sítí"10</t>
  </si>
  <si>
    <t xml:space="preserve">SO 01.11 - Solární ohřev teplé vody - nezpůsobilé náklady </t>
  </si>
  <si>
    <t>63154004</t>
  </si>
  <si>
    <t>pouzdro izolační potrubní z minerální vlny s Al fólií max. 250/100°C 22/20mm</t>
  </si>
  <si>
    <t>63154532</t>
  </si>
  <si>
    <t>pouzdro izolační potrubní z minerální vlny s Al fólií max. 250/100°C 35/30mm</t>
  </si>
  <si>
    <t>-873838457</t>
  </si>
  <si>
    <t>63150982</t>
  </si>
  <si>
    <t>rohož izolační z minerální vlny lamelová s Al fólií 25-40kg/m3 tl 40mm</t>
  </si>
  <si>
    <t>713311211</t>
  </si>
  <si>
    <t>Montáž izolace tepelné těles plocha rovná 1x pásy s Al fólií</t>
  </si>
  <si>
    <t>713491111</t>
  </si>
  <si>
    <t>Montáž tepelné izolace oplechování pevné potrubí vnějšího obvodu do 500 mm</t>
  </si>
  <si>
    <t>13814183</t>
  </si>
  <si>
    <t>plech hladký Pz jakost EN 10143 tl 0,55mm tabule</t>
  </si>
  <si>
    <t>634003911</t>
  </si>
  <si>
    <t>(5*8,635/1000)*1,2</t>
  </si>
  <si>
    <t>732331112</t>
  </si>
  <si>
    <t>Nádoba tlaková expanzní pro solární, topnou a chladící soustavu s membránou závitové připojení PN 1,0 o objemu 250 l</t>
  </si>
  <si>
    <t>732510103</t>
  </si>
  <si>
    <t>Solární kolektor plochý pro instalaci svisle Qmax./1 kolektor do 1555 W kolektorové pole 1 x 3 plocha pole do 8,1 m2</t>
  </si>
  <si>
    <t>732510104</t>
  </si>
  <si>
    <t>Solární kolektor plochý pro instalaci svisle Qmax./1 kolektor do 1555 W kolektorové pole 1 x 4 plocha pole do 10,8 m2</t>
  </si>
  <si>
    <t>732510105</t>
  </si>
  <si>
    <t>Solární kolektor plochý pro instalaci svisle Qmax./1 kolektor do 1555 W kolektorové pole 1 x 5 plocha pole do 13,5 m2</t>
  </si>
  <si>
    <t>732510323</t>
  </si>
  <si>
    <t>Solární kolektory podpěra 45° na rovné střechy pro kolektorové pole 1x3</t>
  </si>
  <si>
    <t>732510324</t>
  </si>
  <si>
    <t>Solární kolektory podpěra 45° na rovné střechy pro kolektorové pole 1x4</t>
  </si>
  <si>
    <t>732511143</t>
  </si>
  <si>
    <t>Primární potrubí solárních systémů měděné tvrdé spojované lisováním D 15x1 mm</t>
  </si>
  <si>
    <t>732511145</t>
  </si>
  <si>
    <t>Primární potrubí solárních systémů měděné tvrdé spojované lisováním D 22x1 mm</t>
  </si>
  <si>
    <t>732511147</t>
  </si>
  <si>
    <t>Primární potrubí solárních systémů měděné tvrdé spojované lisováním D 35x1,5 mm</t>
  </si>
  <si>
    <t>732511203</t>
  </si>
  <si>
    <t>Vyvažovací ventil solárních systémů T 180°C G 3/4" F</t>
  </si>
  <si>
    <t>732511302</t>
  </si>
  <si>
    <t>Automatický odvzdušňovací ventil solárních systémů PN 10 T=180°C G 3/8" M</t>
  </si>
  <si>
    <t>732511411</t>
  </si>
  <si>
    <t>Pojistný ventil solárních systémů PN 6 T=150°C G 1/2" F x G 3/4" F</t>
  </si>
  <si>
    <t>732511414</t>
  </si>
  <si>
    <t>Nálevka vypouštěcí G 1/2" F odkapů pojistných ventilů</t>
  </si>
  <si>
    <t>732511423</t>
  </si>
  <si>
    <t>Dopojení nálevek z Cu trubek 22/1,5</t>
  </si>
  <si>
    <t>732511621</t>
  </si>
  <si>
    <t>Čerpadlová skupina dvoutrubková bez regulátoru s mechanickým průtokoměrem s PMW řízením průtok 2-40 l/min. G 3/4"M</t>
  </si>
  <si>
    <t>732511675</t>
  </si>
  <si>
    <t>Naplnění solárního systému nemrznoucí teplonosnou kapalinou na bázi monopropylenglykolu do 230°C 60 l pro ploché kolektory</t>
  </si>
  <si>
    <t>732519612</t>
  </si>
  <si>
    <t>Montáž čerpadlových skupin dvoutrubkových</t>
  </si>
  <si>
    <t>Přesun hmot tonážní pro strojovny v objektech v přes 6 do 12 m</t>
  </si>
  <si>
    <t>734209116</t>
  </si>
  <si>
    <t>Montáž armatury závitové s dvěma závity G 5/4</t>
  </si>
  <si>
    <t>734292716</t>
  </si>
  <si>
    <t>Kohout kulový přímý G 1 1/4 PN 42 do 185°C vnitřní závit</t>
  </si>
  <si>
    <t>HZS2151</t>
  </si>
  <si>
    <t>Hodinová zúčtovací sazba klempíř</t>
  </si>
  <si>
    <t>HZS3121</t>
  </si>
  <si>
    <t>Hodinová zúčtovací sazba montér ocelových konstrukcí</t>
  </si>
  <si>
    <t>715678560</t>
  </si>
  <si>
    <t>"osazení konstrukce na střechu" 55</t>
  </si>
  <si>
    <t>HZS3232</t>
  </si>
  <si>
    <t>Hodinová zúčtovací sazba montér měřících zařízení odborný</t>
  </si>
  <si>
    <t>458682131</t>
  </si>
  <si>
    <t>" Montáž solárního systému" 96</t>
  </si>
  <si>
    <t>asfalt</t>
  </si>
  <si>
    <t xml:space="preserve">plocha vozovky  - výstavba přípojky</t>
  </si>
  <si>
    <t>dlažba_60</t>
  </si>
  <si>
    <t>dlažba tl. 60 mm</t>
  </si>
  <si>
    <t>477,68</t>
  </si>
  <si>
    <t>dlažba_imob</t>
  </si>
  <si>
    <t xml:space="preserve">plocha dlažby pro imobilní </t>
  </si>
  <si>
    <t>45,105</t>
  </si>
  <si>
    <t>dlažba_komun</t>
  </si>
  <si>
    <t>plocha komunikace tl. 80 mm</t>
  </si>
  <si>
    <t>800</t>
  </si>
  <si>
    <t>dlažba_poj</t>
  </si>
  <si>
    <t xml:space="preserve">plocha komunikace pro pěší  pojížděná tl. 80 mm</t>
  </si>
  <si>
    <t>806</t>
  </si>
  <si>
    <t>dlažba_zatrav</t>
  </si>
  <si>
    <t>Konstrukce kolmého parkovacího stání, tl. 420mm, vege dlažba 300x150x80mm</t>
  </si>
  <si>
    <t>701,25</t>
  </si>
  <si>
    <t>739,266</t>
  </si>
  <si>
    <t xml:space="preserve">IO.01 - Komunikace - nezpůsobilé náklady </t>
  </si>
  <si>
    <t>346</t>
  </si>
  <si>
    <t xml:space="preserve">    8 - Trubní vedení</t>
  </si>
  <si>
    <t xml:space="preserve">    997 - Přesun sutě</t>
  </si>
  <si>
    <t>113107162</t>
  </si>
  <si>
    <t>Odstranění podkladu z kameniva drceného tl přes 100 do 200 mm strojně pl přes 50 do 200 m2</t>
  </si>
  <si>
    <t>1252255385</t>
  </si>
  <si>
    <t>"odfrézování vozovky - výstavba přípojky "</t>
  </si>
  <si>
    <t>113154124</t>
  </si>
  <si>
    <t>Frézování živičného krytu tl 100 mm pruh š přes 0,5 do 1 m pl do 500 m2 bez překážek v trase</t>
  </si>
  <si>
    <t>1488357739</t>
  </si>
  <si>
    <t>"etapa 1" 46</t>
  </si>
  <si>
    <t>"etapa 2" 46</t>
  </si>
  <si>
    <t>2102080994</t>
  </si>
  <si>
    <t>dlažba_imob+dlažba_poj+dlažba_zatrav+dlažba_60+dlažba_komun</t>
  </si>
  <si>
    <t>122251107</t>
  </si>
  <si>
    <t>Odkopávky a prokopávky nezapažené v hornině třídy těžitelnosti I, skupiny 3 objem přes 5000 m3 strojně</t>
  </si>
  <si>
    <t>886973047</t>
  </si>
  <si>
    <t xml:space="preserve">" dorovnání dna a další případné odkopávky,odhad 50% z celkové plochy,  tl. 100mm"  1350*0,1*0,5</t>
  </si>
  <si>
    <t>dlažba_imob*0,22+dlažba_60*0,1+dlažba_poj*0,22+dlažba_zatrav*0,22+dlažba_komun*0,22</t>
  </si>
  <si>
    <t>131251100</t>
  </si>
  <si>
    <t>Hloubení jam nezapažených v hornině třídy těžitelnosti I skupiny 3 objem do 20 m3 strojně</t>
  </si>
  <si>
    <t>-320447558</t>
  </si>
  <si>
    <t xml:space="preserve">"patky  - sloupky "  7*0,6*0,6*0,8</t>
  </si>
  <si>
    <t>132251104</t>
  </si>
  <si>
    <t>Hloubení rýh nezapažených š do 800 mm v hornině třídy těžitelnosti I skupiny 3 objem přes 100 m3 strojně</t>
  </si>
  <si>
    <t>-549981870</t>
  </si>
  <si>
    <t>"drenáž DN150 " 380*0,8*1,3</t>
  </si>
  <si>
    <t>133251103</t>
  </si>
  <si>
    <t>Hloubení šachet nezapažených v hornině třídy těžitelnosti I, skupiny 3 objem do 100 m3</t>
  </si>
  <si>
    <t>-838049758</t>
  </si>
  <si>
    <t>" vpusti" 0,8*0,8*3,14*2,5*11</t>
  </si>
  <si>
    <t>151101201</t>
  </si>
  <si>
    <t>Zřízení příložného pažení stěn výkopu hl do 4 m</t>
  </si>
  <si>
    <t>-817021439</t>
  </si>
  <si>
    <t>"vpusti"(1,5+1,5)*2*2,3*11</t>
  </si>
  <si>
    <t>151101211</t>
  </si>
  <si>
    <t>Odstranění příložného pažení stěn hl do 4 m</t>
  </si>
  <si>
    <t>-1104521137</t>
  </si>
  <si>
    <t>1419594868</t>
  </si>
  <si>
    <t>1266172030</t>
  </si>
  <si>
    <t>632,786+2,016+395,2+55,264-Zasyp</t>
  </si>
  <si>
    <t>-212567495</t>
  </si>
  <si>
    <t>-1528513578</t>
  </si>
  <si>
    <t>171152501</t>
  </si>
  <si>
    <t>Zhutnění podloží z hornin soudržných nebo nesoudržných pod násypy</t>
  </si>
  <si>
    <t>-1457759194</t>
  </si>
  <si>
    <t xml:space="preserve">"zhutnění min  30 MPa" </t>
  </si>
  <si>
    <t>dlažba_imob+dlažba_poj+dlažba_60+dlažba_komun+dlažba_zatrav</t>
  </si>
  <si>
    <t>-1174900854</t>
  </si>
  <si>
    <t>-1916748722</t>
  </si>
  <si>
    <t>1782302334</t>
  </si>
  <si>
    <t>"drenáž" 380*0,5*0,4</t>
  </si>
  <si>
    <t>" doplnění zeminy - ostatní plochy - na š.1 m, 20 % z celku - předpoklad z vykopávek"800*1*0,2</t>
  </si>
  <si>
    <t>"zásyp vpustí" 110</t>
  </si>
  <si>
    <t>-1755886350</t>
  </si>
  <si>
    <t xml:space="preserve">"drenáž DN 150"                           380*0,4*0,35                  </t>
  </si>
  <si>
    <t>58343930</t>
  </si>
  <si>
    <t>kamenivo drcené hrubé frakce 8/32</t>
  </si>
  <si>
    <t>-961755250</t>
  </si>
  <si>
    <t>53,2*2 'Přepočtené koeficientem množství</t>
  </si>
  <si>
    <t>Úprava pláně v hornině třídy těžitelnosti I, skupiny 1 až 3 se zhutněním</t>
  </si>
  <si>
    <t>1515747721</t>
  </si>
  <si>
    <t>dlažba_imob+dlažba_poj+dlažba_komun+dlažba_zatrav+dlažba_60</t>
  </si>
  <si>
    <t>212752402</t>
  </si>
  <si>
    <t>Trativod z drenážních trubek korugovaných PE-HD SN 8 perforace 360° včetně lože otevřený výkop DN 150 pro liniové stavby</t>
  </si>
  <si>
    <t>1025790164</t>
  </si>
  <si>
    <t>"podélná drenáž DN150" 380</t>
  </si>
  <si>
    <t>212972113</t>
  </si>
  <si>
    <t>Opláštění drenážních trub filtrační textilií DN 160</t>
  </si>
  <si>
    <t>-1028335796</t>
  </si>
  <si>
    <t>"drenáž DN150" 380</t>
  </si>
  <si>
    <t>275313511</t>
  </si>
  <si>
    <t>Základové patky z betonu tř. C 12/15</t>
  </si>
  <si>
    <t>-1840425221</t>
  </si>
  <si>
    <t xml:space="preserve">"betonové patky  - sloupky pro DZ" 7*0,3*0,3*0,5</t>
  </si>
  <si>
    <t>275351121</t>
  </si>
  <si>
    <t>Zřízení bednění základových patek</t>
  </si>
  <si>
    <t>-1699521280</t>
  </si>
  <si>
    <t>(0,3+0,3)*2*0,5*7</t>
  </si>
  <si>
    <t>275351122</t>
  </si>
  <si>
    <t>Odstranění bednění základových patek</t>
  </si>
  <si>
    <t>-1719374252</t>
  </si>
  <si>
    <t>451541111</t>
  </si>
  <si>
    <t>Lože pod potrubí otevřený výkop ze štěrkodrtě</t>
  </si>
  <si>
    <t>-190024498</t>
  </si>
  <si>
    <t xml:space="preserve">"drenáž DN150 "      380*0,1*0,4</t>
  </si>
  <si>
    <t>451577777</t>
  </si>
  <si>
    <t>Podklad nebo lože pod dlažbu vodorovný nebo do sklonu 1:5 z kameniva těženého tl do 100 mm</t>
  </si>
  <si>
    <t>87068100</t>
  </si>
  <si>
    <t>58343810</t>
  </si>
  <si>
    <t>kamenivo drcené hrubé frakce 4/8</t>
  </si>
  <si>
    <t>-1441284135</t>
  </si>
  <si>
    <t>dlažba_poj*0,04*1,6+dlažba_60*0,03*1,6</t>
  </si>
  <si>
    <t>dlažba_imob*0,04*1,6+dlažba_zatrav*0,04*1,6+dlažba_komun*0,04*1,6</t>
  </si>
  <si>
    <t>173,48*1,2 'Přepočtené koeficientem množství</t>
  </si>
  <si>
    <t>564851111</t>
  </si>
  <si>
    <t xml:space="preserve">Podklad ze štěrkodrtě ŠD B 0/32  plochy přes 100 m2 tl 150 mm</t>
  </si>
  <si>
    <t>1445632108</t>
  </si>
  <si>
    <t>564861111</t>
  </si>
  <si>
    <t xml:space="preserve">Podklad ze štěrkodrtě ŠD A 32/64  plochy přes 100 m2 tl 150 mm</t>
  </si>
  <si>
    <t>2128907896</t>
  </si>
  <si>
    <t>dlažba_imob+dlažba_komun+dlažba_zatrav+dlažba_poj</t>
  </si>
  <si>
    <t>asfalt*2</t>
  </si>
  <si>
    <t>-1361667445</t>
  </si>
  <si>
    <t>dlažba_zatrav+dlažba_poj+dlažba_imob+dlažba_komun</t>
  </si>
  <si>
    <t>565135121</t>
  </si>
  <si>
    <t>Asfaltový beton vrstva podkladní ACP 16+ (obalované kamenivo OKS) tl 50 mm š přes 3 m</t>
  </si>
  <si>
    <t>-784248713</t>
  </si>
  <si>
    <t>573111112</t>
  </si>
  <si>
    <t>Postřik živičný infiltrační s posypem z asfaltu množství 1 kg/m2</t>
  </si>
  <si>
    <t>-828464450</t>
  </si>
  <si>
    <t>573211108</t>
  </si>
  <si>
    <t>Postřik živičný spojovací z asfaltu v množství 0,40 kg/m2</t>
  </si>
  <si>
    <t>-69156433</t>
  </si>
  <si>
    <t>577133111</t>
  </si>
  <si>
    <t>Asfaltový beton vrstva obrusná ACO 8 (ABJ) tl 40 mm š do 3 m z nemodifikovaného asfaltu</t>
  </si>
  <si>
    <t>380991780</t>
  </si>
  <si>
    <t>" nová konstrukce krytu komunikace pro pěší- asfaltobeton tl. 40 mm" 15</t>
  </si>
  <si>
    <t>577134111</t>
  </si>
  <si>
    <t>Asfaltový beton vrstva obrusná ACO 11 (ABS) tř. I tl 40 mm š do 3 m z nemodifikovaného asfaltu</t>
  </si>
  <si>
    <t>-400042528</t>
  </si>
  <si>
    <t>577155112</t>
  </si>
  <si>
    <t>Asfaltový beton vrstva ložní ACL 16 (ABH) tl 60 mm š do 3 m z nemodifikovaného asfaltu</t>
  </si>
  <si>
    <t>-723215408</t>
  </si>
  <si>
    <t>596211113</t>
  </si>
  <si>
    <t>Kladení zámkové dlažby komunikací pro pěší tl 60 mm skupiny A pl přes 300 m2</t>
  </si>
  <si>
    <t>-1536319638</t>
  </si>
  <si>
    <t xml:space="preserve"> pochozí dlažba - tl. 60 mm - barva šedivá</t>
  </si>
  <si>
    <t>" varovný pás "(4,2+3+3+3+3+8,3+5,2)*0,4</t>
  </si>
  <si>
    <t>" signální pás" (3,5+5,5+1,2+2,3+2,3+1,2+6+4)*0,8</t>
  </si>
  <si>
    <t xml:space="preserve">"  komunikace pro pěší  - barva červená" 345</t>
  </si>
  <si>
    <t xml:space="preserve">"záliv - barva červená"                                    100</t>
  </si>
  <si>
    <t>59245019</t>
  </si>
  <si>
    <t>dlažba tvar obdélník betonová pro nevidomé 200x100x60mm přírodní</t>
  </si>
  <si>
    <t>-1703579007</t>
  </si>
  <si>
    <t>32,68</t>
  </si>
  <si>
    <t>32,68*1,2 'Přepočtené koeficientem množství</t>
  </si>
  <si>
    <t>59245008</t>
  </si>
  <si>
    <t>dlažba tvar obdélník betonová 200x100x60mm barevná - červená</t>
  </si>
  <si>
    <t>-1027836203</t>
  </si>
  <si>
    <t>" dlažba pro pěší" 445</t>
  </si>
  <si>
    <t>445*1,2 'Přepočtené koeficientem množství</t>
  </si>
  <si>
    <t>596212223</t>
  </si>
  <si>
    <t>Kladení zámkové dlažby pozemních komunikací tl 80 mm skupiny B pl přes 300 m2</t>
  </si>
  <si>
    <t>-1264567626</t>
  </si>
  <si>
    <t xml:space="preserve"> komunikace pro pěší  - pojížděná  - tl. 370 mm - odměřeno z dwg </t>
  </si>
  <si>
    <t xml:space="preserve">nová konstrukce   parkov. stání imobilní  - tl. 420 mm</t>
  </si>
  <si>
    <t>(5,8+3,5)*4,85</t>
  </si>
  <si>
    <t xml:space="preserve">komunikace - tl. 420 mm  - barva červená </t>
  </si>
  <si>
    <t>59245005</t>
  </si>
  <si>
    <t>dlažba tvar obdélník betonová 200x100x80mm barva červená</t>
  </si>
  <si>
    <t>-1370823314</t>
  </si>
  <si>
    <t>dlažba_komun+dlažba_poj+dlažba_imob</t>
  </si>
  <si>
    <t>1651,105*1,2 'Přepočtené koeficientem množství</t>
  </si>
  <si>
    <t>596412213</t>
  </si>
  <si>
    <t>Kladení dlažby z vegetačních tvárnic pozemních komunikací tl 80 mm pl přes 300 m2</t>
  </si>
  <si>
    <t>1088148435</t>
  </si>
  <si>
    <t xml:space="preserve">Konstrukce kolmého parkovacího stání , tl. 420mm, vege dlažba  čtvercová 200x200x80mm</t>
  </si>
  <si>
    <t>(2,75*11+2,5*44)*5</t>
  </si>
  <si>
    <t>59245036</t>
  </si>
  <si>
    <t>dlažba plošná betonová vegetační 200x200x80mm barevná</t>
  </si>
  <si>
    <t>1430114397</t>
  </si>
  <si>
    <t>701,25*1,2 'Přepočtené koeficientem množství</t>
  </si>
  <si>
    <t>916131213</t>
  </si>
  <si>
    <t>Osazení silničního obrubníku betonového stojatého s boční opěrou do lože z betonu prostého</t>
  </si>
  <si>
    <t>661143423</t>
  </si>
  <si>
    <t xml:space="preserve">" obrubník silniční  tl. 150 mm"          934</t>
  </si>
  <si>
    <t xml:space="preserve">" obrubník silniční nájezdový "          20</t>
  </si>
  <si>
    <t xml:space="preserve">"obrubník silniční přechodový L+P "  6</t>
  </si>
  <si>
    <t>59217031</t>
  </si>
  <si>
    <t>obrubník betonový silniční 1000x150x250mm</t>
  </si>
  <si>
    <t>-1048242920</t>
  </si>
  <si>
    <t>934*1,2 'Přepočtené koeficientem množství</t>
  </si>
  <si>
    <t>59217029</t>
  </si>
  <si>
    <t>obrubník betonový silniční nájezdový 1000x150x150mm</t>
  </si>
  <si>
    <t>317343753</t>
  </si>
  <si>
    <t>20*1,2 'Přepočtené koeficientem množství</t>
  </si>
  <si>
    <t>59217030</t>
  </si>
  <si>
    <t>obrubník betonový silniční přechodový 1000x150x150-250mm</t>
  </si>
  <si>
    <t>1830101673</t>
  </si>
  <si>
    <t>6*1,2 'Přepočtené koeficientem množství</t>
  </si>
  <si>
    <t>916231213</t>
  </si>
  <si>
    <t>Osazení chodníkového obrubníku betonového stojatého s boční opěrou do lože z betonu prostého</t>
  </si>
  <si>
    <t>-26476268</t>
  </si>
  <si>
    <t xml:space="preserve">"chodníkový  obrubník "                              346</t>
  </si>
  <si>
    <t>" parkový obrubník 250x100x1000 mm" 164</t>
  </si>
  <si>
    <t>59217008</t>
  </si>
  <si>
    <t>obrubník betonový parkový 1000x80x200mm</t>
  </si>
  <si>
    <t>2063141642</t>
  </si>
  <si>
    <t>346*1,2 'Přepočtené koeficientem množství</t>
  </si>
  <si>
    <t>59217017</t>
  </si>
  <si>
    <t>obrubník betonový chodníkový 1000x100x250mm</t>
  </si>
  <si>
    <t>-1618974226</t>
  </si>
  <si>
    <t>164*1,2 'Přepočtené koeficientem množství</t>
  </si>
  <si>
    <t>Trubní vedení</t>
  </si>
  <si>
    <t>895941302</t>
  </si>
  <si>
    <t>Osazení vpusti uliční DN 450 z betonových dílců dno s kalištěm</t>
  </si>
  <si>
    <t>-210591130</t>
  </si>
  <si>
    <t>59224495</t>
  </si>
  <si>
    <t>vpusť uliční DN 450 kaliště nízké 450/240x50mm</t>
  </si>
  <si>
    <t>-1137773120</t>
  </si>
  <si>
    <t>59224483</t>
  </si>
  <si>
    <t>vpusť uliční DN 450 vyrovnávací prstenec pro rám 300x500mm</t>
  </si>
  <si>
    <t>-2095760944</t>
  </si>
  <si>
    <t>895941314</t>
  </si>
  <si>
    <t>Osazení vpusti uliční DN 450 z betonových dílců skruž horní 570 mm</t>
  </si>
  <si>
    <t>1187108147</t>
  </si>
  <si>
    <t>59224486</t>
  </si>
  <si>
    <t>vpusť uliční DN 450 skruž horní betonová 450/570x50mm</t>
  </si>
  <si>
    <t>-500486416</t>
  </si>
  <si>
    <t>895941323</t>
  </si>
  <si>
    <t>Osazení vpusti uliční DN 450 z betonových dílců skruž středová 570 mm</t>
  </si>
  <si>
    <t>1315389141</t>
  </si>
  <si>
    <t>59224488</t>
  </si>
  <si>
    <t>vpusť uliční DN 450 skruž střední betonová 450/570x50mm</t>
  </si>
  <si>
    <t>-921515467</t>
  </si>
  <si>
    <t>895941331</t>
  </si>
  <si>
    <t>Osazení vpusti uliční DN 450 z betonových dílců skruž průběžná s výtokem</t>
  </si>
  <si>
    <t>1617851739</t>
  </si>
  <si>
    <t>59224489</t>
  </si>
  <si>
    <t>vpusť uliční DN 450 skruž průběžná s odtokem 150mm 450/450x50mm</t>
  </si>
  <si>
    <t>-546744990</t>
  </si>
  <si>
    <t>913111115</t>
  </si>
  <si>
    <t>Montáž a demontáž dočasné dopravní značky samostatné základní</t>
  </si>
  <si>
    <t>-610660667</t>
  </si>
  <si>
    <t xml:space="preserve">"výstavba  přípojky vodovodu a kanalizace - etapa 1"</t>
  </si>
  <si>
    <t>"C4b" 1</t>
  </si>
  <si>
    <t>"A15" 3</t>
  </si>
  <si>
    <t xml:space="preserve">"výstavba  přípojky  vodovodu a kanalizace - etapa 2" </t>
  </si>
  <si>
    <t>40445619</t>
  </si>
  <si>
    <t>zákazové, příkazové dopravní značky B1-B34, C1-15 500mm</t>
  </si>
  <si>
    <t>309092208</t>
  </si>
  <si>
    <t>40445600</t>
  </si>
  <si>
    <t>výstražné dopravní značky A1-A30, A33 700mm</t>
  </si>
  <si>
    <t>1297573421</t>
  </si>
  <si>
    <t>913111215</t>
  </si>
  <si>
    <t>Příplatek k dočasné dopravní značce samostatné základní za první a ZKD den použití</t>
  </si>
  <si>
    <t>807998526</t>
  </si>
  <si>
    <t>10*30+10*30</t>
  </si>
  <si>
    <t>913321111</t>
  </si>
  <si>
    <t>Montáž a demontáž dočasné dopravní směrové desky základní</t>
  </si>
  <si>
    <t>-1196014649</t>
  </si>
  <si>
    <t>"výstavba přípojky vodovodu a kanalizace - etapa 1"</t>
  </si>
  <si>
    <t>"Z2"2</t>
  </si>
  <si>
    <t>"Z4a"4</t>
  </si>
  <si>
    <t xml:space="preserve">"výstavba přípojky vodovodu a kanalizace - etapa 2" </t>
  </si>
  <si>
    <t>40445642</t>
  </si>
  <si>
    <t>informativní značky směrové Z4 250x1000mm</t>
  </si>
  <si>
    <t>1301449772</t>
  </si>
  <si>
    <t>40445642R1</t>
  </si>
  <si>
    <t>informativní značky směrové Z2 200x1000mm</t>
  </si>
  <si>
    <t>818024263</t>
  </si>
  <si>
    <t>913321211</t>
  </si>
  <si>
    <t>Příplatek k dočasné směrové desce základní za první a ZKD den použití</t>
  </si>
  <si>
    <t>881809359</t>
  </si>
  <si>
    <t>914111111</t>
  </si>
  <si>
    <t>Montáž svislé dopravní značky do velikosti 1 m2 objímkami na sloupek nebo konzolu</t>
  </si>
  <si>
    <t>-874519324</t>
  </si>
  <si>
    <t>"P4" 1</t>
  </si>
  <si>
    <t>"IP12a"1</t>
  </si>
  <si>
    <t>"E8e"1</t>
  </si>
  <si>
    <t>"B2"1</t>
  </si>
  <si>
    <t>"IZ6a" 1</t>
  </si>
  <si>
    <t>"IP4b "1</t>
  </si>
  <si>
    <t>"IZ6b" 1</t>
  </si>
  <si>
    <t>40445625</t>
  </si>
  <si>
    <t>informativní značky provozní IP8, IP9, IP11-IP13 500x700mm</t>
  </si>
  <si>
    <t>347707095</t>
  </si>
  <si>
    <t>"IP12a" 1</t>
  </si>
  <si>
    <t>40445621</t>
  </si>
  <si>
    <t>informativní značky provozní IP1-IP3, IP4b-IP7, IP10a, b 500x500mm</t>
  </si>
  <si>
    <t>-1016620193</t>
  </si>
  <si>
    <t>"IP4b" 1</t>
  </si>
  <si>
    <t>40445655</t>
  </si>
  <si>
    <t>informativní značky zónové IZ6, IZ7 1000x1500mm</t>
  </si>
  <si>
    <t>1631241464</t>
  </si>
  <si>
    <t>"IZ6a"1</t>
  </si>
  <si>
    <t>"IZ6b"1</t>
  </si>
  <si>
    <t>40445608</t>
  </si>
  <si>
    <t>značky upravující přednost P1, P4 700mm</t>
  </si>
  <si>
    <t>210363748</t>
  </si>
  <si>
    <t>40445620</t>
  </si>
  <si>
    <t>zákazové, příkazové dopravní značky B1-B34, C1-15 700mm</t>
  </si>
  <si>
    <t>527794137</t>
  </si>
  <si>
    <t>40445649</t>
  </si>
  <si>
    <t>dodatkové tabulky E3-E5, E8, E14-E16 500x150mm</t>
  </si>
  <si>
    <t>1388369797</t>
  </si>
  <si>
    <t>"E8e" 1</t>
  </si>
  <si>
    <t>914511111</t>
  </si>
  <si>
    <t>Montáž sloupku dopravních značek délky do 3,5 m s betonovým základem</t>
  </si>
  <si>
    <t>1605188608</t>
  </si>
  <si>
    <t>40445230</t>
  </si>
  <si>
    <t>sloupek pro dopravní značku Zn D 70mm v 3,5m</t>
  </si>
  <si>
    <t>1960906947</t>
  </si>
  <si>
    <t>40445241</t>
  </si>
  <si>
    <t>patka pro sloupek Al D 70mm</t>
  </si>
  <si>
    <t>-137903650</t>
  </si>
  <si>
    <t>40445254</t>
  </si>
  <si>
    <t>víčko plastové na sloupek D 70mm</t>
  </si>
  <si>
    <t>1660031649</t>
  </si>
  <si>
    <t>914531111</t>
  </si>
  <si>
    <t>Montáž nástavce na sloupky velikosti do 1 m2 pro uchycení dopravních značek</t>
  </si>
  <si>
    <t>1445698414</t>
  </si>
  <si>
    <t>40445257</t>
  </si>
  <si>
    <t>svorka upínací na sloupek D 70mm</t>
  </si>
  <si>
    <t>-280343842</t>
  </si>
  <si>
    <t>915111111</t>
  </si>
  <si>
    <t>Vodorovné dopravní značení dělící čáry souvislé š 125 mm základní bílá barva</t>
  </si>
  <si>
    <t>-2005428693</t>
  </si>
  <si>
    <t>"V10b"55*5</t>
  </si>
  <si>
    <t>915111121</t>
  </si>
  <si>
    <t>Vodorovné dopravní značení dělící čáry přerušované š 125 mm základní bílá barva</t>
  </si>
  <si>
    <t>141497294</t>
  </si>
  <si>
    <t>"V7b" 25</t>
  </si>
  <si>
    <t>915131111</t>
  </si>
  <si>
    <t>Vodorovné dopravní značení přechody pro chodce, šipky, symboly základní bílá barva</t>
  </si>
  <si>
    <t>-2018487896</t>
  </si>
  <si>
    <t>915351111</t>
  </si>
  <si>
    <t>Předformátované vodorovné dopravní značení číslice nebo písmeno délky do 1 m</t>
  </si>
  <si>
    <t>221221178</t>
  </si>
  <si>
    <t>915611111</t>
  </si>
  <si>
    <t>Předznačení vodorovného liniového značení</t>
  </si>
  <si>
    <t>559802221</t>
  </si>
  <si>
    <t>919112222</t>
  </si>
  <si>
    <t>Řezání spár pro vytvoření komůrky š 15 mm hl 25 mm pro těsnící zálivku v živičném krytu</t>
  </si>
  <si>
    <t>-1858283215</t>
  </si>
  <si>
    <t>919122121</t>
  </si>
  <si>
    <t>Těsnění spár zálivkou za tepla pro komůrky š 15 mm hl 25 mm s těsnicím profilem</t>
  </si>
  <si>
    <t>2011808921</t>
  </si>
  <si>
    <t>919721123</t>
  </si>
  <si>
    <t>Geomříž pro stabilizaci podkladu tuhá dvouosá z PP podélná pevnost v tahu do 40 kN/m</t>
  </si>
  <si>
    <t>1272221193</t>
  </si>
  <si>
    <t>dlažba_imob+dlažba_poj+dlažba_komun+dlažba_zatrav</t>
  </si>
  <si>
    <t>919726123</t>
  </si>
  <si>
    <t>Geotextilie pro ochranu, separaci a filtraci netkaná měrná hmotnost do 500 g/m2</t>
  </si>
  <si>
    <t>712570482</t>
  </si>
  <si>
    <t>919731122</t>
  </si>
  <si>
    <t>Zarovnání styčné plochy podkladu nebo krytu živičného tl přes 50 do 100 mm</t>
  </si>
  <si>
    <t>1016629898</t>
  </si>
  <si>
    <t>938908411</t>
  </si>
  <si>
    <t>Čištění vozovek splachováním vodou</t>
  </si>
  <si>
    <t>-734766964</t>
  </si>
  <si>
    <t>997</t>
  </si>
  <si>
    <t>Přesun sutě</t>
  </si>
  <si>
    <t>997221551</t>
  </si>
  <si>
    <t>Vodorovná doprava suti ze sypkých materiálů do 1 km</t>
  </si>
  <si>
    <t>-1044807417</t>
  </si>
  <si>
    <t>997221559</t>
  </si>
  <si>
    <t>Příplatek ZKD 1 km u vodorovné dopravy suti ze sypkých materiálů</t>
  </si>
  <si>
    <t>-1340428432</t>
  </si>
  <si>
    <t xml:space="preserve">" skládka cca 15 km"   76,14*15</t>
  </si>
  <si>
    <t>997221611</t>
  </si>
  <si>
    <t>Nakládání suti na dopravní prostředky pro vodorovnou dopravu</t>
  </si>
  <si>
    <t>-2006915725</t>
  </si>
  <si>
    <t>997221873</t>
  </si>
  <si>
    <t>Poplatek za uložení stavebního odpadu na recyklační skládce (skládkovné) zeminy a kamení zatříděného do Katalogu odpadů pod kódem 17 05 04</t>
  </si>
  <si>
    <t>-1061147953</t>
  </si>
  <si>
    <t>997221875</t>
  </si>
  <si>
    <t>Poplatek za uložení stavebního odpadu na recyklační skládce (skládkovné) asfaltového bez obsahu dehtu zatříděného do Katalogu odpadů pod kódem 17 03 02</t>
  </si>
  <si>
    <t>39459321</t>
  </si>
  <si>
    <t>998225111</t>
  </si>
  <si>
    <t>Přesun hmot pro pozemní komunikace s krytem z kamene, monolitickým betonovým nebo živičným</t>
  </si>
  <si>
    <t>326849393</t>
  </si>
  <si>
    <t>-1716730825</t>
  </si>
  <si>
    <t>HZS1432</t>
  </si>
  <si>
    <t>Hodinová zúčtovací sazba potrubář</t>
  </si>
  <si>
    <t>-1160893024</t>
  </si>
  <si>
    <t>" napojení uličních vpustí do děšťové kanalizace" 16</t>
  </si>
  <si>
    <t>" napojení drenáže do kanalizace " 28</t>
  </si>
  <si>
    <t>HZS1422</t>
  </si>
  <si>
    <t>Hodinová zúčtovací sazba silničář</t>
  </si>
  <si>
    <t>-636807256</t>
  </si>
  <si>
    <t>"dokončovací práce okolo překážek "15</t>
  </si>
  <si>
    <t>"plynulé napojení na stávající komunikaci "16</t>
  </si>
  <si>
    <t>39,46</t>
  </si>
  <si>
    <t>53,96</t>
  </si>
  <si>
    <t xml:space="preserve">IO.02 - Vodovodní přípojka - nezpůsobilé náklady </t>
  </si>
  <si>
    <t>115101201</t>
  </si>
  <si>
    <t>Čerpání vody na dopravní výšku do 10 m průměrný přítok do 500 l/min</t>
  </si>
  <si>
    <t>-1829581249</t>
  </si>
  <si>
    <t>10*4</t>
  </si>
  <si>
    <t>115101301</t>
  </si>
  <si>
    <t>Pohotovost čerpací soupravy pro dopravní výšku do 10 m přítok do 500 l/min</t>
  </si>
  <si>
    <t>-1428097330</t>
  </si>
  <si>
    <t>-1456903258</t>
  </si>
  <si>
    <t>"vodoměrná šachta"23,5</t>
  </si>
  <si>
    <t>132254203</t>
  </si>
  <si>
    <t>Hloubení zapažených rýh š do 2000 mm v hornině třídy těžitelnosti I skupiny 3 objem do 100 m3</t>
  </si>
  <si>
    <t>1120885657</t>
  </si>
  <si>
    <t>43,7*1*1,6</t>
  </si>
  <si>
    <t>151811131</t>
  </si>
  <si>
    <t>Osazení pažicího boxu hl výkopu do 4 m š do 1,2 m</t>
  </si>
  <si>
    <t>906439909</t>
  </si>
  <si>
    <t>43,7*1,6*2</t>
  </si>
  <si>
    <t>151811231</t>
  </si>
  <si>
    <t>Odstranění pažicího boxu hl výkopu do 4 m š do 1,2 m</t>
  </si>
  <si>
    <t>-692371970</t>
  </si>
  <si>
    <t>-6212074</t>
  </si>
  <si>
    <t>514364795</t>
  </si>
  <si>
    <t>23,5+69,92-Zasyp</t>
  </si>
  <si>
    <t>-979812427</t>
  </si>
  <si>
    <t>-1879639672</t>
  </si>
  <si>
    <t>917099376</t>
  </si>
  <si>
    <t>1430956638</t>
  </si>
  <si>
    <t>1037182221</t>
  </si>
  <si>
    <t>" vodoměrná šachta" 23,5-4,5</t>
  </si>
  <si>
    <t>"přípojka" 43,7*1*0,8</t>
  </si>
  <si>
    <t>-1268215579</t>
  </si>
  <si>
    <t>43,7*1*0,4</t>
  </si>
  <si>
    <t>58337302</t>
  </si>
  <si>
    <t>štěrkopísek frakce 0/12</t>
  </si>
  <si>
    <t>50940280</t>
  </si>
  <si>
    <t>17,48*1,8</t>
  </si>
  <si>
    <t>-1549532687</t>
  </si>
  <si>
    <t>" vodoměrná šachta" 2*2*0,15</t>
  </si>
  <si>
    <t>-475996281</t>
  </si>
  <si>
    <t>43,7*1*0,1</t>
  </si>
  <si>
    <t>452311141</t>
  </si>
  <si>
    <t>Podkladní desky z betonu prostého tř. C 16/20 otevřený výkop</t>
  </si>
  <si>
    <t>827689437</t>
  </si>
  <si>
    <t>452351101</t>
  </si>
  <si>
    <t>Bednění podkladních desek nebo bloků nebo sedlového lože otevřený výkop</t>
  </si>
  <si>
    <t>-259997816</t>
  </si>
  <si>
    <t>871241221</t>
  </si>
  <si>
    <t>Montáž potrubí z PE100 SDR 17 otevřený výkop svařovaných elektrotvarovkou D 63</t>
  </si>
  <si>
    <t>-535543401</t>
  </si>
  <si>
    <t>"vodovodní přípojka"43,7</t>
  </si>
  <si>
    <t>28613755</t>
  </si>
  <si>
    <t>trubka vodovodní LDPE (rPE) D 63x8,6mm</t>
  </si>
  <si>
    <t>-1462737673</t>
  </si>
  <si>
    <t>43,7*1,03 'Přepočtené koeficientem množství</t>
  </si>
  <si>
    <t>877212001</t>
  </si>
  <si>
    <t>Montáž svěrných spojek na vodovodním potrubí z trub d 63</t>
  </si>
  <si>
    <t>-733159771</t>
  </si>
  <si>
    <t>63126205</t>
  </si>
  <si>
    <t>spojka svěrná kompozitní přímá pro PE potrubí d63</t>
  </si>
  <si>
    <t>1838716450</t>
  </si>
  <si>
    <t>891211321</t>
  </si>
  <si>
    <t>Montáž vodovodních šoupátek domovní přípojky se závitovými konci PN16 otevřený výkop G 2"</t>
  </si>
  <si>
    <t>-1308153854</t>
  </si>
  <si>
    <t>42223015</t>
  </si>
  <si>
    <t>šoupátko domovní přípojky plastové ISO hrdlo PN16 63x63</t>
  </si>
  <si>
    <t>1852565878</t>
  </si>
  <si>
    <t>42291079</t>
  </si>
  <si>
    <t>souprava zemní pro šoupátka DN 65-80mm Rd 2,0m</t>
  </si>
  <si>
    <t>2016216597</t>
  </si>
  <si>
    <t>891269111</t>
  </si>
  <si>
    <t>Montáž navrtávacích pasů na potrubí z jakýchkoli trub DN 100</t>
  </si>
  <si>
    <t>1525937050</t>
  </si>
  <si>
    <t>42273451</t>
  </si>
  <si>
    <t>pás navrtávací z tvárné litiny DN 100, univerzální, se závitovým výstupem 2"</t>
  </si>
  <si>
    <t>1160358292</t>
  </si>
  <si>
    <t>892233122</t>
  </si>
  <si>
    <t>Proplach a dezinfekce vodovodního potrubí DN od 40 do 70</t>
  </si>
  <si>
    <t>80069671</t>
  </si>
  <si>
    <t>892271111</t>
  </si>
  <si>
    <t>Tlaková zkouška vodou potrubí DN 100 nebo 125</t>
  </si>
  <si>
    <t>1270491899</t>
  </si>
  <si>
    <t>893410101</t>
  </si>
  <si>
    <t>Osazení vodoměrné šachty z betonových dílců nepojížděné pl do 1,5 m2 šachtové dno</t>
  </si>
  <si>
    <t>-589635671</t>
  </si>
  <si>
    <t>59224655</t>
  </si>
  <si>
    <t>dno vodoměrné šachty 136x106x10cm nepojížděné</t>
  </si>
  <si>
    <t>-1095203531</t>
  </si>
  <si>
    <t>893410102</t>
  </si>
  <si>
    <t>Osazení vodoměrné šachty z betonových dílců nepojížděné pl do 1,5 m2 šachtová skruž výšky 500 mm</t>
  </si>
  <si>
    <t>1651569759</t>
  </si>
  <si>
    <t>59224652</t>
  </si>
  <si>
    <t>skruž vodoměrné šachty 136x106x10cm nepojížděné, 2 stupadla</t>
  </si>
  <si>
    <t>745335427</t>
  </si>
  <si>
    <t>893410103</t>
  </si>
  <si>
    <t>Osazení vodoměrné šachty z betonových dílců nepojížděné pl do 1,5 m2 zákrytová deska</t>
  </si>
  <si>
    <t>1423852247</t>
  </si>
  <si>
    <t>59224654</t>
  </si>
  <si>
    <t>deska zákrytová s poklopem vodoměrné šachty 136x106x10cm nepojížděné</t>
  </si>
  <si>
    <t>-637029820</t>
  </si>
  <si>
    <t>899401111</t>
  </si>
  <si>
    <t>Osazení poklopů litinových ventilových</t>
  </si>
  <si>
    <t>-1652244907</t>
  </si>
  <si>
    <t>42291352</t>
  </si>
  <si>
    <t>poklop litinový šoupátkový pro zemní soupravy osazení do terénu a do vozovky</t>
  </si>
  <si>
    <t>-944185701</t>
  </si>
  <si>
    <t>56230636</t>
  </si>
  <si>
    <t>deska podkladová uličního poklopu plastového ventilkového a šoupatového</t>
  </si>
  <si>
    <t>1310061937</t>
  </si>
  <si>
    <t>899713111</t>
  </si>
  <si>
    <t>Orientační tabulky na sloupku betonovém nebo ocelovém vč tyče a osazení</t>
  </si>
  <si>
    <t>-992504767</t>
  </si>
  <si>
    <t>-515965410</t>
  </si>
  <si>
    <t>43,7</t>
  </si>
  <si>
    <t>899722114</t>
  </si>
  <si>
    <t>Krytí potrubí z plastů výstražnou fólií z PVC 40 cm</t>
  </si>
  <si>
    <t>-1692227758</t>
  </si>
  <si>
    <t>899914111</t>
  </si>
  <si>
    <t>Montáž ocelové chráničky DN100</t>
  </si>
  <si>
    <t>-809747711</t>
  </si>
  <si>
    <t>55283912</t>
  </si>
  <si>
    <t>trubka ocelová bezešvá hladká jakost 11 353 102x3,6mm</t>
  </si>
  <si>
    <t>-632792463</t>
  </si>
  <si>
    <t>-1992539631</t>
  </si>
  <si>
    <t>722270103</t>
  </si>
  <si>
    <t>Sestava vodoměrová závitová G 5/4"</t>
  </si>
  <si>
    <t>-1789076959</t>
  </si>
  <si>
    <t>HZS3111</t>
  </si>
  <si>
    <t>Hodinová zúčtovací sazba montér potrubí</t>
  </si>
  <si>
    <t>-1222598980</t>
  </si>
  <si>
    <t>Vyhledání místa napojení + práce s napojením a přepojením + všechny související práce</t>
  </si>
  <si>
    <t>34,84</t>
  </si>
  <si>
    <t>57,4</t>
  </si>
  <si>
    <t xml:space="preserve">IO.03 - Kanalizační přípojka - nezpůsobilé náklady </t>
  </si>
  <si>
    <t>-1288780781</t>
  </si>
  <si>
    <t>2017204609</t>
  </si>
  <si>
    <t>-2127600705</t>
  </si>
  <si>
    <t>34,4*1*2,1</t>
  </si>
  <si>
    <t>133251102</t>
  </si>
  <si>
    <t>Hloubení šachet nezapažených v hornině třídy těžitelnosti I skupiny 3 objem do 50 m3</t>
  </si>
  <si>
    <t>-789129337</t>
  </si>
  <si>
    <t>" šachta "10*2</t>
  </si>
  <si>
    <t>-347841987</t>
  </si>
  <si>
    <t>34,4*2,1*2</t>
  </si>
  <si>
    <t>-481920240</t>
  </si>
  <si>
    <t>-1861284908</t>
  </si>
  <si>
    <t>-1707045461</t>
  </si>
  <si>
    <t>72,24+20-Zasyp</t>
  </si>
  <si>
    <t>404658962</t>
  </si>
  <si>
    <t>-919860954</t>
  </si>
  <si>
    <t>1781740067</t>
  </si>
  <si>
    <t>2070397587</t>
  </si>
  <si>
    <t>-1052368683</t>
  </si>
  <si>
    <t>"přípojka" 43,4*1*1</t>
  </si>
  <si>
    <t>"zásyp šachty"20-6</t>
  </si>
  <si>
    <t>-160256256</t>
  </si>
  <si>
    <t>34,4*1*0,5</t>
  </si>
  <si>
    <t>2086647904</t>
  </si>
  <si>
    <t>17,2*1,8</t>
  </si>
  <si>
    <t>359901211</t>
  </si>
  <si>
    <t>Monitoring stoky jakékoli výšky na nové kanalizaci</t>
  </si>
  <si>
    <t>1273086717</t>
  </si>
  <si>
    <t>433224496</t>
  </si>
  <si>
    <t>2*1,5*1,5*0,1</t>
  </si>
  <si>
    <t>-228356509</t>
  </si>
  <si>
    <t>34,4*1*0,1</t>
  </si>
  <si>
    <t>452112111</t>
  </si>
  <si>
    <t>Osazení betonových prstenců nebo rámů v do 100 mm</t>
  </si>
  <si>
    <t>358673745</t>
  </si>
  <si>
    <t>59224148</t>
  </si>
  <si>
    <t>prstenec šachtový vyrovnávací betonový rovný 625x100x100mm</t>
  </si>
  <si>
    <t>-1690917233</t>
  </si>
  <si>
    <t>59224147</t>
  </si>
  <si>
    <t>prstenec šachtový vyrovnávací betonový rovný 625x100x80mm</t>
  </si>
  <si>
    <t>725092347</t>
  </si>
  <si>
    <t>59224146</t>
  </si>
  <si>
    <t>prstenec šachtový vyrovnávací betonový rovný 625x100x60mm</t>
  </si>
  <si>
    <t>-680012437</t>
  </si>
  <si>
    <t>452311131</t>
  </si>
  <si>
    <t>Podkladní desky z betonu prostého tř. C 12/15 otevřený výkop</t>
  </si>
  <si>
    <t>1815074536</t>
  </si>
  <si>
    <t>871353121</t>
  </si>
  <si>
    <t>Montáž kanalizačního potrubí z PVC těsněné gumovým kroužkem otevřený výkop sklon do 20 % DN 200</t>
  </si>
  <si>
    <t>1453247155</t>
  </si>
  <si>
    <t>28611240</t>
  </si>
  <si>
    <t>trubka kanalizační PVC-U DN 200x5000mm SN12</t>
  </si>
  <si>
    <t>-992161506</t>
  </si>
  <si>
    <t>34,4*1,05 'Přepočtené koeficientem množství</t>
  </si>
  <si>
    <t>892351111</t>
  </si>
  <si>
    <t>Tlaková zkouška vodou potrubí DN 150 nebo 200</t>
  </si>
  <si>
    <t>377671453</t>
  </si>
  <si>
    <t>892352121</t>
  </si>
  <si>
    <t>Tlaková zkouška vzduchem potrubí DN 200 těsnícím vakem ucpávkovým</t>
  </si>
  <si>
    <t>úsek</t>
  </si>
  <si>
    <t>-1619526364</t>
  </si>
  <si>
    <t>892372111</t>
  </si>
  <si>
    <t>Zabezpečení konců potrubí DN do 300 při tlakových zkouškách vodou</t>
  </si>
  <si>
    <t>-1714934906</t>
  </si>
  <si>
    <t>894411121</t>
  </si>
  <si>
    <t>Zřízení šachet kanalizačních z betonových dílců na potrubí DN přes 200 do 300 dno beton tř. C 25/30</t>
  </si>
  <si>
    <t>-578871635</t>
  </si>
  <si>
    <t>"revizní šachta " 1</t>
  </si>
  <si>
    <t xml:space="preserve">" nová šachta  u napojení na  jednotnou stoku Dn 400"1</t>
  </si>
  <si>
    <t>59224061</t>
  </si>
  <si>
    <t>dno betonové šachtové kulaté DN 1000x600, 100x75x15cm</t>
  </si>
  <si>
    <t>1099731907</t>
  </si>
  <si>
    <t>59224064</t>
  </si>
  <si>
    <t>dno betonové šachtové kulaté DN 1000x500, 100x65x15cm</t>
  </si>
  <si>
    <t>111669527</t>
  </si>
  <si>
    <t>59224348</t>
  </si>
  <si>
    <t>těsnění elastomerové pro spojení šachetních dílů DN 1000</t>
  </si>
  <si>
    <t>866934618</t>
  </si>
  <si>
    <t>59224050</t>
  </si>
  <si>
    <t>skruž pro kanalizační šachty se zabudovanými stupadly 100x25x12cm</t>
  </si>
  <si>
    <t>-631507607</t>
  </si>
  <si>
    <t>59224051</t>
  </si>
  <si>
    <t>skruž pro kanalizační šachty se zabudovanými stupadly 100x50x12cm</t>
  </si>
  <si>
    <t>-1199155421</t>
  </si>
  <si>
    <t>59224052</t>
  </si>
  <si>
    <t>skruž pro kanalizační šachty se zabudovanými stupadly 100x100x12cm</t>
  </si>
  <si>
    <t>1707092795</t>
  </si>
  <si>
    <t>59224312</t>
  </si>
  <si>
    <t>kónus šachetní betonový kapsové plastové stupadlo 100x62,5x58cm</t>
  </si>
  <si>
    <t>-983409312</t>
  </si>
  <si>
    <t>899104112</t>
  </si>
  <si>
    <t>Osazení poklopů litinových nebo ocelových včetně rámů pro třídu zatížení D400, E600</t>
  </si>
  <si>
    <t>2120705663</t>
  </si>
  <si>
    <t>28661935</t>
  </si>
  <si>
    <t xml:space="preserve">poklop šachtový litinový  DN 600 pro třídu zatížení D400 - bez odvětrání </t>
  </si>
  <si>
    <t>-116626867</t>
  </si>
  <si>
    <t>899721112</t>
  </si>
  <si>
    <t>Signalizační vodič DN přes 150 mm na potrubí</t>
  </si>
  <si>
    <t>1678102823</t>
  </si>
  <si>
    <t>899722112</t>
  </si>
  <si>
    <t>Krytí potrubí z plastů výstražnou fólií z PVC 25 cm</t>
  </si>
  <si>
    <t>-958958132</t>
  </si>
  <si>
    <t>R01</t>
  </si>
  <si>
    <t xml:space="preserve">D+M přečerpávací šachty splaškové kanalizace - betonová prefabrikovaná vnitřní průměr DN1500 mm - kompletní dodávka  vč. zemních prací  - specifikace dle PD </t>
  </si>
  <si>
    <t>2086379179</t>
  </si>
  <si>
    <t>šachtové dno, šachtové skruže, zákrytová pojezdová deska s dvěma prostupy DN 600 mm, poklopy DN600 mm A15 bez odvětrání, vyrovnávací prstence</t>
  </si>
  <si>
    <t>podklad monolitická podkladní deska tl.150 mm beton C25/30(+ KARI sítě), podklad štěrkodrť tl. 100 mm,</t>
  </si>
  <si>
    <t>vývrty, utěsnění ,poplastovaná stupadla</t>
  </si>
  <si>
    <t>vystrojení - komplet ponorná kalová čerpadla, nerezové vodící tyče a řetězy</t>
  </si>
  <si>
    <t xml:space="preserve">výtlačné potrubí, tvarovky </t>
  </si>
  <si>
    <t>-26043644</t>
  </si>
  <si>
    <t>1266841604</t>
  </si>
  <si>
    <t>"Napojení na veřejné vedení splaškové kanalizace"22</t>
  </si>
  <si>
    <t xml:space="preserve">IO.04 - Plynová přípojka - nezpůsobilé náklady </t>
  </si>
  <si>
    <t xml:space="preserve">    723 - Zdravotechnika - vnitřní plynovod</t>
  </si>
  <si>
    <t>115101221</t>
  </si>
  <si>
    <t>Čerpání vody na dopravní výšku do 25 m průměrný přítok do 500 l/min</t>
  </si>
  <si>
    <t>119001411</t>
  </si>
  <si>
    <t>Dočasné zajištění potrubí betonového, ŽB nebo kameninového DN do 200 mm</t>
  </si>
  <si>
    <t>119001421</t>
  </si>
  <si>
    <t>Dočasné zajištění kabelů a kabelových tratí ze 3 volně ložených kabelů</t>
  </si>
  <si>
    <t>121112003</t>
  </si>
  <si>
    <t>Sejmutí ornice tl vrstvy do 200 mm ručně</t>
  </si>
  <si>
    <t>131213701</t>
  </si>
  <si>
    <t>Hloubení nezapažených jam v soudržných horninách třídy těžitelnosti I skupiny 3 ručně</t>
  </si>
  <si>
    <t>1*1*1,6</t>
  </si>
  <si>
    <t>132254205</t>
  </si>
  <si>
    <t>Hloubení zapažených rýh š do 2000 mm v hornině třídy těžitelnosti I, skupiny 3 objem do 1000 m3</t>
  </si>
  <si>
    <t>2*0,6*1,5</t>
  </si>
  <si>
    <t>151101101</t>
  </si>
  <si>
    <t>Zřízení příložného pažení a rozepření stěn rýh hl do 2 m</t>
  </si>
  <si>
    <t>151101111</t>
  </si>
  <si>
    <t>Odstranění příložného pažení a rozepření stěn rýh hl do 2 m</t>
  </si>
  <si>
    <t>162251102</t>
  </si>
  <si>
    <t>Vodorovné přemístění přes 20 do 50 m výkopku/sypaniny z horniny třídy těžitelnosti I skupiny 1 až 3</t>
  </si>
  <si>
    <t>1,6+1,8</t>
  </si>
  <si>
    <t>2*0,6*0,3</t>
  </si>
  <si>
    <t>štěrkopísek frakce 0/8</t>
  </si>
  <si>
    <t>0,36*1,7</t>
  </si>
  <si>
    <t>181351003</t>
  </si>
  <si>
    <t>Rozprostření ornice tl vrstvy do 200 mm pl do 100 m2 v rovině nebo ve svahu do 1:5 strojně</t>
  </si>
  <si>
    <t>723</t>
  </si>
  <si>
    <t>Zdravotechnika - vnitřní plynovod</t>
  </si>
  <si>
    <t>723170114</t>
  </si>
  <si>
    <t>Potrubí plynové plastové Pe 100, PN 0,4 MPa, D 32 x 3,0 mm spojované elektrotvarovkami</t>
  </si>
  <si>
    <t>723170117</t>
  </si>
  <si>
    <t>Potrubí plynové plastové Pe 100, PN 0,4 MPa, D 63 x 5,8 mm spojované elektrotvarovkami</t>
  </si>
  <si>
    <t>723190901</t>
  </si>
  <si>
    <t>Uzavření,otevření plynovodního potrubí při opravě</t>
  </si>
  <si>
    <t>723190907</t>
  </si>
  <si>
    <t>Odvzdušnění nebo napuštění plynovodního potrubí</t>
  </si>
  <si>
    <t>723190909</t>
  </si>
  <si>
    <t>Zkouška těsnosti potrubí plynovodního</t>
  </si>
  <si>
    <t>723231163</t>
  </si>
  <si>
    <t>Kohout kulový přímý G 3/4" PN 42 do 185°C plnoprůtokový vnitřní závit těžká řada</t>
  </si>
  <si>
    <t>723239102</t>
  </si>
  <si>
    <t>Montáž armatur plynovodních se dvěma závity G 3/4" ostatní typ</t>
  </si>
  <si>
    <t>55134643</t>
  </si>
  <si>
    <t>tvarovka T-kus odbočkový na plyn PN 10</t>
  </si>
  <si>
    <t>-342117846</t>
  </si>
  <si>
    <t>998723101</t>
  </si>
  <si>
    <t>Přesun hmot tonážní pro vnitřní plynovod v objektech v do 6 m</t>
  </si>
  <si>
    <t>998723192</t>
  </si>
  <si>
    <t>Příplatek k přesunu hmot tonážní 723 za zvětšený přesun do 100 m</t>
  </si>
  <si>
    <t>Hodinová zúčtovací sazba zedník - bourání drážek</t>
  </si>
  <si>
    <t>044002000</t>
  </si>
  <si>
    <t>Revize</t>
  </si>
  <si>
    <t>kč</t>
  </si>
  <si>
    <t>1,28</t>
  </si>
  <si>
    <t xml:space="preserve">IO.05 - Slaboproudé kabelové napojení - přípojka - nezpůsobilé náklady </t>
  </si>
  <si>
    <t xml:space="preserve">    742 - Elektroinstalace - slaboproud</t>
  </si>
  <si>
    <t>132254101</t>
  </si>
  <si>
    <t>Hloubení rýh zapažených š do 800 mm v hornině třídy těžitelnosti I skupiny 3 objem do 20 m3 strojně</t>
  </si>
  <si>
    <t>-1681997947</t>
  </si>
  <si>
    <t>"nový kabel "4*0,4*0,8</t>
  </si>
  <si>
    <t>-1931457004</t>
  </si>
  <si>
    <t>460087029</t>
  </si>
  <si>
    <t>-661750962</t>
  </si>
  <si>
    <t>"odvoz dalším 15km" 15*1,28</t>
  </si>
  <si>
    <t>-721375855</t>
  </si>
  <si>
    <t>1799059878</t>
  </si>
  <si>
    <t>1,28*1,8</t>
  </si>
  <si>
    <t>-1392941902</t>
  </si>
  <si>
    <t>1,28-0,96-0,16</t>
  </si>
  <si>
    <t>-947279659</t>
  </si>
  <si>
    <t>4*0,4*0,6</t>
  </si>
  <si>
    <t>878328326</t>
  </si>
  <si>
    <t>0,96*1,2 'Přepočtené koeficientem množství</t>
  </si>
  <si>
    <t>-604612943</t>
  </si>
  <si>
    <t>0,1*0,4*4</t>
  </si>
  <si>
    <t>742</t>
  </si>
  <si>
    <t>Elektroinstalace - slaboproud</t>
  </si>
  <si>
    <t>742110021</t>
  </si>
  <si>
    <t>Montáž trubek pro slaboproud plastových tuhých pro vnější rozvody uložených volně na příchytky</t>
  </si>
  <si>
    <t>1811295510</t>
  </si>
  <si>
    <t>-54189146</t>
  </si>
  <si>
    <t>4*1,2 'Přepočtené koeficientem množství</t>
  </si>
  <si>
    <t>742121001</t>
  </si>
  <si>
    <t>Montáž kabelů sdělovacích pro vnitřní rozvody do 15 žil</t>
  </si>
  <si>
    <t>-101842964</t>
  </si>
  <si>
    <t>34121101</t>
  </si>
  <si>
    <t>kabel sdělovací podélně vodotěsný stíněný laminovanou Al folií jádro Cu plné izolace foam-skin PE plášť PE 150V (TCEPKPFLE) 10x4x0,4mm2</t>
  </si>
  <si>
    <t>-1137231847</t>
  </si>
  <si>
    <t>4*1,15 'Přepočtené koeficientem množství</t>
  </si>
  <si>
    <t>220182021</t>
  </si>
  <si>
    <t>Uložení trubky HDPE do výkopu včetně fixace</t>
  </si>
  <si>
    <t>-1636598170</t>
  </si>
  <si>
    <t>220182002</t>
  </si>
  <si>
    <t>Zatažení ochranné trubky z HDPE 110 mm do chráničky</t>
  </si>
  <si>
    <t>-374580111</t>
  </si>
  <si>
    <t>-373706285</t>
  </si>
  <si>
    <t>-322934057</t>
  </si>
  <si>
    <t>460490011</t>
  </si>
  <si>
    <t>Krytí kabelů výstražnou fólií šířky 20 cm</t>
  </si>
  <si>
    <t>-1777311010</t>
  </si>
  <si>
    <t>HZS3131</t>
  </si>
  <si>
    <t>Hodinová zúčtovací sazba elektromontér VN a VVN</t>
  </si>
  <si>
    <t>442733710</t>
  </si>
  <si>
    <t>"Vyhledání přípojného místa"2</t>
  </si>
  <si>
    <t>"napojení nového rozvodu sdělovacího vedení na vedení stávající" 6</t>
  </si>
  <si>
    <t>HZS4212</t>
  </si>
  <si>
    <t>Hodinová zúčtovací sazba revizní technik specialista</t>
  </si>
  <si>
    <t>-2142567209</t>
  </si>
  <si>
    <t>562094009</t>
  </si>
  <si>
    <t xml:space="preserve">IO.06 - Plynová zařízení  - nezpůsobilé náklady </t>
  </si>
  <si>
    <t>165*0,6*1,5</t>
  </si>
  <si>
    <t>165*1*2</t>
  </si>
  <si>
    <t>148,5-29,7</t>
  </si>
  <si>
    <t>165*0,6*0,3</t>
  </si>
  <si>
    <t>723111202</t>
  </si>
  <si>
    <t>Potrubí ocelové závitové černé bezešvé svařované běžné DN 15</t>
  </si>
  <si>
    <t>723111203</t>
  </si>
  <si>
    <t>Potrubí ocelové závitové černé bezešvé svařované běžné DN 20</t>
  </si>
  <si>
    <t>723111206</t>
  </si>
  <si>
    <t>Potrubí ocelové závitové černé bezešvé svařované běžné DN 40</t>
  </si>
  <si>
    <t>723150313</t>
  </si>
  <si>
    <t>Potrubí ocelové hladké černé bezešvé spojované svařováním tvářené za tepla D 76x3,2 mm</t>
  </si>
  <si>
    <t>723150365</t>
  </si>
  <si>
    <t>Chránička D 38x2,6 mm</t>
  </si>
  <si>
    <t>723150371</t>
  </si>
  <si>
    <t>Chránička D 108x4 mm</t>
  </si>
  <si>
    <t>723170128</t>
  </si>
  <si>
    <t>Potrubí plynové plastové Pe 100, PN 0,1 MPa, D 90 x 5,2 mm spojované elektrotvarovkami</t>
  </si>
  <si>
    <t>723170128r</t>
  </si>
  <si>
    <t>Potrubí plynové plastové Pe 100, PN 0,1 MPa, D 160 mm spojované elektrotvarovkami</t>
  </si>
  <si>
    <t>723219103</t>
  </si>
  <si>
    <t>Montáž armatur plynovodních přírubových DN 65 ostatní typ</t>
  </si>
  <si>
    <t>20000</t>
  </si>
  <si>
    <t>havarijní ventil membránový NTL DN 65 solo 230V</t>
  </si>
  <si>
    <t>70003</t>
  </si>
  <si>
    <t>manometr plynový kompletní 0-6kpa včetně dsmyčky a ventilu</t>
  </si>
  <si>
    <t>723221304</t>
  </si>
  <si>
    <t>Ventil vzorkovací rohový G 1/2" PN 5 s vnitřním závitem</t>
  </si>
  <si>
    <t>723231162</t>
  </si>
  <si>
    <t>Kohout kulový přímý G 1/2" PN 42 do 185°C plnoprůtokový vnitřní závit těžká řada</t>
  </si>
  <si>
    <t>723231166</t>
  </si>
  <si>
    <t>Kohout kulový přímý G 1 1/2" PN 42 do 185°C plnoprůtokový vnitřní závit těžká řada</t>
  </si>
  <si>
    <t>723234313</t>
  </si>
  <si>
    <t>Regulátor tlaku plynu středotlaký jednostupňový výkon do 50 m3/hod pro zemní plyn</t>
  </si>
  <si>
    <t>723239101</t>
  </si>
  <si>
    <t>Montáž armatur plynovodních se dvěma závity G 1/2" ostatní typ</t>
  </si>
  <si>
    <t>723239105</t>
  </si>
  <si>
    <t>Montáž armatur plynovodních se dvěma závity G 1 1/2" ostatní typ</t>
  </si>
  <si>
    <t>783315101</t>
  </si>
  <si>
    <t>Mezinátěr jednonásobný syntetický standardní zámečnických konstrukcí</t>
  </si>
  <si>
    <t>783417101</t>
  </si>
  <si>
    <t>Krycí jednonásobný syntetický nátěr klempířských konstrukcí</t>
  </si>
  <si>
    <t>783615561</t>
  </si>
  <si>
    <t>Mezinátěr jednonásobný syntetický nátěr potrubí přes DN 50 do DN 100 mm</t>
  </si>
  <si>
    <t>783617621</t>
  </si>
  <si>
    <t>Krycí jednonásobný syntetický nátěr potrubí přes DN 50 do DN 100 mm</t>
  </si>
  <si>
    <t>HZS2222</t>
  </si>
  <si>
    <t>Hodinová zúčtovací sazba topenář odborný</t>
  </si>
  <si>
    <t>1029411745</t>
  </si>
  <si>
    <t>" vybavení kotelny" 20</t>
  </si>
  <si>
    <t>363458985</t>
  </si>
  <si>
    <t>keře_výs</t>
  </si>
  <si>
    <t xml:space="preserve">plocha keřové výsadby </t>
  </si>
  <si>
    <t>štěrk</t>
  </si>
  <si>
    <t xml:space="preserve">plochy zasypané štěrkem </t>
  </si>
  <si>
    <t>Trávník</t>
  </si>
  <si>
    <t xml:space="preserve">plocha vsakovacích průhledů </t>
  </si>
  <si>
    <t>2780</t>
  </si>
  <si>
    <t xml:space="preserve">IO.07 - Sadové úpravy - nezpůsobilé náklady </t>
  </si>
  <si>
    <t xml:space="preserve">    5 - Komunikace</t>
  </si>
  <si>
    <t xml:space="preserve">    9 - Ostatní konstrukce a práce-bourání</t>
  </si>
  <si>
    <t>111251102</t>
  </si>
  <si>
    <t>Odstranění křovin a stromů průměru kmene do 100 mm i s kořeny sklonu terénu do 1:5 z celkové plochy přes 100 do 500 m2 strojně</t>
  </si>
  <si>
    <t>-1011949486</t>
  </si>
  <si>
    <t>"křoviny" 360,7</t>
  </si>
  <si>
    <t>112101102</t>
  </si>
  <si>
    <t>Odstranění stromů listnatých průměru kmene přes 300 do 500 mm</t>
  </si>
  <si>
    <t>-1978643295</t>
  </si>
  <si>
    <t>112101103</t>
  </si>
  <si>
    <t>Odstranění stromů listnatých průměru kmene přes 500 do 700 mm</t>
  </si>
  <si>
    <t>936071769</t>
  </si>
  <si>
    <t>112101104</t>
  </si>
  <si>
    <t>Odstranění stromů listnatých průměru kmene přes 700 do 900 mm</t>
  </si>
  <si>
    <t>-340871304</t>
  </si>
  <si>
    <t>112101105</t>
  </si>
  <si>
    <t>Odstranění stromů listnatých průměru kmene přes 900 do 1100 mm</t>
  </si>
  <si>
    <t>-1784001845</t>
  </si>
  <si>
    <t>112101122</t>
  </si>
  <si>
    <t>Odstranění stromů jehličnatých průměru kmene přes 300 do 500 mm</t>
  </si>
  <si>
    <t>-1146803293</t>
  </si>
  <si>
    <t>112101123</t>
  </si>
  <si>
    <t>Odstranění stromů jehličnatých průměru kmene přes 500 do 700 mm</t>
  </si>
  <si>
    <t>-2037426554</t>
  </si>
  <si>
    <t>112101124</t>
  </si>
  <si>
    <t>Odstranění stromů jehličnatých průměru kmene přes 700 do 900 mm</t>
  </si>
  <si>
    <t>-738803648</t>
  </si>
  <si>
    <t>112101125</t>
  </si>
  <si>
    <t>Odstranění stromů jehličnatých průměru kmene přes 900 do 1100 mm</t>
  </si>
  <si>
    <t>841310177</t>
  </si>
  <si>
    <t>112155121</t>
  </si>
  <si>
    <t>Štěpkování stromků a větví v zapojeném porostu průměru kmene přes 300 do 500 mm s naložením</t>
  </si>
  <si>
    <t>-2067901506</t>
  </si>
  <si>
    <t>112155125</t>
  </si>
  <si>
    <t>Štěpkování stromků a větví v zapojeném porostu průměru kmene přes 500 do 700 mm s naložením</t>
  </si>
  <si>
    <t>-237421938</t>
  </si>
  <si>
    <t>112251102</t>
  </si>
  <si>
    <t>Odstranění pařezů D přes 300 do 500 mm</t>
  </si>
  <si>
    <t>-65643394</t>
  </si>
  <si>
    <t>112251103</t>
  </si>
  <si>
    <t>Odstranění pařezů D přes 500 do 700 mm</t>
  </si>
  <si>
    <t>-1989066173</t>
  </si>
  <si>
    <t>112251104</t>
  </si>
  <si>
    <t>Odstranění pařezů D přes 700 do 900 mm</t>
  </si>
  <si>
    <t>-963905638</t>
  </si>
  <si>
    <t>112251105</t>
  </si>
  <si>
    <t>Odstranění pařezů D přes 900 do 1100 mm</t>
  </si>
  <si>
    <t>-1348381195</t>
  </si>
  <si>
    <t>-2111973931</t>
  </si>
  <si>
    <t>Trávník+keře_výs+štěrk</t>
  </si>
  <si>
    <t>181151311</t>
  </si>
  <si>
    <t>Plošná úprava terénu přes 500 m2 zemina tř 1 až 4 nerovnosti do 100 mm v rovinně a svahu do 1:5</t>
  </si>
  <si>
    <t>729515937</t>
  </si>
  <si>
    <t>181351113</t>
  </si>
  <si>
    <t>Rozprostření ornice tl vrstvy do 200 mm pl přes 500 m2 v rovině nebo ve svahu do 1:5 strojně</t>
  </si>
  <si>
    <t>354107410</t>
  </si>
  <si>
    <t>"Odměřeno CAD"</t>
  </si>
  <si>
    <t>10364101</t>
  </si>
  <si>
    <t>zemina pro terénní úpravy - ornice</t>
  </si>
  <si>
    <t>-1167984137</t>
  </si>
  <si>
    <t>2976*0,002 'Přepočtené koeficientem množství</t>
  </si>
  <si>
    <t>183403114</t>
  </si>
  <si>
    <t>Obdělání půdy kultivátorováním v rovině a svahu do 1:5</t>
  </si>
  <si>
    <t>932726207</t>
  </si>
  <si>
    <t>183403153</t>
  </si>
  <si>
    <t>Obdělání půdy hrabáním v rovině a svahu do 1:5</t>
  </si>
  <si>
    <t>544711817</t>
  </si>
  <si>
    <t>183403161</t>
  </si>
  <si>
    <t>Obdělání půdy válením v rovině a svahu do 1:5</t>
  </si>
  <si>
    <t>-1901016758</t>
  </si>
  <si>
    <t>181411131</t>
  </si>
  <si>
    <t>Založení parkového trávníku výsevem pl do 1000 m2 v rovině a ve svahu do 1:5</t>
  </si>
  <si>
    <t>-1148686964</t>
  </si>
  <si>
    <t>1330+165+624+106+395+160</t>
  </si>
  <si>
    <t>00572410</t>
  </si>
  <si>
    <t>osivo směs travní parková</t>
  </si>
  <si>
    <t>-1721599807</t>
  </si>
  <si>
    <t xml:space="preserve">"Uvažovaný výsev 2-3kg/100m2"   2780*0,03</t>
  </si>
  <si>
    <t>184808314</t>
  </si>
  <si>
    <t>Hnojení rychle rostoucích dřevin strojenými hnojivy</t>
  </si>
  <si>
    <t>845002743</t>
  </si>
  <si>
    <t>" keře - pomlu rozpustnými tabletami 1ks/1ks keře" 98</t>
  </si>
  <si>
    <t>184808324</t>
  </si>
  <si>
    <t>Hnojení ostatních dřevin strojenými hnojivy 0,5 kg k jedné sazenici</t>
  </si>
  <si>
    <t>948455561</t>
  </si>
  <si>
    <t>" stromy - pomalu rozpustnými tabletami - 5 ks/1 ks stromu" 120</t>
  </si>
  <si>
    <t>184816111</t>
  </si>
  <si>
    <t>Hnojení sazenic průmyslovými hnojivy do 0,25 kg k jedné sazenici</t>
  </si>
  <si>
    <t>-2054038633</t>
  </si>
  <si>
    <t>184853511</t>
  </si>
  <si>
    <t>Chemické odplevelení před založením kultury nad 20 m2 postřikem na široko v rovině a svahu do 1:5 strojně</t>
  </si>
  <si>
    <t>-33940421</t>
  </si>
  <si>
    <t>185803111</t>
  </si>
  <si>
    <t>Ošetření trávníku shrabáním v rovině a svahu do 1:5</t>
  </si>
  <si>
    <t>1758217425</t>
  </si>
  <si>
    <t>185803211</t>
  </si>
  <si>
    <t>Uválcování trávníku v rovině a svahu do 1:5</t>
  </si>
  <si>
    <t>1809559296</t>
  </si>
  <si>
    <t>183205112</t>
  </si>
  <si>
    <t>Založení záhonu v rovině a svahu do 1:5 zemina tř 3</t>
  </si>
  <si>
    <t>476908653</t>
  </si>
  <si>
    <t xml:space="preserve">záhony / keřová výsadba </t>
  </si>
  <si>
    <t>119005131</t>
  </si>
  <si>
    <t>Vytyčení výsadeb zapojených nebo v záhonu pl přes 100 m2 s rozmístěním rostlin ve sponu</t>
  </si>
  <si>
    <t>-1932888178</t>
  </si>
  <si>
    <t>183101221</t>
  </si>
  <si>
    <t>Jamky pro výsadbu s výměnou 50 % půdy zeminy tř 1 až 4 obj přes 0,4 do 1 m3 v rovině a svahu do 1:5</t>
  </si>
  <si>
    <t>840402802</t>
  </si>
  <si>
    <t>183101213</t>
  </si>
  <si>
    <t>Jamky pro výsadbu s výměnou 50 % půdy zeminy tř 1 až 4 obj přes 0,02 do 0,05 m3 v rovině a svahu do 1:5</t>
  </si>
  <si>
    <t>-795095661</t>
  </si>
  <si>
    <t>183111212</t>
  </si>
  <si>
    <t>Jamky pro výsadbu s výměnou 50 % půdy zeminy tř 1 až 4 obj přes 0,002 do 0,005 m3 v rovině a svahu do 1:5</t>
  </si>
  <si>
    <t>1878063846</t>
  </si>
  <si>
    <t>10321100</t>
  </si>
  <si>
    <t>zahradní substrát pro výsadbu VL</t>
  </si>
  <si>
    <t>-1306453522</t>
  </si>
  <si>
    <t>8800*0,0025 'Přepočtené koeficientem množství</t>
  </si>
  <si>
    <t>184102116</t>
  </si>
  <si>
    <t>Výsadba dřeviny s balem D do 0,8 m do jamky se zalitím v rovině a svahu do 1:5</t>
  </si>
  <si>
    <t>-1880311455</t>
  </si>
  <si>
    <t>02660R01</t>
  </si>
  <si>
    <t xml:space="preserve">Javor  mléč /Acer platanoides/</t>
  </si>
  <si>
    <t>-1009871722</t>
  </si>
  <si>
    <t>02660R02</t>
  </si>
  <si>
    <t>Trnovník akát /Robinia pseudoacacia/</t>
  </si>
  <si>
    <t>-1714731103</t>
  </si>
  <si>
    <t>02660R03</t>
  </si>
  <si>
    <t>Javor červený " Red Sunset" /Acer rubrum " Red Sunset" /</t>
  </si>
  <si>
    <t>-799265444</t>
  </si>
  <si>
    <t>02660R04</t>
  </si>
  <si>
    <t>Katalpa trubačovitá /Catalpa bignonioides 'Nana'/</t>
  </si>
  <si>
    <t>-203656560</t>
  </si>
  <si>
    <t>184102211</t>
  </si>
  <si>
    <t>Výsadba keře bez balu v do 1 m do jamky se zalitím v rovině a svahu do 1:5</t>
  </si>
  <si>
    <t>1860933450</t>
  </si>
  <si>
    <t>02660R07</t>
  </si>
  <si>
    <t xml:space="preserve">Břečťan popínavý /Hedera helix / liniová výsadba </t>
  </si>
  <si>
    <t>1600029483</t>
  </si>
  <si>
    <t>183211312</t>
  </si>
  <si>
    <t>Výsadba trvalek prostokořenných</t>
  </si>
  <si>
    <t>-1221005695</t>
  </si>
  <si>
    <t>02650R01</t>
  </si>
  <si>
    <t>Dobromysl obecná / Origanum vulgare /</t>
  </si>
  <si>
    <t>1715677044</t>
  </si>
  <si>
    <t>02650R02</t>
  </si>
  <si>
    <t>Tymián obecný / Thymus vulgaris/</t>
  </si>
  <si>
    <t>-1161012725</t>
  </si>
  <si>
    <t>02650R03</t>
  </si>
  <si>
    <t>Kleopatřina jehla / Kniphofia uvaria ´Border Ballet´/</t>
  </si>
  <si>
    <t>2080332345</t>
  </si>
  <si>
    <t>02650R04</t>
  </si>
  <si>
    <t>Rozrazil rozprostřený /Veronica prostrata ´Alba´/</t>
  </si>
  <si>
    <t>-604257049</t>
  </si>
  <si>
    <t>02650R05</t>
  </si>
  <si>
    <t>Třapatka nachová /Echinacea purpurea ´Alba´/</t>
  </si>
  <si>
    <t>-423243781</t>
  </si>
  <si>
    <t>02650R06</t>
  </si>
  <si>
    <t>Šalvěj hajní /Salvia nemorosa Ostfriesland/</t>
  </si>
  <si>
    <t>-150927706</t>
  </si>
  <si>
    <t>02650R08</t>
  </si>
  <si>
    <t>Dochan psárkovitý ´Hameln´ /Pennisetum alopecuroides ´Hameln´/</t>
  </si>
  <si>
    <t>212222202</t>
  </si>
  <si>
    <t>02650R09</t>
  </si>
  <si>
    <t>Kostřava atlasská /Festuca mairei/</t>
  </si>
  <si>
    <t>-817509913</t>
  </si>
  <si>
    <t>184215132</t>
  </si>
  <si>
    <t>Ukotvení kmene dřevin třemi kůly D do 0,1 m délky do 2 m</t>
  </si>
  <si>
    <t>-1950841163</t>
  </si>
  <si>
    <t>24*3</t>
  </si>
  <si>
    <t>60591253</t>
  </si>
  <si>
    <t>kůl vyvazovací dřevěný impregnovaný D 8cm dl 2m</t>
  </si>
  <si>
    <t>-183627329</t>
  </si>
  <si>
    <t>184501121</t>
  </si>
  <si>
    <t>Zhotovení obalu z juty v jedné vrstvě v rovině a svahu do 1:5</t>
  </si>
  <si>
    <t>-511106982</t>
  </si>
  <si>
    <t>184911161</t>
  </si>
  <si>
    <t>Mulčování záhonů kačírkem tl. vrstvy do 0,1 m v rovině a svahu do 1:5</t>
  </si>
  <si>
    <t>-378839777</t>
  </si>
  <si>
    <t>58337401</t>
  </si>
  <si>
    <t>kamenivo dekorační (kačírek) frakce 8/16</t>
  </si>
  <si>
    <t>-907282107</t>
  </si>
  <si>
    <t>keře_výs*0,07*1,6</t>
  </si>
  <si>
    <t>185804312</t>
  </si>
  <si>
    <t>Zalití rostlin vodou plocha přes 20 m2</t>
  </si>
  <si>
    <t>-1092112761</t>
  </si>
  <si>
    <t>185851121</t>
  </si>
  <si>
    <t>Dovoz vody pro zálivku rostlin za vzdálenost do 1000 m</t>
  </si>
  <si>
    <t>1695498683</t>
  </si>
  <si>
    <t>Komunikace</t>
  </si>
  <si>
    <t>564730011</t>
  </si>
  <si>
    <t>Podklad z kameniva hrubého drceného vel. 8-16 mm tl 100 mm</t>
  </si>
  <si>
    <t>665876423</t>
  </si>
  <si>
    <t xml:space="preserve">zásyp ploch štěrkem </t>
  </si>
  <si>
    <t>11,28+19,25+10,17+11,38+19,64+25,99+26,98+14,31</t>
  </si>
  <si>
    <t>Ostatní konstrukce a práce-bourání</t>
  </si>
  <si>
    <t>919726121</t>
  </si>
  <si>
    <t>Geotextilie pro ochranu, separaci a filtraci netkaná měrná hmotnost do 200 g/m2</t>
  </si>
  <si>
    <t>2094487187</t>
  </si>
  <si>
    <t>998231311</t>
  </si>
  <si>
    <t>Přesun hmot pro sadovnické a krajinářské úpravy vodorovně do 5000 m</t>
  </si>
  <si>
    <t>-1283185787</t>
  </si>
  <si>
    <t>-1553611518</t>
  </si>
  <si>
    <t xml:space="preserve">"  dokončovací práce okolo překážek " 40</t>
  </si>
  <si>
    <t>HZS4111</t>
  </si>
  <si>
    <t>Hodinová zúčtovací sazba řidič</t>
  </si>
  <si>
    <t>-618863304</t>
  </si>
  <si>
    <t>" doprava stromů a keřů - vč naložení a složení" 6</t>
  </si>
  <si>
    <t xml:space="preserve">IO.08 - Mobiliář - nezpůsobilé náklady </t>
  </si>
  <si>
    <t>274313711</t>
  </si>
  <si>
    <t>Základové pásy z betonu tř. C 20/25</t>
  </si>
  <si>
    <t>90944681</t>
  </si>
  <si>
    <t>"zděný květník"11,5*0,175*0,3*7+12,5*0,175*0,3*1</t>
  </si>
  <si>
    <t>274352221</t>
  </si>
  <si>
    <t>Zřízení bednění základových pasů kruhového r do 2,5 m</t>
  </si>
  <si>
    <t>627678270</t>
  </si>
  <si>
    <t>11,5*0,175*2*7+12,5*0,175*2*1</t>
  </si>
  <si>
    <t>274352222</t>
  </si>
  <si>
    <t>Odstranění bednění základových pasů kruhového r do 2,5 m</t>
  </si>
  <si>
    <t>-503819354</t>
  </si>
  <si>
    <t>1458237911</t>
  </si>
  <si>
    <t>4,883*60/1000*1,1</t>
  </si>
  <si>
    <t>275313711</t>
  </si>
  <si>
    <t>Základové patky z betonu tř. C 20/25</t>
  </si>
  <si>
    <t>1022672892</t>
  </si>
  <si>
    <t>"odpadkový koš" 0,4*0,4*0,8*12</t>
  </si>
  <si>
    <t>-1745785790</t>
  </si>
  <si>
    <t>0,4*0,4*4*12</t>
  </si>
  <si>
    <t>1220461078</t>
  </si>
  <si>
    <t>-1384321355</t>
  </si>
  <si>
    <t>11,5*0,5*7*1,1+12,5*0,5*1*1,1</t>
  </si>
  <si>
    <t>311101211</t>
  </si>
  <si>
    <t>Vytvoření prostupů do 0,02 m2 ve zdech nosných osazením vložek z trub, dílců, tvarovek</t>
  </si>
  <si>
    <t>-683118507</t>
  </si>
  <si>
    <t xml:space="preserve"> "prostupy v parkových lavičkách " 12*0,3*8</t>
  </si>
  <si>
    <t>28615068</t>
  </si>
  <si>
    <t>trubka kanalizační HTGL bez hrdla DN 75x5000mm</t>
  </si>
  <si>
    <t>-997929795</t>
  </si>
  <si>
    <t>28,8*1,1 'Přepočtené koeficientem množství</t>
  </si>
  <si>
    <t>313231155</t>
  </si>
  <si>
    <t>Zdivo obkladové režné z cihel dl 290 mm P40 na SMS 5 Mpa</t>
  </si>
  <si>
    <t>-745473060</t>
  </si>
  <si>
    <t>Parková lavička z lícových cihel 290x140x65 - vyskládano do kruhu, výška sezení 500mm - 7 ks</t>
  </si>
  <si>
    <t>5 vrstev na plocho a poslední vrstva svisle (5x70+1x150mm)</t>
  </si>
  <si>
    <t>11,5*0,5*0,3*7*1,1</t>
  </si>
  <si>
    <t>Parková lavička z lícových cihel 290x140x65 - vyskládano do čtverce , výška sezení 500mm - 1 ks</t>
  </si>
  <si>
    <t>12,5*0,5*0,3*1*1,1</t>
  </si>
  <si>
    <t>622631001</t>
  </si>
  <si>
    <t>Spárování spárovací maltou vnějších pohledových ploch stěn z cihel</t>
  </si>
  <si>
    <t>-655232910</t>
  </si>
  <si>
    <t>11,5*0,5*2*7+12,5*0,5*2*1</t>
  </si>
  <si>
    <t>936104211</t>
  </si>
  <si>
    <t>Montáž odpadkového koše do betonové patky</t>
  </si>
  <si>
    <t>-1263173769</t>
  </si>
  <si>
    <t>749R01</t>
  </si>
  <si>
    <t>koš odpadkový exteriérový, nadoba z cortenového plechu 450x450x800mm, nasazena na ocelové konstrukci s odsazením 200mm od terénu, kotvení do betonové patky - specifikace dle PD</t>
  </si>
  <si>
    <t>2082540698</t>
  </si>
  <si>
    <t>-1773455331</t>
  </si>
  <si>
    <t>711111001</t>
  </si>
  <si>
    <t>Provedení izolace proti zemní vlhkosti vodorovné za studena nátěrem penetračním</t>
  </si>
  <si>
    <t>825363236</t>
  </si>
  <si>
    <t>11,5*0,3*7+12,5*0,3*1</t>
  </si>
  <si>
    <t>-107397615</t>
  </si>
  <si>
    <t>27,9*0,4 'Přepočtené koeficientem množství</t>
  </si>
  <si>
    <t>1467597278</t>
  </si>
  <si>
    <t>11,5*0,15*2*7+12,5*0,15*2*1</t>
  </si>
  <si>
    <t>-1015940160</t>
  </si>
  <si>
    <t>711141559</t>
  </si>
  <si>
    <t>Provedení izolace proti zemní vlhkosti pásy přitavením vodorovné NAIP</t>
  </si>
  <si>
    <t>-783598174</t>
  </si>
  <si>
    <t>62853003</t>
  </si>
  <si>
    <t>pás asfaltový natavitelný modifikovaný SBS tl 3,5mm s vložkou ze skleněné tkaniny a spalitelnou PE fólií nebo jemnozrnným minerálním posypem na horním povrchu</t>
  </si>
  <si>
    <t>1900761913</t>
  </si>
  <si>
    <t>27,9*1,1 'Přepočtené koeficientem množství</t>
  </si>
  <si>
    <t>711142559</t>
  </si>
  <si>
    <t>Provedení izolace proti zemní vlhkosti pásy přitavením svislé NAIP</t>
  </si>
  <si>
    <t>-181179156</t>
  </si>
  <si>
    <t>-378132785</t>
  </si>
  <si>
    <t xml:space="preserve">IO 09 - Areálové  rozvody  VO - nezpůsobilé náklady </t>
  </si>
  <si>
    <t xml:space="preserve">D2 - Areálové osvětlení </t>
  </si>
  <si>
    <t>D3 - ZEMNÍ PRÁCE</t>
  </si>
  <si>
    <t xml:space="preserve">Areálové osvětlení </t>
  </si>
  <si>
    <t>341 11032 744 44A</t>
  </si>
  <si>
    <t xml:space="preserve">CYKY-J 3x1,5  -  uložený pevně - pro VO </t>
  </si>
  <si>
    <t>433706897</t>
  </si>
  <si>
    <t>341 11076 744 44-130</t>
  </si>
  <si>
    <t xml:space="preserve">CYKY-J 4x16  -  uložený pevně</t>
  </si>
  <si>
    <t>R položka.12A</t>
  </si>
  <si>
    <t xml:space="preserve">Drát uzem.  FeZn  pr. 10 mm v zemi  0,62kg/1m - pro VO </t>
  </si>
  <si>
    <t>496913206</t>
  </si>
  <si>
    <t>746 41-3440</t>
  </si>
  <si>
    <t xml:space="preserve">Ukončení kabelu  do 4 x 16 mm2</t>
  </si>
  <si>
    <t>R položka.14</t>
  </si>
  <si>
    <t xml:space="preserve">Spojka zalévací v zemi pro 4x16  Cu</t>
  </si>
  <si>
    <t xml:space="preserve">Zelenožlutá smršťovací hadice pro FeZn  pr.10 mm</t>
  </si>
  <si>
    <t>R položka.16</t>
  </si>
  <si>
    <t xml:space="preserve">Trubka ohebná  do betonu DN29mm</t>
  </si>
  <si>
    <t>R položka.17</t>
  </si>
  <si>
    <t>Trubka PVC do základu pro stožár</t>
  </si>
  <si>
    <t>R položka.18</t>
  </si>
  <si>
    <t>Trubka ohebná do země DN63mm</t>
  </si>
  <si>
    <t>R položka.21</t>
  </si>
  <si>
    <t xml:space="preserve">Svorka  SP 1  připojovací</t>
  </si>
  <si>
    <t>R položka.22</t>
  </si>
  <si>
    <t xml:space="preserve">Svorka  SR 03  pro spojení pásku s drátem</t>
  </si>
  <si>
    <t>R položka.28</t>
  </si>
  <si>
    <t xml:space="preserve">1 - D+M Venkovní  sloupkové svítidlo se symetrickou optikou,těleso tlakově litý hliník,difuzor polykarbonátový,výkon 9 W,světelný tok  420 lm,3000K, IP66, předřadník  elektronický,rozměry výška 1000 mm, šířka 590 mm, RAL 8004 - specifikace dle PD </t>
  </si>
  <si>
    <t>R položka.24</t>
  </si>
  <si>
    <t xml:space="preserve">2 - Venkovní svítidlo veřejného osvětlení, těleso tlakově litý hliník ,difuzor polykarbonátový,výkon 27 W,světelný tok  3348 lm,3000K, IP65, předřadník  elektronický, barva RAL 8004  - specifikace dle PD </t>
  </si>
  <si>
    <t>R položka.29</t>
  </si>
  <si>
    <t>Základna - kotevní rošt pro sloupkové svítidlo</t>
  </si>
  <si>
    <t>R položka.30</t>
  </si>
  <si>
    <t xml:space="preserve">ZEMNÍ ODBOČOVACÍ T-SPOJKA  IP68 (do 3x4mm)</t>
  </si>
  <si>
    <t>R položka.31</t>
  </si>
  <si>
    <t>Plastová zemní šachta prázdná 400x400x400mm</t>
  </si>
  <si>
    <t>R položka.32</t>
  </si>
  <si>
    <t xml:space="preserve">Sekání otvoru  v betonu  pr.110mm do 300mm - prostup do objektu + hyrdoizolace prostupu a začištění</t>
  </si>
  <si>
    <t>R položka.8</t>
  </si>
  <si>
    <t>R položka.9</t>
  </si>
  <si>
    <t>Pomocné práce a uvedení do provozu</t>
  </si>
  <si>
    <t>R položka.10</t>
  </si>
  <si>
    <t>Geodetické zaměření skutečného provedení</t>
  </si>
  <si>
    <t>R položka.11</t>
  </si>
  <si>
    <t>Projektová dokumentace skutečného provedení</t>
  </si>
  <si>
    <t xml:space="preserve">celková prohlídka a vyhotovení revizní zprávy pro objem montážních prací přes  do 100 tis. Kč</t>
  </si>
  <si>
    <t>ZEMNÍ PRÁCE</t>
  </si>
  <si>
    <t xml:space="preserve">Vytyčení  trasy </t>
  </si>
  <si>
    <t>km</t>
  </si>
  <si>
    <t>Jáma stožár výšky 6m zemina tř 5</t>
  </si>
  <si>
    <t>Betonový základ</t>
  </si>
  <si>
    <t xml:space="preserve">Kabelová rýha š.35cm  hl.80cm  tř.3</t>
  </si>
  <si>
    <t>R položka.40</t>
  </si>
  <si>
    <t xml:space="preserve">Kabelová rýha š.50cm  hl.120cm  tř.5</t>
  </si>
  <si>
    <t>R položka.41</t>
  </si>
  <si>
    <t xml:space="preserve">Výstražná fólie  PVC  šíře 33cm</t>
  </si>
  <si>
    <t>R položka.42</t>
  </si>
  <si>
    <t>Zřízení kabelového lože z písku - tl.25cm bez zakrytí</t>
  </si>
  <si>
    <t>R položka.43</t>
  </si>
  <si>
    <t xml:space="preserve">Uložení kabelové chráničky  pr.63mm</t>
  </si>
  <si>
    <t xml:space="preserve">Zához rýhy š 35cm  hl 80cm  tř 3                                         (vč. zhutnění 45MPa)</t>
  </si>
  <si>
    <t xml:space="preserve">Zához rýhy š 50cm  hl 120cm  tř 5                                         (vč. zhutnění 45MPa)</t>
  </si>
  <si>
    <t>Odvoz zeminy do vzdálenosti 1 km</t>
  </si>
  <si>
    <t>Poplatek za uložení sypaniny na skládku</t>
  </si>
  <si>
    <t xml:space="preserve">IO 10 - Areálové silnoproudé rozvody NN - nezpůsobilé náklady </t>
  </si>
  <si>
    <t xml:space="preserve">D1 - Kabelové vedení NN areálové </t>
  </si>
  <si>
    <t xml:space="preserve">    D1a - Kabel silový</t>
  </si>
  <si>
    <t xml:space="preserve">    D2 - Rozvaděče</t>
  </si>
  <si>
    <t xml:space="preserve">    D2a - Svorka hromosvodní , uzemňovací </t>
  </si>
  <si>
    <t xml:space="preserve">    D3 - ZEMNÍ PRÁCE</t>
  </si>
  <si>
    <t xml:space="preserve">    VRN9 - Ostatní náklady</t>
  </si>
  <si>
    <t xml:space="preserve">Kabelové vedení NN areálové </t>
  </si>
  <si>
    <t>D1a</t>
  </si>
  <si>
    <t>Kabel silový</t>
  </si>
  <si>
    <t>AYKY 3x240+120</t>
  </si>
  <si>
    <t>-1894552239</t>
  </si>
  <si>
    <t xml:space="preserve">CXKH -R-J 5x2,5 - pro posuvné brány -  uložený volně</t>
  </si>
  <si>
    <t>1925711118</t>
  </si>
  <si>
    <t>Trubka ohebná dvouplášťová zemní DN63</t>
  </si>
  <si>
    <t>245623142</t>
  </si>
  <si>
    <t>Trubka ohebná dvouplášťová zemní DN110</t>
  </si>
  <si>
    <t>840912485</t>
  </si>
  <si>
    <t xml:space="preserve">Kabelové oko lisovací pro 240 mm2 </t>
  </si>
  <si>
    <t>-509100059</t>
  </si>
  <si>
    <t xml:space="preserve">Kabelové oko lisovací pro 120 mm2 </t>
  </si>
  <si>
    <t>-269860971</t>
  </si>
  <si>
    <t>Rozvaděče</t>
  </si>
  <si>
    <t xml:space="preserve">D+M rozvaděč RE -  sestava rozpojovací skříň a skříň přepěťových ochran SR402/NVW2, SB 101/NVF1D/M, osazení v pilíři v oplocení   - specifikace dle PD</t>
  </si>
  <si>
    <t>-1063582477</t>
  </si>
  <si>
    <t>Pol7a</t>
  </si>
  <si>
    <t xml:space="preserve">D+M Elektroměrové skříně s elektroměrem  -  osazení v pilíři v oplocení   - specifikace dle PD</t>
  </si>
  <si>
    <t>-419570917</t>
  </si>
  <si>
    <t xml:space="preserve">Napojení na rozvadeč trafostanice </t>
  </si>
  <si>
    <t>991947527</t>
  </si>
  <si>
    <t>D2a</t>
  </si>
  <si>
    <t xml:space="preserve">Svorka hromosvodní , uzemňovací </t>
  </si>
  <si>
    <t>SP1 pripojovaci</t>
  </si>
  <si>
    <t>716010978</t>
  </si>
  <si>
    <t>SR spojovaci</t>
  </si>
  <si>
    <t>-1557936713</t>
  </si>
  <si>
    <t>Svorka pásku drátu zemnící SR3 a 2 šrouby FeZn</t>
  </si>
  <si>
    <t>643659628</t>
  </si>
  <si>
    <t>Pásek FeZn 30x4</t>
  </si>
  <si>
    <t>-26966890</t>
  </si>
  <si>
    <t>do 3x240+120</t>
  </si>
  <si>
    <t>-1684458540</t>
  </si>
  <si>
    <t>Do 120 mm2</t>
  </si>
  <si>
    <t>-1086876287</t>
  </si>
  <si>
    <t>Do 240 mm2</t>
  </si>
  <si>
    <t>1290952794</t>
  </si>
  <si>
    <t>Pojistky PH02-200A</t>
  </si>
  <si>
    <t>-563797172</t>
  </si>
  <si>
    <t>741810002</t>
  </si>
  <si>
    <t>Celková prohlídka elektrického rozvodu a zařízení přes 100 000 do 500 000,- Kč</t>
  </si>
  <si>
    <t>-953004564</t>
  </si>
  <si>
    <t>460010025</t>
  </si>
  <si>
    <t>Vytyčení trasy inženýrských sítí v zastavěném prostoru</t>
  </si>
  <si>
    <t>1364919656</t>
  </si>
  <si>
    <t>460181292</t>
  </si>
  <si>
    <t>Hloubení kabelových nezapažených rýh strojně š 50 cm hl 100 cm v hornině tř I skupiny 3 v omezeném prostoru</t>
  </si>
  <si>
    <t>-586961214</t>
  </si>
  <si>
    <t>460421101</t>
  </si>
  <si>
    <t>Lože kabelů z písku nebo štěrkopísku tl 10 cm nad kabel, bez zakrytí, šířky lože do 65 cm</t>
  </si>
  <si>
    <t>-88019797</t>
  </si>
  <si>
    <t>460451292</t>
  </si>
  <si>
    <t>Zásyp kabelových rýh strojně se zhutněním š 50 cm hl 90 cm z horniny tř I skupiny 3</t>
  </si>
  <si>
    <t>160209788</t>
  </si>
  <si>
    <t>460490012</t>
  </si>
  <si>
    <t>Krytí kabelů výstražnou fólií šířky 25 cm</t>
  </si>
  <si>
    <t>668358313</t>
  </si>
  <si>
    <t>460600021</t>
  </si>
  <si>
    <t>Vodorovné přemístění horniny jakékoliv třídy do 50 m</t>
  </si>
  <si>
    <t>-1020107522</t>
  </si>
  <si>
    <t>460371121</t>
  </si>
  <si>
    <t>Naložení výkopku při elektromontážích strojně z hornin třídy I skupiny 1 až 3</t>
  </si>
  <si>
    <t>556028595</t>
  </si>
  <si>
    <t>469972111</t>
  </si>
  <si>
    <t>Odvoz suti a vybouraných hmot při elektromontážích do 1 km</t>
  </si>
  <si>
    <t>1357984912</t>
  </si>
  <si>
    <t>40*1,8 'Přepočtené koeficientem množství</t>
  </si>
  <si>
    <t>469972121</t>
  </si>
  <si>
    <t>Příplatek k odvozu suti a vybouraných hmot při elektromontážích za každý další 1 km</t>
  </si>
  <si>
    <t>387185110</t>
  </si>
  <si>
    <t>72*15</t>
  </si>
  <si>
    <t>-92760401</t>
  </si>
  <si>
    <t>156870842</t>
  </si>
  <si>
    <t>"Spolupráce se správci ostatních inženýrských sítí"30</t>
  </si>
  <si>
    <t>043002000</t>
  </si>
  <si>
    <t>Zkoušky a ostatní měření</t>
  </si>
  <si>
    <t>1035696129</t>
  </si>
  <si>
    <t>VRN9</t>
  </si>
  <si>
    <t>Ostatní náklady</t>
  </si>
  <si>
    <t>092103001</t>
  </si>
  <si>
    <t>Náklady na zkušební provoz</t>
  </si>
  <si>
    <t>1490712168</t>
  </si>
  <si>
    <t>092203000</t>
  </si>
  <si>
    <t>Náklady na zaškolení</t>
  </si>
  <si>
    <t>1722157806</t>
  </si>
  <si>
    <t xml:space="preserve">IO 11 - Areálové slaboproudé rozvody  - nezpůsobilé náklady </t>
  </si>
  <si>
    <t xml:space="preserve">    22-M - Montáže technologických zařízení pro dopravní stavby</t>
  </si>
  <si>
    <t>288244914</t>
  </si>
  <si>
    <t>"nový kabel "(150+150)*0,4*0,8</t>
  </si>
  <si>
    <t>-290360582</t>
  </si>
  <si>
    <t>"mezikládka pro uložení zásypových hmot - cesta 2x tam a zpět"Zasyp*2+skl</t>
  </si>
  <si>
    <t>764749395</t>
  </si>
  <si>
    <t>96-zasyp</t>
  </si>
  <si>
    <t>1189647401</t>
  </si>
  <si>
    <t>-2082513586</t>
  </si>
  <si>
    <t>Zasyp*2+skl</t>
  </si>
  <si>
    <t>-493914907</t>
  </si>
  <si>
    <t>1829839908</t>
  </si>
  <si>
    <t>96-12-72</t>
  </si>
  <si>
    <t>-748146731</t>
  </si>
  <si>
    <t>0,4*0,6*300</t>
  </si>
  <si>
    <t>1350573265</t>
  </si>
  <si>
    <t>72*1,2 'Přepočtené koeficientem množství</t>
  </si>
  <si>
    <t>-915278942</t>
  </si>
  <si>
    <t>0,1*0,4*300</t>
  </si>
  <si>
    <t>1336946265</t>
  </si>
  <si>
    <t>34126166</t>
  </si>
  <si>
    <t>kabel sdělovací podélně vodotěsný stíněný laminovanou Al folií jádro Cu plné izolace foam-skin PE plášť PE 150V (TCEPKPFLE) 1x4x0,8mm2</t>
  </si>
  <si>
    <t>-218925853</t>
  </si>
  <si>
    <t>150*1,2 'Přepočtené koeficientem množství</t>
  </si>
  <si>
    <t>34123034</t>
  </si>
  <si>
    <t>kabel datový optický OS zafukovací MICRO 48 vláken 9/125 plášť HDPE</t>
  </si>
  <si>
    <t>1778294784</t>
  </si>
  <si>
    <t>-1623241232</t>
  </si>
  <si>
    <t>-762170063</t>
  </si>
  <si>
    <t>300*1,2 'Přepočtené koeficientem množství</t>
  </si>
  <si>
    <t>22-M</t>
  </si>
  <si>
    <t>Montáže technologických zařízení pro dopravní stavby</t>
  </si>
  <si>
    <t>220182023</t>
  </si>
  <si>
    <t>Kontrola tlakutěsnosti HDPE trubky od 1m do 2000 m</t>
  </si>
  <si>
    <t>1121912123</t>
  </si>
  <si>
    <t>220182024</t>
  </si>
  <si>
    <t>Označení optického kabelu nebo spojky dvojicí magnetu</t>
  </si>
  <si>
    <t>1087410144</t>
  </si>
  <si>
    <t>220182031</t>
  </si>
  <si>
    <t>Zatažení optického kabelu do ochranné HDPE trubky</t>
  </si>
  <si>
    <t>1917558420</t>
  </si>
  <si>
    <t>2140991458</t>
  </si>
  <si>
    <t>1311003092</t>
  </si>
  <si>
    <t>" Spolupráce se správci ostatních inženýrských sítí"6</t>
  </si>
  <si>
    <t>1082,31</t>
  </si>
  <si>
    <t>3468,69</t>
  </si>
  <si>
    <t xml:space="preserve">IO 12 - Areálové rozvody splaškové a dešťová kanalizace  - nezpůsobilé náklady </t>
  </si>
  <si>
    <t xml:space="preserve">    23-M - Montáže potrubí</t>
  </si>
  <si>
    <t>-1044013565</t>
  </si>
  <si>
    <t>30*8</t>
  </si>
  <si>
    <t>862454617</t>
  </si>
  <si>
    <t>131151106</t>
  </si>
  <si>
    <t>Hloubení jam nezapažených v hornině třídy těžitelnosti I skupiny 1 a 2 objem do 5000 m3 strojně</t>
  </si>
  <si>
    <t>1264304857</t>
  </si>
  <si>
    <t>vsakovací galerie +šachty</t>
  </si>
  <si>
    <t>7,8*55*3+1,5*55*3+1,5*55*3</t>
  </si>
  <si>
    <t>132254206</t>
  </si>
  <si>
    <t>Hloubení zapažených rýh š do 2000 mm v hornině třídy těžitelnosti I skupiny 3 objem do 5000 m3</t>
  </si>
  <si>
    <t>546567363</t>
  </si>
  <si>
    <t>" Drenáž DN150" 440*0,6*1,3</t>
  </si>
  <si>
    <t>areálové rozvody</t>
  </si>
  <si>
    <t>"dešťová kanalizace " (125+35+327)*1,5*1,2</t>
  </si>
  <si>
    <t>" splašková kanalizace " (130+269)*2,5*1,2</t>
  </si>
  <si>
    <t>"vodovod - areál "26,5*2,5*0,6</t>
  </si>
  <si>
    <t>"provozní voda "77*2*0,6</t>
  </si>
  <si>
    <t>" potrubí rozstřiku dešťových vod" 48*1*0,6</t>
  </si>
  <si>
    <t>133251104</t>
  </si>
  <si>
    <t>Hloubení šachet nezapažených v hornině třídy těžitelnosti I skupiny 3 objem přes 100 m3</t>
  </si>
  <si>
    <t>-2020568722</t>
  </si>
  <si>
    <t>šachty DN1000</t>
  </si>
  <si>
    <t>" dešťová kanalizace " 18*1,5*1,5*2,5</t>
  </si>
  <si>
    <t>" splašková kanalizace" 16*1,5*1,5*2,5</t>
  </si>
  <si>
    <t>68145499</t>
  </si>
  <si>
    <t>"dešťová kanalizace " (125+35+327)*1,5*2</t>
  </si>
  <si>
    <t>" splašková kanalizace " (130+269)*2,5*2</t>
  </si>
  <si>
    <t>"vodovod - areál "26,5*2,5*2</t>
  </si>
  <si>
    <t>"provozní voda "77*2*2</t>
  </si>
  <si>
    <t>" potrubí rozstřiku dešťových vod" 48*1*2</t>
  </si>
  <si>
    <t>-229688470</t>
  </si>
  <si>
    <t>-2116393603</t>
  </si>
  <si>
    <t>-2104392112</t>
  </si>
  <si>
    <t>1782+2577,75+191,25-Zasyp</t>
  </si>
  <si>
    <t>-1101888723</t>
  </si>
  <si>
    <t>-1917969331</t>
  </si>
  <si>
    <t>-2075056311</t>
  </si>
  <si>
    <t>76725012</t>
  </si>
  <si>
    <t>1434249648</t>
  </si>
  <si>
    <t xml:space="preserve">vsakovací galerie </t>
  </si>
  <si>
    <t>1782-300</t>
  </si>
  <si>
    <t>" šachty DN1000" 191,25-67</t>
  </si>
  <si>
    <t>" Drenáž DN150" 124,25-26,4-79,2</t>
  </si>
  <si>
    <t>"dešťová kanalizace "876,6-48,7-146,1</t>
  </si>
  <si>
    <t>" splašková kanalizace "1197-39,9-119,7</t>
  </si>
  <si>
    <t>"vodovod - areál "39,75-4,77-1,59</t>
  </si>
  <si>
    <t>"provozní voda "92,4-4,62-13,86</t>
  </si>
  <si>
    <t>" potrubí rozstřiku dešťových vod" 28,8-2,88-8,64</t>
  </si>
  <si>
    <t>-1218224849</t>
  </si>
  <si>
    <t>"potrubí"</t>
  </si>
  <si>
    <t xml:space="preserve">"Drenáž DN150" </t>
  </si>
  <si>
    <t>"drenáž okolo budovy" 440*0,3*0,6</t>
  </si>
  <si>
    <t>"dešťová kanalizace " (125+35+327)*0,3*1</t>
  </si>
  <si>
    <t>" splašková kanalizace " (130+269)*0,3*1</t>
  </si>
  <si>
    <t>"vodovod - areál "26,5*0,3*0,6</t>
  </si>
  <si>
    <t>"provozní voda "77*0,3*0,6</t>
  </si>
  <si>
    <t>" potrubí rozstřiku dešťových vod" 48*0,3*0,6</t>
  </si>
  <si>
    <t>"vsakovací galerie tl. 200 mm" 7,8*55*1,4-7,8*24*2</t>
  </si>
  <si>
    <t>-131414821</t>
  </si>
  <si>
    <t>"potrubí" 372,27*1,8</t>
  </si>
  <si>
    <t>58333651</t>
  </si>
  <si>
    <t>kamenivo těžené hrubé frakce 8/16</t>
  </si>
  <si>
    <t>1583156638</t>
  </si>
  <si>
    <t>226,2*1,8</t>
  </si>
  <si>
    <t>182151111</t>
  </si>
  <si>
    <t>Svahování v zářezech v hornině třídy těžitelnosti I skupiny 1 až 3 strojně</t>
  </si>
  <si>
    <t>1516429674</t>
  </si>
  <si>
    <t xml:space="preserve">povrchová vsakovací nádrž bezpečnostního přepadu - objem 38,5 m3 </t>
  </si>
  <si>
    <t>212750103</t>
  </si>
  <si>
    <t>Trativod z drenážních trubek PVC-U SN 4 perforace 360° včetně lože otevřený výkop DN 160 pro budovy plocha pro vtékání vody min. 80 cm2/m</t>
  </si>
  <si>
    <t>1550202854</t>
  </si>
  <si>
    <t>"drenáž okolo budovy" 440</t>
  </si>
  <si>
    <t>1762833392</t>
  </si>
  <si>
    <t>913143445</t>
  </si>
  <si>
    <t>107898983</t>
  </si>
  <si>
    <t>"DN 1000" 34*1,5*1,5*0,1</t>
  </si>
  <si>
    <t>-1273284512</t>
  </si>
  <si>
    <t>"drenáž okolo budovy" 440*0,1*0,6</t>
  </si>
  <si>
    <t>"šachty DN 1000" 1,5*1,2*0,1*34</t>
  </si>
  <si>
    <t>"vsakovací galerie tl. 200 mm" 425*0,2</t>
  </si>
  <si>
    <t>"dešťová kanalizace " (125+35+327)*0,1*1</t>
  </si>
  <si>
    <t>" splašková kanalizace " (130+269)*0,1*1</t>
  </si>
  <si>
    <t>"vodovod - areál "26,5*0,1*0,6</t>
  </si>
  <si>
    <t>"provozní voda "77*0,1*0,6</t>
  </si>
  <si>
    <t>" potrubí rozstřiku dešťových vod" 48*0,1*0,6</t>
  </si>
  <si>
    <t>452112122</t>
  </si>
  <si>
    <t>Osazení betonových prstenců nebo rámů v do 200 mm</t>
  </si>
  <si>
    <t>-1960837038</t>
  </si>
  <si>
    <t>59224187</t>
  </si>
  <si>
    <t>prstenec šachtový vyrovnávací betonový 625x120x100mm</t>
  </si>
  <si>
    <t>-564715986</t>
  </si>
  <si>
    <t>59224185</t>
  </si>
  <si>
    <t>prstenec šachtový vyrovnávací betonový 625x120x60mm</t>
  </si>
  <si>
    <t>-1159108477</t>
  </si>
  <si>
    <t>59224176</t>
  </si>
  <si>
    <t>prstenec šachtový vyrovnávací betonový 625x120x80mm</t>
  </si>
  <si>
    <t>-159623422</t>
  </si>
  <si>
    <t>2092406423</t>
  </si>
  <si>
    <t xml:space="preserve">"šachty DN 1000"      1,5*1,5*0,1*34</t>
  </si>
  <si>
    <t>871161141</t>
  </si>
  <si>
    <t>Montáž potrubí z PE100 SDR 11 otevřený výkop svařovaných na tupo D 32 x 3,0 mm</t>
  </si>
  <si>
    <t>659901979</t>
  </si>
  <si>
    <t>"provozní voda "77</t>
  </si>
  <si>
    <t>" potrubí rozstřiku dešťových vod" 48</t>
  </si>
  <si>
    <t>28613110</t>
  </si>
  <si>
    <t>trubka vodovodní PE100 PN 16 SDR11 32x3,0mm</t>
  </si>
  <si>
    <t>1923497119</t>
  </si>
  <si>
    <t>125*1,05 'Přepočtené koeficientem množství</t>
  </si>
  <si>
    <t>-600662511</t>
  </si>
  <si>
    <t>"vodovod - areál "26,5</t>
  </si>
  <si>
    <t>855382163</t>
  </si>
  <si>
    <t>26,5*1,03 'Přepočtené koeficientem množství</t>
  </si>
  <si>
    <t>871263121</t>
  </si>
  <si>
    <t>Montáž kanalizačního potrubí z PVC těsněné gumovým kroužkem otevřený výkop sklon do 20 % DN 110</t>
  </si>
  <si>
    <t>1429487073</t>
  </si>
  <si>
    <t>" odvzdušnění vsakovacích galerií"6,5</t>
  </si>
  <si>
    <t>28611114</t>
  </si>
  <si>
    <t>trubka kanalizační PVC DN 110x2000mm SN4</t>
  </si>
  <si>
    <t>-75088195</t>
  </si>
  <si>
    <t>6,5*1,03 'Přepočtené koeficientem množství</t>
  </si>
  <si>
    <t>871313121</t>
  </si>
  <si>
    <t>Montáž kanalizačního potrubí z PVC těsněné gumovým kroužkem otevřený výkop sklon do 20 % DN 150</t>
  </si>
  <si>
    <t>462370231</t>
  </si>
  <si>
    <t xml:space="preserve">splašková kanalizace </t>
  </si>
  <si>
    <t>" napojení vpustí" 65</t>
  </si>
  <si>
    <t>"napojení drenáže"60</t>
  </si>
  <si>
    <t>28611239</t>
  </si>
  <si>
    <t>trubka kanalizační PVC-U DN 150x5000mm SN12</t>
  </si>
  <si>
    <t>838850442</t>
  </si>
  <si>
    <t>475*1,03 'Přepočtené koeficientem množství</t>
  </si>
  <si>
    <t>-837605410</t>
  </si>
  <si>
    <t xml:space="preserve"> dešťová kanalizace  - areálové  rozvody  </t>
  </si>
  <si>
    <t>"stoka A" 25</t>
  </si>
  <si>
    <t>"stoka B" 10</t>
  </si>
  <si>
    <t xml:space="preserve">splašková kazalizace  - areálové rozvody </t>
  </si>
  <si>
    <t>"stoka A" 18,6+25,8+11+17,3+28,5+28,6</t>
  </si>
  <si>
    <t>"stoka B" 8,3+14,1+24,6+12+11,7+16+12,6+26,9+12,7</t>
  </si>
  <si>
    <t>" propojení vsakovacích galerií a šachet" 4</t>
  </si>
  <si>
    <t>58397865</t>
  </si>
  <si>
    <t>303,7*1,03 'Přepočtené koeficientem množství</t>
  </si>
  <si>
    <t>28611136</t>
  </si>
  <si>
    <t>trubka kanalizační PVC DN 200x1000mm SN4</t>
  </si>
  <si>
    <t>-119532919</t>
  </si>
  <si>
    <t>871363121</t>
  </si>
  <si>
    <t>Montáž kanalizačního potrubí z PVC těsněné gumovým kroužkem otevřený výkop sklon do 20 % DN 250</t>
  </si>
  <si>
    <t>-1161902034</t>
  </si>
  <si>
    <t>"stoka A" 24,6+19,8+34,6+25+27,513+14+13+11</t>
  </si>
  <si>
    <t>"stoka B" 8,2+18,8+19,9+21,4+13,3+10,8+13,7+9,4+8,6+4+15,5+1+6,5+6,7</t>
  </si>
  <si>
    <t>28611241</t>
  </si>
  <si>
    <t>trubka kanalizační PVC-U DN 250x5000mm SN12</t>
  </si>
  <si>
    <t>1285839601</t>
  </si>
  <si>
    <t>327,313*1,03 'Přepočtené koeficientem množství</t>
  </si>
  <si>
    <t>877265312</t>
  </si>
  <si>
    <t>Montáž kolen 90° na kanalizačním potrubí z PE trub d 110</t>
  </si>
  <si>
    <t>-1301795574</t>
  </si>
  <si>
    <t>" na střeše" 39+8</t>
  </si>
  <si>
    <t>28619406</t>
  </si>
  <si>
    <t>koleno kanalizační PE-HD 90° D 110mm</t>
  </si>
  <si>
    <t>-917679285</t>
  </si>
  <si>
    <t>28619342</t>
  </si>
  <si>
    <t>koleno kanalizační PE-HD 45° D 110mm</t>
  </si>
  <si>
    <t>-1872836323</t>
  </si>
  <si>
    <t>877315211</t>
  </si>
  <si>
    <t>Montáž tvarovek z tvrdého PVC-systém KG nebo z polypropylenu-systém KG 2000 jednoosé DN 150</t>
  </si>
  <si>
    <t>1341230125</t>
  </si>
  <si>
    <t>28651012</t>
  </si>
  <si>
    <t>koleno kanalizační PVC-U 150x45°</t>
  </si>
  <si>
    <t>-836427871</t>
  </si>
  <si>
    <t>28611506</t>
  </si>
  <si>
    <t>redukce kanalizační PVC- U 150/125</t>
  </si>
  <si>
    <t>-1454433253</t>
  </si>
  <si>
    <t>877315221</t>
  </si>
  <si>
    <t>Montáž tvarovek z tvrdého PVC-systém KG nebo z polypropylenu-systém KG 2000 dvouosé DN 150</t>
  </si>
  <si>
    <t>-1431635825</t>
  </si>
  <si>
    <t>28611391</t>
  </si>
  <si>
    <t>odbočka kanalizační plastová s hrdlem KG 150/125/45°</t>
  </si>
  <si>
    <t>1859248808</t>
  </si>
  <si>
    <t>877365211</t>
  </si>
  <si>
    <t>Montáž tvarovek z tvrdého PVC-systém KG nebo z polypropylenu-systém KG 2000 jednoosé DN 250</t>
  </si>
  <si>
    <t>1722152142</t>
  </si>
  <si>
    <t>28651063</t>
  </si>
  <si>
    <t>redukce kanalizační PVC-U 250/150</t>
  </si>
  <si>
    <t>-1462178655</t>
  </si>
  <si>
    <t>28651018</t>
  </si>
  <si>
    <t>koleno kanalizace PVC-U 250x45°</t>
  </si>
  <si>
    <t>919105375</t>
  </si>
  <si>
    <t>877365221</t>
  </si>
  <si>
    <t>Montáž tvarovek z tvrdého PVC-systém KG nebo z polypropylenu-systém KG 2000 dvouosé DN 250</t>
  </si>
  <si>
    <t>-1073655343</t>
  </si>
  <si>
    <t>28611399</t>
  </si>
  <si>
    <t>odbočka kanalizační plastová s hrdlem KG 250/150/45°</t>
  </si>
  <si>
    <t>1479120724</t>
  </si>
  <si>
    <t>-125164074</t>
  </si>
  <si>
    <t>892312121</t>
  </si>
  <si>
    <t>Tlaková zkouška vzduchem potrubí DN 150 těsnícím vakem ucpávkovým</t>
  </si>
  <si>
    <t>-1023157087</t>
  </si>
  <si>
    <t>-1845026307</t>
  </si>
  <si>
    <t>-1446997837</t>
  </si>
  <si>
    <t>892362121</t>
  </si>
  <si>
    <t>Tlaková zkouška vzduchem potrubí DN 250 těsnícím vakem ucpávkovým</t>
  </si>
  <si>
    <t>-391408768</t>
  </si>
  <si>
    <t>892381111</t>
  </si>
  <si>
    <t>Tlaková zkouška vodou potrubí DN 250, DN 300 nebo 350</t>
  </si>
  <si>
    <t>-984707850</t>
  </si>
  <si>
    <t>-1944436405</t>
  </si>
  <si>
    <t xml:space="preserve">dešťová kanalizace </t>
  </si>
  <si>
    <t xml:space="preserve">"stoka A -  Š01-Š08"9</t>
  </si>
  <si>
    <t xml:space="preserve">"stoka B -  Š09-Š18"9</t>
  </si>
  <si>
    <t xml:space="preserve">"stoka A -  Š01-Š07"7</t>
  </si>
  <si>
    <t xml:space="preserve">"stoka B -  Š08-Š16"9</t>
  </si>
  <si>
    <t>59224075</t>
  </si>
  <si>
    <t>deska betonová zákrytová k ukončení šachet 1000/625x200mm</t>
  </si>
  <si>
    <t>616633906</t>
  </si>
  <si>
    <t>59224029</t>
  </si>
  <si>
    <t>dno betonové šachtové DN 300 betonový žlab i nástupnice 100x78,5x15cm</t>
  </si>
  <si>
    <t>-94921941</t>
  </si>
  <si>
    <t>789070812</t>
  </si>
  <si>
    <t>59224416</t>
  </si>
  <si>
    <t>skruž betonové šachty DN 1000 kanalizační 100x25x10cm, stupadla poplastovaná</t>
  </si>
  <si>
    <t>1653475814</t>
  </si>
  <si>
    <t>59224418</t>
  </si>
  <si>
    <t>skruž betonové šachty DN 1000 kanalizační 100x50x10cm, stupadla poplastovaná</t>
  </si>
  <si>
    <t>-79253362</t>
  </si>
  <si>
    <t>59224420</t>
  </si>
  <si>
    <t>skruž betonové šachty DN 1000 kanalizační 100x100x10cm, stupadla poplastovaná</t>
  </si>
  <si>
    <t>1650540352</t>
  </si>
  <si>
    <t>1985415446</t>
  </si>
  <si>
    <t>749084547</t>
  </si>
  <si>
    <t>5922434</t>
  </si>
  <si>
    <t>617596674</t>
  </si>
  <si>
    <t>895931111</t>
  </si>
  <si>
    <t>Vpusti kanalizačních horské z betonu prostého C30/37 velikosti 1200/600 mm</t>
  </si>
  <si>
    <t>1953413500</t>
  </si>
  <si>
    <t>899 R01</t>
  </si>
  <si>
    <t xml:space="preserve">D+M Vsakovací galerie o rozměru 7,8x24,0x0,6 m objem 112,3 m3, z plastových boxů 0,8 x 0,8 x 0,6 m ;vč. poklopů, nástavců,těsnění , spojky  sběrače pevných látek, boční mřížky  -  specifikace dle PD </t>
  </si>
  <si>
    <t>soub</t>
  </si>
  <si>
    <t>-556147934</t>
  </si>
  <si>
    <t>899 R02</t>
  </si>
  <si>
    <t xml:space="preserve">D+M akumulační nádrž závlahy DN1500 mm,o objemu 4 m2, ŽB prefabrikovaná nádrž tl. stěn a dna 150 mm - kompletní dodávka vč. zemních prací - specifikace dle PD </t>
  </si>
  <si>
    <t>-1639746075</t>
  </si>
  <si>
    <t xml:space="preserve">šachtové dno, šachtové skruže, zákrytová pojezdová deska s  prostupem DN 600 mm, poklop DN600 mm A15 s odvětráním, vyrovnávací prstence</t>
  </si>
  <si>
    <t>monolitická podkladní deska tl.150 mm beton C25/30(+ KARI sítě), podklad štěrkodrť tl. 100 mm,</t>
  </si>
  <si>
    <t>vývrty, utěsnění , poplastovaná stupadla</t>
  </si>
  <si>
    <t xml:space="preserve">vč. vystrojení </t>
  </si>
  <si>
    <t xml:space="preserve">tvarovky </t>
  </si>
  <si>
    <t>899 R03</t>
  </si>
  <si>
    <t xml:space="preserve">D+M čerpací šachta závlahy DN2000 mm, ŽB prefabrikovaná nádrž tl. stěn a dna 150 mm - kompletní dodávka vč. zemních prací - specifikace dle PD </t>
  </si>
  <si>
    <t>-428066933</t>
  </si>
  <si>
    <t xml:space="preserve">šachtové dno, šachtové skruže, zákrytová pojezdová deska s  dvěma prostupy DN 600 mm a jedním , poklop DN600 mm A15 b odvětrání, vyrovnávací prstence</t>
  </si>
  <si>
    <t xml:space="preserve">vč. vystrojení  - ponorné kalové  čerpadlo spatkovým kolenem,nerezový česlicový koš, </t>
  </si>
  <si>
    <t>899 R04</t>
  </si>
  <si>
    <t xml:space="preserve">D+M čerpací šachta rozstřiku dešťové vody DN2000 mm, ŽB prefabrikovaná nádrž tl. stěn a dna 150 mm - kompletní dodávka vč. zemních prací - specifikace dle PD </t>
  </si>
  <si>
    <t>49117483</t>
  </si>
  <si>
    <t xml:space="preserve">šachtové dno, šachtové skruže, zákrytová pojezdová deska s  dvěma prostupy DN 600 mm a s jedním  prostupem DN800 mm,</t>
  </si>
  <si>
    <t>poklop DN600 mm A15 bez odvětrání, vyrovnávací prstence</t>
  </si>
  <si>
    <t xml:space="preserve">vč. vystrojení  - ponorné kalové  čerpadlo s patkovým kolenem,nerezový česlicový koš, </t>
  </si>
  <si>
    <t>899 R05</t>
  </si>
  <si>
    <t xml:space="preserve">D+M Odvzdušňovací  šachta  DN1200 mm, ŽB prefabrikovaná nádrž tl. stěn a dna 150 mm - kompletní dodávka vč. zemních prací - specifikace dle PD </t>
  </si>
  <si>
    <t>1511405344</t>
  </si>
  <si>
    <t xml:space="preserve">šachtové dno, šachtové skruže, zákrytová pojezdová deska s   prostupem DN 600 mm  poklop DN600 mm A15  bez odvětrání, vyrovnávací prstence</t>
  </si>
  <si>
    <t xml:space="preserve">vč. vystrojení  </t>
  </si>
  <si>
    <t>899 R06</t>
  </si>
  <si>
    <t xml:space="preserve">D+M   šachta bezpečnostního přepadu DN1200 mm, ŽB prefabrikovaná nádrž tl. stěn a dna 150 mm - kompletní dodávka vč. zemních prací - specifikace dle PD </t>
  </si>
  <si>
    <t>1933345796</t>
  </si>
  <si>
    <t>899 R08</t>
  </si>
  <si>
    <t xml:space="preserve">D+M bezpečnostního přepadu - kamenná dlažba tl. 200 mm, betonové lože  C16/20 tl. 150 mm, podsyp ze šterkopísku tl. 100 mm, vč obrubníku - specifikace dle PD </t>
  </si>
  <si>
    <t>-1926917570</t>
  </si>
  <si>
    <t>899 R09</t>
  </si>
  <si>
    <t xml:space="preserve">Vytvoření povrchové vsakovací nádrže  bepečnostního přepadu , akumulační objem 38,5 m3, hloubky 820 mm, plocha cca 47 m2  - specifikace dle PD</t>
  </si>
  <si>
    <t>1480949519</t>
  </si>
  <si>
    <t>879311101</t>
  </si>
  <si>
    <t>Montáž a nastavení postřikovače rozprašovacího napojení 1/2"</t>
  </si>
  <si>
    <t>-54299511</t>
  </si>
  <si>
    <t>28655608</t>
  </si>
  <si>
    <t>postřikovač, vstup 1/2", výsuv 10cm, bez trysky, s antivandalovým ventilem a zpětným ventilem</t>
  </si>
  <si>
    <t>-1578405365</t>
  </si>
  <si>
    <t>30277748</t>
  </si>
  <si>
    <t xml:space="preserve">poklop šachtový litinový  DN 600 pro třídu zatížení D400</t>
  </si>
  <si>
    <t>-874988927</t>
  </si>
  <si>
    <t>899623151</t>
  </si>
  <si>
    <t>Obetonování potrubí nebo zdiva stok betonem prostým tř. C 16/20 v otevřeném výkopu</t>
  </si>
  <si>
    <t>207369674</t>
  </si>
  <si>
    <t>" obetonování dešťové kanalizace " (131,5+106)*0,6*0,4+(10+24)*0,6*0,35+(8+16)*0,6*0,3</t>
  </si>
  <si>
    <t>" obetonování splaškové kanalizace" 97*0,6*0,35</t>
  </si>
  <si>
    <t>-1647316848</t>
  </si>
  <si>
    <t>-1299182094</t>
  </si>
  <si>
    <t>899722111</t>
  </si>
  <si>
    <t>Krytí potrubí z plastů výstražnou fólií z PVC 20 cm</t>
  </si>
  <si>
    <t>1144095937</t>
  </si>
  <si>
    <t>Geotextilie pro ochranu, separaci a filtraci netkaná měrná hm do 200 g/m2</t>
  </si>
  <si>
    <t>1487844223</t>
  </si>
  <si>
    <t xml:space="preserve">"vsakovací galerie </t>
  </si>
  <si>
    <t>(1,2*8,4*2+1,2*24,6*2+24,6*8,4*2)*2</t>
  </si>
  <si>
    <t>984,96*1,1</t>
  </si>
  <si>
    <t>1358799548</t>
  </si>
  <si>
    <t>23-M</t>
  </si>
  <si>
    <t>Montáže potrubí</t>
  </si>
  <si>
    <t>230200116</t>
  </si>
  <si>
    <t>Nasunutí potrubní sekce do ocelové chráničky DN 50</t>
  </si>
  <si>
    <t>1534412613</t>
  </si>
  <si>
    <t>"provozní voda " 26</t>
  </si>
  <si>
    <t>14011026</t>
  </si>
  <si>
    <t>trubka ocelová bezešvá hladká jakost 11 353 51x3,2mm</t>
  </si>
  <si>
    <t>446590042</t>
  </si>
  <si>
    <t>230200117</t>
  </si>
  <si>
    <t>Nasunutí potrubní sekce do ocelové chráničky DN 80</t>
  </si>
  <si>
    <t>1927602436</t>
  </si>
  <si>
    <t xml:space="preserve">"vodovod - areálový rozvod  " 4</t>
  </si>
  <si>
    <t>14011054</t>
  </si>
  <si>
    <t>trubka ocelová bezešvá hladká jakost 11 353 82,5x3,6mm</t>
  </si>
  <si>
    <t>-181797608</t>
  </si>
  <si>
    <t>-1418841949</t>
  </si>
  <si>
    <t>"Napojení drenáže do dešťové kanalizace" 8</t>
  </si>
  <si>
    <t>" Vytvoření prostupů ve stěnách šachty provést dle situace na stavbě"26</t>
  </si>
  <si>
    <t>"Prostup objektem - vývrt+ těsnění prostupu" 18</t>
  </si>
  <si>
    <t>-1872355963</t>
  </si>
  <si>
    <t>"stavební přípomoce" 16</t>
  </si>
  <si>
    <t>166700349</t>
  </si>
  <si>
    <t>-737544617</t>
  </si>
  <si>
    <t xml:space="preserve">"Zpracování provozního řádu a manuálu údržby a servisu technických zařízení" </t>
  </si>
  <si>
    <t>11,376</t>
  </si>
  <si>
    <t>45,504</t>
  </si>
  <si>
    <t xml:space="preserve">SO 02 - Oplocení - nezpůsobilé náklady </t>
  </si>
  <si>
    <t>131251103</t>
  </si>
  <si>
    <t>Hloubení jam nezapažených v hornině třídy těžitelnosti I skupiny 3 objem do 100 m3 strojně</t>
  </si>
  <si>
    <t>1800104744</t>
  </si>
  <si>
    <t xml:space="preserve">"patky  - sloupky "  158*0,6*0,6*1</t>
  </si>
  <si>
    <t>2014643002</t>
  </si>
  <si>
    <t>-310974164</t>
  </si>
  <si>
    <t>56,88-Zasyp</t>
  </si>
  <si>
    <t>-866688630</t>
  </si>
  <si>
    <t>-620487068</t>
  </si>
  <si>
    <t>676978853</t>
  </si>
  <si>
    <t>-1222617991</t>
  </si>
  <si>
    <t>1952244320</t>
  </si>
  <si>
    <t>56,88-11,376</t>
  </si>
  <si>
    <t>-203751635</t>
  </si>
  <si>
    <t xml:space="preserve">"patky  - sloupky "  158*0,3*0,3*0,8</t>
  </si>
  <si>
    <t>-1897796569</t>
  </si>
  <si>
    <t>(0,3+0,3)*2*0,8*158</t>
  </si>
  <si>
    <t>-1787175488</t>
  </si>
  <si>
    <t>348121221</t>
  </si>
  <si>
    <t>Osazení podhrabových desek dl přes 2 do 3 m na ocelové plotové sloupky</t>
  </si>
  <si>
    <t>2016004662</t>
  </si>
  <si>
    <t>59233119R1</t>
  </si>
  <si>
    <t xml:space="preserve">deska podhrabová  betonová 2500x50x200 mm, vč. držáku</t>
  </si>
  <si>
    <t>1005680196</t>
  </si>
  <si>
    <t>348171143</t>
  </si>
  <si>
    <t>Montáž panelového svařovaného oplocení v přes 1,0 do 1,5 m</t>
  </si>
  <si>
    <t>356903525</t>
  </si>
  <si>
    <t>107,77+92,4+95,32+0,9+39,93+6,96+46,98</t>
  </si>
  <si>
    <t>313910R02</t>
  </si>
  <si>
    <t xml:space="preserve">plotový panel  2D PVC, průměr drátu 6/5/6 mm, rozměr  1430x2500mm, vč. příchytek </t>
  </si>
  <si>
    <t>1826418196</t>
  </si>
  <si>
    <t>5534225R01</t>
  </si>
  <si>
    <t xml:space="preserve">sloupek plotový průběžný Zn+PVC 60x40x2300 mm </t>
  </si>
  <si>
    <t>1957555990</t>
  </si>
  <si>
    <t>966052121</t>
  </si>
  <si>
    <t>Bourání sloupků a vzpěr ŽB plotových s betonovou patkou</t>
  </si>
  <si>
    <t>-2030060614</t>
  </si>
  <si>
    <t>966071821</t>
  </si>
  <si>
    <t>Rozebrání oplocení z drátěného pletiva se čtvercovými oky v do 1,6 m</t>
  </si>
  <si>
    <t>755217741</t>
  </si>
  <si>
    <t>43,12+6+52,2+3,96+0,9+39,93+6,96+46,98</t>
  </si>
  <si>
    <t>998 R-01</t>
  </si>
  <si>
    <t xml:space="preserve">D+M sestavy přípojkových pilířů pro HUP. ELM,EL,EL,SLP, konstrukce ze ztraceného bednění  s cihelným obkladem  délky 3960 mm , a šíře 700 mm - kompletní dodávka vč. zemních prací  - specifikace dle PD</t>
  </si>
  <si>
    <t>-1047619971</t>
  </si>
  <si>
    <t>348101220</t>
  </si>
  <si>
    <t>Osazení vrat nebo vrátek k oplocení na ocelové sloupky pl přes 2 do 4 m2</t>
  </si>
  <si>
    <t>-411381166</t>
  </si>
  <si>
    <t>767 Os01</t>
  </si>
  <si>
    <t xml:space="preserve">D  Vstupní branka ocelová  jednokřídlová,výplň plotový panel 2D PVC , průměr drátu 6/5/6 mm, š. 1500 mm,výšky 1430 mm, kompletní provedení vč. zemních prací  -  specifikace dle PD</t>
  </si>
  <si>
    <t>-450904444</t>
  </si>
  <si>
    <t>767 OS02</t>
  </si>
  <si>
    <t xml:space="preserve">D  Vstupní branka ocelová  jednokřídlová,výplň plotový panel 2D PVC , průměr drátu 6/5/6 mm, š. 1000 mm,výšky 1430 mm, kompletní provedení vč. zemních prací  -  specifikace dle PD</t>
  </si>
  <si>
    <t>1430950464</t>
  </si>
  <si>
    <t>348172214</t>
  </si>
  <si>
    <t>Montáž vjezdových bran samonosných dvoukřídlových pl přes 5 m2 do 10 m2</t>
  </si>
  <si>
    <t>-770823073</t>
  </si>
  <si>
    <t>767 Os03</t>
  </si>
  <si>
    <t xml:space="preserve">D Posuvná dvoukřídlá  ocelová brána šířka otvoru 6 000 mm,výšky 1300 mm,výplň plotový panel 2D PVC , průměr drátu 6/5/6 mm, motoricky ovládána se signalizač. majákem - kompletní provedení  vč. zemních prací  -  specifikace dle PD</t>
  </si>
  <si>
    <t>-1364131250</t>
  </si>
  <si>
    <t xml:space="preserve">VRN.R04 - Vedlejší a ostatní rozpočtovací náklady - nezpůsobilé náklady </t>
  </si>
  <si>
    <t xml:space="preserve">    VRN3 - Zařízení staveniště</t>
  </si>
  <si>
    <t xml:space="preserve">    0 - Ostatní</t>
  </si>
  <si>
    <t xml:space="preserve">    VRN5 - Finanční náklady</t>
  </si>
  <si>
    <t>012002000</t>
  </si>
  <si>
    <t>Geodetické práce</t>
  </si>
  <si>
    <t>-118718320</t>
  </si>
  <si>
    <t>-213934516</t>
  </si>
  <si>
    <t>013294000</t>
  </si>
  <si>
    <t>Ostatní dokumentace</t>
  </si>
  <si>
    <t>-848676383</t>
  </si>
  <si>
    <t>"Zpracování dílenských dokumentací při realizaci stavby" 1</t>
  </si>
  <si>
    <t>VRN3</t>
  </si>
  <si>
    <t>Zařízení staveniště</t>
  </si>
  <si>
    <t>030001000</t>
  </si>
  <si>
    <t>1776802980</t>
  </si>
  <si>
    <t>032903000</t>
  </si>
  <si>
    <t>Náklady na provoz a údržbu vybavení staveniště</t>
  </si>
  <si>
    <t>1734690362</t>
  </si>
  <si>
    <t>033002000</t>
  </si>
  <si>
    <t>Připojení staveniště na inženýrské sítě</t>
  </si>
  <si>
    <t>1649178904</t>
  </si>
  <si>
    <t>034002000</t>
  </si>
  <si>
    <t>Zabezpečení staveniště</t>
  </si>
  <si>
    <t>826582059</t>
  </si>
  <si>
    <t>034103000</t>
  </si>
  <si>
    <t>Oplocení staveniště</t>
  </si>
  <si>
    <t>1391661304</t>
  </si>
  <si>
    <t>034303000</t>
  </si>
  <si>
    <t>Dopravní značení na staveništi</t>
  </si>
  <si>
    <t>916046187</t>
  </si>
  <si>
    <t>034503000</t>
  </si>
  <si>
    <t>Informační tabule na staveništi</t>
  </si>
  <si>
    <t>Ks</t>
  </si>
  <si>
    <t>1088647649</t>
  </si>
  <si>
    <t>039002000</t>
  </si>
  <si>
    <t>Zrušení zařízení staveniště</t>
  </si>
  <si>
    <t>671206264</t>
  </si>
  <si>
    <t>1874774882</t>
  </si>
  <si>
    <t>045002000</t>
  </si>
  <si>
    <t>Kompletační a koordinační činnost</t>
  </si>
  <si>
    <t>-1665642783</t>
  </si>
  <si>
    <t>R-01</t>
  </si>
  <si>
    <t>Zajištění dokumentace DIO generálním dodavatelem pro dočasné zábory při výstavbě přípojek IS, výstavbě dopravního sjezdu na pozemek stavby, výstavbě místa pro přecházení, včetně inženýringu na PČR a dalších dotčených organů, včetně uhrazení poplatků</t>
  </si>
  <si>
    <t>-340417791</t>
  </si>
  <si>
    <t>VRN5</t>
  </si>
  <si>
    <t>Finanční náklady</t>
  </si>
  <si>
    <t>05100 R-02</t>
  </si>
  <si>
    <t>Jistota za nabídku</t>
  </si>
  <si>
    <t>-2059718252</t>
  </si>
  <si>
    <t>051103000</t>
  </si>
  <si>
    <t xml:space="preserve">Pojištění  realizovaného díla</t>
  </si>
  <si>
    <t>-434049871</t>
  </si>
  <si>
    <t>056002000</t>
  </si>
  <si>
    <t>Bankovní záruka za řádné dokončení díla</t>
  </si>
  <si>
    <t>-1610512835</t>
  </si>
  <si>
    <t>059002000</t>
  </si>
  <si>
    <t xml:space="preserve">Bankovní záruka za řádné plnění záručních podmínek </t>
  </si>
  <si>
    <t>-181982207</t>
  </si>
  <si>
    <t>091704000</t>
  </si>
  <si>
    <t xml:space="preserve">Náklady na údržbu - úklid veřejných komunikací </t>
  </si>
  <si>
    <t>-2019464725</t>
  </si>
  <si>
    <t>"Každodenní úklid veřejných komunikací znečištěných stavebním provozem"1</t>
  </si>
  <si>
    <t>SEZNAM FIGUR</t>
  </si>
  <si>
    <t>Výměra</t>
  </si>
  <si>
    <t xml:space="preserve"> SO 01.1.1.R01</t>
  </si>
  <si>
    <t>Použití figury:</t>
  </si>
  <si>
    <t>Obložení markýzy</t>
  </si>
  <si>
    <t xml:space="preserve"> SO 01.1.2.R04</t>
  </si>
  <si>
    <t xml:space="preserve"> SO 01.5.R04</t>
  </si>
  <si>
    <t xml:space="preserve"> SO 01.10</t>
  </si>
  <si>
    <t xml:space="preserve"> IO.01</t>
  </si>
  <si>
    <t xml:space="preserve"> IO.02</t>
  </si>
  <si>
    <t xml:space="preserve"> IO.03</t>
  </si>
  <si>
    <t xml:space="preserve"> IO.05</t>
  </si>
  <si>
    <t xml:space="preserve"> IO.07</t>
  </si>
  <si>
    <t xml:space="preserve"> IO 11</t>
  </si>
  <si>
    <t xml:space="preserve"> IO 12</t>
  </si>
  <si>
    <t xml:space="preserve"> SO 02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</si>
</sst>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31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1" fillId="0" borderId="0" xfId="0" applyFont="1" applyAlignment="1">
      <alignment horizontal="left"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styles" Target="styles.xml" /><Relationship Id="rId29" Type="http://schemas.openxmlformats.org/officeDocument/2006/relationships/theme" Target="theme/theme1.xml" /><Relationship Id="rId30" Type="http://schemas.openxmlformats.org/officeDocument/2006/relationships/calcChain" Target="calcChain.xml" /><Relationship Id="rId3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0.14999999999999999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0.14999999999999999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50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51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53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52</v>
      </c>
      <c r="AI60" s="43"/>
      <c r="AJ60" s="43"/>
      <c r="AK60" s="43"/>
      <c r="AL60" s="43"/>
      <c r="AM60" s="65" t="s">
        <v>53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55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52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53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52</v>
      </c>
      <c r="AI75" s="43"/>
      <c r="AJ75" s="43"/>
      <c r="AK75" s="43"/>
      <c r="AL75" s="43"/>
      <c r="AM75" s="65" t="s">
        <v>53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2023/01R4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Domov pro seniory, Nový Bydžov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k.ú. Nový Bydžov, 70 7163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4. 1. 2023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5.6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Nový Bydžov, Masarykovo nám. 1, 504 01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Architektura s.r.o., Vilkova 1142/15, Praha 4-Krč</v>
      </c>
      <c r="AN89" s="72"/>
      <c r="AO89" s="72"/>
      <c r="AP89" s="72"/>
      <c r="AQ89" s="41"/>
      <c r="AR89" s="45"/>
      <c r="AS89" s="82" t="s">
        <v>57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40.05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>Projecticon s.r.o., A. Kopeckého 151, Nový Hrádek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58</v>
      </c>
      <c r="D92" s="95"/>
      <c r="E92" s="95"/>
      <c r="F92" s="95"/>
      <c r="G92" s="95"/>
      <c r="H92" s="96"/>
      <c r="I92" s="97" t="s">
        <v>59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60</v>
      </c>
      <c r="AH92" s="95"/>
      <c r="AI92" s="95"/>
      <c r="AJ92" s="95"/>
      <c r="AK92" s="95"/>
      <c r="AL92" s="95"/>
      <c r="AM92" s="95"/>
      <c r="AN92" s="97" t="s">
        <v>61</v>
      </c>
      <c r="AO92" s="95"/>
      <c r="AP92" s="99"/>
      <c r="AQ92" s="100" t="s">
        <v>62</v>
      </c>
      <c r="AR92" s="45"/>
      <c r="AS92" s="101" t="s">
        <v>63</v>
      </c>
      <c r="AT92" s="102" t="s">
        <v>64</v>
      </c>
      <c r="AU92" s="102" t="s">
        <v>65</v>
      </c>
      <c r="AV92" s="102" t="s">
        <v>66</v>
      </c>
      <c r="AW92" s="102" t="s">
        <v>67</v>
      </c>
      <c r="AX92" s="102" t="s">
        <v>68</v>
      </c>
      <c r="AY92" s="102" t="s">
        <v>69</v>
      </c>
      <c r="AZ92" s="102" t="s">
        <v>70</v>
      </c>
      <c r="BA92" s="102" t="s">
        <v>71</v>
      </c>
      <c r="BB92" s="102" t="s">
        <v>72</v>
      </c>
      <c r="BC92" s="102" t="s">
        <v>73</v>
      </c>
      <c r="BD92" s="103" t="s">
        <v>74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75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ROUND(SUM(AG95:AG119),2)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ROUND(SUM(AS95:AS119),2)</f>
        <v>0</v>
      </c>
      <c r="AT94" s="115">
        <f>ROUND(SUM(AV94:AW94),2)</f>
        <v>0</v>
      </c>
      <c r="AU94" s="116">
        <f>ROUND(SUM(AU95:AU119),5)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ROUND(SUM(AZ95:AZ119),2)</f>
        <v>0</v>
      </c>
      <c r="BA94" s="115">
        <f>ROUND(SUM(BA95:BA119),2)</f>
        <v>0</v>
      </c>
      <c r="BB94" s="115">
        <f>ROUND(SUM(BB95:BB119),2)</f>
        <v>0</v>
      </c>
      <c r="BC94" s="115">
        <f>ROUND(SUM(BC95:BC119),2)</f>
        <v>0</v>
      </c>
      <c r="BD94" s="117">
        <f>ROUND(SUM(BD95:BD119),2)</f>
        <v>0</v>
      </c>
      <c r="BE94" s="6"/>
      <c r="BS94" s="118" t="s">
        <v>76</v>
      </c>
      <c r="BT94" s="118" t="s">
        <v>77</v>
      </c>
      <c r="BU94" s="119" t="s">
        <v>78</v>
      </c>
      <c r="BV94" s="118" t="s">
        <v>79</v>
      </c>
      <c r="BW94" s="118" t="s">
        <v>5</v>
      </c>
      <c r="BX94" s="118" t="s">
        <v>80</v>
      </c>
      <c r="CL94" s="118" t="s">
        <v>1</v>
      </c>
    </row>
    <row r="95" s="7" customFormat="1" ht="37.5" customHeight="1">
      <c r="A95" s="120" t="s">
        <v>81</v>
      </c>
      <c r="B95" s="121"/>
      <c r="C95" s="122"/>
      <c r="D95" s="123" t="s">
        <v>82</v>
      </c>
      <c r="E95" s="123"/>
      <c r="F95" s="123"/>
      <c r="G95" s="123"/>
      <c r="H95" s="123"/>
      <c r="I95" s="124"/>
      <c r="J95" s="123" t="s">
        <v>83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01.1.1.R01 - Domov pro...'!J30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84</v>
      </c>
      <c r="AR95" s="127"/>
      <c r="AS95" s="128">
        <v>0</v>
      </c>
      <c r="AT95" s="129">
        <f>ROUND(SUM(AV95:AW95),2)</f>
        <v>0</v>
      </c>
      <c r="AU95" s="130">
        <f>'SO 01.1.1.R01 - Domov pro...'!P141</f>
        <v>0</v>
      </c>
      <c r="AV95" s="129">
        <f>'SO 01.1.1.R01 - Domov pro...'!J33</f>
        <v>0</v>
      </c>
      <c r="AW95" s="129">
        <f>'SO 01.1.1.R01 - Domov pro...'!J34</f>
        <v>0</v>
      </c>
      <c r="AX95" s="129">
        <f>'SO 01.1.1.R01 - Domov pro...'!J35</f>
        <v>0</v>
      </c>
      <c r="AY95" s="129">
        <f>'SO 01.1.1.R01 - Domov pro...'!J36</f>
        <v>0</v>
      </c>
      <c r="AZ95" s="129">
        <f>'SO 01.1.1.R01 - Domov pro...'!F33</f>
        <v>0</v>
      </c>
      <c r="BA95" s="129">
        <f>'SO 01.1.1.R01 - Domov pro...'!F34</f>
        <v>0</v>
      </c>
      <c r="BB95" s="129">
        <f>'SO 01.1.1.R01 - Domov pro...'!F35</f>
        <v>0</v>
      </c>
      <c r="BC95" s="129">
        <f>'SO 01.1.1.R01 - Domov pro...'!F36</f>
        <v>0</v>
      </c>
      <c r="BD95" s="131">
        <f>'SO 01.1.1.R01 - Domov pro...'!F37</f>
        <v>0</v>
      </c>
      <c r="BE95" s="7"/>
      <c r="BT95" s="132" t="s">
        <v>85</v>
      </c>
      <c r="BV95" s="132" t="s">
        <v>79</v>
      </c>
      <c r="BW95" s="132" t="s">
        <v>86</v>
      </c>
      <c r="BX95" s="132" t="s">
        <v>5</v>
      </c>
      <c r="CL95" s="132" t="s">
        <v>1</v>
      </c>
      <c r="CM95" s="132" t="s">
        <v>85</v>
      </c>
    </row>
    <row r="96" s="7" customFormat="1" ht="37.5" customHeight="1">
      <c r="A96" s="120" t="s">
        <v>81</v>
      </c>
      <c r="B96" s="121"/>
      <c r="C96" s="122"/>
      <c r="D96" s="123" t="s">
        <v>87</v>
      </c>
      <c r="E96" s="123"/>
      <c r="F96" s="123"/>
      <c r="G96" s="123"/>
      <c r="H96" s="123"/>
      <c r="I96" s="124"/>
      <c r="J96" s="123" t="s">
        <v>88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01.1.2.R04 - Domov pro...'!J30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84</v>
      </c>
      <c r="AR96" s="127"/>
      <c r="AS96" s="128">
        <v>0</v>
      </c>
      <c r="AT96" s="129">
        <f>ROUND(SUM(AV96:AW96),2)</f>
        <v>0</v>
      </c>
      <c r="AU96" s="130">
        <f>'SO 01.1.2.R04 - Domov pro...'!P128</f>
        <v>0</v>
      </c>
      <c r="AV96" s="129">
        <f>'SO 01.1.2.R04 - Domov pro...'!J33</f>
        <v>0</v>
      </c>
      <c r="AW96" s="129">
        <f>'SO 01.1.2.R04 - Domov pro...'!J34</f>
        <v>0</v>
      </c>
      <c r="AX96" s="129">
        <f>'SO 01.1.2.R04 - Domov pro...'!J35</f>
        <v>0</v>
      </c>
      <c r="AY96" s="129">
        <f>'SO 01.1.2.R04 - Domov pro...'!J36</f>
        <v>0</v>
      </c>
      <c r="AZ96" s="129">
        <f>'SO 01.1.2.R04 - Domov pro...'!F33</f>
        <v>0</v>
      </c>
      <c r="BA96" s="129">
        <f>'SO 01.1.2.R04 - Domov pro...'!F34</f>
        <v>0</v>
      </c>
      <c r="BB96" s="129">
        <f>'SO 01.1.2.R04 - Domov pro...'!F35</f>
        <v>0</v>
      </c>
      <c r="BC96" s="129">
        <f>'SO 01.1.2.R04 - Domov pro...'!F36</f>
        <v>0</v>
      </c>
      <c r="BD96" s="131">
        <f>'SO 01.1.2.R04 - Domov pro...'!F37</f>
        <v>0</v>
      </c>
      <c r="BE96" s="7"/>
      <c r="BT96" s="132" t="s">
        <v>85</v>
      </c>
      <c r="BV96" s="132" t="s">
        <v>79</v>
      </c>
      <c r="BW96" s="132" t="s">
        <v>89</v>
      </c>
      <c r="BX96" s="132" t="s">
        <v>5</v>
      </c>
      <c r="CL96" s="132" t="s">
        <v>1</v>
      </c>
      <c r="CM96" s="132" t="s">
        <v>85</v>
      </c>
    </row>
    <row r="97" s="7" customFormat="1" ht="37.5" customHeight="1">
      <c r="A97" s="120" t="s">
        <v>81</v>
      </c>
      <c r="B97" s="121"/>
      <c r="C97" s="122"/>
      <c r="D97" s="123" t="s">
        <v>90</v>
      </c>
      <c r="E97" s="123"/>
      <c r="F97" s="123"/>
      <c r="G97" s="123"/>
      <c r="H97" s="123"/>
      <c r="I97" s="124"/>
      <c r="J97" s="123" t="s">
        <v>91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'SO 01.2.R04 - Elektroinst...'!J30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84</v>
      </c>
      <c r="AR97" s="127"/>
      <c r="AS97" s="128">
        <v>0</v>
      </c>
      <c r="AT97" s="129">
        <f>ROUND(SUM(AV97:AW97),2)</f>
        <v>0</v>
      </c>
      <c r="AU97" s="130">
        <f>'SO 01.2.R04 - Elektroinst...'!P129</f>
        <v>0</v>
      </c>
      <c r="AV97" s="129">
        <f>'SO 01.2.R04 - Elektroinst...'!J33</f>
        <v>0</v>
      </c>
      <c r="AW97" s="129">
        <f>'SO 01.2.R04 - Elektroinst...'!J34</f>
        <v>0</v>
      </c>
      <c r="AX97" s="129">
        <f>'SO 01.2.R04 - Elektroinst...'!J35</f>
        <v>0</v>
      </c>
      <c r="AY97" s="129">
        <f>'SO 01.2.R04 - Elektroinst...'!J36</f>
        <v>0</v>
      </c>
      <c r="AZ97" s="129">
        <f>'SO 01.2.R04 - Elektroinst...'!F33</f>
        <v>0</v>
      </c>
      <c r="BA97" s="129">
        <f>'SO 01.2.R04 - Elektroinst...'!F34</f>
        <v>0</v>
      </c>
      <c r="BB97" s="129">
        <f>'SO 01.2.R04 - Elektroinst...'!F35</f>
        <v>0</v>
      </c>
      <c r="BC97" s="129">
        <f>'SO 01.2.R04 - Elektroinst...'!F36</f>
        <v>0</v>
      </c>
      <c r="BD97" s="131">
        <f>'SO 01.2.R04 - Elektroinst...'!F37</f>
        <v>0</v>
      </c>
      <c r="BE97" s="7"/>
      <c r="BT97" s="132" t="s">
        <v>85</v>
      </c>
      <c r="BV97" s="132" t="s">
        <v>79</v>
      </c>
      <c r="BW97" s="132" t="s">
        <v>92</v>
      </c>
      <c r="BX97" s="132" t="s">
        <v>5</v>
      </c>
      <c r="CL97" s="132" t="s">
        <v>1</v>
      </c>
      <c r="CM97" s="132" t="s">
        <v>85</v>
      </c>
    </row>
    <row r="98" s="7" customFormat="1" ht="24.75" customHeight="1">
      <c r="A98" s="120" t="s">
        <v>81</v>
      </c>
      <c r="B98" s="121"/>
      <c r="C98" s="122"/>
      <c r="D98" s="123" t="s">
        <v>93</v>
      </c>
      <c r="E98" s="123"/>
      <c r="F98" s="123"/>
      <c r="G98" s="123"/>
      <c r="H98" s="123"/>
      <c r="I98" s="124"/>
      <c r="J98" s="123" t="s">
        <v>94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'SO 01.3.1 - Elektroinstal...'!J30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84</v>
      </c>
      <c r="AR98" s="127"/>
      <c r="AS98" s="128">
        <v>0</v>
      </c>
      <c r="AT98" s="129">
        <f>ROUND(SUM(AV98:AW98),2)</f>
        <v>0</v>
      </c>
      <c r="AU98" s="130">
        <f>'SO 01.3.1 - Elektroinstal...'!P122</f>
        <v>0</v>
      </c>
      <c r="AV98" s="129">
        <f>'SO 01.3.1 - Elektroinstal...'!J33</f>
        <v>0</v>
      </c>
      <c r="AW98" s="129">
        <f>'SO 01.3.1 - Elektroinstal...'!J34</f>
        <v>0</v>
      </c>
      <c r="AX98" s="129">
        <f>'SO 01.3.1 - Elektroinstal...'!J35</f>
        <v>0</v>
      </c>
      <c r="AY98" s="129">
        <f>'SO 01.3.1 - Elektroinstal...'!J36</f>
        <v>0</v>
      </c>
      <c r="AZ98" s="129">
        <f>'SO 01.3.1 - Elektroinstal...'!F33</f>
        <v>0</v>
      </c>
      <c r="BA98" s="129">
        <f>'SO 01.3.1 - Elektroinstal...'!F34</f>
        <v>0</v>
      </c>
      <c r="BB98" s="129">
        <f>'SO 01.3.1 - Elektroinstal...'!F35</f>
        <v>0</v>
      </c>
      <c r="BC98" s="129">
        <f>'SO 01.3.1 - Elektroinstal...'!F36</f>
        <v>0</v>
      </c>
      <c r="BD98" s="131">
        <f>'SO 01.3.1 - Elektroinstal...'!F37</f>
        <v>0</v>
      </c>
      <c r="BE98" s="7"/>
      <c r="BT98" s="132" t="s">
        <v>85</v>
      </c>
      <c r="BV98" s="132" t="s">
        <v>79</v>
      </c>
      <c r="BW98" s="132" t="s">
        <v>95</v>
      </c>
      <c r="BX98" s="132" t="s">
        <v>5</v>
      </c>
      <c r="CL98" s="132" t="s">
        <v>1</v>
      </c>
      <c r="CM98" s="132" t="s">
        <v>85</v>
      </c>
    </row>
    <row r="99" s="7" customFormat="1" ht="24.75" customHeight="1">
      <c r="A99" s="120" t="s">
        <v>81</v>
      </c>
      <c r="B99" s="121"/>
      <c r="C99" s="122"/>
      <c r="D99" s="123" t="s">
        <v>96</v>
      </c>
      <c r="E99" s="123"/>
      <c r="F99" s="123"/>
      <c r="G99" s="123"/>
      <c r="H99" s="123"/>
      <c r="I99" s="124"/>
      <c r="J99" s="123" t="s">
        <v>97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'SO 01.3.2 - Elektroinstal...'!J30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84</v>
      </c>
      <c r="AR99" s="127"/>
      <c r="AS99" s="128">
        <v>0</v>
      </c>
      <c r="AT99" s="129">
        <f>ROUND(SUM(AV99:AW99),2)</f>
        <v>0</v>
      </c>
      <c r="AU99" s="130">
        <f>'SO 01.3.2 - Elektroinstal...'!P117</f>
        <v>0</v>
      </c>
      <c r="AV99" s="129">
        <f>'SO 01.3.2 - Elektroinstal...'!J33</f>
        <v>0</v>
      </c>
      <c r="AW99" s="129">
        <f>'SO 01.3.2 - Elektroinstal...'!J34</f>
        <v>0</v>
      </c>
      <c r="AX99" s="129">
        <f>'SO 01.3.2 - Elektroinstal...'!J35</f>
        <v>0</v>
      </c>
      <c r="AY99" s="129">
        <f>'SO 01.3.2 - Elektroinstal...'!J36</f>
        <v>0</v>
      </c>
      <c r="AZ99" s="129">
        <f>'SO 01.3.2 - Elektroinstal...'!F33</f>
        <v>0</v>
      </c>
      <c r="BA99" s="129">
        <f>'SO 01.3.2 - Elektroinstal...'!F34</f>
        <v>0</v>
      </c>
      <c r="BB99" s="129">
        <f>'SO 01.3.2 - Elektroinstal...'!F35</f>
        <v>0</v>
      </c>
      <c r="BC99" s="129">
        <f>'SO 01.3.2 - Elektroinstal...'!F36</f>
        <v>0</v>
      </c>
      <c r="BD99" s="131">
        <f>'SO 01.3.2 - Elektroinstal...'!F37</f>
        <v>0</v>
      </c>
      <c r="BE99" s="7"/>
      <c r="BT99" s="132" t="s">
        <v>85</v>
      </c>
      <c r="BV99" s="132" t="s">
        <v>79</v>
      </c>
      <c r="BW99" s="132" t="s">
        <v>98</v>
      </c>
      <c r="BX99" s="132" t="s">
        <v>5</v>
      </c>
      <c r="CL99" s="132" t="s">
        <v>1</v>
      </c>
      <c r="CM99" s="132" t="s">
        <v>85</v>
      </c>
    </row>
    <row r="100" s="7" customFormat="1" ht="24.75" customHeight="1">
      <c r="A100" s="120" t="s">
        <v>81</v>
      </c>
      <c r="B100" s="121"/>
      <c r="C100" s="122"/>
      <c r="D100" s="123" t="s">
        <v>99</v>
      </c>
      <c r="E100" s="123"/>
      <c r="F100" s="123"/>
      <c r="G100" s="123"/>
      <c r="H100" s="123"/>
      <c r="I100" s="124"/>
      <c r="J100" s="123" t="s">
        <v>100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'SO 01.4 - Zařízení pro vy...'!J30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84</v>
      </c>
      <c r="AR100" s="127"/>
      <c r="AS100" s="128">
        <v>0</v>
      </c>
      <c r="AT100" s="129">
        <f>ROUND(SUM(AV100:AW100),2)</f>
        <v>0</v>
      </c>
      <c r="AU100" s="130">
        <f>'SO 01.4 - Zařízení pro vy...'!P125</f>
        <v>0</v>
      </c>
      <c r="AV100" s="129">
        <f>'SO 01.4 - Zařízení pro vy...'!J33</f>
        <v>0</v>
      </c>
      <c r="AW100" s="129">
        <f>'SO 01.4 - Zařízení pro vy...'!J34</f>
        <v>0</v>
      </c>
      <c r="AX100" s="129">
        <f>'SO 01.4 - Zařízení pro vy...'!J35</f>
        <v>0</v>
      </c>
      <c r="AY100" s="129">
        <f>'SO 01.4 - Zařízení pro vy...'!J36</f>
        <v>0</v>
      </c>
      <c r="AZ100" s="129">
        <f>'SO 01.4 - Zařízení pro vy...'!F33</f>
        <v>0</v>
      </c>
      <c r="BA100" s="129">
        <f>'SO 01.4 - Zařízení pro vy...'!F34</f>
        <v>0</v>
      </c>
      <c r="BB100" s="129">
        <f>'SO 01.4 - Zařízení pro vy...'!F35</f>
        <v>0</v>
      </c>
      <c r="BC100" s="129">
        <f>'SO 01.4 - Zařízení pro vy...'!F36</f>
        <v>0</v>
      </c>
      <c r="BD100" s="131">
        <f>'SO 01.4 - Zařízení pro vy...'!F37</f>
        <v>0</v>
      </c>
      <c r="BE100" s="7"/>
      <c r="BT100" s="132" t="s">
        <v>85</v>
      </c>
      <c r="BV100" s="132" t="s">
        <v>79</v>
      </c>
      <c r="BW100" s="132" t="s">
        <v>101</v>
      </c>
      <c r="BX100" s="132" t="s">
        <v>5</v>
      </c>
      <c r="CL100" s="132" t="s">
        <v>1</v>
      </c>
      <c r="CM100" s="132" t="s">
        <v>85</v>
      </c>
    </row>
    <row r="101" s="7" customFormat="1" ht="37.5" customHeight="1">
      <c r="A101" s="120" t="s">
        <v>81</v>
      </c>
      <c r="B101" s="121"/>
      <c r="C101" s="122"/>
      <c r="D101" s="123" t="s">
        <v>102</v>
      </c>
      <c r="E101" s="123"/>
      <c r="F101" s="123"/>
      <c r="G101" s="123"/>
      <c r="H101" s="123"/>
      <c r="I101" s="124"/>
      <c r="J101" s="123" t="s">
        <v>103</v>
      </c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5">
        <f>'SO 01.5.R04 - Zdravotechn...'!J30</f>
        <v>0</v>
      </c>
      <c r="AH101" s="124"/>
      <c r="AI101" s="124"/>
      <c r="AJ101" s="124"/>
      <c r="AK101" s="124"/>
      <c r="AL101" s="124"/>
      <c r="AM101" s="124"/>
      <c r="AN101" s="125">
        <f>SUM(AG101,AT101)</f>
        <v>0</v>
      </c>
      <c r="AO101" s="124"/>
      <c r="AP101" s="124"/>
      <c r="AQ101" s="126" t="s">
        <v>84</v>
      </c>
      <c r="AR101" s="127"/>
      <c r="AS101" s="128">
        <v>0</v>
      </c>
      <c r="AT101" s="129">
        <f>ROUND(SUM(AV101:AW101),2)</f>
        <v>0</v>
      </c>
      <c r="AU101" s="130">
        <f>'SO 01.5.R04 - Zdravotechn...'!P132</f>
        <v>0</v>
      </c>
      <c r="AV101" s="129">
        <f>'SO 01.5.R04 - Zdravotechn...'!J33</f>
        <v>0</v>
      </c>
      <c r="AW101" s="129">
        <f>'SO 01.5.R04 - Zdravotechn...'!J34</f>
        <v>0</v>
      </c>
      <c r="AX101" s="129">
        <f>'SO 01.5.R04 - Zdravotechn...'!J35</f>
        <v>0</v>
      </c>
      <c r="AY101" s="129">
        <f>'SO 01.5.R04 - Zdravotechn...'!J36</f>
        <v>0</v>
      </c>
      <c r="AZ101" s="129">
        <f>'SO 01.5.R04 - Zdravotechn...'!F33</f>
        <v>0</v>
      </c>
      <c r="BA101" s="129">
        <f>'SO 01.5.R04 - Zdravotechn...'!F34</f>
        <v>0</v>
      </c>
      <c r="BB101" s="129">
        <f>'SO 01.5.R04 - Zdravotechn...'!F35</f>
        <v>0</v>
      </c>
      <c r="BC101" s="129">
        <f>'SO 01.5.R04 - Zdravotechn...'!F36</f>
        <v>0</v>
      </c>
      <c r="BD101" s="131">
        <f>'SO 01.5.R04 - Zdravotechn...'!F37</f>
        <v>0</v>
      </c>
      <c r="BE101" s="7"/>
      <c r="BT101" s="132" t="s">
        <v>85</v>
      </c>
      <c r="BV101" s="132" t="s">
        <v>79</v>
      </c>
      <c r="BW101" s="132" t="s">
        <v>104</v>
      </c>
      <c r="BX101" s="132" t="s">
        <v>5</v>
      </c>
      <c r="CL101" s="132" t="s">
        <v>1</v>
      </c>
      <c r="CM101" s="132" t="s">
        <v>85</v>
      </c>
    </row>
    <row r="102" s="7" customFormat="1" ht="24.75" customHeight="1">
      <c r="A102" s="120" t="s">
        <v>81</v>
      </c>
      <c r="B102" s="121"/>
      <c r="C102" s="122"/>
      <c r="D102" s="123" t="s">
        <v>105</v>
      </c>
      <c r="E102" s="123"/>
      <c r="F102" s="123"/>
      <c r="G102" s="123"/>
      <c r="H102" s="123"/>
      <c r="I102" s="124"/>
      <c r="J102" s="123" t="s">
        <v>106</v>
      </c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5">
        <f>'SO 01.6 - Vzduchotechnika...'!J30</f>
        <v>0</v>
      </c>
      <c r="AH102" s="124"/>
      <c r="AI102" s="124"/>
      <c r="AJ102" s="124"/>
      <c r="AK102" s="124"/>
      <c r="AL102" s="124"/>
      <c r="AM102" s="124"/>
      <c r="AN102" s="125">
        <f>SUM(AG102,AT102)</f>
        <v>0</v>
      </c>
      <c r="AO102" s="124"/>
      <c r="AP102" s="124"/>
      <c r="AQ102" s="126" t="s">
        <v>84</v>
      </c>
      <c r="AR102" s="127"/>
      <c r="AS102" s="128">
        <v>0</v>
      </c>
      <c r="AT102" s="129">
        <f>ROUND(SUM(AV102:AW102),2)</f>
        <v>0</v>
      </c>
      <c r="AU102" s="130">
        <f>'SO 01.6 - Vzduchotechnika...'!P126</f>
        <v>0</v>
      </c>
      <c r="AV102" s="129">
        <f>'SO 01.6 - Vzduchotechnika...'!J33</f>
        <v>0</v>
      </c>
      <c r="AW102" s="129">
        <f>'SO 01.6 - Vzduchotechnika...'!J34</f>
        <v>0</v>
      </c>
      <c r="AX102" s="129">
        <f>'SO 01.6 - Vzduchotechnika...'!J35</f>
        <v>0</v>
      </c>
      <c r="AY102" s="129">
        <f>'SO 01.6 - Vzduchotechnika...'!J36</f>
        <v>0</v>
      </c>
      <c r="AZ102" s="129">
        <f>'SO 01.6 - Vzduchotechnika...'!F33</f>
        <v>0</v>
      </c>
      <c r="BA102" s="129">
        <f>'SO 01.6 - Vzduchotechnika...'!F34</f>
        <v>0</v>
      </c>
      <c r="BB102" s="129">
        <f>'SO 01.6 - Vzduchotechnika...'!F35</f>
        <v>0</v>
      </c>
      <c r="BC102" s="129">
        <f>'SO 01.6 - Vzduchotechnika...'!F36</f>
        <v>0</v>
      </c>
      <c r="BD102" s="131">
        <f>'SO 01.6 - Vzduchotechnika...'!F37</f>
        <v>0</v>
      </c>
      <c r="BE102" s="7"/>
      <c r="BT102" s="132" t="s">
        <v>85</v>
      </c>
      <c r="BV102" s="132" t="s">
        <v>79</v>
      </c>
      <c r="BW102" s="132" t="s">
        <v>107</v>
      </c>
      <c r="BX102" s="132" t="s">
        <v>5</v>
      </c>
      <c r="CL102" s="132" t="s">
        <v>1</v>
      </c>
      <c r="CM102" s="132" t="s">
        <v>85</v>
      </c>
    </row>
    <row r="103" s="7" customFormat="1" ht="37.5" customHeight="1">
      <c r="A103" s="120" t="s">
        <v>81</v>
      </c>
      <c r="B103" s="121"/>
      <c r="C103" s="122"/>
      <c r="D103" s="123" t="s">
        <v>108</v>
      </c>
      <c r="E103" s="123"/>
      <c r="F103" s="123"/>
      <c r="G103" s="123"/>
      <c r="H103" s="123"/>
      <c r="I103" s="124"/>
      <c r="J103" s="123" t="s">
        <v>109</v>
      </c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5">
        <f>'SO 01.8.R03 - FVE - nezpů...'!J30</f>
        <v>0</v>
      </c>
      <c r="AH103" s="124"/>
      <c r="AI103" s="124"/>
      <c r="AJ103" s="124"/>
      <c r="AK103" s="124"/>
      <c r="AL103" s="124"/>
      <c r="AM103" s="124"/>
      <c r="AN103" s="125">
        <f>SUM(AG103,AT103)</f>
        <v>0</v>
      </c>
      <c r="AO103" s="124"/>
      <c r="AP103" s="124"/>
      <c r="AQ103" s="126" t="s">
        <v>84</v>
      </c>
      <c r="AR103" s="127"/>
      <c r="AS103" s="128">
        <v>0</v>
      </c>
      <c r="AT103" s="129">
        <f>ROUND(SUM(AV103:AW103),2)</f>
        <v>0</v>
      </c>
      <c r="AU103" s="130">
        <f>'SO 01.8.R03 - FVE - nezpů...'!P119</f>
        <v>0</v>
      </c>
      <c r="AV103" s="129">
        <f>'SO 01.8.R03 - FVE - nezpů...'!J33</f>
        <v>0</v>
      </c>
      <c r="AW103" s="129">
        <f>'SO 01.8.R03 - FVE - nezpů...'!J34</f>
        <v>0</v>
      </c>
      <c r="AX103" s="129">
        <f>'SO 01.8.R03 - FVE - nezpů...'!J35</f>
        <v>0</v>
      </c>
      <c r="AY103" s="129">
        <f>'SO 01.8.R03 - FVE - nezpů...'!J36</f>
        <v>0</v>
      </c>
      <c r="AZ103" s="129">
        <f>'SO 01.8.R03 - FVE - nezpů...'!F33</f>
        <v>0</v>
      </c>
      <c r="BA103" s="129">
        <f>'SO 01.8.R03 - FVE - nezpů...'!F34</f>
        <v>0</v>
      </c>
      <c r="BB103" s="129">
        <f>'SO 01.8.R03 - FVE - nezpů...'!F35</f>
        <v>0</v>
      </c>
      <c r="BC103" s="129">
        <f>'SO 01.8.R03 - FVE - nezpů...'!F36</f>
        <v>0</v>
      </c>
      <c r="BD103" s="131">
        <f>'SO 01.8.R03 - FVE - nezpů...'!F37</f>
        <v>0</v>
      </c>
      <c r="BE103" s="7"/>
      <c r="BT103" s="132" t="s">
        <v>85</v>
      </c>
      <c r="BV103" s="132" t="s">
        <v>79</v>
      </c>
      <c r="BW103" s="132" t="s">
        <v>110</v>
      </c>
      <c r="BX103" s="132" t="s">
        <v>5</v>
      </c>
      <c r="CL103" s="132" t="s">
        <v>1</v>
      </c>
      <c r="CM103" s="132" t="s">
        <v>85</v>
      </c>
    </row>
    <row r="104" s="7" customFormat="1" ht="24.75" customHeight="1">
      <c r="A104" s="120" t="s">
        <v>81</v>
      </c>
      <c r="B104" s="121"/>
      <c r="C104" s="122"/>
      <c r="D104" s="123" t="s">
        <v>111</v>
      </c>
      <c r="E104" s="123"/>
      <c r="F104" s="123"/>
      <c r="G104" s="123"/>
      <c r="H104" s="123"/>
      <c r="I104" s="124"/>
      <c r="J104" s="123" t="s">
        <v>112</v>
      </c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5">
        <f>'SO 01.10 - Nabíjecí stani...'!J30</f>
        <v>0</v>
      </c>
      <c r="AH104" s="124"/>
      <c r="AI104" s="124"/>
      <c r="AJ104" s="124"/>
      <c r="AK104" s="124"/>
      <c r="AL104" s="124"/>
      <c r="AM104" s="124"/>
      <c r="AN104" s="125">
        <f>SUM(AG104,AT104)</f>
        <v>0</v>
      </c>
      <c r="AO104" s="124"/>
      <c r="AP104" s="124"/>
      <c r="AQ104" s="126" t="s">
        <v>84</v>
      </c>
      <c r="AR104" s="127"/>
      <c r="AS104" s="128">
        <v>0</v>
      </c>
      <c r="AT104" s="129">
        <f>ROUND(SUM(AV104:AW104),2)</f>
        <v>0</v>
      </c>
      <c r="AU104" s="130">
        <f>'SO 01.10 - Nabíjecí stani...'!P125</f>
        <v>0</v>
      </c>
      <c r="AV104" s="129">
        <f>'SO 01.10 - Nabíjecí stani...'!J33</f>
        <v>0</v>
      </c>
      <c r="AW104" s="129">
        <f>'SO 01.10 - Nabíjecí stani...'!J34</f>
        <v>0</v>
      </c>
      <c r="AX104" s="129">
        <f>'SO 01.10 - Nabíjecí stani...'!J35</f>
        <v>0</v>
      </c>
      <c r="AY104" s="129">
        <f>'SO 01.10 - Nabíjecí stani...'!J36</f>
        <v>0</v>
      </c>
      <c r="AZ104" s="129">
        <f>'SO 01.10 - Nabíjecí stani...'!F33</f>
        <v>0</v>
      </c>
      <c r="BA104" s="129">
        <f>'SO 01.10 - Nabíjecí stani...'!F34</f>
        <v>0</v>
      </c>
      <c r="BB104" s="129">
        <f>'SO 01.10 - Nabíjecí stani...'!F35</f>
        <v>0</v>
      </c>
      <c r="BC104" s="129">
        <f>'SO 01.10 - Nabíjecí stani...'!F36</f>
        <v>0</v>
      </c>
      <c r="BD104" s="131">
        <f>'SO 01.10 - Nabíjecí stani...'!F37</f>
        <v>0</v>
      </c>
      <c r="BE104" s="7"/>
      <c r="BT104" s="132" t="s">
        <v>85</v>
      </c>
      <c r="BV104" s="132" t="s">
        <v>79</v>
      </c>
      <c r="BW104" s="132" t="s">
        <v>113</v>
      </c>
      <c r="BX104" s="132" t="s">
        <v>5</v>
      </c>
      <c r="CL104" s="132" t="s">
        <v>1</v>
      </c>
      <c r="CM104" s="132" t="s">
        <v>85</v>
      </c>
    </row>
    <row r="105" s="7" customFormat="1" ht="24.75" customHeight="1">
      <c r="A105" s="120" t="s">
        <v>81</v>
      </c>
      <c r="B105" s="121"/>
      <c r="C105" s="122"/>
      <c r="D105" s="123" t="s">
        <v>114</v>
      </c>
      <c r="E105" s="123"/>
      <c r="F105" s="123"/>
      <c r="G105" s="123"/>
      <c r="H105" s="123"/>
      <c r="I105" s="124"/>
      <c r="J105" s="123" t="s">
        <v>115</v>
      </c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5">
        <f>'SO 01.11 - Solární ohřev ...'!J30</f>
        <v>0</v>
      </c>
      <c r="AH105" s="124"/>
      <c r="AI105" s="124"/>
      <c r="AJ105" s="124"/>
      <c r="AK105" s="124"/>
      <c r="AL105" s="124"/>
      <c r="AM105" s="124"/>
      <c r="AN105" s="125">
        <f>SUM(AG105,AT105)</f>
        <v>0</v>
      </c>
      <c r="AO105" s="124"/>
      <c r="AP105" s="124"/>
      <c r="AQ105" s="126" t="s">
        <v>84</v>
      </c>
      <c r="AR105" s="127"/>
      <c r="AS105" s="128">
        <v>0</v>
      </c>
      <c r="AT105" s="129">
        <f>ROUND(SUM(AV105:AW105),2)</f>
        <v>0</v>
      </c>
      <c r="AU105" s="130">
        <f>'SO 01.11 - Solární ohřev ...'!P121</f>
        <v>0</v>
      </c>
      <c r="AV105" s="129">
        <f>'SO 01.11 - Solární ohřev ...'!J33</f>
        <v>0</v>
      </c>
      <c r="AW105" s="129">
        <f>'SO 01.11 - Solární ohřev ...'!J34</f>
        <v>0</v>
      </c>
      <c r="AX105" s="129">
        <f>'SO 01.11 - Solární ohřev ...'!J35</f>
        <v>0</v>
      </c>
      <c r="AY105" s="129">
        <f>'SO 01.11 - Solární ohřev ...'!J36</f>
        <v>0</v>
      </c>
      <c r="AZ105" s="129">
        <f>'SO 01.11 - Solární ohřev ...'!F33</f>
        <v>0</v>
      </c>
      <c r="BA105" s="129">
        <f>'SO 01.11 - Solární ohřev ...'!F34</f>
        <v>0</v>
      </c>
      <c r="BB105" s="129">
        <f>'SO 01.11 - Solární ohřev ...'!F35</f>
        <v>0</v>
      </c>
      <c r="BC105" s="129">
        <f>'SO 01.11 - Solární ohřev ...'!F36</f>
        <v>0</v>
      </c>
      <c r="BD105" s="131">
        <f>'SO 01.11 - Solární ohřev ...'!F37</f>
        <v>0</v>
      </c>
      <c r="BE105" s="7"/>
      <c r="BT105" s="132" t="s">
        <v>85</v>
      </c>
      <c r="BV105" s="132" t="s">
        <v>79</v>
      </c>
      <c r="BW105" s="132" t="s">
        <v>116</v>
      </c>
      <c r="BX105" s="132" t="s">
        <v>5</v>
      </c>
      <c r="CL105" s="132" t="s">
        <v>1</v>
      </c>
      <c r="CM105" s="132" t="s">
        <v>85</v>
      </c>
    </row>
    <row r="106" s="7" customFormat="1" ht="16.5" customHeight="1">
      <c r="A106" s="120" t="s">
        <v>81</v>
      </c>
      <c r="B106" s="121"/>
      <c r="C106" s="122"/>
      <c r="D106" s="123" t="s">
        <v>117</v>
      </c>
      <c r="E106" s="123"/>
      <c r="F106" s="123"/>
      <c r="G106" s="123"/>
      <c r="H106" s="123"/>
      <c r="I106" s="124"/>
      <c r="J106" s="123" t="s">
        <v>118</v>
      </c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5">
        <f>'IO.01 - Komunikace - nezp...'!J30</f>
        <v>0</v>
      </c>
      <c r="AH106" s="124"/>
      <c r="AI106" s="124"/>
      <c r="AJ106" s="124"/>
      <c r="AK106" s="124"/>
      <c r="AL106" s="124"/>
      <c r="AM106" s="124"/>
      <c r="AN106" s="125">
        <f>SUM(AG106,AT106)</f>
        <v>0</v>
      </c>
      <c r="AO106" s="124"/>
      <c r="AP106" s="124"/>
      <c r="AQ106" s="126" t="s">
        <v>84</v>
      </c>
      <c r="AR106" s="127"/>
      <c r="AS106" s="128">
        <v>0</v>
      </c>
      <c r="AT106" s="129">
        <f>ROUND(SUM(AV106:AW106),2)</f>
        <v>0</v>
      </c>
      <c r="AU106" s="130">
        <f>'IO.01 - Komunikace - nezp...'!P126</f>
        <v>0</v>
      </c>
      <c r="AV106" s="129">
        <f>'IO.01 - Komunikace - nezp...'!J33</f>
        <v>0</v>
      </c>
      <c r="AW106" s="129">
        <f>'IO.01 - Komunikace - nezp...'!J34</f>
        <v>0</v>
      </c>
      <c r="AX106" s="129">
        <f>'IO.01 - Komunikace - nezp...'!J35</f>
        <v>0</v>
      </c>
      <c r="AY106" s="129">
        <f>'IO.01 - Komunikace - nezp...'!J36</f>
        <v>0</v>
      </c>
      <c r="AZ106" s="129">
        <f>'IO.01 - Komunikace - nezp...'!F33</f>
        <v>0</v>
      </c>
      <c r="BA106" s="129">
        <f>'IO.01 - Komunikace - nezp...'!F34</f>
        <v>0</v>
      </c>
      <c r="BB106" s="129">
        <f>'IO.01 - Komunikace - nezp...'!F35</f>
        <v>0</v>
      </c>
      <c r="BC106" s="129">
        <f>'IO.01 - Komunikace - nezp...'!F36</f>
        <v>0</v>
      </c>
      <c r="BD106" s="131">
        <f>'IO.01 - Komunikace - nezp...'!F37</f>
        <v>0</v>
      </c>
      <c r="BE106" s="7"/>
      <c r="BT106" s="132" t="s">
        <v>85</v>
      </c>
      <c r="BV106" s="132" t="s">
        <v>79</v>
      </c>
      <c r="BW106" s="132" t="s">
        <v>119</v>
      </c>
      <c r="BX106" s="132" t="s">
        <v>5</v>
      </c>
      <c r="CL106" s="132" t="s">
        <v>1</v>
      </c>
      <c r="CM106" s="132" t="s">
        <v>120</v>
      </c>
    </row>
    <row r="107" s="7" customFormat="1" ht="24.75" customHeight="1">
      <c r="A107" s="120" t="s">
        <v>81</v>
      </c>
      <c r="B107" s="121"/>
      <c r="C107" s="122"/>
      <c r="D107" s="123" t="s">
        <v>121</v>
      </c>
      <c r="E107" s="123"/>
      <c r="F107" s="123"/>
      <c r="G107" s="123"/>
      <c r="H107" s="123"/>
      <c r="I107" s="124"/>
      <c r="J107" s="123" t="s">
        <v>122</v>
      </c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5">
        <f>'IO.02 - Vodovodní přípojk...'!J30</f>
        <v>0</v>
      </c>
      <c r="AH107" s="124"/>
      <c r="AI107" s="124"/>
      <c r="AJ107" s="124"/>
      <c r="AK107" s="124"/>
      <c r="AL107" s="124"/>
      <c r="AM107" s="124"/>
      <c r="AN107" s="125">
        <f>SUM(AG107,AT107)</f>
        <v>0</v>
      </c>
      <c r="AO107" s="124"/>
      <c r="AP107" s="124"/>
      <c r="AQ107" s="126" t="s">
        <v>84</v>
      </c>
      <c r="AR107" s="127"/>
      <c r="AS107" s="128">
        <v>0</v>
      </c>
      <c r="AT107" s="129">
        <f>ROUND(SUM(AV107:AW107),2)</f>
        <v>0</v>
      </c>
      <c r="AU107" s="130">
        <f>'IO.02 - Vodovodní přípojk...'!P125</f>
        <v>0</v>
      </c>
      <c r="AV107" s="129">
        <f>'IO.02 - Vodovodní přípojk...'!J33</f>
        <v>0</v>
      </c>
      <c r="AW107" s="129">
        <f>'IO.02 - Vodovodní přípojk...'!J34</f>
        <v>0</v>
      </c>
      <c r="AX107" s="129">
        <f>'IO.02 - Vodovodní přípojk...'!J35</f>
        <v>0</v>
      </c>
      <c r="AY107" s="129">
        <f>'IO.02 - Vodovodní přípojk...'!J36</f>
        <v>0</v>
      </c>
      <c r="AZ107" s="129">
        <f>'IO.02 - Vodovodní přípojk...'!F33</f>
        <v>0</v>
      </c>
      <c r="BA107" s="129">
        <f>'IO.02 - Vodovodní přípojk...'!F34</f>
        <v>0</v>
      </c>
      <c r="BB107" s="129">
        <f>'IO.02 - Vodovodní přípojk...'!F35</f>
        <v>0</v>
      </c>
      <c r="BC107" s="129">
        <f>'IO.02 - Vodovodní přípojk...'!F36</f>
        <v>0</v>
      </c>
      <c r="BD107" s="131">
        <f>'IO.02 - Vodovodní přípojk...'!F37</f>
        <v>0</v>
      </c>
      <c r="BE107" s="7"/>
      <c r="BT107" s="132" t="s">
        <v>85</v>
      </c>
      <c r="BV107" s="132" t="s">
        <v>79</v>
      </c>
      <c r="BW107" s="132" t="s">
        <v>123</v>
      </c>
      <c r="BX107" s="132" t="s">
        <v>5</v>
      </c>
      <c r="CL107" s="132" t="s">
        <v>1</v>
      </c>
      <c r="CM107" s="132" t="s">
        <v>120</v>
      </c>
    </row>
    <row r="108" s="7" customFormat="1" ht="24.75" customHeight="1">
      <c r="A108" s="120" t="s">
        <v>81</v>
      </c>
      <c r="B108" s="121"/>
      <c r="C108" s="122"/>
      <c r="D108" s="123" t="s">
        <v>124</v>
      </c>
      <c r="E108" s="123"/>
      <c r="F108" s="123"/>
      <c r="G108" s="123"/>
      <c r="H108" s="123"/>
      <c r="I108" s="124"/>
      <c r="J108" s="123" t="s">
        <v>125</v>
      </c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5">
        <f>'IO.03 - Kanalizační přípo...'!J30</f>
        <v>0</v>
      </c>
      <c r="AH108" s="124"/>
      <c r="AI108" s="124"/>
      <c r="AJ108" s="124"/>
      <c r="AK108" s="124"/>
      <c r="AL108" s="124"/>
      <c r="AM108" s="124"/>
      <c r="AN108" s="125">
        <f>SUM(AG108,AT108)</f>
        <v>0</v>
      </c>
      <c r="AO108" s="124"/>
      <c r="AP108" s="124"/>
      <c r="AQ108" s="126" t="s">
        <v>84</v>
      </c>
      <c r="AR108" s="127"/>
      <c r="AS108" s="128">
        <v>0</v>
      </c>
      <c r="AT108" s="129">
        <f>ROUND(SUM(AV108:AW108),2)</f>
        <v>0</v>
      </c>
      <c r="AU108" s="130">
        <f>'IO.03 - Kanalizační přípo...'!P123</f>
        <v>0</v>
      </c>
      <c r="AV108" s="129">
        <f>'IO.03 - Kanalizační přípo...'!J33</f>
        <v>0</v>
      </c>
      <c r="AW108" s="129">
        <f>'IO.03 - Kanalizační přípo...'!J34</f>
        <v>0</v>
      </c>
      <c r="AX108" s="129">
        <f>'IO.03 - Kanalizační přípo...'!J35</f>
        <v>0</v>
      </c>
      <c r="AY108" s="129">
        <f>'IO.03 - Kanalizační přípo...'!J36</f>
        <v>0</v>
      </c>
      <c r="AZ108" s="129">
        <f>'IO.03 - Kanalizační přípo...'!F33</f>
        <v>0</v>
      </c>
      <c r="BA108" s="129">
        <f>'IO.03 - Kanalizační přípo...'!F34</f>
        <v>0</v>
      </c>
      <c r="BB108" s="129">
        <f>'IO.03 - Kanalizační přípo...'!F35</f>
        <v>0</v>
      </c>
      <c r="BC108" s="129">
        <f>'IO.03 - Kanalizační přípo...'!F36</f>
        <v>0</v>
      </c>
      <c r="BD108" s="131">
        <f>'IO.03 - Kanalizační přípo...'!F37</f>
        <v>0</v>
      </c>
      <c r="BE108" s="7"/>
      <c r="BT108" s="132" t="s">
        <v>85</v>
      </c>
      <c r="BV108" s="132" t="s">
        <v>79</v>
      </c>
      <c r="BW108" s="132" t="s">
        <v>126</v>
      </c>
      <c r="BX108" s="132" t="s">
        <v>5</v>
      </c>
      <c r="CL108" s="132" t="s">
        <v>1</v>
      </c>
      <c r="CM108" s="132" t="s">
        <v>120</v>
      </c>
    </row>
    <row r="109" s="7" customFormat="1" ht="16.5" customHeight="1">
      <c r="A109" s="120" t="s">
        <v>81</v>
      </c>
      <c r="B109" s="121"/>
      <c r="C109" s="122"/>
      <c r="D109" s="123" t="s">
        <v>127</v>
      </c>
      <c r="E109" s="123"/>
      <c r="F109" s="123"/>
      <c r="G109" s="123"/>
      <c r="H109" s="123"/>
      <c r="I109" s="124"/>
      <c r="J109" s="123" t="s">
        <v>128</v>
      </c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5">
        <f>'IO.04 - Plynová přípojka ...'!J30</f>
        <v>0</v>
      </c>
      <c r="AH109" s="124"/>
      <c r="AI109" s="124"/>
      <c r="AJ109" s="124"/>
      <c r="AK109" s="124"/>
      <c r="AL109" s="124"/>
      <c r="AM109" s="124"/>
      <c r="AN109" s="125">
        <f>SUM(AG109,AT109)</f>
        <v>0</v>
      </c>
      <c r="AO109" s="124"/>
      <c r="AP109" s="124"/>
      <c r="AQ109" s="126" t="s">
        <v>84</v>
      </c>
      <c r="AR109" s="127"/>
      <c r="AS109" s="128">
        <v>0</v>
      </c>
      <c r="AT109" s="129">
        <f>ROUND(SUM(AV109:AW109),2)</f>
        <v>0</v>
      </c>
      <c r="AU109" s="130">
        <f>'IO.04 - Plynová přípojka ...'!P123</f>
        <v>0</v>
      </c>
      <c r="AV109" s="129">
        <f>'IO.04 - Plynová přípojka ...'!J33</f>
        <v>0</v>
      </c>
      <c r="AW109" s="129">
        <f>'IO.04 - Plynová přípojka ...'!J34</f>
        <v>0</v>
      </c>
      <c r="AX109" s="129">
        <f>'IO.04 - Plynová přípojka ...'!J35</f>
        <v>0</v>
      </c>
      <c r="AY109" s="129">
        <f>'IO.04 - Plynová přípojka ...'!J36</f>
        <v>0</v>
      </c>
      <c r="AZ109" s="129">
        <f>'IO.04 - Plynová přípojka ...'!F33</f>
        <v>0</v>
      </c>
      <c r="BA109" s="129">
        <f>'IO.04 - Plynová přípojka ...'!F34</f>
        <v>0</v>
      </c>
      <c r="BB109" s="129">
        <f>'IO.04 - Plynová přípojka ...'!F35</f>
        <v>0</v>
      </c>
      <c r="BC109" s="129">
        <f>'IO.04 - Plynová přípojka ...'!F36</f>
        <v>0</v>
      </c>
      <c r="BD109" s="131">
        <f>'IO.04 - Plynová přípojka ...'!F37</f>
        <v>0</v>
      </c>
      <c r="BE109" s="7"/>
      <c r="BT109" s="132" t="s">
        <v>85</v>
      </c>
      <c r="BV109" s="132" t="s">
        <v>79</v>
      </c>
      <c r="BW109" s="132" t="s">
        <v>129</v>
      </c>
      <c r="BX109" s="132" t="s">
        <v>5</v>
      </c>
      <c r="CL109" s="132" t="s">
        <v>1</v>
      </c>
      <c r="CM109" s="132" t="s">
        <v>120</v>
      </c>
    </row>
    <row r="110" s="7" customFormat="1" ht="24.75" customHeight="1">
      <c r="A110" s="120" t="s">
        <v>81</v>
      </c>
      <c r="B110" s="121"/>
      <c r="C110" s="122"/>
      <c r="D110" s="123" t="s">
        <v>130</v>
      </c>
      <c r="E110" s="123"/>
      <c r="F110" s="123"/>
      <c r="G110" s="123"/>
      <c r="H110" s="123"/>
      <c r="I110" s="124"/>
      <c r="J110" s="123" t="s">
        <v>131</v>
      </c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5">
        <f>'IO.05 - Slaboproudé kabel...'!J30</f>
        <v>0</v>
      </c>
      <c r="AH110" s="124"/>
      <c r="AI110" s="124"/>
      <c r="AJ110" s="124"/>
      <c r="AK110" s="124"/>
      <c r="AL110" s="124"/>
      <c r="AM110" s="124"/>
      <c r="AN110" s="125">
        <f>SUM(AG110,AT110)</f>
        <v>0</v>
      </c>
      <c r="AO110" s="124"/>
      <c r="AP110" s="124"/>
      <c r="AQ110" s="126" t="s">
        <v>84</v>
      </c>
      <c r="AR110" s="127"/>
      <c r="AS110" s="128">
        <v>0</v>
      </c>
      <c r="AT110" s="129">
        <f>ROUND(SUM(AV110:AW110),2)</f>
        <v>0</v>
      </c>
      <c r="AU110" s="130">
        <f>'IO.05 - Slaboproudé kabel...'!P125</f>
        <v>0</v>
      </c>
      <c r="AV110" s="129">
        <f>'IO.05 - Slaboproudé kabel...'!J33</f>
        <v>0</v>
      </c>
      <c r="AW110" s="129">
        <f>'IO.05 - Slaboproudé kabel...'!J34</f>
        <v>0</v>
      </c>
      <c r="AX110" s="129">
        <f>'IO.05 - Slaboproudé kabel...'!J35</f>
        <v>0</v>
      </c>
      <c r="AY110" s="129">
        <f>'IO.05 - Slaboproudé kabel...'!J36</f>
        <v>0</v>
      </c>
      <c r="AZ110" s="129">
        <f>'IO.05 - Slaboproudé kabel...'!F33</f>
        <v>0</v>
      </c>
      <c r="BA110" s="129">
        <f>'IO.05 - Slaboproudé kabel...'!F34</f>
        <v>0</v>
      </c>
      <c r="BB110" s="129">
        <f>'IO.05 - Slaboproudé kabel...'!F35</f>
        <v>0</v>
      </c>
      <c r="BC110" s="129">
        <f>'IO.05 - Slaboproudé kabel...'!F36</f>
        <v>0</v>
      </c>
      <c r="BD110" s="131">
        <f>'IO.05 - Slaboproudé kabel...'!F37</f>
        <v>0</v>
      </c>
      <c r="BE110" s="7"/>
      <c r="BT110" s="132" t="s">
        <v>85</v>
      </c>
      <c r="BV110" s="132" t="s">
        <v>79</v>
      </c>
      <c r="BW110" s="132" t="s">
        <v>132</v>
      </c>
      <c r="BX110" s="132" t="s">
        <v>5</v>
      </c>
      <c r="CL110" s="132" t="s">
        <v>1</v>
      </c>
      <c r="CM110" s="132" t="s">
        <v>120</v>
      </c>
    </row>
    <row r="111" s="7" customFormat="1" ht="24.75" customHeight="1">
      <c r="A111" s="120" t="s">
        <v>81</v>
      </c>
      <c r="B111" s="121"/>
      <c r="C111" s="122"/>
      <c r="D111" s="123" t="s">
        <v>133</v>
      </c>
      <c r="E111" s="123"/>
      <c r="F111" s="123"/>
      <c r="G111" s="123"/>
      <c r="H111" s="123"/>
      <c r="I111" s="124"/>
      <c r="J111" s="123" t="s">
        <v>134</v>
      </c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5">
        <f>'IO.06 - Plynová zařízení ...'!J30</f>
        <v>0</v>
      </c>
      <c r="AH111" s="124"/>
      <c r="AI111" s="124"/>
      <c r="AJ111" s="124"/>
      <c r="AK111" s="124"/>
      <c r="AL111" s="124"/>
      <c r="AM111" s="124"/>
      <c r="AN111" s="125">
        <f>SUM(AG111,AT111)</f>
        <v>0</v>
      </c>
      <c r="AO111" s="124"/>
      <c r="AP111" s="124"/>
      <c r="AQ111" s="126" t="s">
        <v>84</v>
      </c>
      <c r="AR111" s="127"/>
      <c r="AS111" s="128">
        <v>0</v>
      </c>
      <c r="AT111" s="129">
        <f>ROUND(SUM(AV111:AW111),2)</f>
        <v>0</v>
      </c>
      <c r="AU111" s="130">
        <f>'IO.06 - Plynová zařízení ...'!P122</f>
        <v>0</v>
      </c>
      <c r="AV111" s="129">
        <f>'IO.06 - Plynová zařízení ...'!J33</f>
        <v>0</v>
      </c>
      <c r="AW111" s="129">
        <f>'IO.06 - Plynová zařízení ...'!J34</f>
        <v>0</v>
      </c>
      <c r="AX111" s="129">
        <f>'IO.06 - Plynová zařízení ...'!J35</f>
        <v>0</v>
      </c>
      <c r="AY111" s="129">
        <f>'IO.06 - Plynová zařízení ...'!J36</f>
        <v>0</v>
      </c>
      <c r="AZ111" s="129">
        <f>'IO.06 - Plynová zařízení ...'!F33</f>
        <v>0</v>
      </c>
      <c r="BA111" s="129">
        <f>'IO.06 - Plynová zařízení ...'!F34</f>
        <v>0</v>
      </c>
      <c r="BB111" s="129">
        <f>'IO.06 - Plynová zařízení ...'!F35</f>
        <v>0</v>
      </c>
      <c r="BC111" s="129">
        <f>'IO.06 - Plynová zařízení ...'!F36</f>
        <v>0</v>
      </c>
      <c r="BD111" s="131">
        <f>'IO.06 - Plynová zařízení ...'!F37</f>
        <v>0</v>
      </c>
      <c r="BE111" s="7"/>
      <c r="BT111" s="132" t="s">
        <v>85</v>
      </c>
      <c r="BV111" s="132" t="s">
        <v>79</v>
      </c>
      <c r="BW111" s="132" t="s">
        <v>135</v>
      </c>
      <c r="BX111" s="132" t="s">
        <v>5</v>
      </c>
      <c r="CL111" s="132" t="s">
        <v>1</v>
      </c>
      <c r="CM111" s="132" t="s">
        <v>120</v>
      </c>
    </row>
    <row r="112" s="7" customFormat="1" ht="16.5" customHeight="1">
      <c r="A112" s="120" t="s">
        <v>81</v>
      </c>
      <c r="B112" s="121"/>
      <c r="C112" s="122"/>
      <c r="D112" s="123" t="s">
        <v>136</v>
      </c>
      <c r="E112" s="123"/>
      <c r="F112" s="123"/>
      <c r="G112" s="123"/>
      <c r="H112" s="123"/>
      <c r="I112" s="124"/>
      <c r="J112" s="123" t="s">
        <v>137</v>
      </c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5">
        <f>'IO.07 - Sadové úpravy - n...'!J30</f>
        <v>0</v>
      </c>
      <c r="AH112" s="124"/>
      <c r="AI112" s="124"/>
      <c r="AJ112" s="124"/>
      <c r="AK112" s="124"/>
      <c r="AL112" s="124"/>
      <c r="AM112" s="124"/>
      <c r="AN112" s="125">
        <f>SUM(AG112,AT112)</f>
        <v>0</v>
      </c>
      <c r="AO112" s="124"/>
      <c r="AP112" s="124"/>
      <c r="AQ112" s="126" t="s">
        <v>84</v>
      </c>
      <c r="AR112" s="127"/>
      <c r="AS112" s="128">
        <v>0</v>
      </c>
      <c r="AT112" s="129">
        <f>ROUND(SUM(AV112:AW112),2)</f>
        <v>0</v>
      </c>
      <c r="AU112" s="130">
        <f>'IO.07 - Sadové úpravy - n...'!P122</f>
        <v>0</v>
      </c>
      <c r="AV112" s="129">
        <f>'IO.07 - Sadové úpravy - n...'!J33</f>
        <v>0</v>
      </c>
      <c r="AW112" s="129">
        <f>'IO.07 - Sadové úpravy - n...'!J34</f>
        <v>0</v>
      </c>
      <c r="AX112" s="129">
        <f>'IO.07 - Sadové úpravy - n...'!J35</f>
        <v>0</v>
      </c>
      <c r="AY112" s="129">
        <f>'IO.07 - Sadové úpravy - n...'!J36</f>
        <v>0</v>
      </c>
      <c r="AZ112" s="129">
        <f>'IO.07 - Sadové úpravy - n...'!F33</f>
        <v>0</v>
      </c>
      <c r="BA112" s="129">
        <f>'IO.07 - Sadové úpravy - n...'!F34</f>
        <v>0</v>
      </c>
      <c r="BB112" s="129">
        <f>'IO.07 - Sadové úpravy - n...'!F35</f>
        <v>0</v>
      </c>
      <c r="BC112" s="129">
        <f>'IO.07 - Sadové úpravy - n...'!F36</f>
        <v>0</v>
      </c>
      <c r="BD112" s="131">
        <f>'IO.07 - Sadové úpravy - n...'!F37</f>
        <v>0</v>
      </c>
      <c r="BE112" s="7"/>
      <c r="BT112" s="132" t="s">
        <v>85</v>
      </c>
      <c r="BV112" s="132" t="s">
        <v>79</v>
      </c>
      <c r="BW112" s="132" t="s">
        <v>138</v>
      </c>
      <c r="BX112" s="132" t="s">
        <v>5</v>
      </c>
      <c r="CL112" s="132" t="s">
        <v>1</v>
      </c>
      <c r="CM112" s="132" t="s">
        <v>120</v>
      </c>
    </row>
    <row r="113" s="7" customFormat="1" ht="16.5" customHeight="1">
      <c r="A113" s="120" t="s">
        <v>81</v>
      </c>
      <c r="B113" s="121"/>
      <c r="C113" s="122"/>
      <c r="D113" s="123" t="s">
        <v>139</v>
      </c>
      <c r="E113" s="123"/>
      <c r="F113" s="123"/>
      <c r="G113" s="123"/>
      <c r="H113" s="123"/>
      <c r="I113" s="124"/>
      <c r="J113" s="123" t="s">
        <v>140</v>
      </c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5">
        <f>'IO.08 - Mobiliář - nezpůs...'!J30</f>
        <v>0</v>
      </c>
      <c r="AH113" s="124"/>
      <c r="AI113" s="124"/>
      <c r="AJ113" s="124"/>
      <c r="AK113" s="124"/>
      <c r="AL113" s="124"/>
      <c r="AM113" s="124"/>
      <c r="AN113" s="125">
        <f>SUM(AG113,AT113)</f>
        <v>0</v>
      </c>
      <c r="AO113" s="124"/>
      <c r="AP113" s="124"/>
      <c r="AQ113" s="126" t="s">
        <v>84</v>
      </c>
      <c r="AR113" s="127"/>
      <c r="AS113" s="128">
        <v>0</v>
      </c>
      <c r="AT113" s="129">
        <f>ROUND(SUM(AV113:AW113),2)</f>
        <v>0</v>
      </c>
      <c r="AU113" s="130">
        <f>'IO.08 - Mobiliář - nezpůs...'!P124</f>
        <v>0</v>
      </c>
      <c r="AV113" s="129">
        <f>'IO.08 - Mobiliář - nezpůs...'!J33</f>
        <v>0</v>
      </c>
      <c r="AW113" s="129">
        <f>'IO.08 - Mobiliář - nezpůs...'!J34</f>
        <v>0</v>
      </c>
      <c r="AX113" s="129">
        <f>'IO.08 - Mobiliář - nezpůs...'!J35</f>
        <v>0</v>
      </c>
      <c r="AY113" s="129">
        <f>'IO.08 - Mobiliář - nezpůs...'!J36</f>
        <v>0</v>
      </c>
      <c r="AZ113" s="129">
        <f>'IO.08 - Mobiliář - nezpůs...'!F33</f>
        <v>0</v>
      </c>
      <c r="BA113" s="129">
        <f>'IO.08 - Mobiliář - nezpůs...'!F34</f>
        <v>0</v>
      </c>
      <c r="BB113" s="129">
        <f>'IO.08 - Mobiliář - nezpůs...'!F35</f>
        <v>0</v>
      </c>
      <c r="BC113" s="129">
        <f>'IO.08 - Mobiliář - nezpůs...'!F36</f>
        <v>0</v>
      </c>
      <c r="BD113" s="131">
        <f>'IO.08 - Mobiliář - nezpůs...'!F37</f>
        <v>0</v>
      </c>
      <c r="BE113" s="7"/>
      <c r="BT113" s="132" t="s">
        <v>85</v>
      </c>
      <c r="BV113" s="132" t="s">
        <v>79</v>
      </c>
      <c r="BW113" s="132" t="s">
        <v>141</v>
      </c>
      <c r="BX113" s="132" t="s">
        <v>5</v>
      </c>
      <c r="CL113" s="132" t="s">
        <v>1</v>
      </c>
      <c r="CM113" s="132" t="s">
        <v>120</v>
      </c>
    </row>
    <row r="114" s="7" customFormat="1" ht="24.75" customHeight="1">
      <c r="A114" s="120" t="s">
        <v>81</v>
      </c>
      <c r="B114" s="121"/>
      <c r="C114" s="122"/>
      <c r="D114" s="123" t="s">
        <v>142</v>
      </c>
      <c r="E114" s="123"/>
      <c r="F114" s="123"/>
      <c r="G114" s="123"/>
      <c r="H114" s="123"/>
      <c r="I114" s="124"/>
      <c r="J114" s="123" t="s">
        <v>143</v>
      </c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5">
        <f>'IO 09 - Areálové  rozvody...'!J30</f>
        <v>0</v>
      </c>
      <c r="AH114" s="124"/>
      <c r="AI114" s="124"/>
      <c r="AJ114" s="124"/>
      <c r="AK114" s="124"/>
      <c r="AL114" s="124"/>
      <c r="AM114" s="124"/>
      <c r="AN114" s="125">
        <f>SUM(AG114,AT114)</f>
        <v>0</v>
      </c>
      <c r="AO114" s="124"/>
      <c r="AP114" s="124"/>
      <c r="AQ114" s="126" t="s">
        <v>84</v>
      </c>
      <c r="AR114" s="127"/>
      <c r="AS114" s="128">
        <v>0</v>
      </c>
      <c r="AT114" s="129">
        <f>ROUND(SUM(AV114:AW114),2)</f>
        <v>0</v>
      </c>
      <c r="AU114" s="130">
        <f>'IO 09 - Areálové  rozvody...'!P118</f>
        <v>0</v>
      </c>
      <c r="AV114" s="129">
        <f>'IO 09 - Areálové  rozvody...'!J33</f>
        <v>0</v>
      </c>
      <c r="AW114" s="129">
        <f>'IO 09 - Areálové  rozvody...'!J34</f>
        <v>0</v>
      </c>
      <c r="AX114" s="129">
        <f>'IO 09 - Areálové  rozvody...'!J35</f>
        <v>0</v>
      </c>
      <c r="AY114" s="129">
        <f>'IO 09 - Areálové  rozvody...'!J36</f>
        <v>0</v>
      </c>
      <c r="AZ114" s="129">
        <f>'IO 09 - Areálové  rozvody...'!F33</f>
        <v>0</v>
      </c>
      <c r="BA114" s="129">
        <f>'IO 09 - Areálové  rozvody...'!F34</f>
        <v>0</v>
      </c>
      <c r="BB114" s="129">
        <f>'IO 09 - Areálové  rozvody...'!F35</f>
        <v>0</v>
      </c>
      <c r="BC114" s="129">
        <f>'IO 09 - Areálové  rozvody...'!F36</f>
        <v>0</v>
      </c>
      <c r="BD114" s="131">
        <f>'IO 09 - Areálové  rozvody...'!F37</f>
        <v>0</v>
      </c>
      <c r="BE114" s="7"/>
      <c r="BT114" s="132" t="s">
        <v>85</v>
      </c>
      <c r="BV114" s="132" t="s">
        <v>79</v>
      </c>
      <c r="BW114" s="132" t="s">
        <v>144</v>
      </c>
      <c r="BX114" s="132" t="s">
        <v>5</v>
      </c>
      <c r="CL114" s="132" t="s">
        <v>1</v>
      </c>
      <c r="CM114" s="132" t="s">
        <v>120</v>
      </c>
    </row>
    <row r="115" s="7" customFormat="1" ht="24.75" customHeight="1">
      <c r="A115" s="120" t="s">
        <v>81</v>
      </c>
      <c r="B115" s="121"/>
      <c r="C115" s="122"/>
      <c r="D115" s="123" t="s">
        <v>145</v>
      </c>
      <c r="E115" s="123"/>
      <c r="F115" s="123"/>
      <c r="G115" s="123"/>
      <c r="H115" s="123"/>
      <c r="I115" s="124"/>
      <c r="J115" s="123" t="s">
        <v>146</v>
      </c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5">
        <f>'IO 10 - Areálové silnopro...'!J30</f>
        <v>0</v>
      </c>
      <c r="AH115" s="124"/>
      <c r="AI115" s="124"/>
      <c r="AJ115" s="124"/>
      <c r="AK115" s="124"/>
      <c r="AL115" s="124"/>
      <c r="AM115" s="124"/>
      <c r="AN115" s="125">
        <f>SUM(AG115,AT115)</f>
        <v>0</v>
      </c>
      <c r="AO115" s="124"/>
      <c r="AP115" s="124"/>
      <c r="AQ115" s="126" t="s">
        <v>84</v>
      </c>
      <c r="AR115" s="127"/>
      <c r="AS115" s="128">
        <v>0</v>
      </c>
      <c r="AT115" s="129">
        <f>ROUND(SUM(AV115:AW115),2)</f>
        <v>0</v>
      </c>
      <c r="AU115" s="130">
        <f>'IO 10 - Areálové silnopro...'!P129</f>
        <v>0</v>
      </c>
      <c r="AV115" s="129">
        <f>'IO 10 - Areálové silnopro...'!J33</f>
        <v>0</v>
      </c>
      <c r="AW115" s="129">
        <f>'IO 10 - Areálové silnopro...'!J34</f>
        <v>0</v>
      </c>
      <c r="AX115" s="129">
        <f>'IO 10 - Areálové silnopro...'!J35</f>
        <v>0</v>
      </c>
      <c r="AY115" s="129">
        <f>'IO 10 - Areálové silnopro...'!J36</f>
        <v>0</v>
      </c>
      <c r="AZ115" s="129">
        <f>'IO 10 - Areálové silnopro...'!F33</f>
        <v>0</v>
      </c>
      <c r="BA115" s="129">
        <f>'IO 10 - Areálové silnopro...'!F34</f>
        <v>0</v>
      </c>
      <c r="BB115" s="129">
        <f>'IO 10 - Areálové silnopro...'!F35</f>
        <v>0</v>
      </c>
      <c r="BC115" s="129">
        <f>'IO 10 - Areálové silnopro...'!F36</f>
        <v>0</v>
      </c>
      <c r="BD115" s="131">
        <f>'IO 10 - Areálové silnopro...'!F37</f>
        <v>0</v>
      </c>
      <c r="BE115" s="7"/>
      <c r="BT115" s="132" t="s">
        <v>85</v>
      </c>
      <c r="BV115" s="132" t="s">
        <v>79</v>
      </c>
      <c r="BW115" s="132" t="s">
        <v>147</v>
      </c>
      <c r="BX115" s="132" t="s">
        <v>5</v>
      </c>
      <c r="CL115" s="132" t="s">
        <v>1</v>
      </c>
      <c r="CM115" s="132" t="s">
        <v>120</v>
      </c>
    </row>
    <row r="116" s="7" customFormat="1" ht="24.75" customHeight="1">
      <c r="A116" s="120" t="s">
        <v>81</v>
      </c>
      <c r="B116" s="121"/>
      <c r="C116" s="122"/>
      <c r="D116" s="123" t="s">
        <v>148</v>
      </c>
      <c r="E116" s="123"/>
      <c r="F116" s="123"/>
      <c r="G116" s="123"/>
      <c r="H116" s="123"/>
      <c r="I116" s="124"/>
      <c r="J116" s="123" t="s">
        <v>149</v>
      </c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5">
        <f>'IO 11 - Areálové slabopro...'!J30</f>
        <v>0</v>
      </c>
      <c r="AH116" s="124"/>
      <c r="AI116" s="124"/>
      <c r="AJ116" s="124"/>
      <c r="AK116" s="124"/>
      <c r="AL116" s="124"/>
      <c r="AM116" s="124"/>
      <c r="AN116" s="125">
        <f>SUM(AG116,AT116)</f>
        <v>0</v>
      </c>
      <c r="AO116" s="124"/>
      <c r="AP116" s="124"/>
      <c r="AQ116" s="126" t="s">
        <v>84</v>
      </c>
      <c r="AR116" s="127"/>
      <c r="AS116" s="128">
        <v>0</v>
      </c>
      <c r="AT116" s="129">
        <f>ROUND(SUM(AV116:AW116),2)</f>
        <v>0</v>
      </c>
      <c r="AU116" s="130">
        <f>'IO 11 - Areálové slabopro...'!P125</f>
        <v>0</v>
      </c>
      <c r="AV116" s="129">
        <f>'IO 11 - Areálové slabopro...'!J33</f>
        <v>0</v>
      </c>
      <c r="AW116" s="129">
        <f>'IO 11 - Areálové slabopro...'!J34</f>
        <v>0</v>
      </c>
      <c r="AX116" s="129">
        <f>'IO 11 - Areálové slabopro...'!J35</f>
        <v>0</v>
      </c>
      <c r="AY116" s="129">
        <f>'IO 11 - Areálové slabopro...'!J36</f>
        <v>0</v>
      </c>
      <c r="AZ116" s="129">
        <f>'IO 11 - Areálové slabopro...'!F33</f>
        <v>0</v>
      </c>
      <c r="BA116" s="129">
        <f>'IO 11 - Areálové slabopro...'!F34</f>
        <v>0</v>
      </c>
      <c r="BB116" s="129">
        <f>'IO 11 - Areálové slabopro...'!F35</f>
        <v>0</v>
      </c>
      <c r="BC116" s="129">
        <f>'IO 11 - Areálové slabopro...'!F36</f>
        <v>0</v>
      </c>
      <c r="BD116" s="131">
        <f>'IO 11 - Areálové slabopro...'!F37</f>
        <v>0</v>
      </c>
      <c r="BE116" s="7"/>
      <c r="BT116" s="132" t="s">
        <v>85</v>
      </c>
      <c r="BV116" s="132" t="s">
        <v>79</v>
      </c>
      <c r="BW116" s="132" t="s">
        <v>150</v>
      </c>
      <c r="BX116" s="132" t="s">
        <v>5</v>
      </c>
      <c r="CL116" s="132" t="s">
        <v>1</v>
      </c>
      <c r="CM116" s="132" t="s">
        <v>120</v>
      </c>
    </row>
    <row r="117" s="7" customFormat="1" ht="24.75" customHeight="1">
      <c r="A117" s="120" t="s">
        <v>81</v>
      </c>
      <c r="B117" s="121"/>
      <c r="C117" s="122"/>
      <c r="D117" s="123" t="s">
        <v>151</v>
      </c>
      <c r="E117" s="123"/>
      <c r="F117" s="123"/>
      <c r="G117" s="123"/>
      <c r="H117" s="123"/>
      <c r="I117" s="124"/>
      <c r="J117" s="123" t="s">
        <v>152</v>
      </c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5">
        <f>'IO 12 - Areálové rozvody ...'!J30</f>
        <v>0</v>
      </c>
      <c r="AH117" s="124"/>
      <c r="AI117" s="124"/>
      <c r="AJ117" s="124"/>
      <c r="AK117" s="124"/>
      <c r="AL117" s="124"/>
      <c r="AM117" s="124"/>
      <c r="AN117" s="125">
        <f>SUM(AG117,AT117)</f>
        <v>0</v>
      </c>
      <c r="AO117" s="124"/>
      <c r="AP117" s="124"/>
      <c r="AQ117" s="126" t="s">
        <v>84</v>
      </c>
      <c r="AR117" s="127"/>
      <c r="AS117" s="128">
        <v>0</v>
      </c>
      <c r="AT117" s="129">
        <f>ROUND(SUM(AV117:AW117),2)</f>
        <v>0</v>
      </c>
      <c r="AU117" s="130">
        <f>'IO 12 - Areálové rozvody ...'!P129</f>
        <v>0</v>
      </c>
      <c r="AV117" s="129">
        <f>'IO 12 - Areálové rozvody ...'!J33</f>
        <v>0</v>
      </c>
      <c r="AW117" s="129">
        <f>'IO 12 - Areálové rozvody ...'!J34</f>
        <v>0</v>
      </c>
      <c r="AX117" s="129">
        <f>'IO 12 - Areálové rozvody ...'!J35</f>
        <v>0</v>
      </c>
      <c r="AY117" s="129">
        <f>'IO 12 - Areálové rozvody ...'!J36</f>
        <v>0</v>
      </c>
      <c r="AZ117" s="129">
        <f>'IO 12 - Areálové rozvody ...'!F33</f>
        <v>0</v>
      </c>
      <c r="BA117" s="129">
        <f>'IO 12 - Areálové rozvody ...'!F34</f>
        <v>0</v>
      </c>
      <c r="BB117" s="129">
        <f>'IO 12 - Areálové rozvody ...'!F35</f>
        <v>0</v>
      </c>
      <c r="BC117" s="129">
        <f>'IO 12 - Areálové rozvody ...'!F36</f>
        <v>0</v>
      </c>
      <c r="BD117" s="131">
        <f>'IO 12 - Areálové rozvody ...'!F37</f>
        <v>0</v>
      </c>
      <c r="BE117" s="7"/>
      <c r="BT117" s="132" t="s">
        <v>85</v>
      </c>
      <c r="BV117" s="132" t="s">
        <v>79</v>
      </c>
      <c r="BW117" s="132" t="s">
        <v>153</v>
      </c>
      <c r="BX117" s="132" t="s">
        <v>5</v>
      </c>
      <c r="CL117" s="132" t="s">
        <v>1</v>
      </c>
      <c r="CM117" s="132" t="s">
        <v>120</v>
      </c>
    </row>
    <row r="118" s="7" customFormat="1" ht="16.5" customHeight="1">
      <c r="A118" s="120" t="s">
        <v>81</v>
      </c>
      <c r="B118" s="121"/>
      <c r="C118" s="122"/>
      <c r="D118" s="123" t="s">
        <v>154</v>
      </c>
      <c r="E118" s="123"/>
      <c r="F118" s="123"/>
      <c r="G118" s="123"/>
      <c r="H118" s="123"/>
      <c r="I118" s="124"/>
      <c r="J118" s="123" t="s">
        <v>155</v>
      </c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5">
        <f>'SO 02 - Oplocení - nezpůs...'!J30</f>
        <v>0</v>
      </c>
      <c r="AH118" s="124"/>
      <c r="AI118" s="124"/>
      <c r="AJ118" s="124"/>
      <c r="AK118" s="124"/>
      <c r="AL118" s="124"/>
      <c r="AM118" s="124"/>
      <c r="AN118" s="125">
        <f>SUM(AG118,AT118)</f>
        <v>0</v>
      </c>
      <c r="AO118" s="124"/>
      <c r="AP118" s="124"/>
      <c r="AQ118" s="126" t="s">
        <v>84</v>
      </c>
      <c r="AR118" s="127"/>
      <c r="AS118" s="128">
        <v>0</v>
      </c>
      <c r="AT118" s="129">
        <f>ROUND(SUM(AV118:AW118),2)</f>
        <v>0</v>
      </c>
      <c r="AU118" s="130">
        <f>'SO 02 - Oplocení - nezpůs...'!P123</f>
        <v>0</v>
      </c>
      <c r="AV118" s="129">
        <f>'SO 02 - Oplocení - nezpůs...'!J33</f>
        <v>0</v>
      </c>
      <c r="AW118" s="129">
        <f>'SO 02 - Oplocení - nezpůs...'!J34</f>
        <v>0</v>
      </c>
      <c r="AX118" s="129">
        <f>'SO 02 - Oplocení - nezpůs...'!J35</f>
        <v>0</v>
      </c>
      <c r="AY118" s="129">
        <f>'SO 02 - Oplocení - nezpůs...'!J36</f>
        <v>0</v>
      </c>
      <c r="AZ118" s="129">
        <f>'SO 02 - Oplocení - nezpůs...'!F33</f>
        <v>0</v>
      </c>
      <c r="BA118" s="129">
        <f>'SO 02 - Oplocení - nezpůs...'!F34</f>
        <v>0</v>
      </c>
      <c r="BB118" s="129">
        <f>'SO 02 - Oplocení - nezpůs...'!F35</f>
        <v>0</v>
      </c>
      <c r="BC118" s="129">
        <f>'SO 02 - Oplocení - nezpůs...'!F36</f>
        <v>0</v>
      </c>
      <c r="BD118" s="131">
        <f>'SO 02 - Oplocení - nezpůs...'!F37</f>
        <v>0</v>
      </c>
      <c r="BE118" s="7"/>
      <c r="BT118" s="132" t="s">
        <v>85</v>
      </c>
      <c r="BV118" s="132" t="s">
        <v>79</v>
      </c>
      <c r="BW118" s="132" t="s">
        <v>156</v>
      </c>
      <c r="BX118" s="132" t="s">
        <v>5</v>
      </c>
      <c r="CL118" s="132" t="s">
        <v>1</v>
      </c>
      <c r="CM118" s="132" t="s">
        <v>120</v>
      </c>
    </row>
    <row r="119" s="7" customFormat="1" ht="24.75" customHeight="1">
      <c r="A119" s="120" t="s">
        <v>81</v>
      </c>
      <c r="B119" s="121"/>
      <c r="C119" s="122"/>
      <c r="D119" s="123" t="s">
        <v>157</v>
      </c>
      <c r="E119" s="123"/>
      <c r="F119" s="123"/>
      <c r="G119" s="123"/>
      <c r="H119" s="123"/>
      <c r="I119" s="124"/>
      <c r="J119" s="123" t="s">
        <v>158</v>
      </c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5">
        <f>'VRN.R04 - Vedlejší a osta...'!J30</f>
        <v>0</v>
      </c>
      <c r="AH119" s="124"/>
      <c r="AI119" s="124"/>
      <c r="AJ119" s="124"/>
      <c r="AK119" s="124"/>
      <c r="AL119" s="124"/>
      <c r="AM119" s="124"/>
      <c r="AN119" s="125">
        <f>SUM(AG119,AT119)</f>
        <v>0</v>
      </c>
      <c r="AO119" s="124"/>
      <c r="AP119" s="124"/>
      <c r="AQ119" s="126" t="s">
        <v>84</v>
      </c>
      <c r="AR119" s="127"/>
      <c r="AS119" s="133">
        <v>0</v>
      </c>
      <c r="AT119" s="134">
        <f>ROUND(SUM(AV119:AW119),2)</f>
        <v>0</v>
      </c>
      <c r="AU119" s="135">
        <f>'VRN.R04 - Vedlejší a osta...'!P123</f>
        <v>0</v>
      </c>
      <c r="AV119" s="134">
        <f>'VRN.R04 - Vedlejší a osta...'!J33</f>
        <v>0</v>
      </c>
      <c r="AW119" s="134">
        <f>'VRN.R04 - Vedlejší a osta...'!J34</f>
        <v>0</v>
      </c>
      <c r="AX119" s="134">
        <f>'VRN.R04 - Vedlejší a osta...'!J35</f>
        <v>0</v>
      </c>
      <c r="AY119" s="134">
        <f>'VRN.R04 - Vedlejší a osta...'!J36</f>
        <v>0</v>
      </c>
      <c r="AZ119" s="134">
        <f>'VRN.R04 - Vedlejší a osta...'!F33</f>
        <v>0</v>
      </c>
      <c r="BA119" s="134">
        <f>'VRN.R04 - Vedlejší a osta...'!F34</f>
        <v>0</v>
      </c>
      <c r="BB119" s="134">
        <f>'VRN.R04 - Vedlejší a osta...'!F35</f>
        <v>0</v>
      </c>
      <c r="BC119" s="134">
        <f>'VRN.R04 - Vedlejší a osta...'!F36</f>
        <v>0</v>
      </c>
      <c r="BD119" s="136">
        <f>'VRN.R04 - Vedlejší a osta...'!F37</f>
        <v>0</v>
      </c>
      <c r="BE119" s="7"/>
      <c r="BT119" s="132" t="s">
        <v>85</v>
      </c>
      <c r="BV119" s="132" t="s">
        <v>79</v>
      </c>
      <c r="BW119" s="132" t="s">
        <v>159</v>
      </c>
      <c r="BX119" s="132" t="s">
        <v>5</v>
      </c>
      <c r="CL119" s="132" t="s">
        <v>1</v>
      </c>
      <c r="CM119" s="132" t="s">
        <v>85</v>
      </c>
    </row>
    <row r="120" s="2" customFormat="1" ht="30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5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</row>
    <row r="121" s="2" customFormat="1" ht="6.96" customHeight="1">
      <c r="A121" s="39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45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</row>
  </sheetData>
  <sheetProtection sheet="1" formatColumns="0" formatRows="0" objects="1" scenarios="1" spinCount="100000" saltValue="u6xIUtVLO3Gu3jP7qyKGagdmwCV9H3tUUDTiUAd25ohoMCm2FvMVgp5snpLScDnNk9uWx04a3fz7Yr7thEJdig==" hashValue="4Kuk+YZ01Tx5osA8JkkVesCYk4o8L0vzt7ium1Kq+7fStWB6Hjkn6K0d0lY/Lv6v/4aroQyc2NbZuLME6HS9XA==" algorithmName="SHA-512" password="CC35"/>
  <mergeCells count="138"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AM87:AN87"/>
    <mergeCell ref="AG92:AM92"/>
    <mergeCell ref="AG95:AM95"/>
    <mergeCell ref="AG96:AM96"/>
    <mergeCell ref="AG97:AM97"/>
    <mergeCell ref="AG98:AM98"/>
    <mergeCell ref="AG99:AM99"/>
    <mergeCell ref="AG100:AM100"/>
    <mergeCell ref="AG94:AM94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92:AP92"/>
    <mergeCell ref="AN95:AP95"/>
    <mergeCell ref="AN96:AP96"/>
    <mergeCell ref="AN97:AP97"/>
    <mergeCell ref="AN98:AP98"/>
    <mergeCell ref="AN99:AP99"/>
    <mergeCell ref="AN100:AP100"/>
    <mergeCell ref="AN94:AP9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98:H98"/>
    <mergeCell ref="D95:H95"/>
    <mergeCell ref="D97:H97"/>
    <mergeCell ref="D96:H96"/>
    <mergeCell ref="D99:H99"/>
    <mergeCell ref="D119:H119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M89:AP89"/>
    <mergeCell ref="AS89:AT91"/>
    <mergeCell ref="AM90:AP90"/>
    <mergeCell ref="AR2:BE2"/>
  </mergeCells>
  <hyperlinks>
    <hyperlink ref="A95" location="'SO 01.1.1.R01 - Domov pro...'!C2" display="/"/>
    <hyperlink ref="A96" location="'SO 01.1.2.R04 - Domov pro...'!C2" display="/"/>
    <hyperlink ref="A97" location="'SO 01.2.R04 - Elektroinst...'!C2" display="/"/>
    <hyperlink ref="A98" location="'SO 01.3.1 - Elektroinstal...'!C2" display="/"/>
    <hyperlink ref="A99" location="'SO 01.3.2 - Elektroinstal...'!C2" display="/"/>
    <hyperlink ref="A100" location="'SO 01.4 - Zařízení pro vy...'!C2" display="/"/>
    <hyperlink ref="A101" location="'SO 01.5.R04 - Zdravotechn...'!C2" display="/"/>
    <hyperlink ref="A102" location="'SO 01.6 - Vzduchotechnika...'!C2" display="/"/>
    <hyperlink ref="A103" location="'SO 01.8.R03 - FVE - nezpů...'!C2" display="/"/>
    <hyperlink ref="A104" location="'SO 01.10 - Nabíjecí stani...'!C2" display="/"/>
    <hyperlink ref="A105" location="'SO 01.11 - Solární ohřev ...'!C2" display="/"/>
    <hyperlink ref="A106" location="'IO.01 - Komunikace - nezp...'!C2" display="/"/>
    <hyperlink ref="A107" location="'IO.02 - Vodovodní přípojk...'!C2" display="/"/>
    <hyperlink ref="A108" location="'IO.03 - Kanalizační přípo...'!C2" display="/"/>
    <hyperlink ref="A109" location="'IO.04 - Plynová přípojka ...'!C2" display="/"/>
    <hyperlink ref="A110" location="'IO.05 - Slaboproudé kabel...'!C2" display="/"/>
    <hyperlink ref="A111" location="'IO.06 - Plynová zařízení ...'!C2" display="/"/>
    <hyperlink ref="A112" location="'IO.07 - Sadové úpravy - n...'!C2" display="/"/>
    <hyperlink ref="A113" location="'IO.08 - Mobiliář - nezpůs...'!C2" display="/"/>
    <hyperlink ref="A114" location="'IO 09 - Areálové  rozvody...'!C2" display="/"/>
    <hyperlink ref="A115" location="'IO 10 - Areálové silnopro...'!C2" display="/"/>
    <hyperlink ref="A116" location="'IO 11 - Areálové slabopro...'!C2" display="/"/>
    <hyperlink ref="A117" location="'IO 12 - Areálové rozvody ...'!C2" display="/"/>
    <hyperlink ref="A118" location="'SO 02 - Oplocení - nezpůs...'!C2" display="/"/>
    <hyperlink ref="A119" location="'VRN.R04 - Vedlejší a ost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5632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ROUND(J119,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ROUND((SUM(BE119:BE156)),  2)</f>
        <v>0</v>
      </c>
      <c r="G33" s="39"/>
      <c r="H33" s="39"/>
      <c r="I33" s="158">
        <v>0.20999999999999999</v>
      </c>
      <c r="J33" s="157">
        <f>ROUND(((SUM(BE119:BE156))*I33),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ROUND((SUM(BF119:BF156)),  2)</f>
        <v>0</v>
      </c>
      <c r="G34" s="39"/>
      <c r="H34" s="39"/>
      <c r="I34" s="158">
        <v>0.14999999999999999</v>
      </c>
      <c r="J34" s="157">
        <f>ROUND(((SUM(BF119:BF156))*I34),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ROUND((SUM(BG119:BG156)),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ROUND((SUM(BH119:BH156)),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ROUND((SUM(BI119:BI156)),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01.8.R03 - FVE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5633</v>
      </c>
      <c r="E97" s="185"/>
      <c r="F97" s="185"/>
      <c r="G97" s="185"/>
      <c r="H97" s="185"/>
      <c r="I97" s="185"/>
      <c r="J97" s="186">
        <f>J120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2"/>
      <c r="C98" s="183"/>
      <c r="D98" s="184" t="s">
        <v>5634</v>
      </c>
      <c r="E98" s="185"/>
      <c r="F98" s="185"/>
      <c r="G98" s="185"/>
      <c r="H98" s="185"/>
      <c r="I98" s="185"/>
      <c r="J98" s="186">
        <f>J123</f>
        <v>0</v>
      </c>
      <c r="K98" s="183"/>
      <c r="L98" s="18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188"/>
      <c r="C99" s="189"/>
      <c r="D99" s="190" t="s">
        <v>5635</v>
      </c>
      <c r="E99" s="191"/>
      <c r="F99" s="191"/>
      <c r="G99" s="191"/>
      <c r="H99" s="191"/>
      <c r="I99" s="191"/>
      <c r="J99" s="192">
        <f>J155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277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177" t="str">
        <f>E7</f>
        <v>Domov pro seniory, Nový Bydžov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179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 xml:space="preserve">SO 01.8.R03 - FVE - nezpůsobilé náklady 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>k.ú. Nový Bydžov, 70 7163</v>
      </c>
      <c r="G113" s="41"/>
      <c r="H113" s="41"/>
      <c r="I113" s="33" t="s">
        <v>22</v>
      </c>
      <c r="J113" s="80" t="str">
        <f>IF(J12="","",J12)</f>
        <v>4. 1. 2023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40.05" customHeight="1">
      <c r="A115" s="39"/>
      <c r="B115" s="40"/>
      <c r="C115" s="33" t="s">
        <v>24</v>
      </c>
      <c r="D115" s="41"/>
      <c r="E115" s="41"/>
      <c r="F115" s="28" t="str">
        <f>E15</f>
        <v>Město Nový Bydžov, Masarykovo nám. 1, 504 01</v>
      </c>
      <c r="G115" s="41"/>
      <c r="H115" s="41"/>
      <c r="I115" s="33" t="s">
        <v>30</v>
      </c>
      <c r="J115" s="37" t="str">
        <f>E21</f>
        <v>Architektura s.r.o., Vilkova 1142/15, Praha 4-Krč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40.05" customHeight="1">
      <c r="A116" s="39"/>
      <c r="B116" s="40"/>
      <c r="C116" s="33" t="s">
        <v>28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Projecticon s.r.o., A. Kopeckého 151, Nový Hrádek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4"/>
      <c r="B118" s="195"/>
      <c r="C118" s="196" t="s">
        <v>278</v>
      </c>
      <c r="D118" s="197" t="s">
        <v>62</v>
      </c>
      <c r="E118" s="197" t="s">
        <v>58</v>
      </c>
      <c r="F118" s="197" t="s">
        <v>59</v>
      </c>
      <c r="G118" s="197" t="s">
        <v>279</v>
      </c>
      <c r="H118" s="197" t="s">
        <v>280</v>
      </c>
      <c r="I118" s="197" t="s">
        <v>281</v>
      </c>
      <c r="J118" s="197" t="s">
        <v>249</v>
      </c>
      <c r="K118" s="198" t="s">
        <v>282</v>
      </c>
      <c r="L118" s="199"/>
      <c r="M118" s="101" t="s">
        <v>1</v>
      </c>
      <c r="N118" s="102" t="s">
        <v>41</v>
      </c>
      <c r="O118" s="102" t="s">
        <v>283</v>
      </c>
      <c r="P118" s="102" t="s">
        <v>284</v>
      </c>
      <c r="Q118" s="102" t="s">
        <v>285</v>
      </c>
      <c r="R118" s="102" t="s">
        <v>286</v>
      </c>
      <c r="S118" s="102" t="s">
        <v>287</v>
      </c>
      <c r="T118" s="103" t="s">
        <v>288</v>
      </c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</row>
    <row r="119" s="2" customFormat="1" ht="22.8" customHeight="1">
      <c r="A119" s="39"/>
      <c r="B119" s="40"/>
      <c r="C119" s="108" t="s">
        <v>289</v>
      </c>
      <c r="D119" s="41"/>
      <c r="E119" s="41"/>
      <c r="F119" s="41"/>
      <c r="G119" s="41"/>
      <c r="H119" s="41"/>
      <c r="I119" s="41"/>
      <c r="J119" s="200">
        <f>BK119</f>
        <v>0</v>
      </c>
      <c r="K119" s="41"/>
      <c r="L119" s="45"/>
      <c r="M119" s="104"/>
      <c r="N119" s="201"/>
      <c r="O119" s="105"/>
      <c r="P119" s="202">
        <f>P120+P123</f>
        <v>0</v>
      </c>
      <c r="Q119" s="105"/>
      <c r="R119" s="202">
        <f>R120+R123</f>
        <v>0</v>
      </c>
      <c r="S119" s="105"/>
      <c r="T119" s="203">
        <f>T120+T123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76</v>
      </c>
      <c r="AU119" s="18" t="s">
        <v>251</v>
      </c>
      <c r="BK119" s="204">
        <f>BK120+BK123</f>
        <v>0</v>
      </c>
    </row>
    <row r="120" s="12" customFormat="1" ht="25.92" customHeight="1">
      <c r="A120" s="12"/>
      <c r="B120" s="205"/>
      <c r="C120" s="206"/>
      <c r="D120" s="207" t="s">
        <v>76</v>
      </c>
      <c r="E120" s="208" t="s">
        <v>5636</v>
      </c>
      <c r="F120" s="208" t="s">
        <v>5637</v>
      </c>
      <c r="G120" s="206"/>
      <c r="H120" s="206"/>
      <c r="I120" s="209"/>
      <c r="J120" s="210">
        <f>BK120</f>
        <v>0</v>
      </c>
      <c r="K120" s="206"/>
      <c r="L120" s="211"/>
      <c r="M120" s="212"/>
      <c r="N120" s="213"/>
      <c r="O120" s="213"/>
      <c r="P120" s="214">
        <f>SUM(P121:P122)</f>
        <v>0</v>
      </c>
      <c r="Q120" s="213"/>
      <c r="R120" s="214">
        <f>SUM(R121:R122)</f>
        <v>0</v>
      </c>
      <c r="S120" s="213"/>
      <c r="T120" s="215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6" t="s">
        <v>85</v>
      </c>
      <c r="AT120" s="217" t="s">
        <v>76</v>
      </c>
      <c r="AU120" s="217" t="s">
        <v>77</v>
      </c>
      <c r="AY120" s="216" t="s">
        <v>292</v>
      </c>
      <c r="BK120" s="218">
        <f>SUM(BK121:BK122)</f>
        <v>0</v>
      </c>
    </row>
    <row r="121" s="2" customFormat="1" ht="16.5" customHeight="1">
      <c r="A121" s="39"/>
      <c r="B121" s="40"/>
      <c r="C121" s="221" t="s">
        <v>85</v>
      </c>
      <c r="D121" s="221" t="s">
        <v>294</v>
      </c>
      <c r="E121" s="222" t="s">
        <v>5638</v>
      </c>
      <c r="F121" s="223" t="s">
        <v>5639</v>
      </c>
      <c r="G121" s="224" t="s">
        <v>626</v>
      </c>
      <c r="H121" s="225">
        <v>15</v>
      </c>
      <c r="I121" s="226"/>
      <c r="J121" s="227">
        <f>ROUND(I121*H121,2)</f>
        <v>0</v>
      </c>
      <c r="K121" s="223" t="s">
        <v>1</v>
      </c>
      <c r="L121" s="45"/>
      <c r="M121" s="228" t="s">
        <v>1</v>
      </c>
      <c r="N121" s="229" t="s">
        <v>43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299</v>
      </c>
      <c r="AT121" s="232" t="s">
        <v>294</v>
      </c>
      <c r="AU121" s="232" t="s">
        <v>85</v>
      </c>
      <c r="AY121" s="18" t="s">
        <v>292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120</v>
      </c>
      <c r="BK121" s="233">
        <f>ROUND(I121*H121,2)</f>
        <v>0</v>
      </c>
      <c r="BL121" s="18" t="s">
        <v>299</v>
      </c>
      <c r="BM121" s="232" t="s">
        <v>5640</v>
      </c>
    </row>
    <row r="122" s="2" customFormat="1" ht="16.5" customHeight="1">
      <c r="A122" s="39"/>
      <c r="B122" s="40"/>
      <c r="C122" s="221" t="s">
        <v>120</v>
      </c>
      <c r="D122" s="221" t="s">
        <v>294</v>
      </c>
      <c r="E122" s="222" t="s">
        <v>5641</v>
      </c>
      <c r="F122" s="223" t="s">
        <v>5642</v>
      </c>
      <c r="G122" s="224" t="s">
        <v>5643</v>
      </c>
      <c r="H122" s="225">
        <v>0.20000000000000001</v>
      </c>
      <c r="I122" s="226"/>
      <c r="J122" s="227">
        <f>ROUND(I122*H122,2)</f>
        <v>0</v>
      </c>
      <c r="K122" s="223" t="s">
        <v>1</v>
      </c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299</v>
      </c>
      <c r="AT122" s="232" t="s">
        <v>294</v>
      </c>
      <c r="AU122" s="232" t="s">
        <v>85</v>
      </c>
      <c r="AY122" s="18" t="s">
        <v>292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120</v>
      </c>
      <c r="BK122" s="233">
        <f>ROUND(I122*H122,2)</f>
        <v>0</v>
      </c>
      <c r="BL122" s="18" t="s">
        <v>299</v>
      </c>
      <c r="BM122" s="232" t="s">
        <v>5644</v>
      </c>
    </row>
    <row r="123" s="12" customFormat="1" ht="25.92" customHeight="1">
      <c r="A123" s="12"/>
      <c r="B123" s="205"/>
      <c r="C123" s="206"/>
      <c r="D123" s="207" t="s">
        <v>76</v>
      </c>
      <c r="E123" s="208" t="s">
        <v>5645</v>
      </c>
      <c r="F123" s="208" t="s">
        <v>5646</v>
      </c>
      <c r="G123" s="206"/>
      <c r="H123" s="206"/>
      <c r="I123" s="209"/>
      <c r="J123" s="210">
        <f>BK123</f>
        <v>0</v>
      </c>
      <c r="K123" s="206"/>
      <c r="L123" s="211"/>
      <c r="M123" s="212"/>
      <c r="N123" s="213"/>
      <c r="O123" s="213"/>
      <c r="P123" s="214">
        <f>P124+SUM(P125:P155)</f>
        <v>0</v>
      </c>
      <c r="Q123" s="213"/>
      <c r="R123" s="214">
        <f>R124+SUM(R125:R155)</f>
        <v>0</v>
      </c>
      <c r="S123" s="213"/>
      <c r="T123" s="215">
        <f>T124+SUM(T125:T155)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85</v>
      </c>
      <c r="AT123" s="217" t="s">
        <v>76</v>
      </c>
      <c r="AU123" s="217" t="s">
        <v>77</v>
      </c>
      <c r="AY123" s="216" t="s">
        <v>292</v>
      </c>
      <c r="BK123" s="218">
        <f>BK124+SUM(BK125:BK155)</f>
        <v>0</v>
      </c>
    </row>
    <row r="124" s="2" customFormat="1" ht="37.8" customHeight="1">
      <c r="A124" s="39"/>
      <c r="B124" s="40"/>
      <c r="C124" s="221" t="s">
        <v>317</v>
      </c>
      <c r="D124" s="221" t="s">
        <v>294</v>
      </c>
      <c r="E124" s="222" t="s">
        <v>5647</v>
      </c>
      <c r="F124" s="223" t="s">
        <v>5648</v>
      </c>
      <c r="G124" s="224" t="s">
        <v>5649</v>
      </c>
      <c r="H124" s="225">
        <v>1</v>
      </c>
      <c r="I124" s="226"/>
      <c r="J124" s="227">
        <f>ROUND(I124*H124,2)</f>
        <v>0</v>
      </c>
      <c r="K124" s="223" t="s">
        <v>1</v>
      </c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299</v>
      </c>
      <c r="AT124" s="232" t="s">
        <v>294</v>
      </c>
      <c r="AU124" s="232" t="s">
        <v>85</v>
      </c>
      <c r="AY124" s="18" t="s">
        <v>292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120</v>
      </c>
      <c r="BK124" s="233">
        <f>ROUND(I124*H124,2)</f>
        <v>0</v>
      </c>
      <c r="BL124" s="18" t="s">
        <v>299</v>
      </c>
      <c r="BM124" s="232" t="s">
        <v>5650</v>
      </c>
    </row>
    <row r="125" s="2" customFormat="1" ht="16.5" customHeight="1">
      <c r="A125" s="39"/>
      <c r="B125" s="40"/>
      <c r="C125" s="221" t="s">
        <v>299</v>
      </c>
      <c r="D125" s="221" t="s">
        <v>294</v>
      </c>
      <c r="E125" s="222" t="s">
        <v>5651</v>
      </c>
      <c r="F125" s="223" t="s">
        <v>5652</v>
      </c>
      <c r="G125" s="224" t="s">
        <v>5649</v>
      </c>
      <c r="H125" s="225">
        <v>1</v>
      </c>
      <c r="I125" s="226"/>
      <c r="J125" s="227">
        <f>ROUND(I125*H125,2)</f>
        <v>0</v>
      </c>
      <c r="K125" s="223" t="s">
        <v>1</v>
      </c>
      <c r="L125" s="45"/>
      <c r="M125" s="228" t="s">
        <v>1</v>
      </c>
      <c r="N125" s="229" t="s">
        <v>43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85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120</v>
      </c>
      <c r="BK125" s="233">
        <f>ROUND(I125*H125,2)</f>
        <v>0</v>
      </c>
      <c r="BL125" s="18" t="s">
        <v>299</v>
      </c>
      <c r="BM125" s="232" t="s">
        <v>5653</v>
      </c>
    </row>
    <row r="126" s="2" customFormat="1" ht="16.5" customHeight="1">
      <c r="A126" s="39"/>
      <c r="B126" s="40"/>
      <c r="C126" s="221" t="s">
        <v>341</v>
      </c>
      <c r="D126" s="221" t="s">
        <v>294</v>
      </c>
      <c r="E126" s="222" t="s">
        <v>5654</v>
      </c>
      <c r="F126" s="223" t="s">
        <v>5655</v>
      </c>
      <c r="G126" s="224" t="s">
        <v>626</v>
      </c>
      <c r="H126" s="225">
        <v>2</v>
      </c>
      <c r="I126" s="226"/>
      <c r="J126" s="227">
        <f>ROUND(I126*H126,2)</f>
        <v>0</v>
      </c>
      <c r="K126" s="223" t="s">
        <v>1</v>
      </c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85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120</v>
      </c>
      <c r="BK126" s="233">
        <f>ROUND(I126*H126,2)</f>
        <v>0</v>
      </c>
      <c r="BL126" s="18" t="s">
        <v>299</v>
      </c>
      <c r="BM126" s="232" t="s">
        <v>5656</v>
      </c>
    </row>
    <row r="127" s="2" customFormat="1" ht="16.5" customHeight="1">
      <c r="A127" s="39"/>
      <c r="B127" s="40"/>
      <c r="C127" s="221" t="s">
        <v>346</v>
      </c>
      <c r="D127" s="221" t="s">
        <v>294</v>
      </c>
      <c r="E127" s="222" t="s">
        <v>5657</v>
      </c>
      <c r="F127" s="223" t="s">
        <v>5658</v>
      </c>
      <c r="G127" s="224" t="s">
        <v>626</v>
      </c>
      <c r="H127" s="225">
        <v>15</v>
      </c>
      <c r="I127" s="226"/>
      <c r="J127" s="227">
        <f>ROUND(I127*H127,2)</f>
        <v>0</v>
      </c>
      <c r="K127" s="223" t="s">
        <v>1</v>
      </c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85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120</v>
      </c>
      <c r="BK127" s="233">
        <f>ROUND(I127*H127,2)</f>
        <v>0</v>
      </c>
      <c r="BL127" s="18" t="s">
        <v>299</v>
      </c>
      <c r="BM127" s="232" t="s">
        <v>5659</v>
      </c>
    </row>
    <row r="128" s="2" customFormat="1" ht="21.75" customHeight="1">
      <c r="A128" s="39"/>
      <c r="B128" s="40"/>
      <c r="C128" s="221" t="s">
        <v>352</v>
      </c>
      <c r="D128" s="221" t="s">
        <v>294</v>
      </c>
      <c r="E128" s="222" t="s">
        <v>5660</v>
      </c>
      <c r="F128" s="223" t="s">
        <v>5661</v>
      </c>
      <c r="G128" s="224" t="s">
        <v>5662</v>
      </c>
      <c r="H128" s="225">
        <v>0.5</v>
      </c>
      <c r="I128" s="226"/>
      <c r="J128" s="227">
        <f>ROUND(I128*H128,2)</f>
        <v>0</v>
      </c>
      <c r="K128" s="223" t="s">
        <v>1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85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299</v>
      </c>
      <c r="BM128" s="232" t="s">
        <v>5663</v>
      </c>
    </row>
    <row r="129" s="2" customFormat="1" ht="16.5" customHeight="1">
      <c r="A129" s="39"/>
      <c r="B129" s="40"/>
      <c r="C129" s="221" t="s">
        <v>357</v>
      </c>
      <c r="D129" s="221" t="s">
        <v>294</v>
      </c>
      <c r="E129" s="222" t="s">
        <v>5664</v>
      </c>
      <c r="F129" s="223" t="s">
        <v>5665</v>
      </c>
      <c r="G129" s="224" t="s">
        <v>5666</v>
      </c>
      <c r="H129" s="225">
        <v>1</v>
      </c>
      <c r="I129" s="226"/>
      <c r="J129" s="227">
        <f>ROUND(I129*H129,2)</f>
        <v>0</v>
      </c>
      <c r="K129" s="223" t="s">
        <v>1</v>
      </c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85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120</v>
      </c>
      <c r="BK129" s="233">
        <f>ROUND(I129*H129,2)</f>
        <v>0</v>
      </c>
      <c r="BL129" s="18" t="s">
        <v>299</v>
      </c>
      <c r="BM129" s="232" t="s">
        <v>5667</v>
      </c>
    </row>
    <row r="130" s="2" customFormat="1" ht="16.5" customHeight="1">
      <c r="A130" s="39"/>
      <c r="B130" s="40"/>
      <c r="C130" s="221" t="s">
        <v>362</v>
      </c>
      <c r="D130" s="221" t="s">
        <v>294</v>
      </c>
      <c r="E130" s="222" t="s">
        <v>5668</v>
      </c>
      <c r="F130" s="223" t="s">
        <v>5669</v>
      </c>
      <c r="G130" s="224" t="s">
        <v>5649</v>
      </c>
      <c r="H130" s="225">
        <v>1</v>
      </c>
      <c r="I130" s="226"/>
      <c r="J130" s="227">
        <f>ROUND(I130*H130,2)</f>
        <v>0</v>
      </c>
      <c r="K130" s="223" t="s">
        <v>1</v>
      </c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85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120</v>
      </c>
      <c r="BK130" s="233">
        <f>ROUND(I130*H130,2)</f>
        <v>0</v>
      </c>
      <c r="BL130" s="18" t="s">
        <v>299</v>
      </c>
      <c r="BM130" s="232" t="s">
        <v>5670</v>
      </c>
    </row>
    <row r="131" s="2" customFormat="1" ht="37.8" customHeight="1">
      <c r="A131" s="39"/>
      <c r="B131" s="40"/>
      <c r="C131" s="221" t="s">
        <v>368</v>
      </c>
      <c r="D131" s="221" t="s">
        <v>294</v>
      </c>
      <c r="E131" s="222" t="s">
        <v>5671</v>
      </c>
      <c r="F131" s="223" t="s">
        <v>5672</v>
      </c>
      <c r="G131" s="224" t="s">
        <v>5649</v>
      </c>
      <c r="H131" s="225">
        <v>22</v>
      </c>
      <c r="I131" s="226"/>
      <c r="J131" s="227">
        <f>ROUND(I131*H131,2)</f>
        <v>0</v>
      </c>
      <c r="K131" s="223" t="s">
        <v>1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85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299</v>
      </c>
      <c r="BM131" s="232" t="s">
        <v>5673</v>
      </c>
    </row>
    <row r="132" s="2" customFormat="1" ht="16.5" customHeight="1">
      <c r="A132" s="39"/>
      <c r="B132" s="40"/>
      <c r="C132" s="221" t="s">
        <v>372</v>
      </c>
      <c r="D132" s="221" t="s">
        <v>294</v>
      </c>
      <c r="E132" s="222" t="s">
        <v>5674</v>
      </c>
      <c r="F132" s="223" t="s">
        <v>5675</v>
      </c>
      <c r="G132" s="224" t="s">
        <v>5649</v>
      </c>
      <c r="H132" s="225">
        <v>22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85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299</v>
      </c>
      <c r="BM132" s="232" t="s">
        <v>5676</v>
      </c>
    </row>
    <row r="133" s="2" customFormat="1" ht="16.5" customHeight="1">
      <c r="A133" s="39"/>
      <c r="B133" s="40"/>
      <c r="C133" s="221" t="s">
        <v>399</v>
      </c>
      <c r="D133" s="221" t="s">
        <v>294</v>
      </c>
      <c r="E133" s="222" t="s">
        <v>5677</v>
      </c>
      <c r="F133" s="223" t="s">
        <v>5678</v>
      </c>
      <c r="G133" s="224" t="s">
        <v>626</v>
      </c>
      <c r="H133" s="225">
        <v>80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85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5679</v>
      </c>
    </row>
    <row r="134" s="2" customFormat="1" ht="16.5" customHeight="1">
      <c r="A134" s="39"/>
      <c r="B134" s="40"/>
      <c r="C134" s="221" t="s">
        <v>404</v>
      </c>
      <c r="D134" s="221" t="s">
        <v>294</v>
      </c>
      <c r="E134" s="222" t="s">
        <v>5680</v>
      </c>
      <c r="F134" s="223" t="s">
        <v>5681</v>
      </c>
      <c r="G134" s="224" t="s">
        <v>626</v>
      </c>
      <c r="H134" s="225">
        <v>50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85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299</v>
      </c>
      <c r="BM134" s="232" t="s">
        <v>5682</v>
      </c>
    </row>
    <row r="135" s="2" customFormat="1" ht="16.5" customHeight="1">
      <c r="A135" s="39"/>
      <c r="B135" s="40"/>
      <c r="C135" s="221" t="s">
        <v>415</v>
      </c>
      <c r="D135" s="221" t="s">
        <v>294</v>
      </c>
      <c r="E135" s="222" t="s">
        <v>5683</v>
      </c>
      <c r="F135" s="223" t="s">
        <v>5684</v>
      </c>
      <c r="G135" s="224" t="s">
        <v>626</v>
      </c>
      <c r="H135" s="225">
        <v>30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85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5685</v>
      </c>
    </row>
    <row r="136" s="2" customFormat="1" ht="16.5" customHeight="1">
      <c r="A136" s="39"/>
      <c r="B136" s="40"/>
      <c r="C136" s="221" t="s">
        <v>8</v>
      </c>
      <c r="D136" s="221" t="s">
        <v>294</v>
      </c>
      <c r="E136" s="222" t="s">
        <v>5686</v>
      </c>
      <c r="F136" s="223" t="s">
        <v>5687</v>
      </c>
      <c r="G136" s="224" t="s">
        <v>5649</v>
      </c>
      <c r="H136" s="225">
        <v>1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85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299</v>
      </c>
      <c r="BM136" s="232" t="s">
        <v>5688</v>
      </c>
    </row>
    <row r="137" s="2" customFormat="1" ht="16.5" customHeight="1">
      <c r="A137" s="39"/>
      <c r="B137" s="40"/>
      <c r="C137" s="221" t="s">
        <v>438</v>
      </c>
      <c r="D137" s="221" t="s">
        <v>294</v>
      </c>
      <c r="E137" s="222" t="s">
        <v>5689</v>
      </c>
      <c r="F137" s="223" t="s">
        <v>5690</v>
      </c>
      <c r="G137" s="224" t="s">
        <v>5649</v>
      </c>
      <c r="H137" s="225">
        <v>4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85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5691</v>
      </c>
    </row>
    <row r="138" s="2" customFormat="1" ht="21.75" customHeight="1">
      <c r="A138" s="39"/>
      <c r="B138" s="40"/>
      <c r="C138" s="221" t="s">
        <v>445</v>
      </c>
      <c r="D138" s="221" t="s">
        <v>294</v>
      </c>
      <c r="E138" s="222" t="s">
        <v>4787</v>
      </c>
      <c r="F138" s="223" t="s">
        <v>5692</v>
      </c>
      <c r="G138" s="224" t="s">
        <v>5693</v>
      </c>
      <c r="H138" s="225">
        <v>15</v>
      </c>
      <c r="I138" s="226"/>
      <c r="J138" s="227">
        <f>ROUND(I138*H138,2)</f>
        <v>0</v>
      </c>
      <c r="K138" s="223" t="s">
        <v>1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85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299</v>
      </c>
      <c r="BM138" s="232" t="s">
        <v>5694</v>
      </c>
    </row>
    <row r="139" s="2" customFormat="1" ht="16.5" customHeight="1">
      <c r="A139" s="39"/>
      <c r="B139" s="40"/>
      <c r="C139" s="221" t="s">
        <v>449</v>
      </c>
      <c r="D139" s="221" t="s">
        <v>294</v>
      </c>
      <c r="E139" s="222" t="s">
        <v>5695</v>
      </c>
      <c r="F139" s="223" t="s">
        <v>5696</v>
      </c>
      <c r="G139" s="224" t="s">
        <v>5693</v>
      </c>
      <c r="H139" s="225">
        <v>5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85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299</v>
      </c>
      <c r="BM139" s="232" t="s">
        <v>5697</v>
      </c>
    </row>
    <row r="140" s="2" customFormat="1" ht="16.5" customHeight="1">
      <c r="A140" s="39"/>
      <c r="B140" s="40"/>
      <c r="C140" s="221" t="s">
        <v>454</v>
      </c>
      <c r="D140" s="221" t="s">
        <v>294</v>
      </c>
      <c r="E140" s="222" t="s">
        <v>5698</v>
      </c>
      <c r="F140" s="223" t="s">
        <v>5699</v>
      </c>
      <c r="G140" s="224" t="s">
        <v>5693</v>
      </c>
      <c r="H140" s="225">
        <v>10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85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299</v>
      </c>
      <c r="BM140" s="232" t="s">
        <v>5700</v>
      </c>
    </row>
    <row r="141" s="2" customFormat="1" ht="24.15" customHeight="1">
      <c r="A141" s="39"/>
      <c r="B141" s="40"/>
      <c r="C141" s="221" t="s">
        <v>459</v>
      </c>
      <c r="D141" s="221" t="s">
        <v>294</v>
      </c>
      <c r="E141" s="222" t="s">
        <v>5701</v>
      </c>
      <c r="F141" s="223" t="s">
        <v>5702</v>
      </c>
      <c r="G141" s="224" t="s">
        <v>5693</v>
      </c>
      <c r="H141" s="225">
        <v>5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85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299</v>
      </c>
      <c r="BM141" s="232" t="s">
        <v>5703</v>
      </c>
    </row>
    <row r="142" s="2" customFormat="1" ht="21.75" customHeight="1">
      <c r="A142" s="39"/>
      <c r="B142" s="40"/>
      <c r="C142" s="221" t="s">
        <v>7</v>
      </c>
      <c r="D142" s="221" t="s">
        <v>294</v>
      </c>
      <c r="E142" s="222" t="s">
        <v>5704</v>
      </c>
      <c r="F142" s="223" t="s">
        <v>5705</v>
      </c>
      <c r="G142" s="224" t="s">
        <v>5693</v>
      </c>
      <c r="H142" s="225">
        <v>4</v>
      </c>
      <c r="I142" s="226"/>
      <c r="J142" s="227">
        <f>ROUND(I142*H142,2)</f>
        <v>0</v>
      </c>
      <c r="K142" s="223" t="s">
        <v>1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85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5706</v>
      </c>
    </row>
    <row r="143" s="2" customFormat="1" ht="16.5" customHeight="1">
      <c r="A143" s="39"/>
      <c r="B143" s="40"/>
      <c r="C143" s="221" t="s">
        <v>489</v>
      </c>
      <c r="D143" s="221" t="s">
        <v>294</v>
      </c>
      <c r="E143" s="222" t="s">
        <v>5707</v>
      </c>
      <c r="F143" s="223" t="s">
        <v>5708</v>
      </c>
      <c r="G143" s="224" t="s">
        <v>626</v>
      </c>
      <c r="H143" s="225">
        <v>30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85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299</v>
      </c>
      <c r="BM143" s="232" t="s">
        <v>5709</v>
      </c>
    </row>
    <row r="144" s="2" customFormat="1" ht="24.15" customHeight="1">
      <c r="A144" s="39"/>
      <c r="B144" s="40"/>
      <c r="C144" s="221" t="s">
        <v>494</v>
      </c>
      <c r="D144" s="221" t="s">
        <v>294</v>
      </c>
      <c r="E144" s="222" t="s">
        <v>5710</v>
      </c>
      <c r="F144" s="223" t="s">
        <v>5711</v>
      </c>
      <c r="G144" s="224" t="s">
        <v>5649</v>
      </c>
      <c r="H144" s="225">
        <v>22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85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5712</v>
      </c>
    </row>
    <row r="145" s="2" customFormat="1" ht="16.5" customHeight="1">
      <c r="A145" s="39"/>
      <c r="B145" s="40"/>
      <c r="C145" s="221" t="s">
        <v>498</v>
      </c>
      <c r="D145" s="221" t="s">
        <v>294</v>
      </c>
      <c r="E145" s="222" t="s">
        <v>5713</v>
      </c>
      <c r="F145" s="223" t="s">
        <v>5714</v>
      </c>
      <c r="G145" s="224" t="s">
        <v>5649</v>
      </c>
      <c r="H145" s="225">
        <v>22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85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299</v>
      </c>
      <c r="BM145" s="232" t="s">
        <v>5715</v>
      </c>
    </row>
    <row r="146" s="2" customFormat="1" ht="16.5" customHeight="1">
      <c r="A146" s="39"/>
      <c r="B146" s="40"/>
      <c r="C146" s="221" t="s">
        <v>503</v>
      </c>
      <c r="D146" s="221" t="s">
        <v>294</v>
      </c>
      <c r="E146" s="222" t="s">
        <v>5716</v>
      </c>
      <c r="F146" s="223" t="s">
        <v>5717</v>
      </c>
      <c r="G146" s="224" t="s">
        <v>626</v>
      </c>
      <c r="H146" s="225">
        <v>80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85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5718</v>
      </c>
    </row>
    <row r="147" s="2" customFormat="1" ht="16.5" customHeight="1">
      <c r="A147" s="39"/>
      <c r="B147" s="40"/>
      <c r="C147" s="221" t="s">
        <v>517</v>
      </c>
      <c r="D147" s="221" t="s">
        <v>294</v>
      </c>
      <c r="E147" s="222" t="s">
        <v>5719</v>
      </c>
      <c r="F147" s="223" t="s">
        <v>5720</v>
      </c>
      <c r="G147" s="224" t="s">
        <v>5649</v>
      </c>
      <c r="H147" s="225">
        <v>4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85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299</v>
      </c>
      <c r="BM147" s="232" t="s">
        <v>5721</v>
      </c>
    </row>
    <row r="148" s="2" customFormat="1" ht="16.5" customHeight="1">
      <c r="A148" s="39"/>
      <c r="B148" s="40"/>
      <c r="C148" s="221" t="s">
        <v>523</v>
      </c>
      <c r="D148" s="221" t="s">
        <v>294</v>
      </c>
      <c r="E148" s="222" t="s">
        <v>5722</v>
      </c>
      <c r="F148" s="223" t="s">
        <v>5723</v>
      </c>
      <c r="G148" s="224" t="s">
        <v>626</v>
      </c>
      <c r="H148" s="225">
        <v>2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85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5724</v>
      </c>
    </row>
    <row r="149" s="2" customFormat="1" ht="16.5" customHeight="1">
      <c r="A149" s="39"/>
      <c r="B149" s="40"/>
      <c r="C149" s="221" t="s">
        <v>532</v>
      </c>
      <c r="D149" s="221" t="s">
        <v>294</v>
      </c>
      <c r="E149" s="222" t="s">
        <v>5725</v>
      </c>
      <c r="F149" s="223" t="s">
        <v>5658</v>
      </c>
      <c r="G149" s="224" t="s">
        <v>626</v>
      </c>
      <c r="H149" s="225">
        <v>15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85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299</v>
      </c>
      <c r="BM149" s="232" t="s">
        <v>5726</v>
      </c>
    </row>
    <row r="150" s="2" customFormat="1" ht="16.5" customHeight="1">
      <c r="A150" s="39"/>
      <c r="B150" s="40"/>
      <c r="C150" s="221" t="s">
        <v>554</v>
      </c>
      <c r="D150" s="221" t="s">
        <v>294</v>
      </c>
      <c r="E150" s="222" t="s">
        <v>5727</v>
      </c>
      <c r="F150" s="223" t="s">
        <v>5728</v>
      </c>
      <c r="G150" s="224" t="s">
        <v>5662</v>
      </c>
      <c r="H150" s="225">
        <v>0.5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85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299</v>
      </c>
      <c r="BM150" s="232" t="s">
        <v>5729</v>
      </c>
    </row>
    <row r="151" s="2" customFormat="1" ht="16.5" customHeight="1">
      <c r="A151" s="39"/>
      <c r="B151" s="40"/>
      <c r="C151" s="221" t="s">
        <v>562</v>
      </c>
      <c r="D151" s="221" t="s">
        <v>294</v>
      </c>
      <c r="E151" s="222" t="s">
        <v>5730</v>
      </c>
      <c r="F151" s="223" t="s">
        <v>5731</v>
      </c>
      <c r="G151" s="224" t="s">
        <v>5649</v>
      </c>
      <c r="H151" s="225">
        <v>2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85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299</v>
      </c>
      <c r="BM151" s="232" t="s">
        <v>5732</v>
      </c>
    </row>
    <row r="152" s="2" customFormat="1" ht="16.5" customHeight="1">
      <c r="A152" s="39"/>
      <c r="B152" s="40"/>
      <c r="C152" s="221" t="s">
        <v>573</v>
      </c>
      <c r="D152" s="221" t="s">
        <v>294</v>
      </c>
      <c r="E152" s="222" t="s">
        <v>5733</v>
      </c>
      <c r="F152" s="223" t="s">
        <v>5734</v>
      </c>
      <c r="G152" s="224" t="s">
        <v>5649</v>
      </c>
      <c r="H152" s="225">
        <v>1</v>
      </c>
      <c r="I152" s="226"/>
      <c r="J152" s="227">
        <f>ROUND(I152*H152,2)</f>
        <v>0</v>
      </c>
      <c r="K152" s="223" t="s">
        <v>1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85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299</v>
      </c>
      <c r="BM152" s="232" t="s">
        <v>5735</v>
      </c>
    </row>
    <row r="153" s="2" customFormat="1" ht="16.5" customHeight="1">
      <c r="A153" s="39"/>
      <c r="B153" s="40"/>
      <c r="C153" s="221" t="s">
        <v>578</v>
      </c>
      <c r="D153" s="221" t="s">
        <v>294</v>
      </c>
      <c r="E153" s="222" t="s">
        <v>5736</v>
      </c>
      <c r="F153" s="223" t="s">
        <v>5737</v>
      </c>
      <c r="G153" s="224" t="s">
        <v>626</v>
      </c>
      <c r="H153" s="225">
        <v>50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85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299</v>
      </c>
      <c r="BM153" s="232" t="s">
        <v>5738</v>
      </c>
    </row>
    <row r="154" s="2" customFormat="1" ht="16.5" customHeight="1">
      <c r="A154" s="39"/>
      <c r="B154" s="40"/>
      <c r="C154" s="221" t="s">
        <v>583</v>
      </c>
      <c r="D154" s="221" t="s">
        <v>294</v>
      </c>
      <c r="E154" s="222" t="s">
        <v>3724</v>
      </c>
      <c r="F154" s="223" t="s">
        <v>5739</v>
      </c>
      <c r="G154" s="224" t="s">
        <v>5649</v>
      </c>
      <c r="H154" s="225">
        <v>1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85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5740</v>
      </c>
    </row>
    <row r="155" s="12" customFormat="1" ht="22.8" customHeight="1">
      <c r="A155" s="12"/>
      <c r="B155" s="205"/>
      <c r="C155" s="206"/>
      <c r="D155" s="207" t="s">
        <v>76</v>
      </c>
      <c r="E155" s="219" t="s">
        <v>3858</v>
      </c>
      <c r="F155" s="219" t="s">
        <v>5299</v>
      </c>
      <c r="G155" s="206"/>
      <c r="H155" s="206"/>
      <c r="I155" s="209"/>
      <c r="J155" s="220">
        <f>BK155</f>
        <v>0</v>
      </c>
      <c r="K155" s="206"/>
      <c r="L155" s="211"/>
      <c r="M155" s="212"/>
      <c r="N155" s="213"/>
      <c r="O155" s="213"/>
      <c r="P155" s="214">
        <f>P156</f>
        <v>0</v>
      </c>
      <c r="Q155" s="213"/>
      <c r="R155" s="214">
        <f>R156</f>
        <v>0</v>
      </c>
      <c r="S155" s="213"/>
      <c r="T155" s="215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6" t="s">
        <v>85</v>
      </c>
      <c r="AT155" s="217" t="s">
        <v>76</v>
      </c>
      <c r="AU155" s="217" t="s">
        <v>85</v>
      </c>
      <c r="AY155" s="216" t="s">
        <v>292</v>
      </c>
      <c r="BK155" s="218">
        <f>BK156</f>
        <v>0</v>
      </c>
    </row>
    <row r="156" s="2" customFormat="1" ht="16.5" customHeight="1">
      <c r="A156" s="39"/>
      <c r="B156" s="40"/>
      <c r="C156" s="221" t="s">
        <v>587</v>
      </c>
      <c r="D156" s="221" t="s">
        <v>294</v>
      </c>
      <c r="E156" s="222" t="s">
        <v>5741</v>
      </c>
      <c r="F156" s="223" t="s">
        <v>5300</v>
      </c>
      <c r="G156" s="224" t="s">
        <v>5666</v>
      </c>
      <c r="H156" s="225">
        <v>1</v>
      </c>
      <c r="I156" s="226"/>
      <c r="J156" s="227">
        <f>ROUND(I156*H156,2)</f>
        <v>0</v>
      </c>
      <c r="K156" s="223" t="s">
        <v>1</v>
      </c>
      <c r="L156" s="45"/>
      <c r="M156" s="288" t="s">
        <v>1</v>
      </c>
      <c r="N156" s="289" t="s">
        <v>43</v>
      </c>
      <c r="O156" s="290"/>
      <c r="P156" s="291">
        <f>O156*H156</f>
        <v>0</v>
      </c>
      <c r="Q156" s="291">
        <v>0</v>
      </c>
      <c r="R156" s="291">
        <f>Q156*H156</f>
        <v>0</v>
      </c>
      <c r="S156" s="291">
        <v>0</v>
      </c>
      <c r="T156" s="292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299</v>
      </c>
      <c r="BM156" s="232" t="s">
        <v>5742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xuPCFRcIaNfrzy4zXcaBDopSXCm1SscSfH8FHNjY/2+vTygj6cfsCtKypsweMoPkiAVOWfeMvChdrIgWziAp/A==" hashValue="yHhxlBXWyHxswSiwpDta6mYdED7vg2QejtcCSHQJMPgoW49/iJNwJh+tu+YS7WV3v40YOl/IYDtVQj1VOlz2Lg==" algorithmName="SHA-512" password="CC35"/>
  <autoFilter ref="C118:K156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113</v>
      </c>
      <c r="AZ2" s="137" t="s">
        <v>5743</v>
      </c>
      <c r="BA2" s="137" t="s">
        <v>4797</v>
      </c>
      <c r="BB2" s="137" t="s">
        <v>1</v>
      </c>
      <c r="BC2" s="137" t="s">
        <v>5744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  <c r="AZ3" s="137" t="s">
        <v>5745</v>
      </c>
      <c r="BA3" s="137" t="s">
        <v>5746</v>
      </c>
      <c r="BB3" s="137" t="s">
        <v>1</v>
      </c>
      <c r="BC3" s="137" t="s">
        <v>5747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5748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ROUND((SUM(BE125:BE177)),  2)</f>
        <v>0</v>
      </c>
      <c r="G33" s="39"/>
      <c r="H33" s="39"/>
      <c r="I33" s="158">
        <v>0.20999999999999999</v>
      </c>
      <c r="J33" s="157">
        <f>ROUND(((SUM(BE125:BE177))*I33),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ROUND((SUM(BF125:BF177)),  2)</f>
        <v>0</v>
      </c>
      <c r="G34" s="39"/>
      <c r="H34" s="39"/>
      <c r="I34" s="158">
        <v>0.14999999999999999</v>
      </c>
      <c r="J34" s="157">
        <f>ROUND(((SUM(BF125:BF177))*I34),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ROUND((SUM(BG125:BG177)),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ROUND((SUM(BH125:BH177)),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ROUND((SUM(BI125:BI177)),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01.10 - Nabíjecí stanice 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J148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2"/>
      <c r="C100" s="183"/>
      <c r="D100" s="184" t="s">
        <v>261</v>
      </c>
      <c r="E100" s="185"/>
      <c r="F100" s="185"/>
      <c r="G100" s="185"/>
      <c r="H100" s="185"/>
      <c r="I100" s="185"/>
      <c r="J100" s="186">
        <f>J152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8"/>
      <c r="C101" s="189"/>
      <c r="D101" s="190" t="s">
        <v>5749</v>
      </c>
      <c r="E101" s="191"/>
      <c r="F101" s="191"/>
      <c r="G101" s="191"/>
      <c r="H101" s="191"/>
      <c r="I101" s="191"/>
      <c r="J101" s="192">
        <f>J153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5750</v>
      </c>
      <c r="E102" s="185"/>
      <c r="F102" s="185"/>
      <c r="G102" s="185"/>
      <c r="H102" s="185"/>
      <c r="I102" s="185"/>
      <c r="J102" s="186">
        <f>J163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5751</v>
      </c>
      <c r="E103" s="191"/>
      <c r="F103" s="191"/>
      <c r="G103" s="191"/>
      <c r="H103" s="191"/>
      <c r="I103" s="191"/>
      <c r="J103" s="192">
        <f>J164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5752</v>
      </c>
      <c r="E104" s="191"/>
      <c r="F104" s="191"/>
      <c r="G104" s="191"/>
      <c r="H104" s="191"/>
      <c r="I104" s="191"/>
      <c r="J104" s="192">
        <f>J170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2"/>
      <c r="C105" s="183"/>
      <c r="D105" s="184" t="s">
        <v>4542</v>
      </c>
      <c r="E105" s="185"/>
      <c r="F105" s="185"/>
      <c r="G105" s="185"/>
      <c r="H105" s="185"/>
      <c r="I105" s="185"/>
      <c r="J105" s="186">
        <f>J172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277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7" t="str">
        <f>E7</f>
        <v>Domov pro seniory, Nový Bydžov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179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 xml:space="preserve">SO 01.10 - Nabíjecí stanice  - nezpůsobilé náklady 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k.ú. Nový Bydžov, 70 7163</v>
      </c>
      <c r="G119" s="41"/>
      <c r="H119" s="41"/>
      <c r="I119" s="33" t="s">
        <v>22</v>
      </c>
      <c r="J119" s="80" t="str">
        <f>IF(J12="","",J12)</f>
        <v>4. 1. 2023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E15</f>
        <v>Město Nový Bydžov, Masarykovo nám. 1, 504 01</v>
      </c>
      <c r="G121" s="41"/>
      <c r="H121" s="41"/>
      <c r="I121" s="33" t="s">
        <v>30</v>
      </c>
      <c r="J121" s="37" t="str">
        <f>E21</f>
        <v>Architektura s.r.o., Vilkova 1142/15, Praha 4-Krč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Projecticon s.r.o., A. Kopeckého 151, Nový Hrádek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4"/>
      <c r="B124" s="195"/>
      <c r="C124" s="196" t="s">
        <v>278</v>
      </c>
      <c r="D124" s="197" t="s">
        <v>62</v>
      </c>
      <c r="E124" s="197" t="s">
        <v>58</v>
      </c>
      <c r="F124" s="197" t="s">
        <v>59</v>
      </c>
      <c r="G124" s="197" t="s">
        <v>279</v>
      </c>
      <c r="H124" s="197" t="s">
        <v>280</v>
      </c>
      <c r="I124" s="197" t="s">
        <v>281</v>
      </c>
      <c r="J124" s="197" t="s">
        <v>249</v>
      </c>
      <c r="K124" s="198" t="s">
        <v>282</v>
      </c>
      <c r="L124" s="199"/>
      <c r="M124" s="101" t="s">
        <v>1</v>
      </c>
      <c r="N124" s="102" t="s">
        <v>41</v>
      </c>
      <c r="O124" s="102" t="s">
        <v>283</v>
      </c>
      <c r="P124" s="102" t="s">
        <v>284</v>
      </c>
      <c r="Q124" s="102" t="s">
        <v>285</v>
      </c>
      <c r="R124" s="102" t="s">
        <v>286</v>
      </c>
      <c r="S124" s="102" t="s">
        <v>287</v>
      </c>
      <c r="T124" s="103" t="s">
        <v>288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39"/>
      <c r="B125" s="40"/>
      <c r="C125" s="108" t="s">
        <v>289</v>
      </c>
      <c r="D125" s="41"/>
      <c r="E125" s="41"/>
      <c r="F125" s="41"/>
      <c r="G125" s="41"/>
      <c r="H125" s="41"/>
      <c r="I125" s="41"/>
      <c r="J125" s="200">
        <f>BK125</f>
        <v>0</v>
      </c>
      <c r="K125" s="41"/>
      <c r="L125" s="45"/>
      <c r="M125" s="104"/>
      <c r="N125" s="201"/>
      <c r="O125" s="105"/>
      <c r="P125" s="202">
        <f>P126+P152+P163+P172</f>
        <v>0</v>
      </c>
      <c r="Q125" s="105"/>
      <c r="R125" s="202">
        <f>R126+R152+R163+R172</f>
        <v>117.875066</v>
      </c>
      <c r="S125" s="105"/>
      <c r="T125" s="203">
        <f>T126+T152+T163+T172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76</v>
      </c>
      <c r="AU125" s="18" t="s">
        <v>251</v>
      </c>
      <c r="BK125" s="204">
        <f>BK126+BK152+BK163+BK172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290</v>
      </c>
      <c r="F126" s="208" t="s">
        <v>291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P127+P148</f>
        <v>0</v>
      </c>
      <c r="Q126" s="213"/>
      <c r="R126" s="214">
        <f>R127+R148</f>
        <v>117.50400000000001</v>
      </c>
      <c r="S126" s="213"/>
      <c r="T126" s="215">
        <f>T127+T148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77</v>
      </c>
      <c r="AY126" s="216" t="s">
        <v>292</v>
      </c>
      <c r="BK126" s="218">
        <f>BK127+BK148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85</v>
      </c>
      <c r="F127" s="219" t="s">
        <v>293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SUM(P128:P147)</f>
        <v>0</v>
      </c>
      <c r="Q127" s="213"/>
      <c r="R127" s="214">
        <f>SUM(R128:R147)</f>
        <v>117.50400000000001</v>
      </c>
      <c r="S127" s="213"/>
      <c r="T127" s="215">
        <f>SUM(T128:T147)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85</v>
      </c>
      <c r="AY127" s="216" t="s">
        <v>292</v>
      </c>
      <c r="BK127" s="218">
        <f>SUM(BK128:BK147)</f>
        <v>0</v>
      </c>
    </row>
    <row r="128" s="2" customFormat="1" ht="33" customHeight="1">
      <c r="A128" s="39"/>
      <c r="B128" s="40"/>
      <c r="C128" s="221" t="s">
        <v>85</v>
      </c>
      <c r="D128" s="221" t="s">
        <v>294</v>
      </c>
      <c r="E128" s="222" t="s">
        <v>5753</v>
      </c>
      <c r="F128" s="223" t="s">
        <v>5754</v>
      </c>
      <c r="G128" s="224" t="s">
        <v>307</v>
      </c>
      <c r="H128" s="225">
        <v>203.19999999999999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299</v>
      </c>
      <c r="BM128" s="232" t="s">
        <v>5755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5756</v>
      </c>
      <c r="G129" s="246"/>
      <c r="H129" s="249">
        <v>203.19999999999999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77</v>
      </c>
      <c r="AY129" s="255" t="s">
        <v>292</v>
      </c>
    </row>
    <row r="130" s="15" customFormat="1">
      <c r="A130" s="15"/>
      <c r="B130" s="256"/>
      <c r="C130" s="257"/>
      <c r="D130" s="236" t="s">
        <v>301</v>
      </c>
      <c r="E130" s="258" t="s">
        <v>1</v>
      </c>
      <c r="F130" s="259" t="s">
        <v>304</v>
      </c>
      <c r="G130" s="257"/>
      <c r="H130" s="260">
        <v>203.19999999999999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301</v>
      </c>
      <c r="AU130" s="266" t="s">
        <v>120</v>
      </c>
      <c r="AV130" s="15" t="s">
        <v>299</v>
      </c>
      <c r="AW130" s="15" t="s">
        <v>32</v>
      </c>
      <c r="AX130" s="15" t="s">
        <v>85</v>
      </c>
      <c r="AY130" s="266" t="s">
        <v>292</v>
      </c>
    </row>
    <row r="131" s="2" customFormat="1" ht="33" customHeight="1">
      <c r="A131" s="39"/>
      <c r="B131" s="40"/>
      <c r="C131" s="221" t="s">
        <v>120</v>
      </c>
      <c r="D131" s="221" t="s">
        <v>294</v>
      </c>
      <c r="E131" s="222" t="s">
        <v>342</v>
      </c>
      <c r="F131" s="223" t="s">
        <v>4817</v>
      </c>
      <c r="G131" s="224" t="s">
        <v>307</v>
      </c>
      <c r="H131" s="225">
        <v>261.12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299</v>
      </c>
      <c r="BM131" s="232" t="s">
        <v>5757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5758</v>
      </c>
      <c r="G132" s="246"/>
      <c r="H132" s="249">
        <v>261.12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85</v>
      </c>
      <c r="AY132" s="255" t="s">
        <v>292</v>
      </c>
    </row>
    <row r="133" s="2" customFormat="1" ht="33" customHeight="1">
      <c r="A133" s="39"/>
      <c r="B133" s="40"/>
      <c r="C133" s="221" t="s">
        <v>317</v>
      </c>
      <c r="D133" s="221" t="s">
        <v>294</v>
      </c>
      <c r="E133" s="222" t="s">
        <v>347</v>
      </c>
      <c r="F133" s="223" t="s">
        <v>4820</v>
      </c>
      <c r="G133" s="224" t="s">
        <v>307</v>
      </c>
      <c r="H133" s="225">
        <v>163.19999999999999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5759</v>
      </c>
    </row>
    <row r="134" s="14" customFormat="1">
      <c r="A134" s="14"/>
      <c r="B134" s="245"/>
      <c r="C134" s="246"/>
      <c r="D134" s="236" t="s">
        <v>301</v>
      </c>
      <c r="E134" s="247" t="s">
        <v>5743</v>
      </c>
      <c r="F134" s="248" t="s">
        <v>5744</v>
      </c>
      <c r="G134" s="246"/>
      <c r="H134" s="249">
        <v>163.19999999999999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301</v>
      </c>
      <c r="AU134" s="255" t="s">
        <v>120</v>
      </c>
      <c r="AV134" s="14" t="s">
        <v>120</v>
      </c>
      <c r="AW134" s="14" t="s">
        <v>32</v>
      </c>
      <c r="AX134" s="14" t="s">
        <v>85</v>
      </c>
      <c r="AY134" s="255" t="s">
        <v>292</v>
      </c>
    </row>
    <row r="135" s="2" customFormat="1" ht="37.8" customHeight="1">
      <c r="A135" s="39"/>
      <c r="B135" s="40"/>
      <c r="C135" s="221" t="s">
        <v>299</v>
      </c>
      <c r="D135" s="221" t="s">
        <v>294</v>
      </c>
      <c r="E135" s="222" t="s">
        <v>353</v>
      </c>
      <c r="F135" s="223" t="s">
        <v>4824</v>
      </c>
      <c r="G135" s="224" t="s">
        <v>307</v>
      </c>
      <c r="H135" s="225">
        <v>2448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5760</v>
      </c>
    </row>
    <row r="136" s="14" customFormat="1">
      <c r="A136" s="14"/>
      <c r="B136" s="245"/>
      <c r="C136" s="246"/>
      <c r="D136" s="236" t="s">
        <v>301</v>
      </c>
      <c r="E136" s="247" t="s">
        <v>1</v>
      </c>
      <c r="F136" s="248" t="s">
        <v>5761</v>
      </c>
      <c r="G136" s="246"/>
      <c r="H136" s="249">
        <v>2448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32</v>
      </c>
      <c r="AX136" s="14" t="s">
        <v>85</v>
      </c>
      <c r="AY136" s="255" t="s">
        <v>292</v>
      </c>
    </row>
    <row r="137" s="2" customFormat="1" ht="24.15" customHeight="1">
      <c r="A137" s="39"/>
      <c r="B137" s="40"/>
      <c r="C137" s="221" t="s">
        <v>341</v>
      </c>
      <c r="D137" s="221" t="s">
        <v>294</v>
      </c>
      <c r="E137" s="222" t="s">
        <v>358</v>
      </c>
      <c r="F137" s="223" t="s">
        <v>4827</v>
      </c>
      <c r="G137" s="224" t="s">
        <v>307</v>
      </c>
      <c r="H137" s="225">
        <v>212.16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5762</v>
      </c>
    </row>
    <row r="138" s="14" customFormat="1">
      <c r="A138" s="14"/>
      <c r="B138" s="245"/>
      <c r="C138" s="246"/>
      <c r="D138" s="236" t="s">
        <v>301</v>
      </c>
      <c r="E138" s="247" t="s">
        <v>1</v>
      </c>
      <c r="F138" s="248" t="s">
        <v>5763</v>
      </c>
      <c r="G138" s="246"/>
      <c r="H138" s="249">
        <v>212.16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301</v>
      </c>
      <c r="AU138" s="255" t="s">
        <v>120</v>
      </c>
      <c r="AV138" s="14" t="s">
        <v>120</v>
      </c>
      <c r="AW138" s="14" t="s">
        <v>32</v>
      </c>
      <c r="AX138" s="14" t="s">
        <v>85</v>
      </c>
      <c r="AY138" s="255" t="s">
        <v>292</v>
      </c>
    </row>
    <row r="139" s="2" customFormat="1" ht="33" customHeight="1">
      <c r="A139" s="39"/>
      <c r="B139" s="40"/>
      <c r="C139" s="221" t="s">
        <v>346</v>
      </c>
      <c r="D139" s="221" t="s">
        <v>294</v>
      </c>
      <c r="E139" s="222" t="s">
        <v>363</v>
      </c>
      <c r="F139" s="223" t="s">
        <v>364</v>
      </c>
      <c r="G139" s="224" t="s">
        <v>365</v>
      </c>
      <c r="H139" s="225">
        <v>293.75999999999999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299</v>
      </c>
      <c r="BM139" s="232" t="s">
        <v>5764</v>
      </c>
    </row>
    <row r="140" s="14" customFormat="1">
      <c r="A140" s="14"/>
      <c r="B140" s="245"/>
      <c r="C140" s="246"/>
      <c r="D140" s="236" t="s">
        <v>301</v>
      </c>
      <c r="E140" s="247" t="s">
        <v>1</v>
      </c>
      <c r="F140" s="248" t="s">
        <v>5765</v>
      </c>
      <c r="G140" s="246"/>
      <c r="H140" s="249">
        <v>293.75999999999999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301</v>
      </c>
      <c r="AU140" s="255" t="s">
        <v>120</v>
      </c>
      <c r="AV140" s="14" t="s">
        <v>120</v>
      </c>
      <c r="AW140" s="14" t="s">
        <v>32</v>
      </c>
      <c r="AX140" s="14" t="s">
        <v>85</v>
      </c>
      <c r="AY140" s="255" t="s">
        <v>292</v>
      </c>
    </row>
    <row r="141" s="2" customFormat="1" ht="24.15" customHeight="1">
      <c r="A141" s="39"/>
      <c r="B141" s="40"/>
      <c r="C141" s="221" t="s">
        <v>352</v>
      </c>
      <c r="D141" s="221" t="s">
        <v>294</v>
      </c>
      <c r="E141" s="222" t="s">
        <v>373</v>
      </c>
      <c r="F141" s="223" t="s">
        <v>374</v>
      </c>
      <c r="G141" s="224" t="s">
        <v>307</v>
      </c>
      <c r="H141" s="225">
        <v>48.960000000000001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299</v>
      </c>
      <c r="BM141" s="232" t="s">
        <v>5766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5767</v>
      </c>
      <c r="G142" s="246"/>
      <c r="H142" s="249">
        <v>48.960000000000001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77</v>
      </c>
      <c r="AY142" s="255" t="s">
        <v>292</v>
      </c>
    </row>
    <row r="143" s="15" customFormat="1">
      <c r="A143" s="15"/>
      <c r="B143" s="256"/>
      <c r="C143" s="257"/>
      <c r="D143" s="236" t="s">
        <v>301</v>
      </c>
      <c r="E143" s="258" t="s">
        <v>5745</v>
      </c>
      <c r="F143" s="259" t="s">
        <v>304</v>
      </c>
      <c r="G143" s="257"/>
      <c r="H143" s="260">
        <v>48.960000000000001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301</v>
      </c>
      <c r="AU143" s="266" t="s">
        <v>120</v>
      </c>
      <c r="AV143" s="15" t="s">
        <v>299</v>
      </c>
      <c r="AW143" s="15" t="s">
        <v>32</v>
      </c>
      <c r="AX143" s="15" t="s">
        <v>85</v>
      </c>
      <c r="AY143" s="266" t="s">
        <v>292</v>
      </c>
    </row>
    <row r="144" s="2" customFormat="1" ht="24.15" customHeight="1">
      <c r="A144" s="39"/>
      <c r="B144" s="40"/>
      <c r="C144" s="221" t="s">
        <v>357</v>
      </c>
      <c r="D144" s="221" t="s">
        <v>294</v>
      </c>
      <c r="E144" s="222" t="s">
        <v>5768</v>
      </c>
      <c r="F144" s="223" t="s">
        <v>5769</v>
      </c>
      <c r="G144" s="224" t="s">
        <v>307</v>
      </c>
      <c r="H144" s="225">
        <v>97.920000000000002</v>
      </c>
      <c r="I144" s="226"/>
      <c r="J144" s="227">
        <f>ROUND(I144*H144,2)</f>
        <v>0</v>
      </c>
      <c r="K144" s="223" t="s">
        <v>298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5770</v>
      </c>
    </row>
    <row r="145" s="14" customFormat="1">
      <c r="A145" s="14"/>
      <c r="B145" s="245"/>
      <c r="C145" s="246"/>
      <c r="D145" s="236" t="s">
        <v>301</v>
      </c>
      <c r="E145" s="247" t="s">
        <v>1</v>
      </c>
      <c r="F145" s="248" t="s">
        <v>5771</v>
      </c>
      <c r="G145" s="246"/>
      <c r="H145" s="249">
        <v>97.920000000000002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301</v>
      </c>
      <c r="AU145" s="255" t="s">
        <v>120</v>
      </c>
      <c r="AV145" s="14" t="s">
        <v>120</v>
      </c>
      <c r="AW145" s="14" t="s">
        <v>32</v>
      </c>
      <c r="AX145" s="14" t="s">
        <v>85</v>
      </c>
      <c r="AY145" s="255" t="s">
        <v>292</v>
      </c>
    </row>
    <row r="146" s="2" customFormat="1" ht="16.5" customHeight="1">
      <c r="A146" s="39"/>
      <c r="B146" s="40"/>
      <c r="C146" s="278" t="s">
        <v>362</v>
      </c>
      <c r="D146" s="278" t="s">
        <v>626</v>
      </c>
      <c r="E146" s="279" t="s">
        <v>5772</v>
      </c>
      <c r="F146" s="280" t="s">
        <v>5773</v>
      </c>
      <c r="G146" s="281" t="s">
        <v>365</v>
      </c>
      <c r="H146" s="282">
        <v>117.50400000000001</v>
      </c>
      <c r="I146" s="283"/>
      <c r="J146" s="284">
        <f>ROUND(I146*H146,2)</f>
        <v>0</v>
      </c>
      <c r="K146" s="280" t="s">
        <v>298</v>
      </c>
      <c r="L146" s="285"/>
      <c r="M146" s="286" t="s">
        <v>1</v>
      </c>
      <c r="N146" s="287" t="s">
        <v>43</v>
      </c>
      <c r="O146" s="92"/>
      <c r="P146" s="230">
        <f>O146*H146</f>
        <v>0</v>
      </c>
      <c r="Q146" s="230">
        <v>1</v>
      </c>
      <c r="R146" s="230">
        <f>Q146*H146</f>
        <v>117.50400000000001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1445</v>
      </c>
      <c r="AT146" s="232" t="s">
        <v>626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1445</v>
      </c>
      <c r="BM146" s="232" t="s">
        <v>5774</v>
      </c>
    </row>
    <row r="147" s="14" customFormat="1">
      <c r="A147" s="14"/>
      <c r="B147" s="245"/>
      <c r="C147" s="246"/>
      <c r="D147" s="236" t="s">
        <v>301</v>
      </c>
      <c r="E147" s="246"/>
      <c r="F147" s="248" t="s">
        <v>5775</v>
      </c>
      <c r="G147" s="246"/>
      <c r="H147" s="249">
        <v>117.50400000000001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4</v>
      </c>
      <c r="AX147" s="14" t="s">
        <v>85</v>
      </c>
      <c r="AY147" s="255" t="s">
        <v>292</v>
      </c>
    </row>
    <row r="148" s="12" customFormat="1" ht="22.8" customHeight="1">
      <c r="A148" s="12"/>
      <c r="B148" s="205"/>
      <c r="C148" s="206"/>
      <c r="D148" s="207" t="s">
        <v>76</v>
      </c>
      <c r="E148" s="219" t="s">
        <v>299</v>
      </c>
      <c r="F148" s="219" t="s">
        <v>766</v>
      </c>
      <c r="G148" s="206"/>
      <c r="H148" s="206"/>
      <c r="I148" s="209"/>
      <c r="J148" s="220">
        <f>BK148</f>
        <v>0</v>
      </c>
      <c r="K148" s="206"/>
      <c r="L148" s="211"/>
      <c r="M148" s="212"/>
      <c r="N148" s="213"/>
      <c r="O148" s="213"/>
      <c r="P148" s="214">
        <f>SUM(P149:P151)</f>
        <v>0</v>
      </c>
      <c r="Q148" s="213"/>
      <c r="R148" s="214">
        <f>SUM(R149:R151)</f>
        <v>0</v>
      </c>
      <c r="S148" s="213"/>
      <c r="T148" s="215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6" t="s">
        <v>85</v>
      </c>
      <c r="AT148" s="217" t="s">
        <v>76</v>
      </c>
      <c r="AU148" s="217" t="s">
        <v>85</v>
      </c>
      <c r="AY148" s="216" t="s">
        <v>292</v>
      </c>
      <c r="BK148" s="218">
        <f>SUM(BK149:BK151)</f>
        <v>0</v>
      </c>
    </row>
    <row r="149" s="2" customFormat="1" ht="24.15" customHeight="1">
      <c r="A149" s="39"/>
      <c r="B149" s="40"/>
      <c r="C149" s="221" t="s">
        <v>368</v>
      </c>
      <c r="D149" s="221" t="s">
        <v>294</v>
      </c>
      <c r="E149" s="222" t="s">
        <v>5776</v>
      </c>
      <c r="F149" s="223" t="s">
        <v>5777</v>
      </c>
      <c r="G149" s="224" t="s">
        <v>307</v>
      </c>
      <c r="H149" s="225">
        <v>16.32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299</v>
      </c>
      <c r="BM149" s="232" t="s">
        <v>5778</v>
      </c>
    </row>
    <row r="150" s="13" customFormat="1">
      <c r="A150" s="13"/>
      <c r="B150" s="234"/>
      <c r="C150" s="235"/>
      <c r="D150" s="236" t="s">
        <v>301</v>
      </c>
      <c r="E150" s="237" t="s">
        <v>1</v>
      </c>
      <c r="F150" s="238" t="s">
        <v>5779</v>
      </c>
      <c r="G150" s="235"/>
      <c r="H150" s="237" t="s">
        <v>1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301</v>
      </c>
      <c r="AU150" s="244" t="s">
        <v>120</v>
      </c>
      <c r="AV150" s="13" t="s">
        <v>85</v>
      </c>
      <c r="AW150" s="13" t="s">
        <v>32</v>
      </c>
      <c r="AX150" s="13" t="s">
        <v>77</v>
      </c>
      <c r="AY150" s="244" t="s">
        <v>292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5780</v>
      </c>
      <c r="G151" s="246"/>
      <c r="H151" s="249">
        <v>16.32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85</v>
      </c>
      <c r="AY151" s="255" t="s">
        <v>292</v>
      </c>
    </row>
    <row r="152" s="12" customFormat="1" ht="25.92" customHeight="1">
      <c r="A152" s="12"/>
      <c r="B152" s="205"/>
      <c r="C152" s="206"/>
      <c r="D152" s="207" t="s">
        <v>76</v>
      </c>
      <c r="E152" s="208" t="s">
        <v>1494</v>
      </c>
      <c r="F152" s="208" t="s">
        <v>1495</v>
      </c>
      <c r="G152" s="206"/>
      <c r="H152" s="206"/>
      <c r="I152" s="209"/>
      <c r="J152" s="210">
        <f>BK152</f>
        <v>0</v>
      </c>
      <c r="K152" s="206"/>
      <c r="L152" s="211"/>
      <c r="M152" s="212"/>
      <c r="N152" s="213"/>
      <c r="O152" s="213"/>
      <c r="P152" s="214">
        <f>P153</f>
        <v>0</v>
      </c>
      <c r="Q152" s="213"/>
      <c r="R152" s="214">
        <f>R153</f>
        <v>0.34806599999999999</v>
      </c>
      <c r="S152" s="213"/>
      <c r="T152" s="215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6" t="s">
        <v>120</v>
      </c>
      <c r="AT152" s="217" t="s">
        <v>76</v>
      </c>
      <c r="AU152" s="217" t="s">
        <v>77</v>
      </c>
      <c r="AY152" s="216" t="s">
        <v>292</v>
      </c>
      <c r="BK152" s="218">
        <f>BK153</f>
        <v>0</v>
      </c>
    </row>
    <row r="153" s="12" customFormat="1" ht="22.8" customHeight="1">
      <c r="A153" s="12"/>
      <c r="B153" s="205"/>
      <c r="C153" s="206"/>
      <c r="D153" s="207" t="s">
        <v>76</v>
      </c>
      <c r="E153" s="219" t="s">
        <v>5781</v>
      </c>
      <c r="F153" s="219" t="s">
        <v>5782</v>
      </c>
      <c r="G153" s="206"/>
      <c r="H153" s="206"/>
      <c r="I153" s="209"/>
      <c r="J153" s="220">
        <f>BK153</f>
        <v>0</v>
      </c>
      <c r="K153" s="206"/>
      <c r="L153" s="211"/>
      <c r="M153" s="212"/>
      <c r="N153" s="213"/>
      <c r="O153" s="213"/>
      <c r="P153" s="214">
        <f>SUM(P154:P162)</f>
        <v>0</v>
      </c>
      <c r="Q153" s="213"/>
      <c r="R153" s="214">
        <f>SUM(R154:R162)</f>
        <v>0.34806599999999999</v>
      </c>
      <c r="S153" s="213"/>
      <c r="T153" s="215">
        <f>SUM(T154:T162)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6" t="s">
        <v>120</v>
      </c>
      <c r="AT153" s="217" t="s">
        <v>76</v>
      </c>
      <c r="AU153" s="217" t="s">
        <v>85</v>
      </c>
      <c r="AY153" s="216" t="s">
        <v>292</v>
      </c>
      <c r="BK153" s="218">
        <f>SUM(BK154:BK162)</f>
        <v>0</v>
      </c>
    </row>
    <row r="154" s="2" customFormat="1" ht="55.5" customHeight="1">
      <c r="A154" s="39"/>
      <c r="B154" s="40"/>
      <c r="C154" s="221" t="s">
        <v>372</v>
      </c>
      <c r="D154" s="221" t="s">
        <v>294</v>
      </c>
      <c r="E154" s="222" t="s">
        <v>5783</v>
      </c>
      <c r="F154" s="223" t="s">
        <v>5784</v>
      </c>
      <c r="G154" s="224" t="s">
        <v>2985</v>
      </c>
      <c r="H154" s="225">
        <v>2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438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438</v>
      </c>
      <c r="BM154" s="232" t="s">
        <v>5785</v>
      </c>
    </row>
    <row r="155" s="2" customFormat="1" ht="24.15" customHeight="1">
      <c r="A155" s="39"/>
      <c r="B155" s="40"/>
      <c r="C155" s="221" t="s">
        <v>399</v>
      </c>
      <c r="D155" s="221" t="s">
        <v>294</v>
      </c>
      <c r="E155" s="222" t="s">
        <v>5786</v>
      </c>
      <c r="F155" s="223" t="s">
        <v>5787</v>
      </c>
      <c r="G155" s="224" t="s">
        <v>407</v>
      </c>
      <c r="H155" s="225">
        <v>400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438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438</v>
      </c>
      <c r="BM155" s="232" t="s">
        <v>5788</v>
      </c>
    </row>
    <row r="156" s="2" customFormat="1" ht="24.15" customHeight="1">
      <c r="A156" s="39"/>
      <c r="B156" s="40"/>
      <c r="C156" s="278" t="s">
        <v>404</v>
      </c>
      <c r="D156" s="278" t="s">
        <v>626</v>
      </c>
      <c r="E156" s="279" t="s">
        <v>5789</v>
      </c>
      <c r="F156" s="280" t="s">
        <v>5790</v>
      </c>
      <c r="G156" s="281" t="s">
        <v>407</v>
      </c>
      <c r="H156" s="282">
        <v>480</v>
      </c>
      <c r="I156" s="283"/>
      <c r="J156" s="284">
        <f>ROUND(I156*H156,2)</f>
        <v>0</v>
      </c>
      <c r="K156" s="280" t="s">
        <v>298</v>
      </c>
      <c r="L156" s="285"/>
      <c r="M156" s="286" t="s">
        <v>1</v>
      </c>
      <c r="N156" s="287" t="s">
        <v>43</v>
      </c>
      <c r="O156" s="92"/>
      <c r="P156" s="230">
        <f>O156*H156</f>
        <v>0</v>
      </c>
      <c r="Q156" s="230">
        <v>0.00035</v>
      </c>
      <c r="R156" s="230">
        <f>Q156*H156</f>
        <v>0.16800000000000001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1445</v>
      </c>
      <c r="AT156" s="232" t="s">
        <v>626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1445</v>
      </c>
      <c r="BM156" s="232" t="s">
        <v>5791</v>
      </c>
    </row>
    <row r="157" s="14" customFormat="1">
      <c r="A157" s="14"/>
      <c r="B157" s="245"/>
      <c r="C157" s="246"/>
      <c r="D157" s="236" t="s">
        <v>301</v>
      </c>
      <c r="E157" s="246"/>
      <c r="F157" s="248" t="s">
        <v>5792</v>
      </c>
      <c r="G157" s="246"/>
      <c r="H157" s="249">
        <v>480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301</v>
      </c>
      <c r="AU157" s="255" t="s">
        <v>120</v>
      </c>
      <c r="AV157" s="14" t="s">
        <v>120</v>
      </c>
      <c r="AW157" s="14" t="s">
        <v>4</v>
      </c>
      <c r="AX157" s="14" t="s">
        <v>85</v>
      </c>
      <c r="AY157" s="255" t="s">
        <v>292</v>
      </c>
    </row>
    <row r="158" s="2" customFormat="1" ht="24.15" customHeight="1">
      <c r="A158" s="39"/>
      <c r="B158" s="40"/>
      <c r="C158" s="221" t="s">
        <v>415</v>
      </c>
      <c r="D158" s="221" t="s">
        <v>294</v>
      </c>
      <c r="E158" s="222" t="s">
        <v>5793</v>
      </c>
      <c r="F158" s="223" t="s">
        <v>5794</v>
      </c>
      <c r="G158" s="224" t="s">
        <v>407</v>
      </c>
      <c r="H158" s="225">
        <v>108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438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438</v>
      </c>
      <c r="BM158" s="232" t="s">
        <v>5795</v>
      </c>
    </row>
    <row r="159" s="2" customFormat="1" ht="24.15" customHeight="1">
      <c r="A159" s="39"/>
      <c r="B159" s="40"/>
      <c r="C159" s="278" t="s">
        <v>8</v>
      </c>
      <c r="D159" s="278" t="s">
        <v>626</v>
      </c>
      <c r="E159" s="279" t="s">
        <v>5796</v>
      </c>
      <c r="F159" s="280" t="s">
        <v>5797</v>
      </c>
      <c r="G159" s="281" t="s">
        <v>407</v>
      </c>
      <c r="H159" s="282">
        <v>124.2</v>
      </c>
      <c r="I159" s="283"/>
      <c r="J159" s="284">
        <f>ROUND(I159*H159,2)</f>
        <v>0</v>
      </c>
      <c r="K159" s="280" t="s">
        <v>298</v>
      </c>
      <c r="L159" s="285"/>
      <c r="M159" s="286" t="s">
        <v>1</v>
      </c>
      <c r="N159" s="287" t="s">
        <v>43</v>
      </c>
      <c r="O159" s="92"/>
      <c r="P159" s="230">
        <f>O159*H159</f>
        <v>0</v>
      </c>
      <c r="Q159" s="230">
        <v>0.00052999999999999998</v>
      </c>
      <c r="R159" s="230">
        <f>Q159*H159</f>
        <v>0.065825999999999996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573</v>
      </c>
      <c r="AT159" s="232" t="s">
        <v>626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120</v>
      </c>
      <c r="BK159" s="233">
        <f>ROUND(I159*H159,2)</f>
        <v>0</v>
      </c>
      <c r="BL159" s="18" t="s">
        <v>438</v>
      </c>
      <c r="BM159" s="232" t="s">
        <v>5798</v>
      </c>
    </row>
    <row r="160" s="14" customFormat="1">
      <c r="A160" s="14"/>
      <c r="B160" s="245"/>
      <c r="C160" s="246"/>
      <c r="D160" s="236" t="s">
        <v>301</v>
      </c>
      <c r="E160" s="246"/>
      <c r="F160" s="248" t="s">
        <v>5799</v>
      </c>
      <c r="G160" s="246"/>
      <c r="H160" s="249">
        <v>124.2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4</v>
      </c>
      <c r="AX160" s="14" t="s">
        <v>85</v>
      </c>
      <c r="AY160" s="255" t="s">
        <v>292</v>
      </c>
    </row>
    <row r="161" s="2" customFormat="1" ht="16.5" customHeight="1">
      <c r="A161" s="39"/>
      <c r="B161" s="40"/>
      <c r="C161" s="221" t="s">
        <v>438</v>
      </c>
      <c r="D161" s="221" t="s">
        <v>294</v>
      </c>
      <c r="E161" s="222" t="s">
        <v>5800</v>
      </c>
      <c r="F161" s="223" t="s">
        <v>5801</v>
      </c>
      <c r="G161" s="224" t="s">
        <v>407</v>
      </c>
      <c r="H161" s="225">
        <v>408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0.00019000000000000001</v>
      </c>
      <c r="R161" s="230">
        <f>Q161*H161</f>
        <v>0.077520000000000006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299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299</v>
      </c>
      <c r="BM161" s="232" t="s">
        <v>5802</v>
      </c>
    </row>
    <row r="162" s="2" customFormat="1" ht="21.75" customHeight="1">
      <c r="A162" s="39"/>
      <c r="B162" s="40"/>
      <c r="C162" s="221" t="s">
        <v>445</v>
      </c>
      <c r="D162" s="221" t="s">
        <v>294</v>
      </c>
      <c r="E162" s="222" t="s">
        <v>5803</v>
      </c>
      <c r="F162" s="223" t="s">
        <v>5804</v>
      </c>
      <c r="G162" s="224" t="s">
        <v>407</v>
      </c>
      <c r="H162" s="225">
        <v>408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9.0000000000000006E-05</v>
      </c>
      <c r="R162" s="230">
        <f>Q162*H162</f>
        <v>0.036720000000000003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299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120</v>
      </c>
      <c r="BK162" s="233">
        <f>ROUND(I162*H162,2)</f>
        <v>0</v>
      </c>
      <c r="BL162" s="18" t="s">
        <v>299</v>
      </c>
      <c r="BM162" s="232" t="s">
        <v>5805</v>
      </c>
    </row>
    <row r="163" s="12" customFormat="1" ht="25.92" customHeight="1">
      <c r="A163" s="12"/>
      <c r="B163" s="205"/>
      <c r="C163" s="206"/>
      <c r="D163" s="207" t="s">
        <v>76</v>
      </c>
      <c r="E163" s="208" t="s">
        <v>626</v>
      </c>
      <c r="F163" s="208" t="s">
        <v>5806</v>
      </c>
      <c r="G163" s="206"/>
      <c r="H163" s="206"/>
      <c r="I163" s="209"/>
      <c r="J163" s="210">
        <f>BK163</f>
        <v>0</v>
      </c>
      <c r="K163" s="206"/>
      <c r="L163" s="211"/>
      <c r="M163" s="212"/>
      <c r="N163" s="213"/>
      <c r="O163" s="213"/>
      <c r="P163" s="214">
        <f>P164+P170</f>
        <v>0</v>
      </c>
      <c r="Q163" s="213"/>
      <c r="R163" s="214">
        <f>R164+R170</f>
        <v>0.023</v>
      </c>
      <c r="S163" s="213"/>
      <c r="T163" s="215">
        <f>T164+T170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317</v>
      </c>
      <c r="AT163" s="217" t="s">
        <v>76</v>
      </c>
      <c r="AU163" s="217" t="s">
        <v>77</v>
      </c>
      <c r="AY163" s="216" t="s">
        <v>292</v>
      </c>
      <c r="BK163" s="218">
        <f>BK164+BK170</f>
        <v>0</v>
      </c>
    </row>
    <row r="164" s="12" customFormat="1" ht="22.8" customHeight="1">
      <c r="A164" s="12"/>
      <c r="B164" s="205"/>
      <c r="C164" s="206"/>
      <c r="D164" s="207" t="s">
        <v>76</v>
      </c>
      <c r="E164" s="219" t="s">
        <v>5807</v>
      </c>
      <c r="F164" s="219" t="s">
        <v>5808</v>
      </c>
      <c r="G164" s="206"/>
      <c r="H164" s="206"/>
      <c r="I164" s="209"/>
      <c r="J164" s="220">
        <f>BK164</f>
        <v>0</v>
      </c>
      <c r="K164" s="206"/>
      <c r="L164" s="211"/>
      <c r="M164" s="212"/>
      <c r="N164" s="213"/>
      <c r="O164" s="213"/>
      <c r="P164" s="214">
        <f>SUM(P165:P169)</f>
        <v>0</v>
      </c>
      <c r="Q164" s="213"/>
      <c r="R164" s="214">
        <f>SUM(R165:R169)</f>
        <v>0.023</v>
      </c>
      <c r="S164" s="213"/>
      <c r="T164" s="215">
        <f>SUM(T165:T169)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6" t="s">
        <v>317</v>
      </c>
      <c r="AT164" s="217" t="s">
        <v>76</v>
      </c>
      <c r="AU164" s="217" t="s">
        <v>85</v>
      </c>
      <c r="AY164" s="216" t="s">
        <v>292</v>
      </c>
      <c r="BK164" s="218">
        <f>SUM(BK165:BK169)</f>
        <v>0</v>
      </c>
    </row>
    <row r="165" s="2" customFormat="1" ht="37.8" customHeight="1">
      <c r="A165" s="39"/>
      <c r="B165" s="40"/>
      <c r="C165" s="221" t="s">
        <v>449</v>
      </c>
      <c r="D165" s="221" t="s">
        <v>294</v>
      </c>
      <c r="E165" s="222" t="s">
        <v>5809</v>
      </c>
      <c r="F165" s="223" t="s">
        <v>5810</v>
      </c>
      <c r="G165" s="224" t="s">
        <v>581</v>
      </c>
      <c r="H165" s="225">
        <v>1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829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120</v>
      </c>
      <c r="BK165" s="233">
        <f>ROUND(I165*H165,2)</f>
        <v>0</v>
      </c>
      <c r="BL165" s="18" t="s">
        <v>829</v>
      </c>
      <c r="BM165" s="232" t="s">
        <v>5811</v>
      </c>
    </row>
    <row r="166" s="13" customFormat="1">
      <c r="A166" s="13"/>
      <c r="B166" s="234"/>
      <c r="C166" s="235"/>
      <c r="D166" s="236" t="s">
        <v>301</v>
      </c>
      <c r="E166" s="237" t="s">
        <v>1</v>
      </c>
      <c r="F166" s="238" t="s">
        <v>5812</v>
      </c>
      <c r="G166" s="235"/>
      <c r="H166" s="237" t="s">
        <v>1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301</v>
      </c>
      <c r="AU166" s="244" t="s">
        <v>120</v>
      </c>
      <c r="AV166" s="13" t="s">
        <v>85</v>
      </c>
      <c r="AW166" s="13" t="s">
        <v>32</v>
      </c>
      <c r="AX166" s="13" t="s">
        <v>77</v>
      </c>
      <c r="AY166" s="244" t="s">
        <v>292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85</v>
      </c>
      <c r="G167" s="246"/>
      <c r="H167" s="249">
        <v>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85</v>
      </c>
      <c r="AY167" s="255" t="s">
        <v>292</v>
      </c>
    </row>
    <row r="168" s="2" customFormat="1" ht="37.8" customHeight="1">
      <c r="A168" s="39"/>
      <c r="B168" s="40"/>
      <c r="C168" s="278" t="s">
        <v>454</v>
      </c>
      <c r="D168" s="278" t="s">
        <v>626</v>
      </c>
      <c r="E168" s="279" t="s">
        <v>5813</v>
      </c>
      <c r="F168" s="280" t="s">
        <v>5814</v>
      </c>
      <c r="G168" s="281" t="s">
        <v>581</v>
      </c>
      <c r="H168" s="282">
        <v>1</v>
      </c>
      <c r="I168" s="283"/>
      <c r="J168" s="284">
        <f>ROUND(I168*H168,2)</f>
        <v>0</v>
      </c>
      <c r="K168" s="280" t="s">
        <v>298</v>
      </c>
      <c r="L168" s="285"/>
      <c r="M168" s="286" t="s">
        <v>1</v>
      </c>
      <c r="N168" s="287" t="s">
        <v>43</v>
      </c>
      <c r="O168" s="92"/>
      <c r="P168" s="230">
        <f>O168*H168</f>
        <v>0</v>
      </c>
      <c r="Q168" s="230">
        <v>0.023</v>
      </c>
      <c r="R168" s="230">
        <f>Q168*H168</f>
        <v>0.023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1445</v>
      </c>
      <c r="AT168" s="232" t="s">
        <v>626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120</v>
      </c>
      <c r="BK168" s="233">
        <f>ROUND(I168*H168,2)</f>
        <v>0</v>
      </c>
      <c r="BL168" s="18" t="s">
        <v>1445</v>
      </c>
      <c r="BM168" s="232" t="s">
        <v>5815</v>
      </c>
    </row>
    <row r="169" s="2" customFormat="1" ht="33" customHeight="1">
      <c r="A169" s="39"/>
      <c r="B169" s="40"/>
      <c r="C169" s="221" t="s">
        <v>459</v>
      </c>
      <c r="D169" s="221" t="s">
        <v>294</v>
      </c>
      <c r="E169" s="222" t="s">
        <v>5816</v>
      </c>
      <c r="F169" s="223" t="s">
        <v>5817</v>
      </c>
      <c r="G169" s="224" t="s">
        <v>581</v>
      </c>
      <c r="H169" s="225">
        <v>1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829</v>
      </c>
      <c r="AT169" s="232" t="s">
        <v>294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120</v>
      </c>
      <c r="BK169" s="233">
        <f>ROUND(I169*H169,2)</f>
        <v>0</v>
      </c>
      <c r="BL169" s="18" t="s">
        <v>829</v>
      </c>
      <c r="BM169" s="232" t="s">
        <v>5818</v>
      </c>
    </row>
    <row r="170" s="12" customFormat="1" ht="22.8" customHeight="1">
      <c r="A170" s="12"/>
      <c r="B170" s="205"/>
      <c r="C170" s="206"/>
      <c r="D170" s="207" t="s">
        <v>76</v>
      </c>
      <c r="E170" s="219" t="s">
        <v>5819</v>
      </c>
      <c r="F170" s="219" t="s">
        <v>5820</v>
      </c>
      <c r="G170" s="206"/>
      <c r="H170" s="206"/>
      <c r="I170" s="209"/>
      <c r="J170" s="220">
        <f>BK170</f>
        <v>0</v>
      </c>
      <c r="K170" s="206"/>
      <c r="L170" s="211"/>
      <c r="M170" s="212"/>
      <c r="N170" s="213"/>
      <c r="O170" s="213"/>
      <c r="P170" s="214">
        <f>P171</f>
        <v>0</v>
      </c>
      <c r="Q170" s="213"/>
      <c r="R170" s="214">
        <f>R171</f>
        <v>0</v>
      </c>
      <c r="S170" s="213"/>
      <c r="T170" s="215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6" t="s">
        <v>317</v>
      </c>
      <c r="AT170" s="217" t="s">
        <v>76</v>
      </c>
      <c r="AU170" s="217" t="s">
        <v>85</v>
      </c>
      <c r="AY170" s="216" t="s">
        <v>292</v>
      </c>
      <c r="BK170" s="218">
        <f>BK171</f>
        <v>0</v>
      </c>
    </row>
    <row r="171" s="2" customFormat="1" ht="37.8" customHeight="1">
      <c r="A171" s="39"/>
      <c r="B171" s="40"/>
      <c r="C171" s="221" t="s">
        <v>7</v>
      </c>
      <c r="D171" s="221" t="s">
        <v>294</v>
      </c>
      <c r="E171" s="222" t="s">
        <v>5821</v>
      </c>
      <c r="F171" s="223" t="s">
        <v>5822</v>
      </c>
      <c r="G171" s="224" t="s">
        <v>3216</v>
      </c>
      <c r="H171" s="225">
        <v>3</v>
      </c>
      <c r="I171" s="226"/>
      <c r="J171" s="227">
        <f>ROUND(I171*H171,2)</f>
        <v>0</v>
      </c>
      <c r="K171" s="223" t="s">
        <v>1</v>
      </c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299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120</v>
      </c>
      <c r="BK171" s="233">
        <f>ROUND(I171*H171,2)</f>
        <v>0</v>
      </c>
      <c r="BL171" s="18" t="s">
        <v>299</v>
      </c>
      <c r="BM171" s="232" t="s">
        <v>5823</v>
      </c>
    </row>
    <row r="172" s="12" customFormat="1" ht="25.92" customHeight="1">
      <c r="A172" s="12"/>
      <c r="B172" s="205"/>
      <c r="C172" s="206"/>
      <c r="D172" s="207" t="s">
        <v>76</v>
      </c>
      <c r="E172" s="208" t="s">
        <v>4787</v>
      </c>
      <c r="F172" s="208" t="s">
        <v>4788</v>
      </c>
      <c r="G172" s="206"/>
      <c r="H172" s="206"/>
      <c r="I172" s="209"/>
      <c r="J172" s="210">
        <f>BK172</f>
        <v>0</v>
      </c>
      <c r="K172" s="206"/>
      <c r="L172" s="211"/>
      <c r="M172" s="212"/>
      <c r="N172" s="213"/>
      <c r="O172" s="213"/>
      <c r="P172" s="214">
        <f>SUM(P173:P177)</f>
        <v>0</v>
      </c>
      <c r="Q172" s="213"/>
      <c r="R172" s="214">
        <f>SUM(R173:R177)</f>
        <v>0</v>
      </c>
      <c r="S172" s="213"/>
      <c r="T172" s="215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6" t="s">
        <v>299</v>
      </c>
      <c r="AT172" s="217" t="s">
        <v>76</v>
      </c>
      <c r="AU172" s="217" t="s">
        <v>77</v>
      </c>
      <c r="AY172" s="216" t="s">
        <v>292</v>
      </c>
      <c r="BK172" s="218">
        <f>SUM(BK173:BK177)</f>
        <v>0</v>
      </c>
    </row>
    <row r="173" s="2" customFormat="1" ht="24.15" customHeight="1">
      <c r="A173" s="39"/>
      <c r="B173" s="40"/>
      <c r="C173" s="221" t="s">
        <v>485</v>
      </c>
      <c r="D173" s="221" t="s">
        <v>294</v>
      </c>
      <c r="E173" s="222" t="s">
        <v>5824</v>
      </c>
      <c r="F173" s="223" t="s">
        <v>5825</v>
      </c>
      <c r="G173" s="224" t="s">
        <v>337</v>
      </c>
      <c r="H173" s="225">
        <v>20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338</v>
      </c>
      <c r="AT173" s="232" t="s">
        <v>294</v>
      </c>
      <c r="AU173" s="232" t="s">
        <v>85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120</v>
      </c>
      <c r="BK173" s="233">
        <f>ROUND(I173*H173,2)</f>
        <v>0</v>
      </c>
      <c r="BL173" s="18" t="s">
        <v>338</v>
      </c>
      <c r="BM173" s="232" t="s">
        <v>5826</v>
      </c>
    </row>
    <row r="174" s="14" customFormat="1">
      <c r="A174" s="14"/>
      <c r="B174" s="245"/>
      <c r="C174" s="246"/>
      <c r="D174" s="236" t="s">
        <v>301</v>
      </c>
      <c r="E174" s="247" t="s">
        <v>1</v>
      </c>
      <c r="F174" s="248" t="s">
        <v>5827</v>
      </c>
      <c r="G174" s="246"/>
      <c r="H174" s="249">
        <v>20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301</v>
      </c>
      <c r="AU174" s="255" t="s">
        <v>85</v>
      </c>
      <c r="AV174" s="14" t="s">
        <v>120</v>
      </c>
      <c r="AW174" s="14" t="s">
        <v>32</v>
      </c>
      <c r="AX174" s="14" t="s">
        <v>85</v>
      </c>
      <c r="AY174" s="255" t="s">
        <v>292</v>
      </c>
    </row>
    <row r="175" s="2" customFormat="1" ht="16.5" customHeight="1">
      <c r="A175" s="39"/>
      <c r="B175" s="40"/>
      <c r="C175" s="221" t="s">
        <v>489</v>
      </c>
      <c r="D175" s="221" t="s">
        <v>294</v>
      </c>
      <c r="E175" s="222" t="s">
        <v>4794</v>
      </c>
      <c r="F175" s="223" t="s">
        <v>5297</v>
      </c>
      <c r="G175" s="224" t="s">
        <v>337</v>
      </c>
      <c r="H175" s="225">
        <v>12</v>
      </c>
      <c r="I175" s="226"/>
      <c r="J175" s="227">
        <f>ROUND(I175*H175,2)</f>
        <v>0</v>
      </c>
      <c r="K175" s="223" t="s">
        <v>298</v>
      </c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338</v>
      </c>
      <c r="AT175" s="232" t="s">
        <v>294</v>
      </c>
      <c r="AU175" s="232" t="s">
        <v>85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120</v>
      </c>
      <c r="BK175" s="233">
        <f>ROUND(I175*H175,2)</f>
        <v>0</v>
      </c>
      <c r="BL175" s="18" t="s">
        <v>338</v>
      </c>
      <c r="BM175" s="232" t="s">
        <v>5828</v>
      </c>
    </row>
    <row r="176" s="2" customFormat="1" ht="16.5" customHeight="1">
      <c r="A176" s="39"/>
      <c r="B176" s="40"/>
      <c r="C176" s="221" t="s">
        <v>494</v>
      </c>
      <c r="D176" s="221" t="s">
        <v>294</v>
      </c>
      <c r="E176" s="222" t="s">
        <v>5829</v>
      </c>
      <c r="F176" s="223" t="s">
        <v>5830</v>
      </c>
      <c r="G176" s="224" t="s">
        <v>337</v>
      </c>
      <c r="H176" s="225">
        <v>10</v>
      </c>
      <c r="I176" s="226"/>
      <c r="J176" s="227">
        <f>ROUND(I176*H176,2)</f>
        <v>0</v>
      </c>
      <c r="K176" s="223" t="s">
        <v>298</v>
      </c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338</v>
      </c>
      <c r="AT176" s="232" t="s">
        <v>294</v>
      </c>
      <c r="AU176" s="232" t="s">
        <v>85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120</v>
      </c>
      <c r="BK176" s="233">
        <f>ROUND(I176*H176,2)</f>
        <v>0</v>
      </c>
      <c r="BL176" s="18" t="s">
        <v>338</v>
      </c>
      <c r="BM176" s="232" t="s">
        <v>5831</v>
      </c>
    </row>
    <row r="177" s="14" customFormat="1">
      <c r="A177" s="14"/>
      <c r="B177" s="245"/>
      <c r="C177" s="246"/>
      <c r="D177" s="236" t="s">
        <v>301</v>
      </c>
      <c r="E177" s="247" t="s">
        <v>1</v>
      </c>
      <c r="F177" s="248" t="s">
        <v>5832</v>
      </c>
      <c r="G177" s="246"/>
      <c r="H177" s="249">
        <v>10</v>
      </c>
      <c r="I177" s="250"/>
      <c r="J177" s="246"/>
      <c r="K177" s="246"/>
      <c r="L177" s="251"/>
      <c r="M177" s="293"/>
      <c r="N177" s="294"/>
      <c r="O177" s="294"/>
      <c r="P177" s="294"/>
      <c r="Q177" s="294"/>
      <c r="R177" s="294"/>
      <c r="S177" s="294"/>
      <c r="T177" s="29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301</v>
      </c>
      <c r="AU177" s="255" t="s">
        <v>85</v>
      </c>
      <c r="AV177" s="14" t="s">
        <v>120</v>
      </c>
      <c r="AW177" s="14" t="s">
        <v>32</v>
      </c>
      <c r="AX177" s="14" t="s">
        <v>85</v>
      </c>
      <c r="AY177" s="255" t="s">
        <v>292</v>
      </c>
    </row>
    <row r="178" s="2" customFormat="1" ht="6.96" customHeight="1">
      <c r="A178" s="39"/>
      <c r="B178" s="67"/>
      <c r="C178" s="68"/>
      <c r="D178" s="68"/>
      <c r="E178" s="68"/>
      <c r="F178" s="68"/>
      <c r="G178" s="68"/>
      <c r="H178" s="68"/>
      <c r="I178" s="68"/>
      <c r="J178" s="68"/>
      <c r="K178" s="68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btk3hQmklfX3cG3moRg1jt+8ASaSXadpOD36OhFXgnf6MhJvVmYjBWEi1qa4wlPmflSSM/r4qgVBuOHf4ALI/w==" hashValue="O1Cl/4b0wUJhz6CeR6uemxwgmBPGMbXVG0hqwuqjzrqZnt7fe6xjStom5NVntJTA6DkKPK/afNFdqGDY6gbZjw==" algorithmName="SHA-512" password="CC35"/>
  <autoFilter ref="C124:K177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116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5833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ROUND((SUM(BE121:BE169)),  2)</f>
        <v>0</v>
      </c>
      <c r="G33" s="39"/>
      <c r="H33" s="39"/>
      <c r="I33" s="158">
        <v>0.20999999999999999</v>
      </c>
      <c r="J33" s="157">
        <f>ROUND(((SUM(BE121:BE169))*I33),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ROUND((SUM(BF121:BF169)),  2)</f>
        <v>0</v>
      </c>
      <c r="G34" s="39"/>
      <c r="H34" s="39"/>
      <c r="I34" s="158">
        <v>0.14999999999999999</v>
      </c>
      <c r="J34" s="157">
        <f>ROUND(((SUM(BF121:BF169))*I34),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ROUND((SUM(BG121:BG169)),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ROUND((SUM(BH121:BH169)),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ROUND((SUM(BI121:BI169)),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01.11 - Solární ohřev teplé vody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261</v>
      </c>
      <c r="E97" s="185"/>
      <c r="F97" s="185"/>
      <c r="G97" s="185"/>
      <c r="H97" s="185"/>
      <c r="I97" s="185"/>
      <c r="J97" s="186">
        <f>J122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264</v>
      </c>
      <c r="E98" s="191"/>
      <c r="F98" s="191"/>
      <c r="G98" s="191"/>
      <c r="H98" s="191"/>
      <c r="I98" s="191"/>
      <c r="J98" s="192">
        <f>J123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4539</v>
      </c>
      <c r="E99" s="191"/>
      <c r="F99" s="191"/>
      <c r="G99" s="191"/>
      <c r="H99" s="191"/>
      <c r="I99" s="191"/>
      <c r="J99" s="192">
        <f>J135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4541</v>
      </c>
      <c r="E100" s="191"/>
      <c r="F100" s="191"/>
      <c r="G100" s="191"/>
      <c r="H100" s="191"/>
      <c r="I100" s="191"/>
      <c r="J100" s="192">
        <f>J156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2"/>
      <c r="C101" s="183"/>
      <c r="D101" s="184" t="s">
        <v>4542</v>
      </c>
      <c r="E101" s="185"/>
      <c r="F101" s="185"/>
      <c r="G101" s="185"/>
      <c r="H101" s="185"/>
      <c r="I101" s="185"/>
      <c r="J101" s="186">
        <f>J163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277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77" t="str">
        <f>E7</f>
        <v>Domov pro seniory, Nový Bydžov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179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30" customHeight="1">
      <c r="A113" s="39"/>
      <c r="B113" s="40"/>
      <c r="C113" s="41"/>
      <c r="D113" s="41"/>
      <c r="E113" s="77" t="str">
        <f>E9</f>
        <v xml:space="preserve">SO 01.11 - Solární ohřev teplé vody - nezpůsobilé náklady 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20</v>
      </c>
      <c r="D115" s="41"/>
      <c r="E115" s="41"/>
      <c r="F115" s="28" t="str">
        <f>F12</f>
        <v>k.ú. Nový Bydžov, 70 7163</v>
      </c>
      <c r="G115" s="41"/>
      <c r="H115" s="41"/>
      <c r="I115" s="33" t="s">
        <v>22</v>
      </c>
      <c r="J115" s="80" t="str">
        <f>IF(J12="","",J12)</f>
        <v>4. 1. 2023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40.05" customHeight="1">
      <c r="A117" s="39"/>
      <c r="B117" s="40"/>
      <c r="C117" s="33" t="s">
        <v>24</v>
      </c>
      <c r="D117" s="41"/>
      <c r="E117" s="41"/>
      <c r="F117" s="28" t="str">
        <f>E15</f>
        <v>Město Nový Bydžov, Masarykovo nám. 1, 504 01</v>
      </c>
      <c r="G117" s="41"/>
      <c r="H117" s="41"/>
      <c r="I117" s="33" t="s">
        <v>30</v>
      </c>
      <c r="J117" s="37" t="str">
        <f>E21</f>
        <v>Architektura s.r.o., Vilkova 1142/15, Praha 4-Krč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05" customHeight="1">
      <c r="A118" s="39"/>
      <c r="B118" s="40"/>
      <c r="C118" s="33" t="s">
        <v>28</v>
      </c>
      <c r="D118" s="41"/>
      <c r="E118" s="41"/>
      <c r="F118" s="28" t="str">
        <f>IF(E18="","",E18)</f>
        <v>Vyplň údaj</v>
      </c>
      <c r="G118" s="41"/>
      <c r="H118" s="41"/>
      <c r="I118" s="33" t="s">
        <v>33</v>
      </c>
      <c r="J118" s="37" t="str">
        <f>E24</f>
        <v>Projecticon s.r.o., A. Kopeckého 151, Nový Hrádek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0.32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1" customFormat="1" ht="29.28" customHeight="1">
      <c r="A120" s="194"/>
      <c r="B120" s="195"/>
      <c r="C120" s="196" t="s">
        <v>278</v>
      </c>
      <c r="D120" s="197" t="s">
        <v>62</v>
      </c>
      <c r="E120" s="197" t="s">
        <v>58</v>
      </c>
      <c r="F120" s="197" t="s">
        <v>59</v>
      </c>
      <c r="G120" s="197" t="s">
        <v>279</v>
      </c>
      <c r="H120" s="197" t="s">
        <v>280</v>
      </c>
      <c r="I120" s="197" t="s">
        <v>281</v>
      </c>
      <c r="J120" s="197" t="s">
        <v>249</v>
      </c>
      <c r="K120" s="198" t="s">
        <v>282</v>
      </c>
      <c r="L120" s="199"/>
      <c r="M120" s="101" t="s">
        <v>1</v>
      </c>
      <c r="N120" s="102" t="s">
        <v>41</v>
      </c>
      <c r="O120" s="102" t="s">
        <v>283</v>
      </c>
      <c r="P120" s="102" t="s">
        <v>284</v>
      </c>
      <c r="Q120" s="102" t="s">
        <v>285</v>
      </c>
      <c r="R120" s="102" t="s">
        <v>286</v>
      </c>
      <c r="S120" s="102" t="s">
        <v>287</v>
      </c>
      <c r="T120" s="103" t="s">
        <v>288</v>
      </c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</row>
    <row r="121" s="2" customFormat="1" ht="22.8" customHeight="1">
      <c r="A121" s="39"/>
      <c r="B121" s="40"/>
      <c r="C121" s="108" t="s">
        <v>289</v>
      </c>
      <c r="D121" s="41"/>
      <c r="E121" s="41"/>
      <c r="F121" s="41"/>
      <c r="G121" s="41"/>
      <c r="H121" s="41"/>
      <c r="I121" s="41"/>
      <c r="J121" s="200">
        <f>BK121</f>
        <v>0</v>
      </c>
      <c r="K121" s="41"/>
      <c r="L121" s="45"/>
      <c r="M121" s="104"/>
      <c r="N121" s="201"/>
      <c r="O121" s="105"/>
      <c r="P121" s="202">
        <f>P122+P163</f>
        <v>0</v>
      </c>
      <c r="Q121" s="105"/>
      <c r="R121" s="202">
        <f>R122+R163</f>
        <v>2.3290999999999995</v>
      </c>
      <c r="S121" s="105"/>
      <c r="T121" s="203">
        <f>T122+T163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76</v>
      </c>
      <c r="AU121" s="18" t="s">
        <v>251</v>
      </c>
      <c r="BK121" s="204">
        <f>BK122+BK163</f>
        <v>0</v>
      </c>
    </row>
    <row r="122" s="12" customFormat="1" ht="25.92" customHeight="1">
      <c r="A122" s="12"/>
      <c r="B122" s="205"/>
      <c r="C122" s="206"/>
      <c r="D122" s="207" t="s">
        <v>76</v>
      </c>
      <c r="E122" s="208" t="s">
        <v>1494</v>
      </c>
      <c r="F122" s="208" t="s">
        <v>1495</v>
      </c>
      <c r="G122" s="206"/>
      <c r="H122" s="206"/>
      <c r="I122" s="209"/>
      <c r="J122" s="210">
        <f>BK122</f>
        <v>0</v>
      </c>
      <c r="K122" s="206"/>
      <c r="L122" s="211"/>
      <c r="M122" s="212"/>
      <c r="N122" s="213"/>
      <c r="O122" s="213"/>
      <c r="P122" s="214">
        <f>P123+P135+P156</f>
        <v>0</v>
      </c>
      <c r="Q122" s="213"/>
      <c r="R122" s="214">
        <f>R123+R135+R156</f>
        <v>2.3290999999999995</v>
      </c>
      <c r="S122" s="213"/>
      <c r="T122" s="215">
        <f>T123+T135+T156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120</v>
      </c>
      <c r="AT122" s="217" t="s">
        <v>76</v>
      </c>
      <c r="AU122" s="217" t="s">
        <v>77</v>
      </c>
      <c r="AY122" s="216" t="s">
        <v>292</v>
      </c>
      <c r="BK122" s="218">
        <f>BK123+BK135+BK156</f>
        <v>0</v>
      </c>
    </row>
    <row r="123" s="12" customFormat="1" ht="22.8" customHeight="1">
      <c r="A123" s="12"/>
      <c r="B123" s="205"/>
      <c r="C123" s="206"/>
      <c r="D123" s="207" t="s">
        <v>76</v>
      </c>
      <c r="E123" s="219" t="s">
        <v>1777</v>
      </c>
      <c r="F123" s="219" t="s">
        <v>1778</v>
      </c>
      <c r="G123" s="206"/>
      <c r="H123" s="206"/>
      <c r="I123" s="209"/>
      <c r="J123" s="220">
        <f>BK123</f>
        <v>0</v>
      </c>
      <c r="K123" s="206"/>
      <c r="L123" s="211"/>
      <c r="M123" s="212"/>
      <c r="N123" s="213"/>
      <c r="O123" s="213"/>
      <c r="P123" s="214">
        <f>SUM(P124:P134)</f>
        <v>0</v>
      </c>
      <c r="Q123" s="213"/>
      <c r="R123" s="214">
        <f>SUM(R124:R134)</f>
        <v>0.18151000000000001</v>
      </c>
      <c r="S123" s="213"/>
      <c r="T123" s="215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120</v>
      </c>
      <c r="AT123" s="217" t="s">
        <v>76</v>
      </c>
      <c r="AU123" s="217" t="s">
        <v>85</v>
      </c>
      <c r="AY123" s="216" t="s">
        <v>292</v>
      </c>
      <c r="BK123" s="218">
        <f>SUM(BK124:BK134)</f>
        <v>0</v>
      </c>
    </row>
    <row r="124" s="2" customFormat="1" ht="24.15" customHeight="1">
      <c r="A124" s="39"/>
      <c r="B124" s="40"/>
      <c r="C124" s="278" t="s">
        <v>85</v>
      </c>
      <c r="D124" s="278" t="s">
        <v>626</v>
      </c>
      <c r="E124" s="279" t="s">
        <v>5834</v>
      </c>
      <c r="F124" s="280" t="s">
        <v>5835</v>
      </c>
      <c r="G124" s="281" t="s">
        <v>407</v>
      </c>
      <c r="H124" s="282">
        <v>45</v>
      </c>
      <c r="I124" s="283"/>
      <c r="J124" s="284">
        <f>ROUND(I124*H124,2)</f>
        <v>0</v>
      </c>
      <c r="K124" s="280" t="s">
        <v>298</v>
      </c>
      <c r="L124" s="285"/>
      <c r="M124" s="286" t="s">
        <v>1</v>
      </c>
      <c r="N124" s="287" t="s">
        <v>43</v>
      </c>
      <c r="O124" s="92"/>
      <c r="P124" s="230">
        <f>O124*H124</f>
        <v>0</v>
      </c>
      <c r="Q124" s="230">
        <v>0.00027</v>
      </c>
      <c r="R124" s="230">
        <f>Q124*H124</f>
        <v>0.012149999999999999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573</v>
      </c>
      <c r="AT124" s="232" t="s">
        <v>626</v>
      </c>
      <c r="AU124" s="232" t="s">
        <v>120</v>
      </c>
      <c r="AY124" s="18" t="s">
        <v>292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120</v>
      </c>
      <c r="BK124" s="233">
        <f>ROUND(I124*H124,2)</f>
        <v>0</v>
      </c>
      <c r="BL124" s="18" t="s">
        <v>438</v>
      </c>
      <c r="BM124" s="232" t="s">
        <v>120</v>
      </c>
    </row>
    <row r="125" s="2" customFormat="1" ht="24.15" customHeight="1">
      <c r="A125" s="39"/>
      <c r="B125" s="40"/>
      <c r="C125" s="278" t="s">
        <v>120</v>
      </c>
      <c r="D125" s="278" t="s">
        <v>626</v>
      </c>
      <c r="E125" s="279" t="s">
        <v>5836</v>
      </c>
      <c r="F125" s="280" t="s">
        <v>5837</v>
      </c>
      <c r="G125" s="281" t="s">
        <v>407</v>
      </c>
      <c r="H125" s="282">
        <v>95</v>
      </c>
      <c r="I125" s="283"/>
      <c r="J125" s="284">
        <f>ROUND(I125*H125,2)</f>
        <v>0</v>
      </c>
      <c r="K125" s="280" t="s">
        <v>298</v>
      </c>
      <c r="L125" s="285"/>
      <c r="M125" s="286" t="s">
        <v>1</v>
      </c>
      <c r="N125" s="287" t="s">
        <v>43</v>
      </c>
      <c r="O125" s="92"/>
      <c r="P125" s="230">
        <f>O125*H125</f>
        <v>0</v>
      </c>
      <c r="Q125" s="230">
        <v>0.00032000000000000003</v>
      </c>
      <c r="R125" s="230">
        <f>Q125*H125</f>
        <v>0.030400000000000003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573</v>
      </c>
      <c r="AT125" s="232" t="s">
        <v>626</v>
      </c>
      <c r="AU125" s="232" t="s">
        <v>120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120</v>
      </c>
      <c r="BK125" s="233">
        <f>ROUND(I125*H125,2)</f>
        <v>0</v>
      </c>
      <c r="BL125" s="18" t="s">
        <v>438</v>
      </c>
      <c r="BM125" s="232" t="s">
        <v>299</v>
      </c>
    </row>
    <row r="126" s="2" customFormat="1" ht="16.5" customHeight="1">
      <c r="A126" s="39"/>
      <c r="B126" s="40"/>
      <c r="C126" s="278" t="s">
        <v>317</v>
      </c>
      <c r="D126" s="278" t="s">
        <v>626</v>
      </c>
      <c r="E126" s="279" t="s">
        <v>4551</v>
      </c>
      <c r="F126" s="280" t="s">
        <v>4552</v>
      </c>
      <c r="G126" s="281" t="s">
        <v>407</v>
      </c>
      <c r="H126" s="282">
        <v>250</v>
      </c>
      <c r="I126" s="283"/>
      <c r="J126" s="284">
        <f>ROUND(I126*H126,2)</f>
        <v>0</v>
      </c>
      <c r="K126" s="280" t="s">
        <v>298</v>
      </c>
      <c r="L126" s="285"/>
      <c r="M126" s="286" t="s">
        <v>1</v>
      </c>
      <c r="N126" s="287" t="s">
        <v>43</v>
      </c>
      <c r="O126" s="92"/>
      <c r="P126" s="230">
        <f>O126*H126</f>
        <v>0</v>
      </c>
      <c r="Q126" s="230">
        <v>9.0000000000000006E-05</v>
      </c>
      <c r="R126" s="230">
        <f>Q126*H126</f>
        <v>0.022500000000000003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573</v>
      </c>
      <c r="AT126" s="232" t="s">
        <v>626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120</v>
      </c>
      <c r="BK126" s="233">
        <f>ROUND(I126*H126,2)</f>
        <v>0</v>
      </c>
      <c r="BL126" s="18" t="s">
        <v>438</v>
      </c>
      <c r="BM126" s="232" t="s">
        <v>5838</v>
      </c>
    </row>
    <row r="127" s="2" customFormat="1" ht="24.15" customHeight="1">
      <c r="A127" s="39"/>
      <c r="B127" s="40"/>
      <c r="C127" s="278" t="s">
        <v>299</v>
      </c>
      <c r="D127" s="278" t="s">
        <v>626</v>
      </c>
      <c r="E127" s="279" t="s">
        <v>5839</v>
      </c>
      <c r="F127" s="280" t="s">
        <v>5840</v>
      </c>
      <c r="G127" s="281" t="s">
        <v>297</v>
      </c>
      <c r="H127" s="282">
        <v>2</v>
      </c>
      <c r="I127" s="283"/>
      <c r="J127" s="284">
        <f>ROUND(I127*H127,2)</f>
        <v>0</v>
      </c>
      <c r="K127" s="280" t="s">
        <v>298</v>
      </c>
      <c r="L127" s="285"/>
      <c r="M127" s="286" t="s">
        <v>1</v>
      </c>
      <c r="N127" s="287" t="s">
        <v>43</v>
      </c>
      <c r="O127" s="92"/>
      <c r="P127" s="230">
        <f>O127*H127</f>
        <v>0</v>
      </c>
      <c r="Q127" s="230">
        <v>0.0030000000000000001</v>
      </c>
      <c r="R127" s="230">
        <f>Q127*H127</f>
        <v>0.0060000000000000001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573</v>
      </c>
      <c r="AT127" s="232" t="s">
        <v>626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120</v>
      </c>
      <c r="BK127" s="233">
        <f>ROUND(I127*H127,2)</f>
        <v>0</v>
      </c>
      <c r="BL127" s="18" t="s">
        <v>438</v>
      </c>
      <c r="BM127" s="232" t="s">
        <v>357</v>
      </c>
    </row>
    <row r="128" s="2" customFormat="1" ht="24.15" customHeight="1">
      <c r="A128" s="39"/>
      <c r="B128" s="40"/>
      <c r="C128" s="221" t="s">
        <v>341</v>
      </c>
      <c r="D128" s="221" t="s">
        <v>294</v>
      </c>
      <c r="E128" s="222" t="s">
        <v>5841</v>
      </c>
      <c r="F128" s="223" t="s">
        <v>5842</v>
      </c>
      <c r="G128" s="224" t="s">
        <v>297</v>
      </c>
      <c r="H128" s="225">
        <v>2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0.00018000000000000001</v>
      </c>
      <c r="R128" s="230">
        <f>Q128*H128</f>
        <v>0.00036000000000000002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438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438</v>
      </c>
      <c r="BM128" s="232" t="s">
        <v>368</v>
      </c>
    </row>
    <row r="129" s="2" customFormat="1" ht="33" customHeight="1">
      <c r="A129" s="39"/>
      <c r="B129" s="40"/>
      <c r="C129" s="221" t="s">
        <v>346</v>
      </c>
      <c r="D129" s="221" t="s">
        <v>294</v>
      </c>
      <c r="E129" s="222" t="s">
        <v>4556</v>
      </c>
      <c r="F129" s="223" t="s">
        <v>4557</v>
      </c>
      <c r="G129" s="224" t="s">
        <v>407</v>
      </c>
      <c r="H129" s="225">
        <v>140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0.00040999999999999999</v>
      </c>
      <c r="R129" s="230">
        <f>Q129*H129</f>
        <v>0.0574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438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120</v>
      </c>
      <c r="BK129" s="233">
        <f>ROUND(I129*H129,2)</f>
        <v>0</v>
      </c>
      <c r="BL129" s="18" t="s">
        <v>438</v>
      </c>
      <c r="BM129" s="232" t="s">
        <v>399</v>
      </c>
    </row>
    <row r="130" s="2" customFormat="1" ht="24.15" customHeight="1">
      <c r="A130" s="39"/>
      <c r="B130" s="40"/>
      <c r="C130" s="221" t="s">
        <v>352</v>
      </c>
      <c r="D130" s="221" t="s">
        <v>294</v>
      </c>
      <c r="E130" s="222" t="s">
        <v>5843</v>
      </c>
      <c r="F130" s="223" t="s">
        <v>5844</v>
      </c>
      <c r="G130" s="224" t="s">
        <v>297</v>
      </c>
      <c r="H130" s="225">
        <v>10</v>
      </c>
      <c r="I130" s="226"/>
      <c r="J130" s="227">
        <f>ROUND(I130*H130,2)</f>
        <v>0</v>
      </c>
      <c r="K130" s="223" t="s">
        <v>298</v>
      </c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6.9999999999999994E-05</v>
      </c>
      <c r="R130" s="230">
        <f>Q130*H130</f>
        <v>0.00069999999999999988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438</v>
      </c>
      <c r="AT130" s="232" t="s">
        <v>294</v>
      </c>
      <c r="AU130" s="232" t="s">
        <v>120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120</v>
      </c>
      <c r="BK130" s="233">
        <f>ROUND(I130*H130,2)</f>
        <v>0</v>
      </c>
      <c r="BL130" s="18" t="s">
        <v>438</v>
      </c>
      <c r="BM130" s="232" t="s">
        <v>415</v>
      </c>
    </row>
    <row r="131" s="2" customFormat="1" ht="21.75" customHeight="1">
      <c r="A131" s="39"/>
      <c r="B131" s="40"/>
      <c r="C131" s="278" t="s">
        <v>357</v>
      </c>
      <c r="D131" s="278" t="s">
        <v>626</v>
      </c>
      <c r="E131" s="279" t="s">
        <v>5845</v>
      </c>
      <c r="F131" s="280" t="s">
        <v>5846</v>
      </c>
      <c r="G131" s="281" t="s">
        <v>365</v>
      </c>
      <c r="H131" s="282">
        <v>0.051999999999999998</v>
      </c>
      <c r="I131" s="283"/>
      <c r="J131" s="284">
        <f>ROUND(I131*H131,2)</f>
        <v>0</v>
      </c>
      <c r="K131" s="280" t="s">
        <v>298</v>
      </c>
      <c r="L131" s="285"/>
      <c r="M131" s="286" t="s">
        <v>1</v>
      </c>
      <c r="N131" s="287" t="s">
        <v>43</v>
      </c>
      <c r="O131" s="92"/>
      <c r="P131" s="230">
        <f>O131*H131</f>
        <v>0</v>
      </c>
      <c r="Q131" s="230">
        <v>1</v>
      </c>
      <c r="R131" s="230">
        <f>Q131*H131</f>
        <v>0.051999999999999998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573</v>
      </c>
      <c r="AT131" s="232" t="s">
        <v>626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438</v>
      </c>
      <c r="BM131" s="232" t="s">
        <v>5847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5848</v>
      </c>
      <c r="G132" s="246"/>
      <c r="H132" s="249">
        <v>0.051999999999999998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85</v>
      </c>
      <c r="AY132" s="255" t="s">
        <v>292</v>
      </c>
    </row>
    <row r="133" s="2" customFormat="1" ht="24.15" customHeight="1">
      <c r="A133" s="39"/>
      <c r="B133" s="40"/>
      <c r="C133" s="221" t="s">
        <v>362</v>
      </c>
      <c r="D133" s="221" t="s">
        <v>294</v>
      </c>
      <c r="E133" s="222" t="s">
        <v>1903</v>
      </c>
      <c r="F133" s="223" t="s">
        <v>1904</v>
      </c>
      <c r="G133" s="224" t="s">
        <v>365</v>
      </c>
      <c r="H133" s="225">
        <v>0.13100000000000001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438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438</v>
      </c>
      <c r="BM133" s="232" t="s">
        <v>449</v>
      </c>
    </row>
    <row r="134" s="2" customFormat="1" ht="24.15" customHeight="1">
      <c r="A134" s="39"/>
      <c r="B134" s="40"/>
      <c r="C134" s="221" t="s">
        <v>368</v>
      </c>
      <c r="D134" s="221" t="s">
        <v>294</v>
      </c>
      <c r="E134" s="222" t="s">
        <v>4558</v>
      </c>
      <c r="F134" s="223" t="s">
        <v>4559</v>
      </c>
      <c r="G134" s="224" t="s">
        <v>365</v>
      </c>
      <c r="H134" s="225">
        <v>0.13100000000000001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438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438</v>
      </c>
      <c r="BM134" s="232" t="s">
        <v>459</v>
      </c>
    </row>
    <row r="135" s="12" customFormat="1" ht="22.8" customHeight="1">
      <c r="A135" s="12"/>
      <c r="B135" s="205"/>
      <c r="C135" s="206"/>
      <c r="D135" s="207" t="s">
        <v>76</v>
      </c>
      <c r="E135" s="219" t="s">
        <v>4622</v>
      </c>
      <c r="F135" s="219" t="s">
        <v>4623</v>
      </c>
      <c r="G135" s="206"/>
      <c r="H135" s="206"/>
      <c r="I135" s="209"/>
      <c r="J135" s="220">
        <f>BK135</f>
        <v>0</v>
      </c>
      <c r="K135" s="206"/>
      <c r="L135" s="211"/>
      <c r="M135" s="212"/>
      <c r="N135" s="213"/>
      <c r="O135" s="213"/>
      <c r="P135" s="214">
        <f>SUM(P136:P155)</f>
        <v>0</v>
      </c>
      <c r="Q135" s="213"/>
      <c r="R135" s="214">
        <f>SUM(R136:R155)</f>
        <v>2.1432099999999998</v>
      </c>
      <c r="S135" s="213"/>
      <c r="T135" s="215">
        <f>SUM(T136:T155)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6" t="s">
        <v>120</v>
      </c>
      <c r="AT135" s="217" t="s">
        <v>76</v>
      </c>
      <c r="AU135" s="217" t="s">
        <v>85</v>
      </c>
      <c r="AY135" s="216" t="s">
        <v>292</v>
      </c>
      <c r="BK135" s="218">
        <f>SUM(BK136:BK155)</f>
        <v>0</v>
      </c>
    </row>
    <row r="136" s="2" customFormat="1" ht="37.8" customHeight="1">
      <c r="A136" s="39"/>
      <c r="B136" s="40"/>
      <c r="C136" s="221" t="s">
        <v>372</v>
      </c>
      <c r="D136" s="221" t="s">
        <v>294</v>
      </c>
      <c r="E136" s="222" t="s">
        <v>5849</v>
      </c>
      <c r="F136" s="223" t="s">
        <v>5850</v>
      </c>
      <c r="G136" s="224" t="s">
        <v>1911</v>
      </c>
      <c r="H136" s="225">
        <v>1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0.03397</v>
      </c>
      <c r="R136" s="230">
        <f>Q136*H136</f>
        <v>0.03397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438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438</v>
      </c>
      <c r="BM136" s="232" t="s">
        <v>503</v>
      </c>
    </row>
    <row r="137" s="2" customFormat="1" ht="24.15" customHeight="1">
      <c r="A137" s="39"/>
      <c r="B137" s="40"/>
      <c r="C137" s="221" t="s">
        <v>399</v>
      </c>
      <c r="D137" s="221" t="s">
        <v>294</v>
      </c>
      <c r="E137" s="222" t="s">
        <v>4640</v>
      </c>
      <c r="F137" s="223" t="s">
        <v>4641</v>
      </c>
      <c r="G137" s="224" t="s">
        <v>581</v>
      </c>
      <c r="H137" s="225">
        <v>1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0.00075000000000000002</v>
      </c>
      <c r="R137" s="230">
        <f>Q137*H137</f>
        <v>0.00075000000000000002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438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438</v>
      </c>
      <c r="BM137" s="232" t="s">
        <v>523</v>
      </c>
    </row>
    <row r="138" s="2" customFormat="1" ht="37.8" customHeight="1">
      <c r="A138" s="39"/>
      <c r="B138" s="40"/>
      <c r="C138" s="221" t="s">
        <v>404</v>
      </c>
      <c r="D138" s="221" t="s">
        <v>294</v>
      </c>
      <c r="E138" s="222" t="s">
        <v>5851</v>
      </c>
      <c r="F138" s="223" t="s">
        <v>5852</v>
      </c>
      <c r="G138" s="224" t="s">
        <v>1911</v>
      </c>
      <c r="H138" s="225">
        <v>3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0.12576000000000001</v>
      </c>
      <c r="R138" s="230">
        <f>Q138*H138</f>
        <v>0.37728000000000006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438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438</v>
      </c>
      <c r="BM138" s="232" t="s">
        <v>573</v>
      </c>
    </row>
    <row r="139" s="2" customFormat="1" ht="37.8" customHeight="1">
      <c r="A139" s="39"/>
      <c r="B139" s="40"/>
      <c r="C139" s="221" t="s">
        <v>415</v>
      </c>
      <c r="D139" s="221" t="s">
        <v>294</v>
      </c>
      <c r="E139" s="222" t="s">
        <v>5853</v>
      </c>
      <c r="F139" s="223" t="s">
        <v>5854</v>
      </c>
      <c r="G139" s="224" t="s">
        <v>1911</v>
      </c>
      <c r="H139" s="225">
        <v>1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0.16796</v>
      </c>
      <c r="R139" s="230">
        <f>Q139*H139</f>
        <v>0.16796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438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438</v>
      </c>
      <c r="BM139" s="232" t="s">
        <v>583</v>
      </c>
    </row>
    <row r="140" s="2" customFormat="1" ht="37.8" customHeight="1">
      <c r="A140" s="39"/>
      <c r="B140" s="40"/>
      <c r="C140" s="221" t="s">
        <v>8</v>
      </c>
      <c r="D140" s="221" t="s">
        <v>294</v>
      </c>
      <c r="E140" s="222" t="s">
        <v>5855</v>
      </c>
      <c r="F140" s="223" t="s">
        <v>5856</v>
      </c>
      <c r="G140" s="224" t="s">
        <v>1911</v>
      </c>
      <c r="H140" s="225">
        <v>4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0.20896000000000001</v>
      </c>
      <c r="R140" s="230">
        <f>Q140*H140</f>
        <v>0.83584000000000003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438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438</v>
      </c>
      <c r="BM140" s="232" t="s">
        <v>591</v>
      </c>
    </row>
    <row r="141" s="2" customFormat="1" ht="24.15" customHeight="1">
      <c r="A141" s="39"/>
      <c r="B141" s="40"/>
      <c r="C141" s="221" t="s">
        <v>438</v>
      </c>
      <c r="D141" s="221" t="s">
        <v>294</v>
      </c>
      <c r="E141" s="222" t="s">
        <v>5857</v>
      </c>
      <c r="F141" s="223" t="s">
        <v>5858</v>
      </c>
      <c r="G141" s="224" t="s">
        <v>1911</v>
      </c>
      <c r="H141" s="225">
        <v>3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0.040689999999999997</v>
      </c>
      <c r="R141" s="230">
        <f>Q141*H141</f>
        <v>0.12206999999999998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438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438</v>
      </c>
      <c r="BM141" s="232" t="s">
        <v>599</v>
      </c>
    </row>
    <row r="142" s="2" customFormat="1" ht="24.15" customHeight="1">
      <c r="A142" s="39"/>
      <c r="B142" s="40"/>
      <c r="C142" s="221" t="s">
        <v>445</v>
      </c>
      <c r="D142" s="221" t="s">
        <v>294</v>
      </c>
      <c r="E142" s="222" t="s">
        <v>5859</v>
      </c>
      <c r="F142" s="223" t="s">
        <v>5860</v>
      </c>
      <c r="G142" s="224" t="s">
        <v>1911</v>
      </c>
      <c r="H142" s="225">
        <v>5</v>
      </c>
      <c r="I142" s="226"/>
      <c r="J142" s="227">
        <f>ROUND(I142*H142,2)</f>
        <v>0</v>
      </c>
      <c r="K142" s="223" t="s">
        <v>298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0.061589999999999999</v>
      </c>
      <c r="R142" s="230">
        <f>Q142*H142</f>
        <v>0.30795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438</v>
      </c>
      <c r="AT142" s="232" t="s">
        <v>294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438</v>
      </c>
      <c r="BM142" s="232" t="s">
        <v>607</v>
      </c>
    </row>
    <row r="143" s="2" customFormat="1" ht="24.15" customHeight="1">
      <c r="A143" s="39"/>
      <c r="B143" s="40"/>
      <c r="C143" s="221" t="s">
        <v>449</v>
      </c>
      <c r="D143" s="221" t="s">
        <v>294</v>
      </c>
      <c r="E143" s="222" t="s">
        <v>5861</v>
      </c>
      <c r="F143" s="223" t="s">
        <v>5862</v>
      </c>
      <c r="G143" s="224" t="s">
        <v>407</v>
      </c>
      <c r="H143" s="225">
        <v>22</v>
      </c>
      <c r="I143" s="226"/>
      <c r="J143" s="227">
        <f>ROUND(I143*H143,2)</f>
        <v>0</v>
      </c>
      <c r="K143" s="223" t="s">
        <v>298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0.00051000000000000004</v>
      </c>
      <c r="R143" s="230">
        <f>Q143*H143</f>
        <v>0.011220000000000001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438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438</v>
      </c>
      <c r="BM143" s="232" t="s">
        <v>615</v>
      </c>
    </row>
    <row r="144" s="2" customFormat="1" ht="24.15" customHeight="1">
      <c r="A144" s="39"/>
      <c r="B144" s="40"/>
      <c r="C144" s="221" t="s">
        <v>454</v>
      </c>
      <c r="D144" s="221" t="s">
        <v>294</v>
      </c>
      <c r="E144" s="222" t="s">
        <v>5863</v>
      </c>
      <c r="F144" s="223" t="s">
        <v>5864</v>
      </c>
      <c r="G144" s="224" t="s">
        <v>407</v>
      </c>
      <c r="H144" s="225">
        <v>45</v>
      </c>
      <c r="I144" s="226"/>
      <c r="J144" s="227">
        <f>ROUND(I144*H144,2)</f>
        <v>0</v>
      </c>
      <c r="K144" s="223" t="s">
        <v>298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0.00077999999999999999</v>
      </c>
      <c r="R144" s="230">
        <f>Q144*H144</f>
        <v>0.035099999999999999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438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438</v>
      </c>
      <c r="BM144" s="232" t="s">
        <v>625</v>
      </c>
    </row>
    <row r="145" s="2" customFormat="1" ht="24.15" customHeight="1">
      <c r="A145" s="39"/>
      <c r="B145" s="40"/>
      <c r="C145" s="221" t="s">
        <v>459</v>
      </c>
      <c r="D145" s="221" t="s">
        <v>294</v>
      </c>
      <c r="E145" s="222" t="s">
        <v>5865</v>
      </c>
      <c r="F145" s="223" t="s">
        <v>5866</v>
      </c>
      <c r="G145" s="224" t="s">
        <v>407</v>
      </c>
      <c r="H145" s="225">
        <v>95</v>
      </c>
      <c r="I145" s="226"/>
      <c r="J145" s="227">
        <f>ROUND(I145*H145,2)</f>
        <v>0</v>
      </c>
      <c r="K145" s="223" t="s">
        <v>298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0.0017099999999999999</v>
      </c>
      <c r="R145" s="230">
        <f>Q145*H145</f>
        <v>0.16244999999999998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438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438</v>
      </c>
      <c r="BM145" s="232" t="s">
        <v>639</v>
      </c>
    </row>
    <row r="146" s="2" customFormat="1" ht="21.75" customHeight="1">
      <c r="A146" s="39"/>
      <c r="B146" s="40"/>
      <c r="C146" s="221" t="s">
        <v>7</v>
      </c>
      <c r="D146" s="221" t="s">
        <v>294</v>
      </c>
      <c r="E146" s="222" t="s">
        <v>5867</v>
      </c>
      <c r="F146" s="223" t="s">
        <v>5868</v>
      </c>
      <c r="G146" s="224" t="s">
        <v>1911</v>
      </c>
      <c r="H146" s="225">
        <v>8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0.00051999999999999995</v>
      </c>
      <c r="R146" s="230">
        <f>Q146*H146</f>
        <v>0.0041599999999999996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438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438</v>
      </c>
      <c r="BM146" s="232" t="s">
        <v>670</v>
      </c>
    </row>
    <row r="147" s="2" customFormat="1" ht="24.15" customHeight="1">
      <c r="A147" s="39"/>
      <c r="B147" s="40"/>
      <c r="C147" s="221" t="s">
        <v>485</v>
      </c>
      <c r="D147" s="221" t="s">
        <v>294</v>
      </c>
      <c r="E147" s="222" t="s">
        <v>5869</v>
      </c>
      <c r="F147" s="223" t="s">
        <v>5870</v>
      </c>
      <c r="G147" s="224" t="s">
        <v>1911</v>
      </c>
      <c r="H147" s="225">
        <v>5</v>
      </c>
      <c r="I147" s="226"/>
      <c r="J147" s="227">
        <f>ROUND(I147*H147,2)</f>
        <v>0</v>
      </c>
      <c r="K147" s="223" t="s">
        <v>298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0.0011900000000000001</v>
      </c>
      <c r="R147" s="230">
        <f>Q147*H147</f>
        <v>0.0059500000000000004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438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438</v>
      </c>
      <c r="BM147" s="232" t="s">
        <v>693</v>
      </c>
    </row>
    <row r="148" s="2" customFormat="1" ht="24.15" customHeight="1">
      <c r="A148" s="39"/>
      <c r="B148" s="40"/>
      <c r="C148" s="221" t="s">
        <v>489</v>
      </c>
      <c r="D148" s="221" t="s">
        <v>294</v>
      </c>
      <c r="E148" s="222" t="s">
        <v>5871</v>
      </c>
      <c r="F148" s="223" t="s">
        <v>5872</v>
      </c>
      <c r="G148" s="224" t="s">
        <v>581</v>
      </c>
      <c r="H148" s="225">
        <v>1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0.00020000000000000001</v>
      </c>
      <c r="R148" s="230">
        <f>Q148*H148</f>
        <v>0.00020000000000000001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438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438</v>
      </c>
      <c r="BM148" s="232" t="s">
        <v>708</v>
      </c>
    </row>
    <row r="149" s="2" customFormat="1" ht="21.75" customHeight="1">
      <c r="A149" s="39"/>
      <c r="B149" s="40"/>
      <c r="C149" s="221" t="s">
        <v>494</v>
      </c>
      <c r="D149" s="221" t="s">
        <v>294</v>
      </c>
      <c r="E149" s="222" t="s">
        <v>5873</v>
      </c>
      <c r="F149" s="223" t="s">
        <v>5874</v>
      </c>
      <c r="G149" s="224" t="s">
        <v>1911</v>
      </c>
      <c r="H149" s="225">
        <v>1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0.00024000000000000001</v>
      </c>
      <c r="R149" s="230">
        <f>Q149*H149</f>
        <v>0.00024000000000000001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438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438</v>
      </c>
      <c r="BM149" s="232" t="s">
        <v>731</v>
      </c>
    </row>
    <row r="150" s="2" customFormat="1" ht="16.5" customHeight="1">
      <c r="A150" s="39"/>
      <c r="B150" s="40"/>
      <c r="C150" s="221" t="s">
        <v>498</v>
      </c>
      <c r="D150" s="221" t="s">
        <v>294</v>
      </c>
      <c r="E150" s="222" t="s">
        <v>5875</v>
      </c>
      <c r="F150" s="223" t="s">
        <v>5876</v>
      </c>
      <c r="G150" s="224" t="s">
        <v>407</v>
      </c>
      <c r="H150" s="225">
        <v>15</v>
      </c>
      <c r="I150" s="226"/>
      <c r="J150" s="227">
        <f>ROUND(I150*H150,2)</f>
        <v>0</v>
      </c>
      <c r="K150" s="223" t="s">
        <v>298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0.00072999999999999996</v>
      </c>
      <c r="R150" s="230">
        <f>Q150*H150</f>
        <v>0.01095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438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438</v>
      </c>
      <c r="BM150" s="232" t="s">
        <v>751</v>
      </c>
    </row>
    <row r="151" s="2" customFormat="1" ht="37.8" customHeight="1">
      <c r="A151" s="39"/>
      <c r="B151" s="40"/>
      <c r="C151" s="221" t="s">
        <v>503</v>
      </c>
      <c r="D151" s="221" t="s">
        <v>294</v>
      </c>
      <c r="E151" s="222" t="s">
        <v>5877</v>
      </c>
      <c r="F151" s="223" t="s">
        <v>5878</v>
      </c>
      <c r="G151" s="224" t="s">
        <v>1911</v>
      </c>
      <c r="H151" s="225">
        <v>1</v>
      </c>
      <c r="I151" s="226"/>
      <c r="J151" s="227">
        <f>ROUND(I151*H151,2)</f>
        <v>0</v>
      </c>
      <c r="K151" s="223" t="s">
        <v>298</v>
      </c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0.0065599999999999999</v>
      </c>
      <c r="R151" s="230">
        <f>Q151*H151</f>
        <v>0.0065599999999999999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438</v>
      </c>
      <c r="AT151" s="232" t="s">
        <v>294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438</v>
      </c>
      <c r="BM151" s="232" t="s">
        <v>783</v>
      </c>
    </row>
    <row r="152" s="2" customFormat="1" ht="44.25" customHeight="1">
      <c r="A152" s="39"/>
      <c r="B152" s="40"/>
      <c r="C152" s="221" t="s">
        <v>517</v>
      </c>
      <c r="D152" s="221" t="s">
        <v>294</v>
      </c>
      <c r="E152" s="222" t="s">
        <v>5879</v>
      </c>
      <c r="F152" s="223" t="s">
        <v>5880</v>
      </c>
      <c r="G152" s="224" t="s">
        <v>1911</v>
      </c>
      <c r="H152" s="225">
        <v>1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0.059999999999999998</v>
      </c>
      <c r="R152" s="230">
        <f>Q152*H152</f>
        <v>0.059999999999999998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438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438</v>
      </c>
      <c r="BM152" s="232" t="s">
        <v>804</v>
      </c>
    </row>
    <row r="153" s="2" customFormat="1" ht="16.5" customHeight="1">
      <c r="A153" s="39"/>
      <c r="B153" s="40"/>
      <c r="C153" s="221" t="s">
        <v>523</v>
      </c>
      <c r="D153" s="221" t="s">
        <v>294</v>
      </c>
      <c r="E153" s="222" t="s">
        <v>5881</v>
      </c>
      <c r="F153" s="223" t="s">
        <v>5882</v>
      </c>
      <c r="G153" s="224" t="s">
        <v>1911</v>
      </c>
      <c r="H153" s="225">
        <v>1</v>
      </c>
      <c r="I153" s="226"/>
      <c r="J153" s="227">
        <f>ROUND(I153*H153,2)</f>
        <v>0</v>
      </c>
      <c r="K153" s="223" t="s">
        <v>298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0.00055999999999999995</v>
      </c>
      <c r="R153" s="230">
        <f>Q153*H153</f>
        <v>0.00055999999999999995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438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438</v>
      </c>
      <c r="BM153" s="232" t="s">
        <v>821</v>
      </c>
    </row>
    <row r="154" s="2" customFormat="1" ht="21.75" customHeight="1">
      <c r="A154" s="39"/>
      <c r="B154" s="40"/>
      <c r="C154" s="221" t="s">
        <v>532</v>
      </c>
      <c r="D154" s="221" t="s">
        <v>294</v>
      </c>
      <c r="E154" s="222" t="s">
        <v>4646</v>
      </c>
      <c r="F154" s="223" t="s">
        <v>4647</v>
      </c>
      <c r="G154" s="224" t="s">
        <v>365</v>
      </c>
      <c r="H154" s="225">
        <v>2.1429999999999998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438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438</v>
      </c>
      <c r="BM154" s="232" t="s">
        <v>829</v>
      </c>
    </row>
    <row r="155" s="2" customFormat="1" ht="24.15" customHeight="1">
      <c r="A155" s="39"/>
      <c r="B155" s="40"/>
      <c r="C155" s="221" t="s">
        <v>554</v>
      </c>
      <c r="D155" s="221" t="s">
        <v>294</v>
      </c>
      <c r="E155" s="222" t="s">
        <v>5279</v>
      </c>
      <c r="F155" s="223" t="s">
        <v>5883</v>
      </c>
      <c r="G155" s="224" t="s">
        <v>365</v>
      </c>
      <c r="H155" s="225">
        <v>2.1429999999999998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438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438</v>
      </c>
      <c r="BM155" s="232" t="s">
        <v>839</v>
      </c>
    </row>
    <row r="156" s="12" customFormat="1" ht="22.8" customHeight="1">
      <c r="A156" s="12"/>
      <c r="B156" s="205"/>
      <c r="C156" s="206"/>
      <c r="D156" s="207" t="s">
        <v>76</v>
      </c>
      <c r="E156" s="219" t="s">
        <v>4692</v>
      </c>
      <c r="F156" s="219" t="s">
        <v>4693</v>
      </c>
      <c r="G156" s="206"/>
      <c r="H156" s="206"/>
      <c r="I156" s="209"/>
      <c r="J156" s="220">
        <f>BK156</f>
        <v>0</v>
      </c>
      <c r="K156" s="206"/>
      <c r="L156" s="211"/>
      <c r="M156" s="212"/>
      <c r="N156" s="213"/>
      <c r="O156" s="213"/>
      <c r="P156" s="214">
        <f>SUM(P157:P162)</f>
        <v>0</v>
      </c>
      <c r="Q156" s="213"/>
      <c r="R156" s="214">
        <f>SUM(R157:R162)</f>
        <v>0.0043800000000000002</v>
      </c>
      <c r="S156" s="213"/>
      <c r="T156" s="215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6" t="s">
        <v>120</v>
      </c>
      <c r="AT156" s="217" t="s">
        <v>76</v>
      </c>
      <c r="AU156" s="217" t="s">
        <v>85</v>
      </c>
      <c r="AY156" s="216" t="s">
        <v>292</v>
      </c>
      <c r="BK156" s="218">
        <f>SUM(BK157:BK162)</f>
        <v>0</v>
      </c>
    </row>
    <row r="157" s="2" customFormat="1" ht="21.75" customHeight="1">
      <c r="A157" s="39"/>
      <c r="B157" s="40"/>
      <c r="C157" s="221" t="s">
        <v>562</v>
      </c>
      <c r="D157" s="221" t="s">
        <v>294</v>
      </c>
      <c r="E157" s="222" t="s">
        <v>4698</v>
      </c>
      <c r="F157" s="223" t="s">
        <v>4699</v>
      </c>
      <c r="G157" s="224" t="s">
        <v>581</v>
      </c>
      <c r="H157" s="225">
        <v>10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3.0000000000000001E-05</v>
      </c>
      <c r="R157" s="230">
        <f>Q157*H157</f>
        <v>0.00030000000000000003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438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120</v>
      </c>
      <c r="BK157" s="233">
        <f>ROUND(I157*H157,2)</f>
        <v>0</v>
      </c>
      <c r="BL157" s="18" t="s">
        <v>438</v>
      </c>
      <c r="BM157" s="232" t="s">
        <v>852</v>
      </c>
    </row>
    <row r="158" s="2" customFormat="1" ht="16.5" customHeight="1">
      <c r="A158" s="39"/>
      <c r="B158" s="40"/>
      <c r="C158" s="221" t="s">
        <v>573</v>
      </c>
      <c r="D158" s="221" t="s">
        <v>294</v>
      </c>
      <c r="E158" s="222" t="s">
        <v>5884</v>
      </c>
      <c r="F158" s="223" t="s">
        <v>5885</v>
      </c>
      <c r="G158" s="224" t="s">
        <v>581</v>
      </c>
      <c r="H158" s="225">
        <v>4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0.00021000000000000001</v>
      </c>
      <c r="R158" s="230">
        <f>Q158*H158</f>
        <v>0.00084000000000000003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438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438</v>
      </c>
      <c r="BM158" s="232" t="s">
        <v>866</v>
      </c>
    </row>
    <row r="159" s="2" customFormat="1" ht="24.15" customHeight="1">
      <c r="A159" s="39"/>
      <c r="B159" s="40"/>
      <c r="C159" s="221" t="s">
        <v>578</v>
      </c>
      <c r="D159" s="221" t="s">
        <v>294</v>
      </c>
      <c r="E159" s="222" t="s">
        <v>4710</v>
      </c>
      <c r="F159" s="223" t="s">
        <v>4711</v>
      </c>
      <c r="G159" s="224" t="s">
        <v>581</v>
      </c>
      <c r="H159" s="225">
        <v>2</v>
      </c>
      <c r="I159" s="226"/>
      <c r="J159" s="227">
        <f>ROUND(I159*H159,2)</f>
        <v>0</v>
      </c>
      <c r="K159" s="223" t="s">
        <v>298</v>
      </c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0.00022000000000000001</v>
      </c>
      <c r="R159" s="230">
        <f>Q159*H159</f>
        <v>0.00044000000000000002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438</v>
      </c>
      <c r="AT159" s="232" t="s">
        <v>294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120</v>
      </c>
      <c r="BK159" s="233">
        <f>ROUND(I159*H159,2)</f>
        <v>0</v>
      </c>
      <c r="BL159" s="18" t="s">
        <v>438</v>
      </c>
      <c r="BM159" s="232" t="s">
        <v>876</v>
      </c>
    </row>
    <row r="160" s="2" customFormat="1" ht="24.15" customHeight="1">
      <c r="A160" s="39"/>
      <c r="B160" s="40"/>
      <c r="C160" s="221" t="s">
        <v>583</v>
      </c>
      <c r="D160" s="221" t="s">
        <v>294</v>
      </c>
      <c r="E160" s="222" t="s">
        <v>5886</v>
      </c>
      <c r="F160" s="223" t="s">
        <v>5887</v>
      </c>
      <c r="G160" s="224" t="s">
        <v>581</v>
      </c>
      <c r="H160" s="225">
        <v>4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43</v>
      </c>
      <c r="O160" s="92"/>
      <c r="P160" s="230">
        <f>O160*H160</f>
        <v>0</v>
      </c>
      <c r="Q160" s="230">
        <v>0.00069999999999999999</v>
      </c>
      <c r="R160" s="230">
        <f>Q160*H160</f>
        <v>0.0028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438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120</v>
      </c>
      <c r="BK160" s="233">
        <f>ROUND(I160*H160,2)</f>
        <v>0</v>
      </c>
      <c r="BL160" s="18" t="s">
        <v>438</v>
      </c>
      <c r="BM160" s="232" t="s">
        <v>907</v>
      </c>
    </row>
    <row r="161" s="2" customFormat="1" ht="21.75" customHeight="1">
      <c r="A161" s="39"/>
      <c r="B161" s="40"/>
      <c r="C161" s="221" t="s">
        <v>587</v>
      </c>
      <c r="D161" s="221" t="s">
        <v>294</v>
      </c>
      <c r="E161" s="222" t="s">
        <v>4732</v>
      </c>
      <c r="F161" s="223" t="s">
        <v>4733</v>
      </c>
      <c r="G161" s="224" t="s">
        <v>365</v>
      </c>
      <c r="H161" s="225">
        <v>0.0040000000000000001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438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438</v>
      </c>
      <c r="BM161" s="232" t="s">
        <v>914</v>
      </c>
    </row>
    <row r="162" s="2" customFormat="1" ht="24.15" customHeight="1">
      <c r="A162" s="39"/>
      <c r="B162" s="40"/>
      <c r="C162" s="221" t="s">
        <v>591</v>
      </c>
      <c r="D162" s="221" t="s">
        <v>294</v>
      </c>
      <c r="E162" s="222" t="s">
        <v>4734</v>
      </c>
      <c r="F162" s="223" t="s">
        <v>4735</v>
      </c>
      <c r="G162" s="224" t="s">
        <v>365</v>
      </c>
      <c r="H162" s="225">
        <v>0.0040000000000000001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438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120</v>
      </c>
      <c r="BK162" s="233">
        <f>ROUND(I162*H162,2)</f>
        <v>0</v>
      </c>
      <c r="BL162" s="18" t="s">
        <v>438</v>
      </c>
      <c r="BM162" s="232" t="s">
        <v>923</v>
      </c>
    </row>
    <row r="163" s="12" customFormat="1" ht="25.92" customHeight="1">
      <c r="A163" s="12"/>
      <c r="B163" s="205"/>
      <c r="C163" s="206"/>
      <c r="D163" s="207" t="s">
        <v>76</v>
      </c>
      <c r="E163" s="208" t="s">
        <v>4787</v>
      </c>
      <c r="F163" s="208" t="s">
        <v>4788</v>
      </c>
      <c r="G163" s="206"/>
      <c r="H163" s="206"/>
      <c r="I163" s="209"/>
      <c r="J163" s="210">
        <f>BK163</f>
        <v>0</v>
      </c>
      <c r="K163" s="206"/>
      <c r="L163" s="211"/>
      <c r="M163" s="212"/>
      <c r="N163" s="213"/>
      <c r="O163" s="213"/>
      <c r="P163" s="214">
        <f>SUM(P164:P169)</f>
        <v>0</v>
      </c>
      <c r="Q163" s="213"/>
      <c r="R163" s="214">
        <f>SUM(R164:R169)</f>
        <v>0</v>
      </c>
      <c r="S163" s="213"/>
      <c r="T163" s="215">
        <f>SUM(T164:T169)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299</v>
      </c>
      <c r="AT163" s="217" t="s">
        <v>76</v>
      </c>
      <c r="AU163" s="217" t="s">
        <v>77</v>
      </c>
      <c r="AY163" s="216" t="s">
        <v>292</v>
      </c>
      <c r="BK163" s="218">
        <f>SUM(BK164:BK169)</f>
        <v>0</v>
      </c>
    </row>
    <row r="164" s="2" customFormat="1" ht="16.5" customHeight="1">
      <c r="A164" s="39"/>
      <c r="B164" s="40"/>
      <c r="C164" s="221" t="s">
        <v>595</v>
      </c>
      <c r="D164" s="221" t="s">
        <v>294</v>
      </c>
      <c r="E164" s="222" t="s">
        <v>5888</v>
      </c>
      <c r="F164" s="223" t="s">
        <v>5889</v>
      </c>
      <c r="G164" s="224" t="s">
        <v>337</v>
      </c>
      <c r="H164" s="225">
        <v>30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4791</v>
      </c>
      <c r="AT164" s="232" t="s">
        <v>294</v>
      </c>
      <c r="AU164" s="232" t="s">
        <v>85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120</v>
      </c>
      <c r="BK164" s="233">
        <f>ROUND(I164*H164,2)</f>
        <v>0</v>
      </c>
      <c r="BL164" s="18" t="s">
        <v>4791</v>
      </c>
      <c r="BM164" s="232" t="s">
        <v>947</v>
      </c>
    </row>
    <row r="165" s="2" customFormat="1" ht="21.75" customHeight="1">
      <c r="A165" s="39"/>
      <c r="B165" s="40"/>
      <c r="C165" s="221" t="s">
        <v>599</v>
      </c>
      <c r="D165" s="221" t="s">
        <v>294</v>
      </c>
      <c r="E165" s="222" t="s">
        <v>5890</v>
      </c>
      <c r="F165" s="223" t="s">
        <v>5891</v>
      </c>
      <c r="G165" s="224" t="s">
        <v>337</v>
      </c>
      <c r="H165" s="225">
        <v>55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338</v>
      </c>
      <c r="AT165" s="232" t="s">
        <v>294</v>
      </c>
      <c r="AU165" s="232" t="s">
        <v>85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120</v>
      </c>
      <c r="BK165" s="233">
        <f>ROUND(I165*H165,2)</f>
        <v>0</v>
      </c>
      <c r="BL165" s="18" t="s">
        <v>338</v>
      </c>
      <c r="BM165" s="232" t="s">
        <v>5892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5893</v>
      </c>
      <c r="G166" s="246"/>
      <c r="H166" s="249">
        <v>55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85</v>
      </c>
      <c r="AV166" s="14" t="s">
        <v>120</v>
      </c>
      <c r="AW166" s="14" t="s">
        <v>32</v>
      </c>
      <c r="AX166" s="14" t="s">
        <v>85</v>
      </c>
      <c r="AY166" s="255" t="s">
        <v>292</v>
      </c>
    </row>
    <row r="167" s="2" customFormat="1" ht="24.15" customHeight="1">
      <c r="A167" s="39"/>
      <c r="B167" s="40"/>
      <c r="C167" s="221" t="s">
        <v>603</v>
      </c>
      <c r="D167" s="221" t="s">
        <v>294</v>
      </c>
      <c r="E167" s="222" t="s">
        <v>4792</v>
      </c>
      <c r="F167" s="223" t="s">
        <v>4793</v>
      </c>
      <c r="G167" s="224" t="s">
        <v>337</v>
      </c>
      <c r="H167" s="225">
        <v>10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4791</v>
      </c>
      <c r="AT167" s="232" t="s">
        <v>294</v>
      </c>
      <c r="AU167" s="232" t="s">
        <v>85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4791</v>
      </c>
      <c r="BM167" s="232" t="s">
        <v>962</v>
      </c>
    </row>
    <row r="168" s="2" customFormat="1" ht="24.15" customHeight="1">
      <c r="A168" s="39"/>
      <c r="B168" s="40"/>
      <c r="C168" s="221" t="s">
        <v>607</v>
      </c>
      <c r="D168" s="221" t="s">
        <v>294</v>
      </c>
      <c r="E168" s="222" t="s">
        <v>5894</v>
      </c>
      <c r="F168" s="223" t="s">
        <v>5895</v>
      </c>
      <c r="G168" s="224" t="s">
        <v>337</v>
      </c>
      <c r="H168" s="225">
        <v>96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338</v>
      </c>
      <c r="AT168" s="232" t="s">
        <v>294</v>
      </c>
      <c r="AU168" s="232" t="s">
        <v>85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120</v>
      </c>
      <c r="BK168" s="233">
        <f>ROUND(I168*H168,2)</f>
        <v>0</v>
      </c>
      <c r="BL168" s="18" t="s">
        <v>338</v>
      </c>
      <c r="BM168" s="232" t="s">
        <v>5896</v>
      </c>
    </row>
    <row r="169" s="14" customFormat="1">
      <c r="A169" s="14"/>
      <c r="B169" s="245"/>
      <c r="C169" s="246"/>
      <c r="D169" s="236" t="s">
        <v>301</v>
      </c>
      <c r="E169" s="247" t="s">
        <v>1</v>
      </c>
      <c r="F169" s="248" t="s">
        <v>5897</v>
      </c>
      <c r="G169" s="246"/>
      <c r="H169" s="249">
        <v>96</v>
      </c>
      <c r="I169" s="250"/>
      <c r="J169" s="246"/>
      <c r="K169" s="246"/>
      <c r="L169" s="251"/>
      <c r="M169" s="293"/>
      <c r="N169" s="294"/>
      <c r="O169" s="294"/>
      <c r="P169" s="294"/>
      <c r="Q169" s="294"/>
      <c r="R169" s="294"/>
      <c r="S169" s="294"/>
      <c r="T169" s="29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301</v>
      </c>
      <c r="AU169" s="255" t="s">
        <v>85</v>
      </c>
      <c r="AV169" s="14" t="s">
        <v>120</v>
      </c>
      <c r="AW169" s="14" t="s">
        <v>32</v>
      </c>
      <c r="AX169" s="14" t="s">
        <v>85</v>
      </c>
      <c r="AY169" s="255" t="s">
        <v>292</v>
      </c>
    </row>
    <row r="170" s="2" customFormat="1" ht="6.96" customHeight="1">
      <c r="A170" s="39"/>
      <c r="B170" s="67"/>
      <c r="C170" s="68"/>
      <c r="D170" s="68"/>
      <c r="E170" s="68"/>
      <c r="F170" s="68"/>
      <c r="G170" s="68"/>
      <c r="H170" s="68"/>
      <c r="I170" s="68"/>
      <c r="J170" s="68"/>
      <c r="K170" s="68"/>
      <c r="L170" s="45"/>
      <c r="M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</sheetData>
  <sheetProtection sheet="1" autoFilter="0" formatColumns="0" formatRows="0" objects="1" scenarios="1" spinCount="100000" saltValue="MmHR1Uv97mSxv56K0iRoHSGTHMu0rCvuqJdzTEyZWHOBb6P8GbxaXvfDJBC43wHaJWKQNfjZsLlwrNCjwhq8Ag==" hashValue="GeaI0I7SZ5qBHBzuU2XpVmgfNKkf4DSAuGD6Z1UQ+/EBUGthJnFQs2SmQd5BikVNlSFIjv5/a2k5gG6atlDa7w==" algorithmName="SHA-512" password="CC35"/>
  <autoFilter ref="C120:K16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119</v>
      </c>
      <c r="AZ2" s="137" t="s">
        <v>5898</v>
      </c>
      <c r="BA2" s="137" t="s">
        <v>5899</v>
      </c>
      <c r="BB2" s="137" t="s">
        <v>1</v>
      </c>
      <c r="BC2" s="137" t="s">
        <v>1184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5900</v>
      </c>
      <c r="BA3" s="137" t="s">
        <v>5901</v>
      </c>
      <c r="BB3" s="137" t="s">
        <v>1</v>
      </c>
      <c r="BC3" s="137" t="s">
        <v>5902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  <c r="AZ4" s="137" t="s">
        <v>5903</v>
      </c>
      <c r="BA4" s="137" t="s">
        <v>5904</v>
      </c>
      <c r="BB4" s="137" t="s">
        <v>1</v>
      </c>
      <c r="BC4" s="137" t="s">
        <v>5905</v>
      </c>
      <c r="BD4" s="137" t="s">
        <v>120</v>
      </c>
    </row>
    <row r="5" s="1" customFormat="1" ht="6.96" customHeight="1">
      <c r="B5" s="21"/>
      <c r="L5" s="21"/>
      <c r="AZ5" s="137" t="s">
        <v>5906</v>
      </c>
      <c r="BA5" s="137" t="s">
        <v>5907</v>
      </c>
      <c r="BB5" s="137" t="s">
        <v>1</v>
      </c>
      <c r="BC5" s="137" t="s">
        <v>5908</v>
      </c>
      <c r="BD5" s="137" t="s">
        <v>120</v>
      </c>
    </row>
    <row r="6" s="1" customFormat="1" ht="12" customHeight="1">
      <c r="B6" s="21"/>
      <c r="D6" s="142" t="s">
        <v>16</v>
      </c>
      <c r="L6" s="21"/>
      <c r="AZ6" s="137" t="s">
        <v>5909</v>
      </c>
      <c r="BA6" s="137" t="s">
        <v>5910</v>
      </c>
      <c r="BB6" s="137" t="s">
        <v>1</v>
      </c>
      <c r="BC6" s="137" t="s">
        <v>5911</v>
      </c>
      <c r="BD6" s="137" t="s">
        <v>120</v>
      </c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  <c r="AZ7" s="137" t="s">
        <v>5912</v>
      </c>
      <c r="BA7" s="137" t="s">
        <v>5913</v>
      </c>
      <c r="BB7" s="137" t="s">
        <v>1</v>
      </c>
      <c r="BC7" s="137" t="s">
        <v>5914</v>
      </c>
      <c r="BD7" s="137" t="s">
        <v>120</v>
      </c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37" t="s">
        <v>4796</v>
      </c>
      <c r="BA8" s="137" t="s">
        <v>4797</v>
      </c>
      <c r="BB8" s="137" t="s">
        <v>1</v>
      </c>
      <c r="BC8" s="137" t="s">
        <v>5915</v>
      </c>
      <c r="BD8" s="137" t="s">
        <v>120</v>
      </c>
    </row>
    <row r="9" s="2" customFormat="1" ht="16.5" customHeight="1">
      <c r="A9" s="39"/>
      <c r="B9" s="45"/>
      <c r="C9" s="39"/>
      <c r="D9" s="39"/>
      <c r="E9" s="144" t="s">
        <v>5916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37" t="s">
        <v>4799</v>
      </c>
      <c r="BA9" s="137" t="s">
        <v>4800</v>
      </c>
      <c r="BB9" s="137" t="s">
        <v>1</v>
      </c>
      <c r="BC9" s="137" t="s">
        <v>5917</v>
      </c>
      <c r="BD9" s="137" t="s">
        <v>120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ROUND((SUM(BE126:BE403)),  2)</f>
        <v>0</v>
      </c>
      <c r="G33" s="39"/>
      <c r="H33" s="39"/>
      <c r="I33" s="158">
        <v>0.20999999999999999</v>
      </c>
      <c r="J33" s="157">
        <f>ROUND(((SUM(BE126:BE403))*I33),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ROUND((SUM(BF126:BF403)),  2)</f>
        <v>0</v>
      </c>
      <c r="G34" s="39"/>
      <c r="H34" s="39"/>
      <c r="I34" s="158">
        <v>0.14999999999999999</v>
      </c>
      <c r="J34" s="157">
        <f>ROUND(((SUM(BF126:BF403))*I34),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ROUND((SUM(BG126:BG403)),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ROUND((SUM(BH126:BH403)),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ROUND((SUM(BI126:BI403)),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IO.01 - Komunikace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J127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J128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254</v>
      </c>
      <c r="E99" s="191"/>
      <c r="F99" s="191"/>
      <c r="G99" s="191"/>
      <c r="H99" s="191"/>
      <c r="I99" s="191"/>
      <c r="J99" s="192">
        <f>J189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256</v>
      </c>
      <c r="E100" s="191"/>
      <c r="F100" s="191"/>
      <c r="G100" s="191"/>
      <c r="H100" s="191"/>
      <c r="I100" s="191"/>
      <c r="J100" s="192">
        <f>J202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257</v>
      </c>
      <c r="E101" s="191"/>
      <c r="F101" s="191"/>
      <c r="G101" s="191"/>
      <c r="H101" s="191"/>
      <c r="I101" s="191"/>
      <c r="J101" s="192">
        <f>J206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5918</v>
      </c>
      <c r="E102" s="191"/>
      <c r="F102" s="191"/>
      <c r="G102" s="191"/>
      <c r="H102" s="191"/>
      <c r="I102" s="191"/>
      <c r="J102" s="192">
        <f>J300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259</v>
      </c>
      <c r="E103" s="191"/>
      <c r="F103" s="191"/>
      <c r="G103" s="191"/>
      <c r="H103" s="191"/>
      <c r="I103" s="191"/>
      <c r="J103" s="192">
        <f>J310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5919</v>
      </c>
      <c r="E104" s="191"/>
      <c r="F104" s="191"/>
      <c r="G104" s="191"/>
      <c r="H104" s="191"/>
      <c r="I104" s="191"/>
      <c r="J104" s="192">
        <f>J384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260</v>
      </c>
      <c r="E105" s="191"/>
      <c r="F105" s="191"/>
      <c r="G105" s="191"/>
      <c r="H105" s="191"/>
      <c r="I105" s="191"/>
      <c r="J105" s="192">
        <f>J391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2"/>
      <c r="C106" s="183"/>
      <c r="D106" s="184" t="s">
        <v>4542</v>
      </c>
      <c r="E106" s="185"/>
      <c r="F106" s="185"/>
      <c r="G106" s="185"/>
      <c r="H106" s="185"/>
      <c r="I106" s="185"/>
      <c r="J106" s="186">
        <f>J393</f>
        <v>0</v>
      </c>
      <c r="K106" s="183"/>
      <c r="L106" s="18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277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77" t="str">
        <f>E7</f>
        <v>Domov pro seniory, Nový Bydžov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179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 xml:space="preserve">IO.01 - Komunikace - nezpůsobilé náklady 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F12</f>
        <v>k.ú. Nový Bydžov, 70 7163</v>
      </c>
      <c r="G120" s="41"/>
      <c r="H120" s="41"/>
      <c r="I120" s="33" t="s">
        <v>22</v>
      </c>
      <c r="J120" s="80" t="str">
        <f>IF(J12="","",J12)</f>
        <v>4. 1. 2023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24</v>
      </c>
      <c r="D122" s="41"/>
      <c r="E122" s="41"/>
      <c r="F122" s="28" t="str">
        <f>E15</f>
        <v>Město Nový Bydžov, Masarykovo nám. 1, 504 01</v>
      </c>
      <c r="G122" s="41"/>
      <c r="H122" s="41"/>
      <c r="I122" s="33" t="s">
        <v>30</v>
      </c>
      <c r="J122" s="37" t="str">
        <f>E21</f>
        <v>Architektura s.r.o., Vilkova 1142/15, Praha 4-Krč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40.05" customHeight="1">
      <c r="A123" s="39"/>
      <c r="B123" s="40"/>
      <c r="C123" s="33" t="s">
        <v>28</v>
      </c>
      <c r="D123" s="41"/>
      <c r="E123" s="41"/>
      <c r="F123" s="28" t="str">
        <f>IF(E18="","",E18)</f>
        <v>Vyplň údaj</v>
      </c>
      <c r="G123" s="41"/>
      <c r="H123" s="41"/>
      <c r="I123" s="33" t="s">
        <v>33</v>
      </c>
      <c r="J123" s="37" t="str">
        <f>E24</f>
        <v>Projecticon s.r.o., A. Kopeckého 151, Nový Hrádek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194"/>
      <c r="B125" s="195"/>
      <c r="C125" s="196" t="s">
        <v>278</v>
      </c>
      <c r="D125" s="197" t="s">
        <v>62</v>
      </c>
      <c r="E125" s="197" t="s">
        <v>58</v>
      </c>
      <c r="F125" s="197" t="s">
        <v>59</v>
      </c>
      <c r="G125" s="197" t="s">
        <v>279</v>
      </c>
      <c r="H125" s="197" t="s">
        <v>280</v>
      </c>
      <c r="I125" s="197" t="s">
        <v>281</v>
      </c>
      <c r="J125" s="197" t="s">
        <v>249</v>
      </c>
      <c r="K125" s="198" t="s">
        <v>282</v>
      </c>
      <c r="L125" s="199"/>
      <c r="M125" s="101" t="s">
        <v>1</v>
      </c>
      <c r="N125" s="102" t="s">
        <v>41</v>
      </c>
      <c r="O125" s="102" t="s">
        <v>283</v>
      </c>
      <c r="P125" s="102" t="s">
        <v>284</v>
      </c>
      <c r="Q125" s="102" t="s">
        <v>285</v>
      </c>
      <c r="R125" s="102" t="s">
        <v>286</v>
      </c>
      <c r="S125" s="102" t="s">
        <v>287</v>
      </c>
      <c r="T125" s="103" t="s">
        <v>288</v>
      </c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</row>
    <row r="126" s="2" customFormat="1" ht="22.8" customHeight="1">
      <c r="A126" s="39"/>
      <c r="B126" s="40"/>
      <c r="C126" s="108" t="s">
        <v>289</v>
      </c>
      <c r="D126" s="41"/>
      <c r="E126" s="41"/>
      <c r="F126" s="41"/>
      <c r="G126" s="41"/>
      <c r="H126" s="41"/>
      <c r="I126" s="41"/>
      <c r="J126" s="200">
        <f>BK126</f>
        <v>0</v>
      </c>
      <c r="K126" s="41"/>
      <c r="L126" s="45"/>
      <c r="M126" s="104"/>
      <c r="N126" s="201"/>
      <c r="O126" s="105"/>
      <c r="P126" s="202">
        <f>P127+P393</f>
        <v>0</v>
      </c>
      <c r="Q126" s="105"/>
      <c r="R126" s="202">
        <f>R127+R393</f>
        <v>1604.9808824999998</v>
      </c>
      <c r="S126" s="105"/>
      <c r="T126" s="203">
        <f>T127+T393</f>
        <v>76.140349999999998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76</v>
      </c>
      <c r="AU126" s="18" t="s">
        <v>251</v>
      </c>
      <c r="BK126" s="204">
        <f>BK127+BK393</f>
        <v>0</v>
      </c>
    </row>
    <row r="127" s="12" customFormat="1" ht="25.92" customHeight="1">
      <c r="A127" s="12"/>
      <c r="B127" s="205"/>
      <c r="C127" s="206"/>
      <c r="D127" s="207" t="s">
        <v>76</v>
      </c>
      <c r="E127" s="208" t="s">
        <v>290</v>
      </c>
      <c r="F127" s="208" t="s">
        <v>291</v>
      </c>
      <c r="G127" s="206"/>
      <c r="H127" s="206"/>
      <c r="I127" s="209"/>
      <c r="J127" s="210">
        <f>BK127</f>
        <v>0</v>
      </c>
      <c r="K127" s="206"/>
      <c r="L127" s="211"/>
      <c r="M127" s="212"/>
      <c r="N127" s="213"/>
      <c r="O127" s="213"/>
      <c r="P127" s="214">
        <f>P128+P189+P202+P206+P300+P310+P384+P391</f>
        <v>0</v>
      </c>
      <c r="Q127" s="213"/>
      <c r="R127" s="214">
        <f>R128+R189+R202+R206+R300+R310+R384+R391</f>
        <v>1604.9808824999998</v>
      </c>
      <c r="S127" s="213"/>
      <c r="T127" s="215">
        <f>T128+T189+T202+T206+T300+T310+T384+T391</f>
        <v>76.140349999999998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77</v>
      </c>
      <c r="AY127" s="216" t="s">
        <v>292</v>
      </c>
      <c r="BK127" s="218">
        <f>BK128+BK189+BK202+BK206+BK300+BK310+BK384+BK391</f>
        <v>0</v>
      </c>
    </row>
    <row r="128" s="12" customFormat="1" ht="22.8" customHeight="1">
      <c r="A128" s="12"/>
      <c r="B128" s="205"/>
      <c r="C128" s="206"/>
      <c r="D128" s="207" t="s">
        <v>76</v>
      </c>
      <c r="E128" s="219" t="s">
        <v>85</v>
      </c>
      <c r="F128" s="219" t="s">
        <v>293</v>
      </c>
      <c r="G128" s="206"/>
      <c r="H128" s="206"/>
      <c r="I128" s="209"/>
      <c r="J128" s="220">
        <f>BK128</f>
        <v>0</v>
      </c>
      <c r="K128" s="206"/>
      <c r="L128" s="211"/>
      <c r="M128" s="212"/>
      <c r="N128" s="213"/>
      <c r="O128" s="213"/>
      <c r="P128" s="214">
        <f>SUM(P129:P188)</f>
        <v>0</v>
      </c>
      <c r="Q128" s="213"/>
      <c r="R128" s="214">
        <f>SUM(R129:R188)</f>
        <v>106.51454000000001</v>
      </c>
      <c r="S128" s="213"/>
      <c r="T128" s="215">
        <f>SUM(T129:T188)</f>
        <v>47.840000000000003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6" t="s">
        <v>85</v>
      </c>
      <c r="AT128" s="217" t="s">
        <v>76</v>
      </c>
      <c r="AU128" s="217" t="s">
        <v>85</v>
      </c>
      <c r="AY128" s="216" t="s">
        <v>292</v>
      </c>
      <c r="BK128" s="218">
        <f>SUM(BK129:BK188)</f>
        <v>0</v>
      </c>
    </row>
    <row r="129" s="2" customFormat="1" ht="33" customHeight="1">
      <c r="A129" s="39"/>
      <c r="B129" s="40"/>
      <c r="C129" s="221" t="s">
        <v>85</v>
      </c>
      <c r="D129" s="221" t="s">
        <v>294</v>
      </c>
      <c r="E129" s="222" t="s">
        <v>5920</v>
      </c>
      <c r="F129" s="223" t="s">
        <v>5921</v>
      </c>
      <c r="G129" s="224" t="s">
        <v>297</v>
      </c>
      <c r="H129" s="225">
        <v>92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0.28999999999999998</v>
      </c>
      <c r="T129" s="231">
        <f>S129*H129</f>
        <v>26.68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5922</v>
      </c>
    </row>
    <row r="130" s="13" customFormat="1">
      <c r="A130" s="13"/>
      <c r="B130" s="234"/>
      <c r="C130" s="235"/>
      <c r="D130" s="236" t="s">
        <v>301</v>
      </c>
      <c r="E130" s="237" t="s">
        <v>1</v>
      </c>
      <c r="F130" s="238" t="s">
        <v>5923</v>
      </c>
      <c r="G130" s="235"/>
      <c r="H130" s="237" t="s">
        <v>1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301</v>
      </c>
      <c r="AU130" s="244" t="s">
        <v>120</v>
      </c>
      <c r="AV130" s="13" t="s">
        <v>85</v>
      </c>
      <c r="AW130" s="13" t="s">
        <v>32</v>
      </c>
      <c r="AX130" s="13" t="s">
        <v>77</v>
      </c>
      <c r="AY130" s="244" t="s">
        <v>292</v>
      </c>
    </row>
    <row r="131" s="14" customFormat="1">
      <c r="A131" s="14"/>
      <c r="B131" s="245"/>
      <c r="C131" s="246"/>
      <c r="D131" s="236" t="s">
        <v>301</v>
      </c>
      <c r="E131" s="247" t="s">
        <v>1</v>
      </c>
      <c r="F131" s="248" t="s">
        <v>5898</v>
      </c>
      <c r="G131" s="246"/>
      <c r="H131" s="249">
        <v>92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301</v>
      </c>
      <c r="AU131" s="255" t="s">
        <v>120</v>
      </c>
      <c r="AV131" s="14" t="s">
        <v>120</v>
      </c>
      <c r="AW131" s="14" t="s">
        <v>32</v>
      </c>
      <c r="AX131" s="14" t="s">
        <v>77</v>
      </c>
      <c r="AY131" s="255" t="s">
        <v>292</v>
      </c>
    </row>
    <row r="132" s="15" customFormat="1">
      <c r="A132" s="15"/>
      <c r="B132" s="256"/>
      <c r="C132" s="257"/>
      <c r="D132" s="236" t="s">
        <v>301</v>
      </c>
      <c r="E132" s="258" t="s">
        <v>1</v>
      </c>
      <c r="F132" s="259" t="s">
        <v>304</v>
      </c>
      <c r="G132" s="257"/>
      <c r="H132" s="260">
        <v>92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301</v>
      </c>
      <c r="AU132" s="266" t="s">
        <v>120</v>
      </c>
      <c r="AV132" s="15" t="s">
        <v>299</v>
      </c>
      <c r="AW132" s="15" t="s">
        <v>32</v>
      </c>
      <c r="AX132" s="15" t="s">
        <v>85</v>
      </c>
      <c r="AY132" s="266" t="s">
        <v>292</v>
      </c>
    </row>
    <row r="133" s="2" customFormat="1" ht="33" customHeight="1">
      <c r="A133" s="39"/>
      <c r="B133" s="40"/>
      <c r="C133" s="221" t="s">
        <v>120</v>
      </c>
      <c r="D133" s="221" t="s">
        <v>294</v>
      </c>
      <c r="E133" s="222" t="s">
        <v>5924</v>
      </c>
      <c r="F133" s="223" t="s">
        <v>5925</v>
      </c>
      <c r="G133" s="224" t="s">
        <v>297</v>
      </c>
      <c r="H133" s="225">
        <v>92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9.0000000000000006E-05</v>
      </c>
      <c r="R133" s="230">
        <f>Q133*H133</f>
        <v>0.0082800000000000009</v>
      </c>
      <c r="S133" s="230">
        <v>0.23000000000000001</v>
      </c>
      <c r="T133" s="231">
        <f>S133*H133</f>
        <v>21.16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5926</v>
      </c>
    </row>
    <row r="134" s="13" customFormat="1">
      <c r="A134" s="13"/>
      <c r="B134" s="234"/>
      <c r="C134" s="235"/>
      <c r="D134" s="236" t="s">
        <v>301</v>
      </c>
      <c r="E134" s="237" t="s">
        <v>1</v>
      </c>
      <c r="F134" s="238" t="s">
        <v>5923</v>
      </c>
      <c r="G134" s="235"/>
      <c r="H134" s="237" t="s">
        <v>1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301</v>
      </c>
      <c r="AU134" s="244" t="s">
        <v>120</v>
      </c>
      <c r="AV134" s="13" t="s">
        <v>85</v>
      </c>
      <c r="AW134" s="13" t="s">
        <v>32</v>
      </c>
      <c r="AX134" s="13" t="s">
        <v>77</v>
      </c>
      <c r="AY134" s="244" t="s">
        <v>292</v>
      </c>
    </row>
    <row r="135" s="14" customFormat="1">
      <c r="A135" s="14"/>
      <c r="B135" s="245"/>
      <c r="C135" s="246"/>
      <c r="D135" s="236" t="s">
        <v>301</v>
      </c>
      <c r="E135" s="247" t="s">
        <v>1</v>
      </c>
      <c r="F135" s="248" t="s">
        <v>5927</v>
      </c>
      <c r="G135" s="246"/>
      <c r="H135" s="249">
        <v>46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301</v>
      </c>
      <c r="AU135" s="255" t="s">
        <v>120</v>
      </c>
      <c r="AV135" s="14" t="s">
        <v>120</v>
      </c>
      <c r="AW135" s="14" t="s">
        <v>32</v>
      </c>
      <c r="AX135" s="14" t="s">
        <v>77</v>
      </c>
      <c r="AY135" s="255" t="s">
        <v>292</v>
      </c>
    </row>
    <row r="136" s="14" customFormat="1">
      <c r="A136" s="14"/>
      <c r="B136" s="245"/>
      <c r="C136" s="246"/>
      <c r="D136" s="236" t="s">
        <v>301</v>
      </c>
      <c r="E136" s="247" t="s">
        <v>1</v>
      </c>
      <c r="F136" s="248" t="s">
        <v>5928</v>
      </c>
      <c r="G136" s="246"/>
      <c r="H136" s="249">
        <v>46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32</v>
      </c>
      <c r="AX136" s="14" t="s">
        <v>77</v>
      </c>
      <c r="AY136" s="255" t="s">
        <v>292</v>
      </c>
    </row>
    <row r="137" s="15" customFormat="1">
      <c r="A137" s="15"/>
      <c r="B137" s="256"/>
      <c r="C137" s="257"/>
      <c r="D137" s="236" t="s">
        <v>301</v>
      </c>
      <c r="E137" s="258" t="s">
        <v>5898</v>
      </c>
      <c r="F137" s="259" t="s">
        <v>304</v>
      </c>
      <c r="G137" s="257"/>
      <c r="H137" s="260">
        <v>92</v>
      </c>
      <c r="I137" s="261"/>
      <c r="J137" s="257"/>
      <c r="K137" s="257"/>
      <c r="L137" s="262"/>
      <c r="M137" s="263"/>
      <c r="N137" s="264"/>
      <c r="O137" s="264"/>
      <c r="P137" s="264"/>
      <c r="Q137" s="264"/>
      <c r="R137" s="264"/>
      <c r="S137" s="264"/>
      <c r="T137" s="26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6" t="s">
        <v>301</v>
      </c>
      <c r="AU137" s="266" t="s">
        <v>120</v>
      </c>
      <c r="AV137" s="15" t="s">
        <v>299</v>
      </c>
      <c r="AW137" s="15" t="s">
        <v>32</v>
      </c>
      <c r="AX137" s="15" t="s">
        <v>85</v>
      </c>
      <c r="AY137" s="266" t="s">
        <v>292</v>
      </c>
    </row>
    <row r="138" s="2" customFormat="1" ht="24.15" customHeight="1">
      <c r="A138" s="39"/>
      <c r="B138" s="40"/>
      <c r="C138" s="221" t="s">
        <v>317</v>
      </c>
      <c r="D138" s="221" t="s">
        <v>294</v>
      </c>
      <c r="E138" s="222" t="s">
        <v>295</v>
      </c>
      <c r="F138" s="223" t="s">
        <v>296</v>
      </c>
      <c r="G138" s="224" t="s">
        <v>297</v>
      </c>
      <c r="H138" s="225">
        <v>2830.0349999999999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5929</v>
      </c>
    </row>
    <row r="139" s="14" customFormat="1">
      <c r="A139" s="14"/>
      <c r="B139" s="245"/>
      <c r="C139" s="246"/>
      <c r="D139" s="236" t="s">
        <v>301</v>
      </c>
      <c r="E139" s="247" t="s">
        <v>1</v>
      </c>
      <c r="F139" s="248" t="s">
        <v>5930</v>
      </c>
      <c r="G139" s="246"/>
      <c r="H139" s="249">
        <v>2830.0349999999999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301</v>
      </c>
      <c r="AU139" s="255" t="s">
        <v>120</v>
      </c>
      <c r="AV139" s="14" t="s">
        <v>120</v>
      </c>
      <c r="AW139" s="14" t="s">
        <v>32</v>
      </c>
      <c r="AX139" s="14" t="s">
        <v>77</v>
      </c>
      <c r="AY139" s="255" t="s">
        <v>292</v>
      </c>
    </row>
    <row r="140" s="15" customFormat="1">
      <c r="A140" s="15"/>
      <c r="B140" s="256"/>
      <c r="C140" s="257"/>
      <c r="D140" s="236" t="s">
        <v>301</v>
      </c>
      <c r="E140" s="258" t="s">
        <v>1</v>
      </c>
      <c r="F140" s="259" t="s">
        <v>304</v>
      </c>
      <c r="G140" s="257"/>
      <c r="H140" s="260">
        <v>2830.0349999999999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301</v>
      </c>
      <c r="AU140" s="266" t="s">
        <v>120</v>
      </c>
      <c r="AV140" s="15" t="s">
        <v>299</v>
      </c>
      <c r="AW140" s="15" t="s">
        <v>32</v>
      </c>
      <c r="AX140" s="15" t="s">
        <v>85</v>
      </c>
      <c r="AY140" s="266" t="s">
        <v>292</v>
      </c>
    </row>
    <row r="141" s="2" customFormat="1" ht="33" customHeight="1">
      <c r="A141" s="39"/>
      <c r="B141" s="40"/>
      <c r="C141" s="221" t="s">
        <v>299</v>
      </c>
      <c r="D141" s="221" t="s">
        <v>294</v>
      </c>
      <c r="E141" s="222" t="s">
        <v>5931</v>
      </c>
      <c r="F141" s="223" t="s">
        <v>5932</v>
      </c>
      <c r="G141" s="224" t="s">
        <v>307</v>
      </c>
      <c r="H141" s="225">
        <v>632.78599999999994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5933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5934</v>
      </c>
      <c r="G142" s="246"/>
      <c r="H142" s="249">
        <v>67.5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77</v>
      </c>
      <c r="AY142" s="255" t="s">
        <v>292</v>
      </c>
    </row>
    <row r="143" s="14" customFormat="1">
      <c r="A143" s="14"/>
      <c r="B143" s="245"/>
      <c r="C143" s="246"/>
      <c r="D143" s="236" t="s">
        <v>301</v>
      </c>
      <c r="E143" s="247" t="s">
        <v>1</v>
      </c>
      <c r="F143" s="248" t="s">
        <v>5935</v>
      </c>
      <c r="G143" s="246"/>
      <c r="H143" s="249">
        <v>565.28599999999994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301</v>
      </c>
      <c r="AU143" s="255" t="s">
        <v>120</v>
      </c>
      <c r="AV143" s="14" t="s">
        <v>120</v>
      </c>
      <c r="AW143" s="14" t="s">
        <v>32</v>
      </c>
      <c r="AX143" s="14" t="s">
        <v>77</v>
      </c>
      <c r="AY143" s="255" t="s">
        <v>292</v>
      </c>
    </row>
    <row r="144" s="15" customFormat="1">
      <c r="A144" s="15"/>
      <c r="B144" s="256"/>
      <c r="C144" s="257"/>
      <c r="D144" s="236" t="s">
        <v>301</v>
      </c>
      <c r="E144" s="258" t="s">
        <v>1</v>
      </c>
      <c r="F144" s="259" t="s">
        <v>304</v>
      </c>
      <c r="G144" s="257"/>
      <c r="H144" s="260">
        <v>632.78599999999994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301</v>
      </c>
      <c r="AU144" s="266" t="s">
        <v>120</v>
      </c>
      <c r="AV144" s="15" t="s">
        <v>299</v>
      </c>
      <c r="AW144" s="15" t="s">
        <v>32</v>
      </c>
      <c r="AX144" s="15" t="s">
        <v>85</v>
      </c>
      <c r="AY144" s="266" t="s">
        <v>292</v>
      </c>
    </row>
    <row r="145" s="2" customFormat="1" ht="24.15" customHeight="1">
      <c r="A145" s="39"/>
      <c r="B145" s="40"/>
      <c r="C145" s="221" t="s">
        <v>341</v>
      </c>
      <c r="D145" s="221" t="s">
        <v>294</v>
      </c>
      <c r="E145" s="222" t="s">
        <v>5936</v>
      </c>
      <c r="F145" s="223" t="s">
        <v>5937</v>
      </c>
      <c r="G145" s="224" t="s">
        <v>307</v>
      </c>
      <c r="H145" s="225">
        <v>2.016</v>
      </c>
      <c r="I145" s="226"/>
      <c r="J145" s="227">
        <f>ROUND(I145*H145,2)</f>
        <v>0</v>
      </c>
      <c r="K145" s="223" t="s">
        <v>298</v>
      </c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5938</v>
      </c>
    </row>
    <row r="146" s="14" customFormat="1">
      <c r="A146" s="14"/>
      <c r="B146" s="245"/>
      <c r="C146" s="246"/>
      <c r="D146" s="236" t="s">
        <v>301</v>
      </c>
      <c r="E146" s="247" t="s">
        <v>1</v>
      </c>
      <c r="F146" s="248" t="s">
        <v>5939</v>
      </c>
      <c r="G146" s="246"/>
      <c r="H146" s="249">
        <v>2.016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32</v>
      </c>
      <c r="AX146" s="14" t="s">
        <v>77</v>
      </c>
      <c r="AY146" s="255" t="s">
        <v>292</v>
      </c>
    </row>
    <row r="147" s="15" customFormat="1">
      <c r="A147" s="15"/>
      <c r="B147" s="256"/>
      <c r="C147" s="257"/>
      <c r="D147" s="236" t="s">
        <v>301</v>
      </c>
      <c r="E147" s="258" t="s">
        <v>1</v>
      </c>
      <c r="F147" s="259" t="s">
        <v>304</v>
      </c>
      <c r="G147" s="257"/>
      <c r="H147" s="260">
        <v>2.016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301</v>
      </c>
      <c r="AU147" s="266" t="s">
        <v>120</v>
      </c>
      <c r="AV147" s="15" t="s">
        <v>299</v>
      </c>
      <c r="AW147" s="15" t="s">
        <v>32</v>
      </c>
      <c r="AX147" s="15" t="s">
        <v>85</v>
      </c>
      <c r="AY147" s="266" t="s">
        <v>292</v>
      </c>
    </row>
    <row r="148" s="2" customFormat="1" ht="33" customHeight="1">
      <c r="A148" s="39"/>
      <c r="B148" s="40"/>
      <c r="C148" s="221" t="s">
        <v>346</v>
      </c>
      <c r="D148" s="221" t="s">
        <v>294</v>
      </c>
      <c r="E148" s="222" t="s">
        <v>5940</v>
      </c>
      <c r="F148" s="223" t="s">
        <v>5941</v>
      </c>
      <c r="G148" s="224" t="s">
        <v>307</v>
      </c>
      <c r="H148" s="225">
        <v>395.19999999999999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299</v>
      </c>
      <c r="BM148" s="232" t="s">
        <v>5942</v>
      </c>
    </row>
    <row r="149" s="14" customFormat="1">
      <c r="A149" s="14"/>
      <c r="B149" s="245"/>
      <c r="C149" s="246"/>
      <c r="D149" s="236" t="s">
        <v>301</v>
      </c>
      <c r="E149" s="247" t="s">
        <v>1</v>
      </c>
      <c r="F149" s="248" t="s">
        <v>5943</v>
      </c>
      <c r="G149" s="246"/>
      <c r="H149" s="249">
        <v>395.19999999999999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301</v>
      </c>
      <c r="AU149" s="255" t="s">
        <v>120</v>
      </c>
      <c r="AV149" s="14" t="s">
        <v>120</v>
      </c>
      <c r="AW149" s="14" t="s">
        <v>32</v>
      </c>
      <c r="AX149" s="14" t="s">
        <v>85</v>
      </c>
      <c r="AY149" s="255" t="s">
        <v>292</v>
      </c>
    </row>
    <row r="150" s="2" customFormat="1" ht="24.15" customHeight="1">
      <c r="A150" s="39"/>
      <c r="B150" s="40"/>
      <c r="C150" s="221" t="s">
        <v>352</v>
      </c>
      <c r="D150" s="221" t="s">
        <v>294</v>
      </c>
      <c r="E150" s="222" t="s">
        <v>5944</v>
      </c>
      <c r="F150" s="223" t="s">
        <v>5945</v>
      </c>
      <c r="G150" s="224" t="s">
        <v>307</v>
      </c>
      <c r="H150" s="225">
        <v>55.264000000000003</v>
      </c>
      <c r="I150" s="226"/>
      <c r="J150" s="227">
        <f>ROUND(I150*H150,2)</f>
        <v>0</v>
      </c>
      <c r="K150" s="223" t="s">
        <v>298</v>
      </c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299</v>
      </c>
      <c r="BM150" s="232" t="s">
        <v>5946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5947</v>
      </c>
      <c r="G151" s="246"/>
      <c r="H151" s="249">
        <v>55.264000000000003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85</v>
      </c>
      <c r="AY151" s="255" t="s">
        <v>292</v>
      </c>
    </row>
    <row r="152" s="2" customFormat="1" ht="21.75" customHeight="1">
      <c r="A152" s="39"/>
      <c r="B152" s="40"/>
      <c r="C152" s="221" t="s">
        <v>357</v>
      </c>
      <c r="D152" s="221" t="s">
        <v>294</v>
      </c>
      <c r="E152" s="222" t="s">
        <v>5948</v>
      </c>
      <c r="F152" s="223" t="s">
        <v>5949</v>
      </c>
      <c r="G152" s="224" t="s">
        <v>297</v>
      </c>
      <c r="H152" s="225">
        <v>151.80000000000001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0.00069999999999999999</v>
      </c>
      <c r="R152" s="230">
        <f>Q152*H152</f>
        <v>0.10626000000000001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5950</v>
      </c>
    </row>
    <row r="153" s="14" customFormat="1">
      <c r="A153" s="14"/>
      <c r="B153" s="245"/>
      <c r="C153" s="246"/>
      <c r="D153" s="236" t="s">
        <v>301</v>
      </c>
      <c r="E153" s="247" t="s">
        <v>1</v>
      </c>
      <c r="F153" s="248" t="s">
        <v>5951</v>
      </c>
      <c r="G153" s="246"/>
      <c r="H153" s="249">
        <v>151.80000000000001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301</v>
      </c>
      <c r="AU153" s="255" t="s">
        <v>120</v>
      </c>
      <c r="AV153" s="14" t="s">
        <v>120</v>
      </c>
      <c r="AW153" s="14" t="s">
        <v>32</v>
      </c>
      <c r="AX153" s="14" t="s">
        <v>77</v>
      </c>
      <c r="AY153" s="255" t="s">
        <v>292</v>
      </c>
    </row>
    <row r="154" s="15" customFormat="1">
      <c r="A154" s="15"/>
      <c r="B154" s="256"/>
      <c r="C154" s="257"/>
      <c r="D154" s="236" t="s">
        <v>301</v>
      </c>
      <c r="E154" s="258" t="s">
        <v>1</v>
      </c>
      <c r="F154" s="259" t="s">
        <v>304</v>
      </c>
      <c r="G154" s="257"/>
      <c r="H154" s="260">
        <v>151.80000000000001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301</v>
      </c>
      <c r="AU154" s="266" t="s">
        <v>120</v>
      </c>
      <c r="AV154" s="15" t="s">
        <v>299</v>
      </c>
      <c r="AW154" s="15" t="s">
        <v>32</v>
      </c>
      <c r="AX154" s="15" t="s">
        <v>85</v>
      </c>
      <c r="AY154" s="266" t="s">
        <v>292</v>
      </c>
    </row>
    <row r="155" s="2" customFormat="1" ht="16.5" customHeight="1">
      <c r="A155" s="39"/>
      <c r="B155" s="40"/>
      <c r="C155" s="221" t="s">
        <v>362</v>
      </c>
      <c r="D155" s="221" t="s">
        <v>294</v>
      </c>
      <c r="E155" s="222" t="s">
        <v>5952</v>
      </c>
      <c r="F155" s="223" t="s">
        <v>5953</v>
      </c>
      <c r="G155" s="224" t="s">
        <v>297</v>
      </c>
      <c r="H155" s="225">
        <v>110.40000000000001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299</v>
      </c>
      <c r="BM155" s="232" t="s">
        <v>5954</v>
      </c>
    </row>
    <row r="156" s="2" customFormat="1" ht="33" customHeight="1">
      <c r="A156" s="39"/>
      <c r="B156" s="40"/>
      <c r="C156" s="221" t="s">
        <v>368</v>
      </c>
      <c r="D156" s="221" t="s">
        <v>294</v>
      </c>
      <c r="E156" s="222" t="s">
        <v>342</v>
      </c>
      <c r="F156" s="223" t="s">
        <v>4817</v>
      </c>
      <c r="G156" s="224" t="s">
        <v>307</v>
      </c>
      <c r="H156" s="225">
        <v>1431.2660000000001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299</v>
      </c>
      <c r="BM156" s="232" t="s">
        <v>5955</v>
      </c>
    </row>
    <row r="157" s="14" customFormat="1">
      <c r="A157" s="14"/>
      <c r="B157" s="245"/>
      <c r="C157" s="246"/>
      <c r="D157" s="236" t="s">
        <v>301</v>
      </c>
      <c r="E157" s="247" t="s">
        <v>1</v>
      </c>
      <c r="F157" s="248" t="s">
        <v>4819</v>
      </c>
      <c r="G157" s="246"/>
      <c r="H157" s="249">
        <v>1431.2660000000001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301</v>
      </c>
      <c r="AU157" s="255" t="s">
        <v>120</v>
      </c>
      <c r="AV157" s="14" t="s">
        <v>120</v>
      </c>
      <c r="AW157" s="14" t="s">
        <v>32</v>
      </c>
      <c r="AX157" s="14" t="s">
        <v>85</v>
      </c>
      <c r="AY157" s="255" t="s">
        <v>292</v>
      </c>
    </row>
    <row r="158" s="2" customFormat="1" ht="33" customHeight="1">
      <c r="A158" s="39"/>
      <c r="B158" s="40"/>
      <c r="C158" s="221" t="s">
        <v>372</v>
      </c>
      <c r="D158" s="221" t="s">
        <v>294</v>
      </c>
      <c r="E158" s="222" t="s">
        <v>347</v>
      </c>
      <c r="F158" s="223" t="s">
        <v>4820</v>
      </c>
      <c r="G158" s="224" t="s">
        <v>307</v>
      </c>
      <c r="H158" s="225">
        <v>739.26599999999996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42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299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299</v>
      </c>
      <c r="BM158" s="232" t="s">
        <v>5956</v>
      </c>
    </row>
    <row r="159" s="13" customFormat="1">
      <c r="A159" s="13"/>
      <c r="B159" s="234"/>
      <c r="C159" s="235"/>
      <c r="D159" s="236" t="s">
        <v>301</v>
      </c>
      <c r="E159" s="237" t="s">
        <v>1</v>
      </c>
      <c r="F159" s="238" t="s">
        <v>4822</v>
      </c>
      <c r="G159" s="235"/>
      <c r="H159" s="237" t="s">
        <v>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301</v>
      </c>
      <c r="AU159" s="244" t="s">
        <v>120</v>
      </c>
      <c r="AV159" s="13" t="s">
        <v>85</v>
      </c>
      <c r="AW159" s="13" t="s">
        <v>32</v>
      </c>
      <c r="AX159" s="13" t="s">
        <v>77</v>
      </c>
      <c r="AY159" s="244" t="s">
        <v>292</v>
      </c>
    </row>
    <row r="160" s="14" customFormat="1">
      <c r="A160" s="14"/>
      <c r="B160" s="245"/>
      <c r="C160" s="246"/>
      <c r="D160" s="236" t="s">
        <v>301</v>
      </c>
      <c r="E160" s="247" t="s">
        <v>1</v>
      </c>
      <c r="F160" s="248" t="s">
        <v>5957</v>
      </c>
      <c r="G160" s="246"/>
      <c r="H160" s="249">
        <v>739.26599999999996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32</v>
      </c>
      <c r="AX160" s="14" t="s">
        <v>77</v>
      </c>
      <c r="AY160" s="255" t="s">
        <v>292</v>
      </c>
    </row>
    <row r="161" s="15" customFormat="1">
      <c r="A161" s="15"/>
      <c r="B161" s="256"/>
      <c r="C161" s="257"/>
      <c r="D161" s="236" t="s">
        <v>301</v>
      </c>
      <c r="E161" s="258" t="s">
        <v>4796</v>
      </c>
      <c r="F161" s="259" t="s">
        <v>304</v>
      </c>
      <c r="G161" s="257"/>
      <c r="H161" s="260">
        <v>739.26599999999996</v>
      </c>
      <c r="I161" s="261"/>
      <c r="J161" s="257"/>
      <c r="K161" s="257"/>
      <c r="L161" s="262"/>
      <c r="M161" s="263"/>
      <c r="N161" s="264"/>
      <c r="O161" s="264"/>
      <c r="P161" s="264"/>
      <c r="Q161" s="264"/>
      <c r="R161" s="264"/>
      <c r="S161" s="264"/>
      <c r="T161" s="26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6" t="s">
        <v>301</v>
      </c>
      <c r="AU161" s="266" t="s">
        <v>120</v>
      </c>
      <c r="AV161" s="15" t="s">
        <v>299</v>
      </c>
      <c r="AW161" s="15" t="s">
        <v>32</v>
      </c>
      <c r="AX161" s="15" t="s">
        <v>85</v>
      </c>
      <c r="AY161" s="266" t="s">
        <v>292</v>
      </c>
    </row>
    <row r="162" s="2" customFormat="1" ht="37.8" customHeight="1">
      <c r="A162" s="39"/>
      <c r="B162" s="40"/>
      <c r="C162" s="221" t="s">
        <v>399</v>
      </c>
      <c r="D162" s="221" t="s">
        <v>294</v>
      </c>
      <c r="E162" s="222" t="s">
        <v>353</v>
      </c>
      <c r="F162" s="223" t="s">
        <v>4824</v>
      </c>
      <c r="G162" s="224" t="s">
        <v>307</v>
      </c>
      <c r="H162" s="225">
        <v>11088.99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42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299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299</v>
      </c>
      <c r="BM162" s="232" t="s">
        <v>5958</v>
      </c>
    </row>
    <row r="163" s="14" customFormat="1">
      <c r="A163" s="14"/>
      <c r="B163" s="245"/>
      <c r="C163" s="246"/>
      <c r="D163" s="236" t="s">
        <v>301</v>
      </c>
      <c r="E163" s="247" t="s">
        <v>1</v>
      </c>
      <c r="F163" s="248" t="s">
        <v>4826</v>
      </c>
      <c r="G163" s="246"/>
      <c r="H163" s="249">
        <v>11088.99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301</v>
      </c>
      <c r="AU163" s="255" t="s">
        <v>120</v>
      </c>
      <c r="AV163" s="14" t="s">
        <v>120</v>
      </c>
      <c r="AW163" s="14" t="s">
        <v>32</v>
      </c>
      <c r="AX163" s="14" t="s">
        <v>85</v>
      </c>
      <c r="AY163" s="255" t="s">
        <v>292</v>
      </c>
    </row>
    <row r="164" s="2" customFormat="1" ht="24.15" customHeight="1">
      <c r="A164" s="39"/>
      <c r="B164" s="40"/>
      <c r="C164" s="221" t="s">
        <v>404</v>
      </c>
      <c r="D164" s="221" t="s">
        <v>294</v>
      </c>
      <c r="E164" s="222" t="s">
        <v>358</v>
      </c>
      <c r="F164" s="223" t="s">
        <v>4827</v>
      </c>
      <c r="G164" s="224" t="s">
        <v>307</v>
      </c>
      <c r="H164" s="225">
        <v>1431.2660000000001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299</v>
      </c>
      <c r="BM164" s="232" t="s">
        <v>5959</v>
      </c>
    </row>
    <row r="165" s="14" customFormat="1">
      <c r="A165" s="14"/>
      <c r="B165" s="245"/>
      <c r="C165" s="246"/>
      <c r="D165" s="236" t="s">
        <v>301</v>
      </c>
      <c r="E165" s="247" t="s">
        <v>1</v>
      </c>
      <c r="F165" s="248" t="s">
        <v>4829</v>
      </c>
      <c r="G165" s="246"/>
      <c r="H165" s="249">
        <v>739.26599999999996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301</v>
      </c>
      <c r="AU165" s="255" t="s">
        <v>120</v>
      </c>
      <c r="AV165" s="14" t="s">
        <v>120</v>
      </c>
      <c r="AW165" s="14" t="s">
        <v>32</v>
      </c>
      <c r="AX165" s="14" t="s">
        <v>77</v>
      </c>
      <c r="AY165" s="255" t="s">
        <v>292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4830</v>
      </c>
      <c r="G166" s="246"/>
      <c r="H166" s="249">
        <v>692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120</v>
      </c>
      <c r="AV166" s="14" t="s">
        <v>120</v>
      </c>
      <c r="AW166" s="14" t="s">
        <v>32</v>
      </c>
      <c r="AX166" s="14" t="s">
        <v>77</v>
      </c>
      <c r="AY166" s="255" t="s">
        <v>292</v>
      </c>
    </row>
    <row r="167" s="15" customFormat="1">
      <c r="A167" s="15"/>
      <c r="B167" s="256"/>
      <c r="C167" s="257"/>
      <c r="D167" s="236" t="s">
        <v>301</v>
      </c>
      <c r="E167" s="258" t="s">
        <v>1</v>
      </c>
      <c r="F167" s="259" t="s">
        <v>304</v>
      </c>
      <c r="G167" s="257"/>
      <c r="H167" s="260">
        <v>1431.2660000000001</v>
      </c>
      <c r="I167" s="261"/>
      <c r="J167" s="257"/>
      <c r="K167" s="257"/>
      <c r="L167" s="262"/>
      <c r="M167" s="263"/>
      <c r="N167" s="264"/>
      <c r="O167" s="264"/>
      <c r="P167" s="264"/>
      <c r="Q167" s="264"/>
      <c r="R167" s="264"/>
      <c r="S167" s="264"/>
      <c r="T167" s="26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6" t="s">
        <v>301</v>
      </c>
      <c r="AU167" s="266" t="s">
        <v>120</v>
      </c>
      <c r="AV167" s="15" t="s">
        <v>299</v>
      </c>
      <c r="AW167" s="15" t="s">
        <v>32</v>
      </c>
      <c r="AX167" s="15" t="s">
        <v>85</v>
      </c>
      <c r="AY167" s="266" t="s">
        <v>292</v>
      </c>
    </row>
    <row r="168" s="2" customFormat="1" ht="24.15" customHeight="1">
      <c r="A168" s="39"/>
      <c r="B168" s="40"/>
      <c r="C168" s="221" t="s">
        <v>415</v>
      </c>
      <c r="D168" s="221" t="s">
        <v>294</v>
      </c>
      <c r="E168" s="222" t="s">
        <v>5960</v>
      </c>
      <c r="F168" s="223" t="s">
        <v>5961</v>
      </c>
      <c r="G168" s="224" t="s">
        <v>297</v>
      </c>
      <c r="H168" s="225">
        <v>2830.0349999999999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299</v>
      </c>
      <c r="BM168" s="232" t="s">
        <v>5962</v>
      </c>
    </row>
    <row r="169" s="13" customFormat="1">
      <c r="A169" s="13"/>
      <c r="B169" s="234"/>
      <c r="C169" s="235"/>
      <c r="D169" s="236" t="s">
        <v>301</v>
      </c>
      <c r="E169" s="237" t="s">
        <v>1</v>
      </c>
      <c r="F169" s="238" t="s">
        <v>5963</v>
      </c>
      <c r="G169" s="235"/>
      <c r="H169" s="237" t="s">
        <v>1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301</v>
      </c>
      <c r="AU169" s="244" t="s">
        <v>120</v>
      </c>
      <c r="AV169" s="13" t="s">
        <v>85</v>
      </c>
      <c r="AW169" s="13" t="s">
        <v>32</v>
      </c>
      <c r="AX169" s="13" t="s">
        <v>77</v>
      </c>
      <c r="AY169" s="244" t="s">
        <v>292</v>
      </c>
    </row>
    <row r="170" s="14" customFormat="1">
      <c r="A170" s="14"/>
      <c r="B170" s="245"/>
      <c r="C170" s="246"/>
      <c r="D170" s="236" t="s">
        <v>301</v>
      </c>
      <c r="E170" s="247" t="s">
        <v>1</v>
      </c>
      <c r="F170" s="248" t="s">
        <v>5964</v>
      </c>
      <c r="G170" s="246"/>
      <c r="H170" s="249">
        <v>2830.0349999999999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120</v>
      </c>
      <c r="AV170" s="14" t="s">
        <v>120</v>
      </c>
      <c r="AW170" s="14" t="s">
        <v>32</v>
      </c>
      <c r="AX170" s="14" t="s">
        <v>77</v>
      </c>
      <c r="AY170" s="255" t="s">
        <v>292</v>
      </c>
    </row>
    <row r="171" s="15" customFormat="1">
      <c r="A171" s="15"/>
      <c r="B171" s="256"/>
      <c r="C171" s="257"/>
      <c r="D171" s="236" t="s">
        <v>301</v>
      </c>
      <c r="E171" s="258" t="s">
        <v>1</v>
      </c>
      <c r="F171" s="259" t="s">
        <v>304</v>
      </c>
      <c r="G171" s="257"/>
      <c r="H171" s="260">
        <v>2830.0349999999999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301</v>
      </c>
      <c r="AU171" s="266" t="s">
        <v>120</v>
      </c>
      <c r="AV171" s="15" t="s">
        <v>299</v>
      </c>
      <c r="AW171" s="15" t="s">
        <v>32</v>
      </c>
      <c r="AX171" s="15" t="s">
        <v>85</v>
      </c>
      <c r="AY171" s="266" t="s">
        <v>292</v>
      </c>
    </row>
    <row r="172" s="2" customFormat="1" ht="33" customHeight="1">
      <c r="A172" s="39"/>
      <c r="B172" s="40"/>
      <c r="C172" s="221" t="s">
        <v>8</v>
      </c>
      <c r="D172" s="221" t="s">
        <v>294</v>
      </c>
      <c r="E172" s="222" t="s">
        <v>363</v>
      </c>
      <c r="F172" s="223" t="s">
        <v>364</v>
      </c>
      <c r="G172" s="224" t="s">
        <v>365</v>
      </c>
      <c r="H172" s="225">
        <v>1330.6790000000001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299</v>
      </c>
      <c r="BM172" s="232" t="s">
        <v>5965</v>
      </c>
    </row>
    <row r="173" s="14" customFormat="1">
      <c r="A173" s="14"/>
      <c r="B173" s="245"/>
      <c r="C173" s="246"/>
      <c r="D173" s="236" t="s">
        <v>301</v>
      </c>
      <c r="E173" s="247" t="s">
        <v>1</v>
      </c>
      <c r="F173" s="248" t="s">
        <v>4832</v>
      </c>
      <c r="G173" s="246"/>
      <c r="H173" s="249">
        <v>1330.6790000000001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301</v>
      </c>
      <c r="AU173" s="255" t="s">
        <v>120</v>
      </c>
      <c r="AV173" s="14" t="s">
        <v>120</v>
      </c>
      <c r="AW173" s="14" t="s">
        <v>32</v>
      </c>
      <c r="AX173" s="14" t="s">
        <v>85</v>
      </c>
      <c r="AY173" s="255" t="s">
        <v>292</v>
      </c>
    </row>
    <row r="174" s="2" customFormat="1" ht="16.5" customHeight="1">
      <c r="A174" s="39"/>
      <c r="B174" s="40"/>
      <c r="C174" s="221" t="s">
        <v>438</v>
      </c>
      <c r="D174" s="221" t="s">
        <v>294</v>
      </c>
      <c r="E174" s="222" t="s">
        <v>369</v>
      </c>
      <c r="F174" s="223" t="s">
        <v>370</v>
      </c>
      <c r="G174" s="224" t="s">
        <v>307</v>
      </c>
      <c r="H174" s="225">
        <v>1085.2660000000001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299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299</v>
      </c>
      <c r="BM174" s="232" t="s">
        <v>5966</v>
      </c>
    </row>
    <row r="175" s="14" customFormat="1">
      <c r="A175" s="14"/>
      <c r="B175" s="245"/>
      <c r="C175" s="246"/>
      <c r="D175" s="236" t="s">
        <v>301</v>
      </c>
      <c r="E175" s="247" t="s">
        <v>1</v>
      </c>
      <c r="F175" s="248" t="s">
        <v>4834</v>
      </c>
      <c r="G175" s="246"/>
      <c r="H175" s="249">
        <v>1085.2660000000001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301</v>
      </c>
      <c r="AU175" s="255" t="s">
        <v>120</v>
      </c>
      <c r="AV175" s="14" t="s">
        <v>120</v>
      </c>
      <c r="AW175" s="14" t="s">
        <v>32</v>
      </c>
      <c r="AX175" s="14" t="s">
        <v>85</v>
      </c>
      <c r="AY175" s="255" t="s">
        <v>292</v>
      </c>
    </row>
    <row r="176" s="2" customFormat="1" ht="24.15" customHeight="1">
      <c r="A176" s="39"/>
      <c r="B176" s="40"/>
      <c r="C176" s="221" t="s">
        <v>445</v>
      </c>
      <c r="D176" s="221" t="s">
        <v>294</v>
      </c>
      <c r="E176" s="222" t="s">
        <v>4835</v>
      </c>
      <c r="F176" s="223" t="s">
        <v>4836</v>
      </c>
      <c r="G176" s="224" t="s">
        <v>307</v>
      </c>
      <c r="H176" s="225">
        <v>346</v>
      </c>
      <c r="I176" s="226"/>
      <c r="J176" s="227">
        <f>ROUND(I176*H176,2)</f>
        <v>0</v>
      </c>
      <c r="K176" s="223" t="s">
        <v>298</v>
      </c>
      <c r="L176" s="45"/>
      <c r="M176" s="228" t="s">
        <v>1</v>
      </c>
      <c r="N176" s="229" t="s">
        <v>42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299</v>
      </c>
      <c r="AT176" s="232" t="s">
        <v>294</v>
      </c>
      <c r="AU176" s="232" t="s">
        <v>120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299</v>
      </c>
      <c r="BM176" s="232" t="s">
        <v>5967</v>
      </c>
    </row>
    <row r="177" s="14" customFormat="1">
      <c r="A177" s="14"/>
      <c r="B177" s="245"/>
      <c r="C177" s="246"/>
      <c r="D177" s="236" t="s">
        <v>301</v>
      </c>
      <c r="E177" s="247" t="s">
        <v>1</v>
      </c>
      <c r="F177" s="248" t="s">
        <v>5968</v>
      </c>
      <c r="G177" s="246"/>
      <c r="H177" s="249">
        <v>76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301</v>
      </c>
      <c r="AU177" s="255" t="s">
        <v>120</v>
      </c>
      <c r="AV177" s="14" t="s">
        <v>120</v>
      </c>
      <c r="AW177" s="14" t="s">
        <v>32</v>
      </c>
      <c r="AX177" s="14" t="s">
        <v>77</v>
      </c>
      <c r="AY177" s="255" t="s">
        <v>292</v>
      </c>
    </row>
    <row r="178" s="14" customFormat="1">
      <c r="A178" s="14"/>
      <c r="B178" s="245"/>
      <c r="C178" s="246"/>
      <c r="D178" s="236" t="s">
        <v>301</v>
      </c>
      <c r="E178" s="247" t="s">
        <v>1</v>
      </c>
      <c r="F178" s="248" t="s">
        <v>5969</v>
      </c>
      <c r="G178" s="246"/>
      <c r="H178" s="249">
        <v>160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301</v>
      </c>
      <c r="AU178" s="255" t="s">
        <v>120</v>
      </c>
      <c r="AV178" s="14" t="s">
        <v>120</v>
      </c>
      <c r="AW178" s="14" t="s">
        <v>32</v>
      </c>
      <c r="AX178" s="14" t="s">
        <v>77</v>
      </c>
      <c r="AY178" s="255" t="s">
        <v>292</v>
      </c>
    </row>
    <row r="179" s="14" customFormat="1">
      <c r="A179" s="14"/>
      <c r="B179" s="245"/>
      <c r="C179" s="246"/>
      <c r="D179" s="236" t="s">
        <v>301</v>
      </c>
      <c r="E179" s="247" t="s">
        <v>1</v>
      </c>
      <c r="F179" s="248" t="s">
        <v>5970</v>
      </c>
      <c r="G179" s="246"/>
      <c r="H179" s="249">
        <v>110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301</v>
      </c>
      <c r="AU179" s="255" t="s">
        <v>120</v>
      </c>
      <c r="AV179" s="14" t="s">
        <v>120</v>
      </c>
      <c r="AW179" s="14" t="s">
        <v>32</v>
      </c>
      <c r="AX179" s="14" t="s">
        <v>77</v>
      </c>
      <c r="AY179" s="255" t="s">
        <v>292</v>
      </c>
    </row>
    <row r="180" s="15" customFormat="1">
      <c r="A180" s="15"/>
      <c r="B180" s="256"/>
      <c r="C180" s="257"/>
      <c r="D180" s="236" t="s">
        <v>301</v>
      </c>
      <c r="E180" s="258" t="s">
        <v>4799</v>
      </c>
      <c r="F180" s="259" t="s">
        <v>304</v>
      </c>
      <c r="G180" s="257"/>
      <c r="H180" s="260">
        <v>346</v>
      </c>
      <c r="I180" s="261"/>
      <c r="J180" s="257"/>
      <c r="K180" s="257"/>
      <c r="L180" s="262"/>
      <c r="M180" s="263"/>
      <c r="N180" s="264"/>
      <c r="O180" s="264"/>
      <c r="P180" s="264"/>
      <c r="Q180" s="264"/>
      <c r="R180" s="264"/>
      <c r="S180" s="264"/>
      <c r="T180" s="26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6" t="s">
        <v>301</v>
      </c>
      <c r="AU180" s="266" t="s">
        <v>120</v>
      </c>
      <c r="AV180" s="15" t="s">
        <v>299</v>
      </c>
      <c r="AW180" s="15" t="s">
        <v>32</v>
      </c>
      <c r="AX180" s="15" t="s">
        <v>85</v>
      </c>
      <c r="AY180" s="266" t="s">
        <v>292</v>
      </c>
    </row>
    <row r="181" s="2" customFormat="1" ht="24.15" customHeight="1">
      <c r="A181" s="39"/>
      <c r="B181" s="40"/>
      <c r="C181" s="221" t="s">
        <v>449</v>
      </c>
      <c r="D181" s="221" t="s">
        <v>294</v>
      </c>
      <c r="E181" s="222" t="s">
        <v>4840</v>
      </c>
      <c r="F181" s="223" t="s">
        <v>4841</v>
      </c>
      <c r="G181" s="224" t="s">
        <v>307</v>
      </c>
      <c r="H181" s="225">
        <v>53.200000000000003</v>
      </c>
      <c r="I181" s="226"/>
      <c r="J181" s="227">
        <f>ROUND(I181*H181,2)</f>
        <v>0</v>
      </c>
      <c r="K181" s="223" t="s">
        <v>298</v>
      </c>
      <c r="L181" s="45"/>
      <c r="M181" s="228" t="s">
        <v>1</v>
      </c>
      <c r="N181" s="229" t="s">
        <v>42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299</v>
      </c>
      <c r="BM181" s="232" t="s">
        <v>5971</v>
      </c>
    </row>
    <row r="182" s="14" customFormat="1">
      <c r="A182" s="14"/>
      <c r="B182" s="245"/>
      <c r="C182" s="246"/>
      <c r="D182" s="236" t="s">
        <v>301</v>
      </c>
      <c r="E182" s="247" t="s">
        <v>1</v>
      </c>
      <c r="F182" s="248" t="s">
        <v>5972</v>
      </c>
      <c r="G182" s="246"/>
      <c r="H182" s="249">
        <v>53.200000000000003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301</v>
      </c>
      <c r="AU182" s="255" t="s">
        <v>120</v>
      </c>
      <c r="AV182" s="14" t="s">
        <v>120</v>
      </c>
      <c r="AW182" s="14" t="s">
        <v>32</v>
      </c>
      <c r="AX182" s="14" t="s">
        <v>77</v>
      </c>
      <c r="AY182" s="255" t="s">
        <v>292</v>
      </c>
    </row>
    <row r="183" s="15" customFormat="1">
      <c r="A183" s="15"/>
      <c r="B183" s="256"/>
      <c r="C183" s="257"/>
      <c r="D183" s="236" t="s">
        <v>301</v>
      </c>
      <c r="E183" s="258" t="s">
        <v>1</v>
      </c>
      <c r="F183" s="259" t="s">
        <v>304</v>
      </c>
      <c r="G183" s="257"/>
      <c r="H183" s="260">
        <v>53.200000000000003</v>
      </c>
      <c r="I183" s="261"/>
      <c r="J183" s="257"/>
      <c r="K183" s="257"/>
      <c r="L183" s="262"/>
      <c r="M183" s="263"/>
      <c r="N183" s="264"/>
      <c r="O183" s="264"/>
      <c r="P183" s="264"/>
      <c r="Q183" s="264"/>
      <c r="R183" s="264"/>
      <c r="S183" s="264"/>
      <c r="T183" s="26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6" t="s">
        <v>301</v>
      </c>
      <c r="AU183" s="266" t="s">
        <v>120</v>
      </c>
      <c r="AV183" s="15" t="s">
        <v>299</v>
      </c>
      <c r="AW183" s="15" t="s">
        <v>32</v>
      </c>
      <c r="AX183" s="15" t="s">
        <v>85</v>
      </c>
      <c r="AY183" s="266" t="s">
        <v>292</v>
      </c>
    </row>
    <row r="184" s="2" customFormat="1" ht="16.5" customHeight="1">
      <c r="A184" s="39"/>
      <c r="B184" s="40"/>
      <c r="C184" s="278" t="s">
        <v>454</v>
      </c>
      <c r="D184" s="278" t="s">
        <v>626</v>
      </c>
      <c r="E184" s="279" t="s">
        <v>5973</v>
      </c>
      <c r="F184" s="280" t="s">
        <v>5974</v>
      </c>
      <c r="G184" s="281" t="s">
        <v>365</v>
      </c>
      <c r="H184" s="282">
        <v>106.40000000000001</v>
      </c>
      <c r="I184" s="283"/>
      <c r="J184" s="284">
        <f>ROUND(I184*H184,2)</f>
        <v>0</v>
      </c>
      <c r="K184" s="280" t="s">
        <v>298</v>
      </c>
      <c r="L184" s="285"/>
      <c r="M184" s="286" t="s">
        <v>1</v>
      </c>
      <c r="N184" s="287" t="s">
        <v>42</v>
      </c>
      <c r="O184" s="92"/>
      <c r="P184" s="230">
        <f>O184*H184</f>
        <v>0</v>
      </c>
      <c r="Q184" s="230">
        <v>1</v>
      </c>
      <c r="R184" s="230">
        <f>Q184*H184</f>
        <v>106.40000000000001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357</v>
      </c>
      <c r="AT184" s="232" t="s">
        <v>626</v>
      </c>
      <c r="AU184" s="232" t="s">
        <v>120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85</v>
      </c>
      <c r="BK184" s="233">
        <f>ROUND(I184*H184,2)</f>
        <v>0</v>
      </c>
      <c r="BL184" s="18" t="s">
        <v>299</v>
      </c>
      <c r="BM184" s="232" t="s">
        <v>5975</v>
      </c>
    </row>
    <row r="185" s="14" customFormat="1">
      <c r="A185" s="14"/>
      <c r="B185" s="245"/>
      <c r="C185" s="246"/>
      <c r="D185" s="236" t="s">
        <v>301</v>
      </c>
      <c r="E185" s="246"/>
      <c r="F185" s="248" t="s">
        <v>5976</v>
      </c>
      <c r="G185" s="246"/>
      <c r="H185" s="249">
        <v>106.40000000000001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301</v>
      </c>
      <c r="AU185" s="255" t="s">
        <v>120</v>
      </c>
      <c r="AV185" s="14" t="s">
        <v>120</v>
      </c>
      <c r="AW185" s="14" t="s">
        <v>4</v>
      </c>
      <c r="AX185" s="14" t="s">
        <v>85</v>
      </c>
      <c r="AY185" s="255" t="s">
        <v>292</v>
      </c>
    </row>
    <row r="186" s="2" customFormat="1" ht="24.15" customHeight="1">
      <c r="A186" s="39"/>
      <c r="B186" s="40"/>
      <c r="C186" s="221" t="s">
        <v>459</v>
      </c>
      <c r="D186" s="221" t="s">
        <v>294</v>
      </c>
      <c r="E186" s="222" t="s">
        <v>400</v>
      </c>
      <c r="F186" s="223" t="s">
        <v>5977</v>
      </c>
      <c r="G186" s="224" t="s">
        <v>297</v>
      </c>
      <c r="H186" s="225">
        <v>2830.0349999999999</v>
      </c>
      <c r="I186" s="226"/>
      <c r="J186" s="227">
        <f>ROUND(I186*H186,2)</f>
        <v>0</v>
      </c>
      <c r="K186" s="223" t="s">
        <v>298</v>
      </c>
      <c r="L186" s="45"/>
      <c r="M186" s="228" t="s">
        <v>1</v>
      </c>
      <c r="N186" s="229" t="s">
        <v>42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299</v>
      </c>
      <c r="AT186" s="232" t="s">
        <v>294</v>
      </c>
      <c r="AU186" s="232" t="s">
        <v>120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85</v>
      </c>
      <c r="BK186" s="233">
        <f>ROUND(I186*H186,2)</f>
        <v>0</v>
      </c>
      <c r="BL186" s="18" t="s">
        <v>299</v>
      </c>
      <c r="BM186" s="232" t="s">
        <v>5978</v>
      </c>
    </row>
    <row r="187" s="14" customFormat="1">
      <c r="A187" s="14"/>
      <c r="B187" s="245"/>
      <c r="C187" s="246"/>
      <c r="D187" s="236" t="s">
        <v>301</v>
      </c>
      <c r="E187" s="247" t="s">
        <v>1</v>
      </c>
      <c r="F187" s="248" t="s">
        <v>5979</v>
      </c>
      <c r="G187" s="246"/>
      <c r="H187" s="249">
        <v>2830.0349999999999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301</v>
      </c>
      <c r="AU187" s="255" t="s">
        <v>120</v>
      </c>
      <c r="AV187" s="14" t="s">
        <v>120</v>
      </c>
      <c r="AW187" s="14" t="s">
        <v>32</v>
      </c>
      <c r="AX187" s="14" t="s">
        <v>77</v>
      </c>
      <c r="AY187" s="255" t="s">
        <v>292</v>
      </c>
    </row>
    <row r="188" s="15" customFormat="1">
      <c r="A188" s="15"/>
      <c r="B188" s="256"/>
      <c r="C188" s="257"/>
      <c r="D188" s="236" t="s">
        <v>301</v>
      </c>
      <c r="E188" s="258" t="s">
        <v>1</v>
      </c>
      <c r="F188" s="259" t="s">
        <v>304</v>
      </c>
      <c r="G188" s="257"/>
      <c r="H188" s="260">
        <v>2830.0349999999999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301</v>
      </c>
      <c r="AU188" s="266" t="s">
        <v>120</v>
      </c>
      <c r="AV188" s="15" t="s">
        <v>299</v>
      </c>
      <c r="AW188" s="15" t="s">
        <v>32</v>
      </c>
      <c r="AX188" s="15" t="s">
        <v>85</v>
      </c>
      <c r="AY188" s="266" t="s">
        <v>292</v>
      </c>
    </row>
    <row r="189" s="12" customFormat="1" ht="22.8" customHeight="1">
      <c r="A189" s="12"/>
      <c r="B189" s="205"/>
      <c r="C189" s="206"/>
      <c r="D189" s="207" t="s">
        <v>76</v>
      </c>
      <c r="E189" s="219" t="s">
        <v>120</v>
      </c>
      <c r="F189" s="219" t="s">
        <v>403</v>
      </c>
      <c r="G189" s="206"/>
      <c r="H189" s="206"/>
      <c r="I189" s="209"/>
      <c r="J189" s="220">
        <f>BK189</f>
        <v>0</v>
      </c>
      <c r="K189" s="206"/>
      <c r="L189" s="211"/>
      <c r="M189" s="212"/>
      <c r="N189" s="213"/>
      <c r="O189" s="213"/>
      <c r="P189" s="214">
        <f>SUM(P190:P201)</f>
        <v>0</v>
      </c>
      <c r="Q189" s="213"/>
      <c r="R189" s="214">
        <f>SUM(R190:R201)</f>
        <v>104.95850930000002</v>
      </c>
      <c r="S189" s="213"/>
      <c r="T189" s="215">
        <f>SUM(T190:T201)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6" t="s">
        <v>85</v>
      </c>
      <c r="AT189" s="217" t="s">
        <v>76</v>
      </c>
      <c r="AU189" s="217" t="s">
        <v>85</v>
      </c>
      <c r="AY189" s="216" t="s">
        <v>292</v>
      </c>
      <c r="BK189" s="218">
        <f>SUM(BK190:BK201)</f>
        <v>0</v>
      </c>
    </row>
    <row r="190" s="2" customFormat="1" ht="37.8" customHeight="1">
      <c r="A190" s="39"/>
      <c r="B190" s="40"/>
      <c r="C190" s="221" t="s">
        <v>7</v>
      </c>
      <c r="D190" s="221" t="s">
        <v>294</v>
      </c>
      <c r="E190" s="222" t="s">
        <v>5980</v>
      </c>
      <c r="F190" s="223" t="s">
        <v>5981</v>
      </c>
      <c r="G190" s="224" t="s">
        <v>407</v>
      </c>
      <c r="H190" s="225">
        <v>380</v>
      </c>
      <c r="I190" s="226"/>
      <c r="J190" s="227">
        <f>ROUND(I190*H190,2)</f>
        <v>0</v>
      </c>
      <c r="K190" s="223" t="s">
        <v>298</v>
      </c>
      <c r="L190" s="45"/>
      <c r="M190" s="228" t="s">
        <v>1</v>
      </c>
      <c r="N190" s="229" t="s">
        <v>42</v>
      </c>
      <c r="O190" s="92"/>
      <c r="P190" s="230">
        <f>O190*H190</f>
        <v>0</v>
      </c>
      <c r="Q190" s="230">
        <v>0.27411000000000002</v>
      </c>
      <c r="R190" s="230">
        <f>Q190*H190</f>
        <v>104.16180000000001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299</v>
      </c>
      <c r="AT190" s="232" t="s">
        <v>294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299</v>
      </c>
      <c r="BM190" s="232" t="s">
        <v>5982</v>
      </c>
    </row>
    <row r="191" s="14" customFormat="1">
      <c r="A191" s="14"/>
      <c r="B191" s="245"/>
      <c r="C191" s="246"/>
      <c r="D191" s="236" t="s">
        <v>301</v>
      </c>
      <c r="E191" s="247" t="s">
        <v>1</v>
      </c>
      <c r="F191" s="248" t="s">
        <v>5983</v>
      </c>
      <c r="G191" s="246"/>
      <c r="H191" s="249">
        <v>380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301</v>
      </c>
      <c r="AU191" s="255" t="s">
        <v>120</v>
      </c>
      <c r="AV191" s="14" t="s">
        <v>120</v>
      </c>
      <c r="AW191" s="14" t="s">
        <v>32</v>
      </c>
      <c r="AX191" s="14" t="s">
        <v>85</v>
      </c>
      <c r="AY191" s="255" t="s">
        <v>292</v>
      </c>
    </row>
    <row r="192" s="2" customFormat="1" ht="16.5" customHeight="1">
      <c r="A192" s="39"/>
      <c r="B192" s="40"/>
      <c r="C192" s="221" t="s">
        <v>485</v>
      </c>
      <c r="D192" s="221" t="s">
        <v>294</v>
      </c>
      <c r="E192" s="222" t="s">
        <v>5984</v>
      </c>
      <c r="F192" s="223" t="s">
        <v>5985</v>
      </c>
      <c r="G192" s="224" t="s">
        <v>407</v>
      </c>
      <c r="H192" s="225">
        <v>380</v>
      </c>
      <c r="I192" s="226"/>
      <c r="J192" s="227">
        <f>ROUND(I192*H192,2)</f>
        <v>0</v>
      </c>
      <c r="K192" s="223" t="s">
        <v>298</v>
      </c>
      <c r="L192" s="45"/>
      <c r="M192" s="228" t="s">
        <v>1</v>
      </c>
      <c r="N192" s="229" t="s">
        <v>42</v>
      </c>
      <c r="O192" s="92"/>
      <c r="P192" s="230">
        <f>O192*H192</f>
        <v>0</v>
      </c>
      <c r="Q192" s="230">
        <v>0.00016000000000000001</v>
      </c>
      <c r="R192" s="230">
        <f>Q192*H192</f>
        <v>0.060800000000000007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299</v>
      </c>
      <c r="AT192" s="232" t="s">
        <v>294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299</v>
      </c>
      <c r="BM192" s="232" t="s">
        <v>5986</v>
      </c>
    </row>
    <row r="193" s="14" customFormat="1">
      <c r="A193" s="14"/>
      <c r="B193" s="245"/>
      <c r="C193" s="246"/>
      <c r="D193" s="236" t="s">
        <v>301</v>
      </c>
      <c r="E193" s="247" t="s">
        <v>1</v>
      </c>
      <c r="F193" s="248" t="s">
        <v>5987</v>
      </c>
      <c r="G193" s="246"/>
      <c r="H193" s="249">
        <v>380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301</v>
      </c>
      <c r="AU193" s="255" t="s">
        <v>120</v>
      </c>
      <c r="AV193" s="14" t="s">
        <v>120</v>
      </c>
      <c r="AW193" s="14" t="s">
        <v>32</v>
      </c>
      <c r="AX193" s="14" t="s">
        <v>77</v>
      </c>
      <c r="AY193" s="255" t="s">
        <v>292</v>
      </c>
    </row>
    <row r="194" s="15" customFormat="1">
      <c r="A194" s="15"/>
      <c r="B194" s="256"/>
      <c r="C194" s="257"/>
      <c r="D194" s="236" t="s">
        <v>301</v>
      </c>
      <c r="E194" s="258" t="s">
        <v>1</v>
      </c>
      <c r="F194" s="259" t="s">
        <v>304</v>
      </c>
      <c r="G194" s="257"/>
      <c r="H194" s="260">
        <v>380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301</v>
      </c>
      <c r="AU194" s="266" t="s">
        <v>120</v>
      </c>
      <c r="AV194" s="15" t="s">
        <v>299</v>
      </c>
      <c r="AW194" s="15" t="s">
        <v>32</v>
      </c>
      <c r="AX194" s="15" t="s">
        <v>85</v>
      </c>
      <c r="AY194" s="266" t="s">
        <v>292</v>
      </c>
    </row>
    <row r="195" s="2" customFormat="1" ht="16.5" customHeight="1">
      <c r="A195" s="39"/>
      <c r="B195" s="40"/>
      <c r="C195" s="221" t="s">
        <v>489</v>
      </c>
      <c r="D195" s="221" t="s">
        <v>294</v>
      </c>
      <c r="E195" s="222" t="s">
        <v>5988</v>
      </c>
      <c r="F195" s="223" t="s">
        <v>5989</v>
      </c>
      <c r="G195" s="224" t="s">
        <v>307</v>
      </c>
      <c r="H195" s="225">
        <v>0.315</v>
      </c>
      <c r="I195" s="226"/>
      <c r="J195" s="227">
        <f>ROUND(I195*H195,2)</f>
        <v>0</v>
      </c>
      <c r="K195" s="223" t="s">
        <v>298</v>
      </c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2.3010199999999998</v>
      </c>
      <c r="R195" s="230">
        <f>Q195*H195</f>
        <v>0.7248213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299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299</v>
      </c>
      <c r="BM195" s="232" t="s">
        <v>5990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5991</v>
      </c>
      <c r="G196" s="246"/>
      <c r="H196" s="249">
        <v>0.315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77</v>
      </c>
      <c r="AY196" s="255" t="s">
        <v>292</v>
      </c>
    </row>
    <row r="197" s="15" customFormat="1">
      <c r="A197" s="15"/>
      <c r="B197" s="256"/>
      <c r="C197" s="257"/>
      <c r="D197" s="236" t="s">
        <v>301</v>
      </c>
      <c r="E197" s="258" t="s">
        <v>1</v>
      </c>
      <c r="F197" s="259" t="s">
        <v>304</v>
      </c>
      <c r="G197" s="257"/>
      <c r="H197" s="260">
        <v>0.315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301</v>
      </c>
      <c r="AU197" s="266" t="s">
        <v>120</v>
      </c>
      <c r="AV197" s="15" t="s">
        <v>299</v>
      </c>
      <c r="AW197" s="15" t="s">
        <v>32</v>
      </c>
      <c r="AX197" s="15" t="s">
        <v>85</v>
      </c>
      <c r="AY197" s="266" t="s">
        <v>292</v>
      </c>
    </row>
    <row r="198" s="2" customFormat="1" ht="16.5" customHeight="1">
      <c r="A198" s="39"/>
      <c r="B198" s="40"/>
      <c r="C198" s="221" t="s">
        <v>494</v>
      </c>
      <c r="D198" s="221" t="s">
        <v>294</v>
      </c>
      <c r="E198" s="222" t="s">
        <v>5992</v>
      </c>
      <c r="F198" s="223" t="s">
        <v>5993</v>
      </c>
      <c r="G198" s="224" t="s">
        <v>297</v>
      </c>
      <c r="H198" s="225">
        <v>4.2000000000000002</v>
      </c>
      <c r="I198" s="226"/>
      <c r="J198" s="227">
        <f>ROUND(I198*H198,2)</f>
        <v>0</v>
      </c>
      <c r="K198" s="223" t="s">
        <v>298</v>
      </c>
      <c r="L198" s="45"/>
      <c r="M198" s="228" t="s">
        <v>1</v>
      </c>
      <c r="N198" s="229" t="s">
        <v>42</v>
      </c>
      <c r="O198" s="92"/>
      <c r="P198" s="230">
        <f>O198*H198</f>
        <v>0</v>
      </c>
      <c r="Q198" s="230">
        <v>0.00264</v>
      </c>
      <c r="R198" s="230">
        <f>Q198*H198</f>
        <v>0.011088000000000001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299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299</v>
      </c>
      <c r="BM198" s="232" t="s">
        <v>5994</v>
      </c>
    </row>
    <row r="199" s="14" customFormat="1">
      <c r="A199" s="14"/>
      <c r="B199" s="245"/>
      <c r="C199" s="246"/>
      <c r="D199" s="236" t="s">
        <v>301</v>
      </c>
      <c r="E199" s="247" t="s">
        <v>1</v>
      </c>
      <c r="F199" s="248" t="s">
        <v>5995</v>
      </c>
      <c r="G199" s="246"/>
      <c r="H199" s="249">
        <v>4.2000000000000002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301</v>
      </c>
      <c r="AU199" s="255" t="s">
        <v>120</v>
      </c>
      <c r="AV199" s="14" t="s">
        <v>120</v>
      </c>
      <c r="AW199" s="14" t="s">
        <v>32</v>
      </c>
      <c r="AX199" s="14" t="s">
        <v>77</v>
      </c>
      <c r="AY199" s="255" t="s">
        <v>292</v>
      </c>
    </row>
    <row r="200" s="15" customFormat="1">
      <c r="A200" s="15"/>
      <c r="B200" s="256"/>
      <c r="C200" s="257"/>
      <c r="D200" s="236" t="s">
        <v>301</v>
      </c>
      <c r="E200" s="258" t="s">
        <v>1</v>
      </c>
      <c r="F200" s="259" t="s">
        <v>304</v>
      </c>
      <c r="G200" s="257"/>
      <c r="H200" s="260">
        <v>4.2000000000000002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301</v>
      </c>
      <c r="AU200" s="266" t="s">
        <v>120</v>
      </c>
      <c r="AV200" s="15" t="s">
        <v>299</v>
      </c>
      <c r="AW200" s="15" t="s">
        <v>32</v>
      </c>
      <c r="AX200" s="15" t="s">
        <v>85</v>
      </c>
      <c r="AY200" s="266" t="s">
        <v>292</v>
      </c>
    </row>
    <row r="201" s="2" customFormat="1" ht="16.5" customHeight="1">
      <c r="A201" s="39"/>
      <c r="B201" s="40"/>
      <c r="C201" s="221" t="s">
        <v>498</v>
      </c>
      <c r="D201" s="221" t="s">
        <v>294</v>
      </c>
      <c r="E201" s="222" t="s">
        <v>5996</v>
      </c>
      <c r="F201" s="223" t="s">
        <v>5997</v>
      </c>
      <c r="G201" s="224" t="s">
        <v>297</v>
      </c>
      <c r="H201" s="225">
        <v>4.2000000000000002</v>
      </c>
      <c r="I201" s="226"/>
      <c r="J201" s="227">
        <f>ROUND(I201*H201,2)</f>
        <v>0</v>
      </c>
      <c r="K201" s="223" t="s">
        <v>298</v>
      </c>
      <c r="L201" s="45"/>
      <c r="M201" s="228" t="s">
        <v>1</v>
      </c>
      <c r="N201" s="229" t="s">
        <v>42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299</v>
      </c>
      <c r="AT201" s="232" t="s">
        <v>294</v>
      </c>
      <c r="AU201" s="232" t="s">
        <v>120</v>
      </c>
      <c r="AY201" s="18" t="s">
        <v>292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85</v>
      </c>
      <c r="BK201" s="233">
        <f>ROUND(I201*H201,2)</f>
        <v>0</v>
      </c>
      <c r="BL201" s="18" t="s">
        <v>299</v>
      </c>
      <c r="BM201" s="232" t="s">
        <v>5998</v>
      </c>
    </row>
    <row r="202" s="12" customFormat="1" ht="22.8" customHeight="1">
      <c r="A202" s="12"/>
      <c r="B202" s="205"/>
      <c r="C202" s="206"/>
      <c r="D202" s="207" t="s">
        <v>76</v>
      </c>
      <c r="E202" s="219" t="s">
        <v>299</v>
      </c>
      <c r="F202" s="219" t="s">
        <v>766</v>
      </c>
      <c r="G202" s="206"/>
      <c r="H202" s="206"/>
      <c r="I202" s="209"/>
      <c r="J202" s="220">
        <f>BK202</f>
        <v>0</v>
      </c>
      <c r="K202" s="206"/>
      <c r="L202" s="211"/>
      <c r="M202" s="212"/>
      <c r="N202" s="213"/>
      <c r="O202" s="213"/>
      <c r="P202" s="214">
        <f>SUM(P203:P205)</f>
        <v>0</v>
      </c>
      <c r="Q202" s="213"/>
      <c r="R202" s="214">
        <f>SUM(R203:R205)</f>
        <v>0</v>
      </c>
      <c r="S202" s="213"/>
      <c r="T202" s="215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6" t="s">
        <v>85</v>
      </c>
      <c r="AT202" s="217" t="s">
        <v>76</v>
      </c>
      <c r="AU202" s="217" t="s">
        <v>85</v>
      </c>
      <c r="AY202" s="216" t="s">
        <v>292</v>
      </c>
      <c r="BK202" s="218">
        <f>SUM(BK203:BK205)</f>
        <v>0</v>
      </c>
    </row>
    <row r="203" s="2" customFormat="1" ht="16.5" customHeight="1">
      <c r="A203" s="39"/>
      <c r="B203" s="40"/>
      <c r="C203" s="221" t="s">
        <v>503</v>
      </c>
      <c r="D203" s="221" t="s">
        <v>294</v>
      </c>
      <c r="E203" s="222" t="s">
        <v>5999</v>
      </c>
      <c r="F203" s="223" t="s">
        <v>6000</v>
      </c>
      <c r="G203" s="224" t="s">
        <v>307</v>
      </c>
      <c r="H203" s="225">
        <v>15.199999999999999</v>
      </c>
      <c r="I203" s="226"/>
      <c r="J203" s="227">
        <f>ROUND(I203*H203,2)</f>
        <v>0</v>
      </c>
      <c r="K203" s="223" t="s">
        <v>298</v>
      </c>
      <c r="L203" s="45"/>
      <c r="M203" s="228" t="s">
        <v>1</v>
      </c>
      <c r="N203" s="229" t="s">
        <v>42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299</v>
      </c>
      <c r="AT203" s="232" t="s">
        <v>294</v>
      </c>
      <c r="AU203" s="232" t="s">
        <v>120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299</v>
      </c>
      <c r="BM203" s="232" t="s">
        <v>6001</v>
      </c>
    </row>
    <row r="204" s="14" customFormat="1">
      <c r="A204" s="14"/>
      <c r="B204" s="245"/>
      <c r="C204" s="246"/>
      <c r="D204" s="236" t="s">
        <v>301</v>
      </c>
      <c r="E204" s="247" t="s">
        <v>1</v>
      </c>
      <c r="F204" s="248" t="s">
        <v>6002</v>
      </c>
      <c r="G204" s="246"/>
      <c r="H204" s="249">
        <v>15.199999999999999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301</v>
      </c>
      <c r="AU204" s="255" t="s">
        <v>120</v>
      </c>
      <c r="AV204" s="14" t="s">
        <v>120</v>
      </c>
      <c r="AW204" s="14" t="s">
        <v>32</v>
      </c>
      <c r="AX204" s="14" t="s">
        <v>77</v>
      </c>
      <c r="AY204" s="255" t="s">
        <v>292</v>
      </c>
    </row>
    <row r="205" s="15" customFormat="1">
      <c r="A205" s="15"/>
      <c r="B205" s="256"/>
      <c r="C205" s="257"/>
      <c r="D205" s="236" t="s">
        <v>301</v>
      </c>
      <c r="E205" s="258" t="s">
        <v>1</v>
      </c>
      <c r="F205" s="259" t="s">
        <v>304</v>
      </c>
      <c r="G205" s="257"/>
      <c r="H205" s="260">
        <v>15.199999999999999</v>
      </c>
      <c r="I205" s="261"/>
      <c r="J205" s="257"/>
      <c r="K205" s="257"/>
      <c r="L205" s="262"/>
      <c r="M205" s="263"/>
      <c r="N205" s="264"/>
      <c r="O205" s="264"/>
      <c r="P205" s="264"/>
      <c r="Q205" s="264"/>
      <c r="R205" s="264"/>
      <c r="S205" s="264"/>
      <c r="T205" s="26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6" t="s">
        <v>301</v>
      </c>
      <c r="AU205" s="266" t="s">
        <v>120</v>
      </c>
      <c r="AV205" s="15" t="s">
        <v>299</v>
      </c>
      <c r="AW205" s="15" t="s">
        <v>32</v>
      </c>
      <c r="AX205" s="15" t="s">
        <v>85</v>
      </c>
      <c r="AY205" s="266" t="s">
        <v>292</v>
      </c>
    </row>
    <row r="206" s="12" customFormat="1" ht="22.8" customHeight="1">
      <c r="A206" s="12"/>
      <c r="B206" s="205"/>
      <c r="C206" s="206"/>
      <c r="D206" s="207" t="s">
        <v>76</v>
      </c>
      <c r="E206" s="219" t="s">
        <v>341</v>
      </c>
      <c r="F206" s="219" t="s">
        <v>913</v>
      </c>
      <c r="G206" s="206"/>
      <c r="H206" s="206"/>
      <c r="I206" s="209"/>
      <c r="J206" s="220">
        <f>BK206</f>
        <v>0</v>
      </c>
      <c r="K206" s="206"/>
      <c r="L206" s="211"/>
      <c r="M206" s="212"/>
      <c r="N206" s="213"/>
      <c r="O206" s="213"/>
      <c r="P206" s="214">
        <f>SUM(P207:P299)</f>
        <v>0</v>
      </c>
      <c r="Q206" s="213"/>
      <c r="R206" s="214">
        <f>SUM(R207:R299)</f>
        <v>1381.1142616999998</v>
      </c>
      <c r="S206" s="213"/>
      <c r="T206" s="215">
        <f>SUM(T207:T299)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6" t="s">
        <v>85</v>
      </c>
      <c r="AT206" s="217" t="s">
        <v>76</v>
      </c>
      <c r="AU206" s="217" t="s">
        <v>85</v>
      </c>
      <c r="AY206" s="216" t="s">
        <v>292</v>
      </c>
      <c r="BK206" s="218">
        <f>SUM(BK207:BK299)</f>
        <v>0</v>
      </c>
    </row>
    <row r="207" s="2" customFormat="1" ht="33" customHeight="1">
      <c r="A207" s="39"/>
      <c r="B207" s="40"/>
      <c r="C207" s="221" t="s">
        <v>517</v>
      </c>
      <c r="D207" s="221" t="s">
        <v>294</v>
      </c>
      <c r="E207" s="222" t="s">
        <v>6003</v>
      </c>
      <c r="F207" s="223" t="s">
        <v>6004</v>
      </c>
      <c r="G207" s="224" t="s">
        <v>297</v>
      </c>
      <c r="H207" s="225">
        <v>2830.0349999999999</v>
      </c>
      <c r="I207" s="226"/>
      <c r="J207" s="227">
        <f>ROUND(I207*H207,2)</f>
        <v>0</v>
      </c>
      <c r="K207" s="223" t="s">
        <v>298</v>
      </c>
      <c r="L207" s="45"/>
      <c r="M207" s="228" t="s">
        <v>1</v>
      </c>
      <c r="N207" s="229" t="s">
        <v>42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299</v>
      </c>
      <c r="AT207" s="232" t="s">
        <v>294</v>
      </c>
      <c r="AU207" s="232" t="s">
        <v>120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85</v>
      </c>
      <c r="BK207" s="233">
        <f>ROUND(I207*H207,2)</f>
        <v>0</v>
      </c>
      <c r="BL207" s="18" t="s">
        <v>299</v>
      </c>
      <c r="BM207" s="232" t="s">
        <v>6005</v>
      </c>
    </row>
    <row r="208" s="14" customFormat="1">
      <c r="A208" s="14"/>
      <c r="B208" s="245"/>
      <c r="C208" s="246"/>
      <c r="D208" s="236" t="s">
        <v>301</v>
      </c>
      <c r="E208" s="247" t="s">
        <v>1</v>
      </c>
      <c r="F208" s="248" t="s">
        <v>5912</v>
      </c>
      <c r="G208" s="246"/>
      <c r="H208" s="249">
        <v>701.25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301</v>
      </c>
      <c r="AU208" s="255" t="s">
        <v>120</v>
      </c>
      <c r="AV208" s="14" t="s">
        <v>120</v>
      </c>
      <c r="AW208" s="14" t="s">
        <v>32</v>
      </c>
      <c r="AX208" s="14" t="s">
        <v>77</v>
      </c>
      <c r="AY208" s="255" t="s">
        <v>292</v>
      </c>
    </row>
    <row r="209" s="14" customFormat="1">
      <c r="A209" s="14"/>
      <c r="B209" s="245"/>
      <c r="C209" s="246"/>
      <c r="D209" s="236" t="s">
        <v>301</v>
      </c>
      <c r="E209" s="247" t="s">
        <v>1</v>
      </c>
      <c r="F209" s="248" t="s">
        <v>5909</v>
      </c>
      <c r="G209" s="246"/>
      <c r="H209" s="249">
        <v>806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301</v>
      </c>
      <c r="AU209" s="255" t="s">
        <v>120</v>
      </c>
      <c r="AV209" s="14" t="s">
        <v>120</v>
      </c>
      <c r="AW209" s="14" t="s">
        <v>32</v>
      </c>
      <c r="AX209" s="14" t="s">
        <v>77</v>
      </c>
      <c r="AY209" s="255" t="s">
        <v>292</v>
      </c>
    </row>
    <row r="210" s="14" customFormat="1">
      <c r="A210" s="14"/>
      <c r="B210" s="245"/>
      <c r="C210" s="246"/>
      <c r="D210" s="236" t="s">
        <v>301</v>
      </c>
      <c r="E210" s="247" t="s">
        <v>1</v>
      </c>
      <c r="F210" s="248" t="s">
        <v>5903</v>
      </c>
      <c r="G210" s="246"/>
      <c r="H210" s="249">
        <v>45.104999999999997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301</v>
      </c>
      <c r="AU210" s="255" t="s">
        <v>120</v>
      </c>
      <c r="AV210" s="14" t="s">
        <v>120</v>
      </c>
      <c r="AW210" s="14" t="s">
        <v>32</v>
      </c>
      <c r="AX210" s="14" t="s">
        <v>77</v>
      </c>
      <c r="AY210" s="255" t="s">
        <v>292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5900</v>
      </c>
      <c r="G211" s="246"/>
      <c r="H211" s="249">
        <v>477.68000000000001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77</v>
      </c>
      <c r="AY211" s="255" t="s">
        <v>292</v>
      </c>
    </row>
    <row r="212" s="14" customFormat="1">
      <c r="A212" s="14"/>
      <c r="B212" s="245"/>
      <c r="C212" s="246"/>
      <c r="D212" s="236" t="s">
        <v>301</v>
      </c>
      <c r="E212" s="247" t="s">
        <v>1</v>
      </c>
      <c r="F212" s="248" t="s">
        <v>5906</v>
      </c>
      <c r="G212" s="246"/>
      <c r="H212" s="249">
        <v>800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301</v>
      </c>
      <c r="AU212" s="255" t="s">
        <v>120</v>
      </c>
      <c r="AV212" s="14" t="s">
        <v>120</v>
      </c>
      <c r="AW212" s="14" t="s">
        <v>32</v>
      </c>
      <c r="AX212" s="14" t="s">
        <v>77</v>
      </c>
      <c r="AY212" s="255" t="s">
        <v>292</v>
      </c>
    </row>
    <row r="213" s="15" customFormat="1">
      <c r="A213" s="15"/>
      <c r="B213" s="256"/>
      <c r="C213" s="257"/>
      <c r="D213" s="236" t="s">
        <v>301</v>
      </c>
      <c r="E213" s="258" t="s">
        <v>1</v>
      </c>
      <c r="F213" s="259" t="s">
        <v>304</v>
      </c>
      <c r="G213" s="257"/>
      <c r="H213" s="260">
        <v>2830.0349999999999</v>
      </c>
      <c r="I213" s="261"/>
      <c r="J213" s="257"/>
      <c r="K213" s="257"/>
      <c r="L213" s="262"/>
      <c r="M213" s="263"/>
      <c r="N213" s="264"/>
      <c r="O213" s="264"/>
      <c r="P213" s="264"/>
      <c r="Q213" s="264"/>
      <c r="R213" s="264"/>
      <c r="S213" s="264"/>
      <c r="T213" s="26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6" t="s">
        <v>301</v>
      </c>
      <c r="AU213" s="266" t="s">
        <v>120</v>
      </c>
      <c r="AV213" s="15" t="s">
        <v>299</v>
      </c>
      <c r="AW213" s="15" t="s">
        <v>32</v>
      </c>
      <c r="AX213" s="15" t="s">
        <v>85</v>
      </c>
      <c r="AY213" s="266" t="s">
        <v>292</v>
      </c>
    </row>
    <row r="214" s="2" customFormat="1" ht="16.5" customHeight="1">
      <c r="A214" s="39"/>
      <c r="B214" s="40"/>
      <c r="C214" s="278" t="s">
        <v>523</v>
      </c>
      <c r="D214" s="278" t="s">
        <v>626</v>
      </c>
      <c r="E214" s="279" t="s">
        <v>6006</v>
      </c>
      <c r="F214" s="280" t="s">
        <v>6007</v>
      </c>
      <c r="G214" s="281" t="s">
        <v>365</v>
      </c>
      <c r="H214" s="282">
        <v>208.17599999999999</v>
      </c>
      <c r="I214" s="283"/>
      <c r="J214" s="284">
        <f>ROUND(I214*H214,2)</f>
        <v>0</v>
      </c>
      <c r="K214" s="280" t="s">
        <v>298</v>
      </c>
      <c r="L214" s="285"/>
      <c r="M214" s="286" t="s">
        <v>1</v>
      </c>
      <c r="N214" s="287" t="s">
        <v>42</v>
      </c>
      <c r="O214" s="92"/>
      <c r="P214" s="230">
        <f>O214*H214</f>
        <v>0</v>
      </c>
      <c r="Q214" s="230">
        <v>1</v>
      </c>
      <c r="R214" s="230">
        <f>Q214*H214</f>
        <v>208.17599999999999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357</v>
      </c>
      <c r="AT214" s="232" t="s">
        <v>626</v>
      </c>
      <c r="AU214" s="232" t="s">
        <v>120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85</v>
      </c>
      <c r="BK214" s="233">
        <f>ROUND(I214*H214,2)</f>
        <v>0</v>
      </c>
      <c r="BL214" s="18" t="s">
        <v>299</v>
      </c>
      <c r="BM214" s="232" t="s">
        <v>6008</v>
      </c>
    </row>
    <row r="215" s="14" customFormat="1">
      <c r="A215" s="14"/>
      <c r="B215" s="245"/>
      <c r="C215" s="246"/>
      <c r="D215" s="236" t="s">
        <v>301</v>
      </c>
      <c r="E215" s="247" t="s">
        <v>1</v>
      </c>
      <c r="F215" s="248" t="s">
        <v>6009</v>
      </c>
      <c r="G215" s="246"/>
      <c r="H215" s="249">
        <v>74.513000000000005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301</v>
      </c>
      <c r="AU215" s="255" t="s">
        <v>120</v>
      </c>
      <c r="AV215" s="14" t="s">
        <v>120</v>
      </c>
      <c r="AW215" s="14" t="s">
        <v>32</v>
      </c>
      <c r="AX215" s="14" t="s">
        <v>77</v>
      </c>
      <c r="AY215" s="255" t="s">
        <v>292</v>
      </c>
    </row>
    <row r="216" s="14" customFormat="1">
      <c r="A216" s="14"/>
      <c r="B216" s="245"/>
      <c r="C216" s="246"/>
      <c r="D216" s="236" t="s">
        <v>301</v>
      </c>
      <c r="E216" s="247" t="s">
        <v>1</v>
      </c>
      <c r="F216" s="248" t="s">
        <v>6010</v>
      </c>
      <c r="G216" s="246"/>
      <c r="H216" s="249">
        <v>98.966999999999999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301</v>
      </c>
      <c r="AU216" s="255" t="s">
        <v>120</v>
      </c>
      <c r="AV216" s="14" t="s">
        <v>120</v>
      </c>
      <c r="AW216" s="14" t="s">
        <v>32</v>
      </c>
      <c r="AX216" s="14" t="s">
        <v>77</v>
      </c>
      <c r="AY216" s="255" t="s">
        <v>292</v>
      </c>
    </row>
    <row r="217" s="15" customFormat="1">
      <c r="A217" s="15"/>
      <c r="B217" s="256"/>
      <c r="C217" s="257"/>
      <c r="D217" s="236" t="s">
        <v>301</v>
      </c>
      <c r="E217" s="258" t="s">
        <v>1</v>
      </c>
      <c r="F217" s="259" t="s">
        <v>304</v>
      </c>
      <c r="G217" s="257"/>
      <c r="H217" s="260">
        <v>173.47999999999999</v>
      </c>
      <c r="I217" s="261"/>
      <c r="J217" s="257"/>
      <c r="K217" s="257"/>
      <c r="L217" s="262"/>
      <c r="M217" s="263"/>
      <c r="N217" s="264"/>
      <c r="O217" s="264"/>
      <c r="P217" s="264"/>
      <c r="Q217" s="264"/>
      <c r="R217" s="264"/>
      <c r="S217" s="264"/>
      <c r="T217" s="26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6" t="s">
        <v>301</v>
      </c>
      <c r="AU217" s="266" t="s">
        <v>120</v>
      </c>
      <c r="AV217" s="15" t="s">
        <v>299</v>
      </c>
      <c r="AW217" s="15" t="s">
        <v>32</v>
      </c>
      <c r="AX217" s="15" t="s">
        <v>85</v>
      </c>
      <c r="AY217" s="266" t="s">
        <v>292</v>
      </c>
    </row>
    <row r="218" s="14" customFormat="1">
      <c r="A218" s="14"/>
      <c r="B218" s="245"/>
      <c r="C218" s="246"/>
      <c r="D218" s="236" t="s">
        <v>301</v>
      </c>
      <c r="E218" s="246"/>
      <c r="F218" s="248" t="s">
        <v>6011</v>
      </c>
      <c r="G218" s="246"/>
      <c r="H218" s="249">
        <v>208.17599999999999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301</v>
      </c>
      <c r="AU218" s="255" t="s">
        <v>120</v>
      </c>
      <c r="AV218" s="14" t="s">
        <v>120</v>
      </c>
      <c r="AW218" s="14" t="s">
        <v>4</v>
      </c>
      <c r="AX218" s="14" t="s">
        <v>85</v>
      </c>
      <c r="AY218" s="255" t="s">
        <v>292</v>
      </c>
    </row>
    <row r="219" s="2" customFormat="1" ht="24.15" customHeight="1">
      <c r="A219" s="39"/>
      <c r="B219" s="40"/>
      <c r="C219" s="221" t="s">
        <v>532</v>
      </c>
      <c r="D219" s="221" t="s">
        <v>294</v>
      </c>
      <c r="E219" s="222" t="s">
        <v>6012</v>
      </c>
      <c r="F219" s="223" t="s">
        <v>6013</v>
      </c>
      <c r="G219" s="224" t="s">
        <v>297</v>
      </c>
      <c r="H219" s="225">
        <v>477.68000000000001</v>
      </c>
      <c r="I219" s="226"/>
      <c r="J219" s="227">
        <f>ROUND(I219*H219,2)</f>
        <v>0</v>
      </c>
      <c r="K219" s="223" t="s">
        <v>298</v>
      </c>
      <c r="L219" s="45"/>
      <c r="M219" s="228" t="s">
        <v>1</v>
      </c>
      <c r="N219" s="229" t="s">
        <v>42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299</v>
      </c>
      <c r="AT219" s="232" t="s">
        <v>294</v>
      </c>
      <c r="AU219" s="232" t="s">
        <v>120</v>
      </c>
      <c r="AY219" s="18" t="s">
        <v>292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299</v>
      </c>
      <c r="BM219" s="232" t="s">
        <v>6014</v>
      </c>
    </row>
    <row r="220" s="14" customFormat="1">
      <c r="A220" s="14"/>
      <c r="B220" s="245"/>
      <c r="C220" s="246"/>
      <c r="D220" s="236" t="s">
        <v>301</v>
      </c>
      <c r="E220" s="247" t="s">
        <v>1</v>
      </c>
      <c r="F220" s="248" t="s">
        <v>5900</v>
      </c>
      <c r="G220" s="246"/>
      <c r="H220" s="249">
        <v>477.68000000000001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301</v>
      </c>
      <c r="AU220" s="255" t="s">
        <v>120</v>
      </c>
      <c r="AV220" s="14" t="s">
        <v>120</v>
      </c>
      <c r="AW220" s="14" t="s">
        <v>32</v>
      </c>
      <c r="AX220" s="14" t="s">
        <v>77</v>
      </c>
      <c r="AY220" s="255" t="s">
        <v>292</v>
      </c>
    </row>
    <row r="221" s="15" customFormat="1">
      <c r="A221" s="15"/>
      <c r="B221" s="256"/>
      <c r="C221" s="257"/>
      <c r="D221" s="236" t="s">
        <v>301</v>
      </c>
      <c r="E221" s="258" t="s">
        <v>1</v>
      </c>
      <c r="F221" s="259" t="s">
        <v>304</v>
      </c>
      <c r="G221" s="257"/>
      <c r="H221" s="260">
        <v>477.68000000000001</v>
      </c>
      <c r="I221" s="261"/>
      <c r="J221" s="257"/>
      <c r="K221" s="257"/>
      <c r="L221" s="262"/>
      <c r="M221" s="263"/>
      <c r="N221" s="264"/>
      <c r="O221" s="264"/>
      <c r="P221" s="264"/>
      <c r="Q221" s="264"/>
      <c r="R221" s="264"/>
      <c r="S221" s="264"/>
      <c r="T221" s="26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6" t="s">
        <v>301</v>
      </c>
      <c r="AU221" s="266" t="s">
        <v>120</v>
      </c>
      <c r="AV221" s="15" t="s">
        <v>299</v>
      </c>
      <c r="AW221" s="15" t="s">
        <v>32</v>
      </c>
      <c r="AX221" s="15" t="s">
        <v>85</v>
      </c>
      <c r="AY221" s="266" t="s">
        <v>292</v>
      </c>
    </row>
    <row r="222" s="2" customFormat="1" ht="24.15" customHeight="1">
      <c r="A222" s="39"/>
      <c r="B222" s="40"/>
      <c r="C222" s="221" t="s">
        <v>554</v>
      </c>
      <c r="D222" s="221" t="s">
        <v>294</v>
      </c>
      <c r="E222" s="222" t="s">
        <v>6015</v>
      </c>
      <c r="F222" s="223" t="s">
        <v>6016</v>
      </c>
      <c r="G222" s="224" t="s">
        <v>297</v>
      </c>
      <c r="H222" s="225">
        <v>2536.355</v>
      </c>
      <c r="I222" s="226"/>
      <c r="J222" s="227">
        <f>ROUND(I222*H222,2)</f>
        <v>0</v>
      </c>
      <c r="K222" s="223" t="s">
        <v>298</v>
      </c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299</v>
      </c>
      <c r="AT222" s="232" t="s">
        <v>294</v>
      </c>
      <c r="AU222" s="232" t="s">
        <v>120</v>
      </c>
      <c r="AY222" s="18" t="s">
        <v>292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299</v>
      </c>
      <c r="BM222" s="232" t="s">
        <v>6017</v>
      </c>
    </row>
    <row r="223" s="14" customFormat="1">
      <c r="A223" s="14"/>
      <c r="B223" s="245"/>
      <c r="C223" s="246"/>
      <c r="D223" s="236" t="s">
        <v>301</v>
      </c>
      <c r="E223" s="247" t="s">
        <v>1</v>
      </c>
      <c r="F223" s="248" t="s">
        <v>6018</v>
      </c>
      <c r="G223" s="246"/>
      <c r="H223" s="249">
        <v>2352.355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301</v>
      </c>
      <c r="AU223" s="255" t="s">
        <v>120</v>
      </c>
      <c r="AV223" s="14" t="s">
        <v>120</v>
      </c>
      <c r="AW223" s="14" t="s">
        <v>32</v>
      </c>
      <c r="AX223" s="14" t="s">
        <v>77</v>
      </c>
      <c r="AY223" s="255" t="s">
        <v>292</v>
      </c>
    </row>
    <row r="224" s="14" customFormat="1">
      <c r="A224" s="14"/>
      <c r="B224" s="245"/>
      <c r="C224" s="246"/>
      <c r="D224" s="236" t="s">
        <v>301</v>
      </c>
      <c r="E224" s="247" t="s">
        <v>1</v>
      </c>
      <c r="F224" s="248" t="s">
        <v>6019</v>
      </c>
      <c r="G224" s="246"/>
      <c r="H224" s="249">
        <v>184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301</v>
      </c>
      <c r="AU224" s="255" t="s">
        <v>120</v>
      </c>
      <c r="AV224" s="14" t="s">
        <v>120</v>
      </c>
      <c r="AW224" s="14" t="s">
        <v>32</v>
      </c>
      <c r="AX224" s="14" t="s">
        <v>77</v>
      </c>
      <c r="AY224" s="255" t="s">
        <v>292</v>
      </c>
    </row>
    <row r="225" s="15" customFormat="1">
      <c r="A225" s="15"/>
      <c r="B225" s="256"/>
      <c r="C225" s="257"/>
      <c r="D225" s="236" t="s">
        <v>301</v>
      </c>
      <c r="E225" s="258" t="s">
        <v>1</v>
      </c>
      <c r="F225" s="259" t="s">
        <v>304</v>
      </c>
      <c r="G225" s="257"/>
      <c r="H225" s="260">
        <v>2536.355</v>
      </c>
      <c r="I225" s="261"/>
      <c r="J225" s="257"/>
      <c r="K225" s="257"/>
      <c r="L225" s="262"/>
      <c r="M225" s="263"/>
      <c r="N225" s="264"/>
      <c r="O225" s="264"/>
      <c r="P225" s="264"/>
      <c r="Q225" s="264"/>
      <c r="R225" s="264"/>
      <c r="S225" s="264"/>
      <c r="T225" s="26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6" t="s">
        <v>301</v>
      </c>
      <c r="AU225" s="266" t="s">
        <v>120</v>
      </c>
      <c r="AV225" s="15" t="s">
        <v>299</v>
      </c>
      <c r="AW225" s="15" t="s">
        <v>32</v>
      </c>
      <c r="AX225" s="15" t="s">
        <v>85</v>
      </c>
      <c r="AY225" s="266" t="s">
        <v>292</v>
      </c>
    </row>
    <row r="226" s="2" customFormat="1" ht="24.15" customHeight="1">
      <c r="A226" s="39"/>
      <c r="B226" s="40"/>
      <c r="C226" s="221" t="s">
        <v>562</v>
      </c>
      <c r="D226" s="221" t="s">
        <v>294</v>
      </c>
      <c r="E226" s="222" t="s">
        <v>919</v>
      </c>
      <c r="F226" s="223" t="s">
        <v>920</v>
      </c>
      <c r="G226" s="224" t="s">
        <v>297</v>
      </c>
      <c r="H226" s="225">
        <v>2352.355</v>
      </c>
      <c r="I226" s="226"/>
      <c r="J226" s="227">
        <f>ROUND(I226*H226,2)</f>
        <v>0</v>
      </c>
      <c r="K226" s="223" t="s">
        <v>298</v>
      </c>
      <c r="L226" s="45"/>
      <c r="M226" s="228" t="s">
        <v>1</v>
      </c>
      <c r="N226" s="229" t="s">
        <v>42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299</v>
      </c>
      <c r="AT226" s="232" t="s">
        <v>294</v>
      </c>
      <c r="AU226" s="232" t="s">
        <v>120</v>
      </c>
      <c r="AY226" s="18" t="s">
        <v>292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299</v>
      </c>
      <c r="BM226" s="232" t="s">
        <v>6020</v>
      </c>
    </row>
    <row r="227" s="14" customFormat="1">
      <c r="A227" s="14"/>
      <c r="B227" s="245"/>
      <c r="C227" s="246"/>
      <c r="D227" s="236" t="s">
        <v>301</v>
      </c>
      <c r="E227" s="247" t="s">
        <v>1</v>
      </c>
      <c r="F227" s="248" t="s">
        <v>6021</v>
      </c>
      <c r="G227" s="246"/>
      <c r="H227" s="249">
        <v>2352.355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301</v>
      </c>
      <c r="AU227" s="255" t="s">
        <v>120</v>
      </c>
      <c r="AV227" s="14" t="s">
        <v>120</v>
      </c>
      <c r="AW227" s="14" t="s">
        <v>32</v>
      </c>
      <c r="AX227" s="14" t="s">
        <v>85</v>
      </c>
      <c r="AY227" s="255" t="s">
        <v>292</v>
      </c>
    </row>
    <row r="228" s="2" customFormat="1" ht="33" customHeight="1">
      <c r="A228" s="39"/>
      <c r="B228" s="40"/>
      <c r="C228" s="221" t="s">
        <v>573</v>
      </c>
      <c r="D228" s="221" t="s">
        <v>294</v>
      </c>
      <c r="E228" s="222" t="s">
        <v>6022</v>
      </c>
      <c r="F228" s="223" t="s">
        <v>6023</v>
      </c>
      <c r="G228" s="224" t="s">
        <v>297</v>
      </c>
      <c r="H228" s="225">
        <v>92</v>
      </c>
      <c r="I228" s="226"/>
      <c r="J228" s="227">
        <f>ROUND(I228*H228,2)</f>
        <v>0</v>
      </c>
      <c r="K228" s="223" t="s">
        <v>298</v>
      </c>
      <c r="L228" s="45"/>
      <c r="M228" s="228" t="s">
        <v>1</v>
      </c>
      <c r="N228" s="229" t="s">
        <v>42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299</v>
      </c>
      <c r="AT228" s="232" t="s">
        <v>294</v>
      </c>
      <c r="AU228" s="232" t="s">
        <v>120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85</v>
      </c>
      <c r="BK228" s="233">
        <f>ROUND(I228*H228,2)</f>
        <v>0</v>
      </c>
      <c r="BL228" s="18" t="s">
        <v>299</v>
      </c>
      <c r="BM228" s="232" t="s">
        <v>6024</v>
      </c>
    </row>
    <row r="229" s="14" customFormat="1">
      <c r="A229" s="14"/>
      <c r="B229" s="245"/>
      <c r="C229" s="246"/>
      <c r="D229" s="236" t="s">
        <v>301</v>
      </c>
      <c r="E229" s="247" t="s">
        <v>1</v>
      </c>
      <c r="F229" s="248" t="s">
        <v>5898</v>
      </c>
      <c r="G229" s="246"/>
      <c r="H229" s="249">
        <v>92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301</v>
      </c>
      <c r="AU229" s="255" t="s">
        <v>120</v>
      </c>
      <c r="AV229" s="14" t="s">
        <v>120</v>
      </c>
      <c r="AW229" s="14" t="s">
        <v>32</v>
      </c>
      <c r="AX229" s="14" t="s">
        <v>85</v>
      </c>
      <c r="AY229" s="255" t="s">
        <v>292</v>
      </c>
    </row>
    <row r="230" s="2" customFormat="1" ht="24.15" customHeight="1">
      <c r="A230" s="39"/>
      <c r="B230" s="40"/>
      <c r="C230" s="221" t="s">
        <v>578</v>
      </c>
      <c r="D230" s="221" t="s">
        <v>294</v>
      </c>
      <c r="E230" s="222" t="s">
        <v>6025</v>
      </c>
      <c r="F230" s="223" t="s">
        <v>6026</v>
      </c>
      <c r="G230" s="224" t="s">
        <v>297</v>
      </c>
      <c r="H230" s="225">
        <v>92</v>
      </c>
      <c r="I230" s="226"/>
      <c r="J230" s="227">
        <f>ROUND(I230*H230,2)</f>
        <v>0</v>
      </c>
      <c r="K230" s="223" t="s">
        <v>298</v>
      </c>
      <c r="L230" s="45"/>
      <c r="M230" s="228" t="s">
        <v>1</v>
      </c>
      <c r="N230" s="229" t="s">
        <v>42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299</v>
      </c>
      <c r="AT230" s="232" t="s">
        <v>294</v>
      </c>
      <c r="AU230" s="232" t="s">
        <v>120</v>
      </c>
      <c r="AY230" s="18" t="s">
        <v>292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85</v>
      </c>
      <c r="BK230" s="233">
        <f>ROUND(I230*H230,2)</f>
        <v>0</v>
      </c>
      <c r="BL230" s="18" t="s">
        <v>299</v>
      </c>
      <c r="BM230" s="232" t="s">
        <v>6027</v>
      </c>
    </row>
    <row r="231" s="14" customFormat="1">
      <c r="A231" s="14"/>
      <c r="B231" s="245"/>
      <c r="C231" s="246"/>
      <c r="D231" s="236" t="s">
        <v>301</v>
      </c>
      <c r="E231" s="247" t="s">
        <v>1</v>
      </c>
      <c r="F231" s="248" t="s">
        <v>5898</v>
      </c>
      <c r="G231" s="246"/>
      <c r="H231" s="249">
        <v>92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301</v>
      </c>
      <c r="AU231" s="255" t="s">
        <v>120</v>
      </c>
      <c r="AV231" s="14" t="s">
        <v>120</v>
      </c>
      <c r="AW231" s="14" t="s">
        <v>32</v>
      </c>
      <c r="AX231" s="14" t="s">
        <v>85</v>
      </c>
      <c r="AY231" s="255" t="s">
        <v>292</v>
      </c>
    </row>
    <row r="232" s="2" customFormat="1" ht="21.75" customHeight="1">
      <c r="A232" s="39"/>
      <c r="B232" s="40"/>
      <c r="C232" s="221" t="s">
        <v>583</v>
      </c>
      <c r="D232" s="221" t="s">
        <v>294</v>
      </c>
      <c r="E232" s="222" t="s">
        <v>6028</v>
      </c>
      <c r="F232" s="223" t="s">
        <v>6029</v>
      </c>
      <c r="G232" s="224" t="s">
        <v>297</v>
      </c>
      <c r="H232" s="225">
        <v>184</v>
      </c>
      <c r="I232" s="226"/>
      <c r="J232" s="227">
        <f>ROUND(I232*H232,2)</f>
        <v>0</v>
      </c>
      <c r="K232" s="223" t="s">
        <v>298</v>
      </c>
      <c r="L232" s="45"/>
      <c r="M232" s="228" t="s">
        <v>1</v>
      </c>
      <c r="N232" s="229" t="s">
        <v>42</v>
      </c>
      <c r="O232" s="92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299</v>
      </c>
      <c r="AT232" s="232" t="s">
        <v>294</v>
      </c>
      <c r="AU232" s="232" t="s">
        <v>120</v>
      </c>
      <c r="AY232" s="18" t="s">
        <v>292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85</v>
      </c>
      <c r="BK232" s="233">
        <f>ROUND(I232*H232,2)</f>
        <v>0</v>
      </c>
      <c r="BL232" s="18" t="s">
        <v>299</v>
      </c>
      <c r="BM232" s="232" t="s">
        <v>6030</v>
      </c>
    </row>
    <row r="233" s="14" customFormat="1">
      <c r="A233" s="14"/>
      <c r="B233" s="245"/>
      <c r="C233" s="246"/>
      <c r="D233" s="236" t="s">
        <v>301</v>
      </c>
      <c r="E233" s="247" t="s">
        <v>1</v>
      </c>
      <c r="F233" s="248" t="s">
        <v>6019</v>
      </c>
      <c r="G233" s="246"/>
      <c r="H233" s="249">
        <v>184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301</v>
      </c>
      <c r="AU233" s="255" t="s">
        <v>120</v>
      </c>
      <c r="AV233" s="14" t="s">
        <v>120</v>
      </c>
      <c r="AW233" s="14" t="s">
        <v>32</v>
      </c>
      <c r="AX233" s="14" t="s">
        <v>85</v>
      </c>
      <c r="AY233" s="255" t="s">
        <v>292</v>
      </c>
    </row>
    <row r="234" s="2" customFormat="1" ht="24.15" customHeight="1">
      <c r="A234" s="39"/>
      <c r="B234" s="40"/>
      <c r="C234" s="221" t="s">
        <v>587</v>
      </c>
      <c r="D234" s="221" t="s">
        <v>294</v>
      </c>
      <c r="E234" s="222" t="s">
        <v>6031</v>
      </c>
      <c r="F234" s="223" t="s">
        <v>6032</v>
      </c>
      <c r="G234" s="224" t="s">
        <v>297</v>
      </c>
      <c r="H234" s="225">
        <v>15</v>
      </c>
      <c r="I234" s="226"/>
      <c r="J234" s="227">
        <f>ROUND(I234*H234,2)</f>
        <v>0</v>
      </c>
      <c r="K234" s="223" t="s">
        <v>298</v>
      </c>
      <c r="L234" s="45"/>
      <c r="M234" s="228" t="s">
        <v>1</v>
      </c>
      <c r="N234" s="229" t="s">
        <v>42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299</v>
      </c>
      <c r="AT234" s="232" t="s">
        <v>294</v>
      </c>
      <c r="AU234" s="232" t="s">
        <v>120</v>
      </c>
      <c r="AY234" s="18" t="s">
        <v>292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85</v>
      </c>
      <c r="BK234" s="233">
        <f>ROUND(I234*H234,2)</f>
        <v>0</v>
      </c>
      <c r="BL234" s="18" t="s">
        <v>299</v>
      </c>
      <c r="BM234" s="232" t="s">
        <v>6033</v>
      </c>
    </row>
    <row r="235" s="14" customFormat="1">
      <c r="A235" s="14"/>
      <c r="B235" s="245"/>
      <c r="C235" s="246"/>
      <c r="D235" s="236" t="s">
        <v>301</v>
      </c>
      <c r="E235" s="247" t="s">
        <v>1</v>
      </c>
      <c r="F235" s="248" t="s">
        <v>6034</v>
      </c>
      <c r="G235" s="246"/>
      <c r="H235" s="249">
        <v>15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301</v>
      </c>
      <c r="AU235" s="255" t="s">
        <v>120</v>
      </c>
      <c r="AV235" s="14" t="s">
        <v>120</v>
      </c>
      <c r="AW235" s="14" t="s">
        <v>32</v>
      </c>
      <c r="AX235" s="14" t="s">
        <v>85</v>
      </c>
      <c r="AY235" s="255" t="s">
        <v>292</v>
      </c>
    </row>
    <row r="236" s="2" customFormat="1" ht="33" customHeight="1">
      <c r="A236" s="39"/>
      <c r="B236" s="40"/>
      <c r="C236" s="221" t="s">
        <v>591</v>
      </c>
      <c r="D236" s="221" t="s">
        <v>294</v>
      </c>
      <c r="E236" s="222" t="s">
        <v>6035</v>
      </c>
      <c r="F236" s="223" t="s">
        <v>6036</v>
      </c>
      <c r="G236" s="224" t="s">
        <v>297</v>
      </c>
      <c r="H236" s="225">
        <v>92</v>
      </c>
      <c r="I236" s="226"/>
      <c r="J236" s="227">
        <f>ROUND(I236*H236,2)</f>
        <v>0</v>
      </c>
      <c r="K236" s="223" t="s">
        <v>298</v>
      </c>
      <c r="L236" s="45"/>
      <c r="M236" s="228" t="s">
        <v>1</v>
      </c>
      <c r="N236" s="229" t="s">
        <v>42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299</v>
      </c>
      <c r="AT236" s="232" t="s">
        <v>294</v>
      </c>
      <c r="AU236" s="232" t="s">
        <v>120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85</v>
      </c>
      <c r="BK236" s="233">
        <f>ROUND(I236*H236,2)</f>
        <v>0</v>
      </c>
      <c r="BL236" s="18" t="s">
        <v>299</v>
      </c>
      <c r="BM236" s="232" t="s">
        <v>6037</v>
      </c>
    </row>
    <row r="237" s="14" customFormat="1">
      <c r="A237" s="14"/>
      <c r="B237" s="245"/>
      <c r="C237" s="246"/>
      <c r="D237" s="236" t="s">
        <v>301</v>
      </c>
      <c r="E237" s="247" t="s">
        <v>1</v>
      </c>
      <c r="F237" s="248" t="s">
        <v>5898</v>
      </c>
      <c r="G237" s="246"/>
      <c r="H237" s="249">
        <v>92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301</v>
      </c>
      <c r="AU237" s="255" t="s">
        <v>120</v>
      </c>
      <c r="AV237" s="14" t="s">
        <v>120</v>
      </c>
      <c r="AW237" s="14" t="s">
        <v>32</v>
      </c>
      <c r="AX237" s="14" t="s">
        <v>85</v>
      </c>
      <c r="AY237" s="255" t="s">
        <v>292</v>
      </c>
    </row>
    <row r="238" s="2" customFormat="1" ht="24.15" customHeight="1">
      <c r="A238" s="39"/>
      <c r="B238" s="40"/>
      <c r="C238" s="221" t="s">
        <v>595</v>
      </c>
      <c r="D238" s="221" t="s">
        <v>294</v>
      </c>
      <c r="E238" s="222" t="s">
        <v>6038</v>
      </c>
      <c r="F238" s="223" t="s">
        <v>6039</v>
      </c>
      <c r="G238" s="224" t="s">
        <v>297</v>
      </c>
      <c r="H238" s="225">
        <v>92</v>
      </c>
      <c r="I238" s="226"/>
      <c r="J238" s="227">
        <f>ROUND(I238*H238,2)</f>
        <v>0</v>
      </c>
      <c r="K238" s="223" t="s">
        <v>298</v>
      </c>
      <c r="L238" s="45"/>
      <c r="M238" s="228" t="s">
        <v>1</v>
      </c>
      <c r="N238" s="229" t="s">
        <v>42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299</v>
      </c>
      <c r="AT238" s="232" t="s">
        <v>294</v>
      </c>
      <c r="AU238" s="232" t="s">
        <v>120</v>
      </c>
      <c r="AY238" s="18" t="s">
        <v>292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85</v>
      </c>
      <c r="BK238" s="233">
        <f>ROUND(I238*H238,2)</f>
        <v>0</v>
      </c>
      <c r="BL238" s="18" t="s">
        <v>299</v>
      </c>
      <c r="BM238" s="232" t="s">
        <v>6040</v>
      </c>
    </row>
    <row r="239" s="14" customFormat="1">
      <c r="A239" s="14"/>
      <c r="B239" s="245"/>
      <c r="C239" s="246"/>
      <c r="D239" s="236" t="s">
        <v>301</v>
      </c>
      <c r="E239" s="247" t="s">
        <v>1</v>
      </c>
      <c r="F239" s="248" t="s">
        <v>5898</v>
      </c>
      <c r="G239" s="246"/>
      <c r="H239" s="249">
        <v>92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301</v>
      </c>
      <c r="AU239" s="255" t="s">
        <v>120</v>
      </c>
      <c r="AV239" s="14" t="s">
        <v>120</v>
      </c>
      <c r="AW239" s="14" t="s">
        <v>32</v>
      </c>
      <c r="AX239" s="14" t="s">
        <v>85</v>
      </c>
      <c r="AY239" s="255" t="s">
        <v>292</v>
      </c>
    </row>
    <row r="240" s="2" customFormat="1" ht="24.15" customHeight="1">
      <c r="A240" s="39"/>
      <c r="B240" s="40"/>
      <c r="C240" s="221" t="s">
        <v>599</v>
      </c>
      <c r="D240" s="221" t="s">
        <v>294</v>
      </c>
      <c r="E240" s="222" t="s">
        <v>6041</v>
      </c>
      <c r="F240" s="223" t="s">
        <v>6042</v>
      </c>
      <c r="G240" s="224" t="s">
        <v>297</v>
      </c>
      <c r="H240" s="225">
        <v>477.68000000000001</v>
      </c>
      <c r="I240" s="226"/>
      <c r="J240" s="227">
        <f>ROUND(I240*H240,2)</f>
        <v>0</v>
      </c>
      <c r="K240" s="223" t="s">
        <v>298</v>
      </c>
      <c r="L240" s="45"/>
      <c r="M240" s="228" t="s">
        <v>1</v>
      </c>
      <c r="N240" s="229" t="s">
        <v>42</v>
      </c>
      <c r="O240" s="92"/>
      <c r="P240" s="230">
        <f>O240*H240</f>
        <v>0</v>
      </c>
      <c r="Q240" s="230">
        <v>0.089219999999999994</v>
      </c>
      <c r="R240" s="230">
        <f>Q240*H240</f>
        <v>42.618609599999999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299</v>
      </c>
      <c r="AT240" s="232" t="s">
        <v>294</v>
      </c>
      <c r="AU240" s="232" t="s">
        <v>120</v>
      </c>
      <c r="AY240" s="18" t="s">
        <v>292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85</v>
      </c>
      <c r="BK240" s="233">
        <f>ROUND(I240*H240,2)</f>
        <v>0</v>
      </c>
      <c r="BL240" s="18" t="s">
        <v>299</v>
      </c>
      <c r="BM240" s="232" t="s">
        <v>6043</v>
      </c>
    </row>
    <row r="241" s="13" customFormat="1">
      <c r="A241" s="13"/>
      <c r="B241" s="234"/>
      <c r="C241" s="235"/>
      <c r="D241" s="236" t="s">
        <v>301</v>
      </c>
      <c r="E241" s="237" t="s">
        <v>1</v>
      </c>
      <c r="F241" s="238" t="s">
        <v>6044</v>
      </c>
      <c r="G241" s="235"/>
      <c r="H241" s="237" t="s">
        <v>1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301</v>
      </c>
      <c r="AU241" s="244" t="s">
        <v>120</v>
      </c>
      <c r="AV241" s="13" t="s">
        <v>85</v>
      </c>
      <c r="AW241" s="13" t="s">
        <v>32</v>
      </c>
      <c r="AX241" s="13" t="s">
        <v>77</v>
      </c>
      <c r="AY241" s="244" t="s">
        <v>292</v>
      </c>
    </row>
    <row r="242" s="14" customFormat="1">
      <c r="A242" s="14"/>
      <c r="B242" s="245"/>
      <c r="C242" s="246"/>
      <c r="D242" s="236" t="s">
        <v>301</v>
      </c>
      <c r="E242" s="247" t="s">
        <v>1</v>
      </c>
      <c r="F242" s="248" t="s">
        <v>6045</v>
      </c>
      <c r="G242" s="246"/>
      <c r="H242" s="249">
        <v>11.880000000000001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301</v>
      </c>
      <c r="AU242" s="255" t="s">
        <v>120</v>
      </c>
      <c r="AV242" s="14" t="s">
        <v>120</v>
      </c>
      <c r="AW242" s="14" t="s">
        <v>32</v>
      </c>
      <c r="AX242" s="14" t="s">
        <v>77</v>
      </c>
      <c r="AY242" s="255" t="s">
        <v>292</v>
      </c>
    </row>
    <row r="243" s="14" customFormat="1">
      <c r="A243" s="14"/>
      <c r="B243" s="245"/>
      <c r="C243" s="246"/>
      <c r="D243" s="236" t="s">
        <v>301</v>
      </c>
      <c r="E243" s="247" t="s">
        <v>1</v>
      </c>
      <c r="F243" s="248" t="s">
        <v>6046</v>
      </c>
      <c r="G243" s="246"/>
      <c r="H243" s="249">
        <v>20.800000000000001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301</v>
      </c>
      <c r="AU243" s="255" t="s">
        <v>120</v>
      </c>
      <c r="AV243" s="14" t="s">
        <v>120</v>
      </c>
      <c r="AW243" s="14" t="s">
        <v>32</v>
      </c>
      <c r="AX243" s="14" t="s">
        <v>77</v>
      </c>
      <c r="AY243" s="255" t="s">
        <v>292</v>
      </c>
    </row>
    <row r="244" s="16" customFormat="1">
      <c r="A244" s="16"/>
      <c r="B244" s="267"/>
      <c r="C244" s="268"/>
      <c r="D244" s="236" t="s">
        <v>301</v>
      </c>
      <c r="E244" s="269" t="s">
        <v>1</v>
      </c>
      <c r="F244" s="270" t="s">
        <v>316</v>
      </c>
      <c r="G244" s="268"/>
      <c r="H244" s="271">
        <v>32.68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301</v>
      </c>
      <c r="AU244" s="277" t="s">
        <v>120</v>
      </c>
      <c r="AV244" s="16" t="s">
        <v>317</v>
      </c>
      <c r="AW244" s="16" t="s">
        <v>32</v>
      </c>
      <c r="AX244" s="16" t="s">
        <v>77</v>
      </c>
      <c r="AY244" s="277" t="s">
        <v>292</v>
      </c>
    </row>
    <row r="245" s="14" customFormat="1">
      <c r="A245" s="14"/>
      <c r="B245" s="245"/>
      <c r="C245" s="246"/>
      <c r="D245" s="236" t="s">
        <v>301</v>
      </c>
      <c r="E245" s="247" t="s">
        <v>1</v>
      </c>
      <c r="F245" s="248" t="s">
        <v>6047</v>
      </c>
      <c r="G245" s="246"/>
      <c r="H245" s="249">
        <v>345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301</v>
      </c>
      <c r="AU245" s="255" t="s">
        <v>120</v>
      </c>
      <c r="AV245" s="14" t="s">
        <v>120</v>
      </c>
      <c r="AW245" s="14" t="s">
        <v>32</v>
      </c>
      <c r="AX245" s="14" t="s">
        <v>77</v>
      </c>
      <c r="AY245" s="255" t="s">
        <v>292</v>
      </c>
    </row>
    <row r="246" s="14" customFormat="1">
      <c r="A246" s="14"/>
      <c r="B246" s="245"/>
      <c r="C246" s="246"/>
      <c r="D246" s="236" t="s">
        <v>301</v>
      </c>
      <c r="E246" s="247" t="s">
        <v>1</v>
      </c>
      <c r="F246" s="248" t="s">
        <v>6048</v>
      </c>
      <c r="G246" s="246"/>
      <c r="H246" s="249">
        <v>100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301</v>
      </c>
      <c r="AU246" s="255" t="s">
        <v>120</v>
      </c>
      <c r="AV246" s="14" t="s">
        <v>120</v>
      </c>
      <c r="AW246" s="14" t="s">
        <v>32</v>
      </c>
      <c r="AX246" s="14" t="s">
        <v>77</v>
      </c>
      <c r="AY246" s="255" t="s">
        <v>292</v>
      </c>
    </row>
    <row r="247" s="16" customFormat="1">
      <c r="A247" s="16"/>
      <c r="B247" s="267"/>
      <c r="C247" s="268"/>
      <c r="D247" s="236" t="s">
        <v>301</v>
      </c>
      <c r="E247" s="269" t="s">
        <v>1</v>
      </c>
      <c r="F247" s="270" t="s">
        <v>316</v>
      </c>
      <c r="G247" s="268"/>
      <c r="H247" s="271">
        <v>445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77" t="s">
        <v>301</v>
      </c>
      <c r="AU247" s="277" t="s">
        <v>120</v>
      </c>
      <c r="AV247" s="16" t="s">
        <v>317</v>
      </c>
      <c r="AW247" s="16" t="s">
        <v>32</v>
      </c>
      <c r="AX247" s="16" t="s">
        <v>77</v>
      </c>
      <c r="AY247" s="277" t="s">
        <v>292</v>
      </c>
    </row>
    <row r="248" s="15" customFormat="1">
      <c r="A248" s="15"/>
      <c r="B248" s="256"/>
      <c r="C248" s="257"/>
      <c r="D248" s="236" t="s">
        <v>301</v>
      </c>
      <c r="E248" s="258" t="s">
        <v>5900</v>
      </c>
      <c r="F248" s="259" t="s">
        <v>304</v>
      </c>
      <c r="G248" s="257"/>
      <c r="H248" s="260">
        <v>477.68000000000001</v>
      </c>
      <c r="I248" s="261"/>
      <c r="J248" s="257"/>
      <c r="K248" s="257"/>
      <c r="L248" s="262"/>
      <c r="M248" s="263"/>
      <c r="N248" s="264"/>
      <c r="O248" s="264"/>
      <c r="P248" s="264"/>
      <c r="Q248" s="264"/>
      <c r="R248" s="264"/>
      <c r="S248" s="264"/>
      <c r="T248" s="26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6" t="s">
        <v>301</v>
      </c>
      <c r="AU248" s="266" t="s">
        <v>120</v>
      </c>
      <c r="AV248" s="15" t="s">
        <v>299</v>
      </c>
      <c r="AW248" s="15" t="s">
        <v>32</v>
      </c>
      <c r="AX248" s="15" t="s">
        <v>85</v>
      </c>
      <c r="AY248" s="266" t="s">
        <v>292</v>
      </c>
    </row>
    <row r="249" s="2" customFormat="1" ht="24.15" customHeight="1">
      <c r="A249" s="39"/>
      <c r="B249" s="40"/>
      <c r="C249" s="278" t="s">
        <v>603</v>
      </c>
      <c r="D249" s="278" t="s">
        <v>626</v>
      </c>
      <c r="E249" s="279" t="s">
        <v>6049</v>
      </c>
      <c r="F249" s="280" t="s">
        <v>6050</v>
      </c>
      <c r="G249" s="281" t="s">
        <v>297</v>
      </c>
      <c r="H249" s="282">
        <v>39.216000000000001</v>
      </c>
      <c r="I249" s="283"/>
      <c r="J249" s="284">
        <f>ROUND(I249*H249,2)</f>
        <v>0</v>
      </c>
      <c r="K249" s="280" t="s">
        <v>298</v>
      </c>
      <c r="L249" s="285"/>
      <c r="M249" s="286" t="s">
        <v>1</v>
      </c>
      <c r="N249" s="287" t="s">
        <v>42</v>
      </c>
      <c r="O249" s="92"/>
      <c r="P249" s="230">
        <f>O249*H249</f>
        <v>0</v>
      </c>
      <c r="Q249" s="230">
        <v>0.13100000000000001</v>
      </c>
      <c r="R249" s="230">
        <f>Q249*H249</f>
        <v>5.1372960000000001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357</v>
      </c>
      <c r="AT249" s="232" t="s">
        <v>626</v>
      </c>
      <c r="AU249" s="232" t="s">
        <v>120</v>
      </c>
      <c r="AY249" s="18" t="s">
        <v>292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85</v>
      </c>
      <c r="BK249" s="233">
        <f>ROUND(I249*H249,2)</f>
        <v>0</v>
      </c>
      <c r="BL249" s="18" t="s">
        <v>299</v>
      </c>
      <c r="BM249" s="232" t="s">
        <v>6051</v>
      </c>
    </row>
    <row r="250" s="14" customFormat="1">
      <c r="A250" s="14"/>
      <c r="B250" s="245"/>
      <c r="C250" s="246"/>
      <c r="D250" s="236" t="s">
        <v>301</v>
      </c>
      <c r="E250" s="247" t="s">
        <v>1</v>
      </c>
      <c r="F250" s="248" t="s">
        <v>6052</v>
      </c>
      <c r="G250" s="246"/>
      <c r="H250" s="249">
        <v>32.68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301</v>
      </c>
      <c r="AU250" s="255" t="s">
        <v>120</v>
      </c>
      <c r="AV250" s="14" t="s">
        <v>120</v>
      </c>
      <c r="AW250" s="14" t="s">
        <v>32</v>
      </c>
      <c r="AX250" s="14" t="s">
        <v>85</v>
      </c>
      <c r="AY250" s="255" t="s">
        <v>292</v>
      </c>
    </row>
    <row r="251" s="14" customFormat="1">
      <c r="A251" s="14"/>
      <c r="B251" s="245"/>
      <c r="C251" s="246"/>
      <c r="D251" s="236" t="s">
        <v>301</v>
      </c>
      <c r="E251" s="246"/>
      <c r="F251" s="248" t="s">
        <v>6053</v>
      </c>
      <c r="G251" s="246"/>
      <c r="H251" s="249">
        <v>39.216000000000001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301</v>
      </c>
      <c r="AU251" s="255" t="s">
        <v>120</v>
      </c>
      <c r="AV251" s="14" t="s">
        <v>120</v>
      </c>
      <c r="AW251" s="14" t="s">
        <v>4</v>
      </c>
      <c r="AX251" s="14" t="s">
        <v>85</v>
      </c>
      <c r="AY251" s="255" t="s">
        <v>292</v>
      </c>
    </row>
    <row r="252" s="2" customFormat="1" ht="24.15" customHeight="1">
      <c r="A252" s="39"/>
      <c r="B252" s="40"/>
      <c r="C252" s="278" t="s">
        <v>607</v>
      </c>
      <c r="D252" s="278" t="s">
        <v>626</v>
      </c>
      <c r="E252" s="279" t="s">
        <v>6054</v>
      </c>
      <c r="F252" s="280" t="s">
        <v>6055</v>
      </c>
      <c r="G252" s="281" t="s">
        <v>297</v>
      </c>
      <c r="H252" s="282">
        <v>534</v>
      </c>
      <c r="I252" s="283"/>
      <c r="J252" s="284">
        <f>ROUND(I252*H252,2)</f>
        <v>0</v>
      </c>
      <c r="K252" s="280" t="s">
        <v>298</v>
      </c>
      <c r="L252" s="285"/>
      <c r="M252" s="286" t="s">
        <v>1</v>
      </c>
      <c r="N252" s="287" t="s">
        <v>42</v>
      </c>
      <c r="O252" s="92"/>
      <c r="P252" s="230">
        <f>O252*H252</f>
        <v>0</v>
      </c>
      <c r="Q252" s="230">
        <v>0.13100000000000001</v>
      </c>
      <c r="R252" s="230">
        <f>Q252*H252</f>
        <v>69.954000000000008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357</v>
      </c>
      <c r="AT252" s="232" t="s">
        <v>626</v>
      </c>
      <c r="AU252" s="232" t="s">
        <v>120</v>
      </c>
      <c r="AY252" s="18" t="s">
        <v>292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85</v>
      </c>
      <c r="BK252" s="233">
        <f>ROUND(I252*H252,2)</f>
        <v>0</v>
      </c>
      <c r="BL252" s="18" t="s">
        <v>299</v>
      </c>
      <c r="BM252" s="232" t="s">
        <v>6056</v>
      </c>
    </row>
    <row r="253" s="14" customFormat="1">
      <c r="A253" s="14"/>
      <c r="B253" s="245"/>
      <c r="C253" s="246"/>
      <c r="D253" s="236" t="s">
        <v>301</v>
      </c>
      <c r="E253" s="247" t="s">
        <v>1</v>
      </c>
      <c r="F253" s="248" t="s">
        <v>6057</v>
      </c>
      <c r="G253" s="246"/>
      <c r="H253" s="249">
        <v>445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301</v>
      </c>
      <c r="AU253" s="255" t="s">
        <v>120</v>
      </c>
      <c r="AV253" s="14" t="s">
        <v>120</v>
      </c>
      <c r="AW253" s="14" t="s">
        <v>32</v>
      </c>
      <c r="AX253" s="14" t="s">
        <v>85</v>
      </c>
      <c r="AY253" s="255" t="s">
        <v>292</v>
      </c>
    </row>
    <row r="254" s="14" customFormat="1">
      <c r="A254" s="14"/>
      <c r="B254" s="245"/>
      <c r="C254" s="246"/>
      <c r="D254" s="236" t="s">
        <v>301</v>
      </c>
      <c r="E254" s="246"/>
      <c r="F254" s="248" t="s">
        <v>6058</v>
      </c>
      <c r="G254" s="246"/>
      <c r="H254" s="249">
        <v>534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301</v>
      </c>
      <c r="AU254" s="255" t="s">
        <v>120</v>
      </c>
      <c r="AV254" s="14" t="s">
        <v>120</v>
      </c>
      <c r="AW254" s="14" t="s">
        <v>4</v>
      </c>
      <c r="AX254" s="14" t="s">
        <v>85</v>
      </c>
      <c r="AY254" s="255" t="s">
        <v>292</v>
      </c>
    </row>
    <row r="255" s="2" customFormat="1" ht="24.15" customHeight="1">
      <c r="A255" s="39"/>
      <c r="B255" s="40"/>
      <c r="C255" s="221" t="s">
        <v>611</v>
      </c>
      <c r="D255" s="221" t="s">
        <v>294</v>
      </c>
      <c r="E255" s="222" t="s">
        <v>6059</v>
      </c>
      <c r="F255" s="223" t="s">
        <v>6060</v>
      </c>
      <c r="G255" s="224" t="s">
        <v>297</v>
      </c>
      <c r="H255" s="225">
        <v>1651.105</v>
      </c>
      <c r="I255" s="226"/>
      <c r="J255" s="227">
        <f>ROUND(I255*H255,2)</f>
        <v>0</v>
      </c>
      <c r="K255" s="223" t="s">
        <v>298</v>
      </c>
      <c r="L255" s="45"/>
      <c r="M255" s="228" t="s">
        <v>1</v>
      </c>
      <c r="N255" s="229" t="s">
        <v>42</v>
      </c>
      <c r="O255" s="92"/>
      <c r="P255" s="230">
        <f>O255*H255</f>
        <v>0</v>
      </c>
      <c r="Q255" s="230">
        <v>0.11162</v>
      </c>
      <c r="R255" s="230">
        <f>Q255*H255</f>
        <v>184.29634010000001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299</v>
      </c>
      <c r="AT255" s="232" t="s">
        <v>294</v>
      </c>
      <c r="AU255" s="232" t="s">
        <v>120</v>
      </c>
      <c r="AY255" s="18" t="s">
        <v>292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85</v>
      </c>
      <c r="BK255" s="233">
        <f>ROUND(I255*H255,2)</f>
        <v>0</v>
      </c>
      <c r="BL255" s="18" t="s">
        <v>299</v>
      </c>
      <c r="BM255" s="232" t="s">
        <v>6061</v>
      </c>
    </row>
    <row r="256" s="13" customFormat="1">
      <c r="A256" s="13"/>
      <c r="B256" s="234"/>
      <c r="C256" s="235"/>
      <c r="D256" s="236" t="s">
        <v>301</v>
      </c>
      <c r="E256" s="237" t="s">
        <v>1</v>
      </c>
      <c r="F256" s="238" t="s">
        <v>6062</v>
      </c>
      <c r="G256" s="235"/>
      <c r="H256" s="237" t="s">
        <v>1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301</v>
      </c>
      <c r="AU256" s="244" t="s">
        <v>120</v>
      </c>
      <c r="AV256" s="13" t="s">
        <v>85</v>
      </c>
      <c r="AW256" s="13" t="s">
        <v>32</v>
      </c>
      <c r="AX256" s="13" t="s">
        <v>77</v>
      </c>
      <c r="AY256" s="244" t="s">
        <v>292</v>
      </c>
    </row>
    <row r="257" s="14" customFormat="1">
      <c r="A257" s="14"/>
      <c r="B257" s="245"/>
      <c r="C257" s="246"/>
      <c r="D257" s="236" t="s">
        <v>301</v>
      </c>
      <c r="E257" s="247" t="s">
        <v>1</v>
      </c>
      <c r="F257" s="248" t="s">
        <v>5911</v>
      </c>
      <c r="G257" s="246"/>
      <c r="H257" s="249">
        <v>806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301</v>
      </c>
      <c r="AU257" s="255" t="s">
        <v>120</v>
      </c>
      <c r="AV257" s="14" t="s">
        <v>120</v>
      </c>
      <c r="AW257" s="14" t="s">
        <v>32</v>
      </c>
      <c r="AX257" s="14" t="s">
        <v>77</v>
      </c>
      <c r="AY257" s="255" t="s">
        <v>292</v>
      </c>
    </row>
    <row r="258" s="16" customFormat="1">
      <c r="A258" s="16"/>
      <c r="B258" s="267"/>
      <c r="C258" s="268"/>
      <c r="D258" s="236" t="s">
        <v>301</v>
      </c>
      <c r="E258" s="269" t="s">
        <v>5909</v>
      </c>
      <c r="F258" s="270" t="s">
        <v>316</v>
      </c>
      <c r="G258" s="268"/>
      <c r="H258" s="271">
        <v>806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7" t="s">
        <v>301</v>
      </c>
      <c r="AU258" s="277" t="s">
        <v>120</v>
      </c>
      <c r="AV258" s="16" t="s">
        <v>317</v>
      </c>
      <c r="AW258" s="16" t="s">
        <v>32</v>
      </c>
      <c r="AX258" s="16" t="s">
        <v>77</v>
      </c>
      <c r="AY258" s="277" t="s">
        <v>292</v>
      </c>
    </row>
    <row r="259" s="13" customFormat="1">
      <c r="A259" s="13"/>
      <c r="B259" s="234"/>
      <c r="C259" s="235"/>
      <c r="D259" s="236" t="s">
        <v>301</v>
      </c>
      <c r="E259" s="237" t="s">
        <v>1</v>
      </c>
      <c r="F259" s="238" t="s">
        <v>6063</v>
      </c>
      <c r="G259" s="235"/>
      <c r="H259" s="237" t="s">
        <v>1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301</v>
      </c>
      <c r="AU259" s="244" t="s">
        <v>120</v>
      </c>
      <c r="AV259" s="13" t="s">
        <v>85</v>
      </c>
      <c r="AW259" s="13" t="s">
        <v>32</v>
      </c>
      <c r="AX259" s="13" t="s">
        <v>77</v>
      </c>
      <c r="AY259" s="244" t="s">
        <v>292</v>
      </c>
    </row>
    <row r="260" s="14" customFormat="1">
      <c r="A260" s="14"/>
      <c r="B260" s="245"/>
      <c r="C260" s="246"/>
      <c r="D260" s="236" t="s">
        <v>301</v>
      </c>
      <c r="E260" s="247" t="s">
        <v>1</v>
      </c>
      <c r="F260" s="248" t="s">
        <v>6064</v>
      </c>
      <c r="G260" s="246"/>
      <c r="H260" s="249">
        <v>45.104999999999997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301</v>
      </c>
      <c r="AU260" s="255" t="s">
        <v>120</v>
      </c>
      <c r="AV260" s="14" t="s">
        <v>120</v>
      </c>
      <c r="AW260" s="14" t="s">
        <v>32</v>
      </c>
      <c r="AX260" s="14" t="s">
        <v>77</v>
      </c>
      <c r="AY260" s="255" t="s">
        <v>292</v>
      </c>
    </row>
    <row r="261" s="16" customFormat="1">
      <c r="A261" s="16"/>
      <c r="B261" s="267"/>
      <c r="C261" s="268"/>
      <c r="D261" s="236" t="s">
        <v>301</v>
      </c>
      <c r="E261" s="269" t="s">
        <v>5903</v>
      </c>
      <c r="F261" s="270" t="s">
        <v>316</v>
      </c>
      <c r="G261" s="268"/>
      <c r="H261" s="271">
        <v>45.104999999999997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T261" s="277" t="s">
        <v>301</v>
      </c>
      <c r="AU261" s="277" t="s">
        <v>120</v>
      </c>
      <c r="AV261" s="16" t="s">
        <v>317</v>
      </c>
      <c r="AW261" s="16" t="s">
        <v>32</v>
      </c>
      <c r="AX261" s="16" t="s">
        <v>77</v>
      </c>
      <c r="AY261" s="277" t="s">
        <v>292</v>
      </c>
    </row>
    <row r="262" s="13" customFormat="1">
      <c r="A262" s="13"/>
      <c r="B262" s="234"/>
      <c r="C262" s="235"/>
      <c r="D262" s="236" t="s">
        <v>301</v>
      </c>
      <c r="E262" s="237" t="s">
        <v>1</v>
      </c>
      <c r="F262" s="238" t="s">
        <v>6065</v>
      </c>
      <c r="G262" s="235"/>
      <c r="H262" s="237" t="s">
        <v>1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301</v>
      </c>
      <c r="AU262" s="244" t="s">
        <v>120</v>
      </c>
      <c r="AV262" s="13" t="s">
        <v>85</v>
      </c>
      <c r="AW262" s="13" t="s">
        <v>32</v>
      </c>
      <c r="AX262" s="13" t="s">
        <v>77</v>
      </c>
      <c r="AY262" s="244" t="s">
        <v>292</v>
      </c>
    </row>
    <row r="263" s="14" customFormat="1">
      <c r="A263" s="14"/>
      <c r="B263" s="245"/>
      <c r="C263" s="246"/>
      <c r="D263" s="236" t="s">
        <v>301</v>
      </c>
      <c r="E263" s="247" t="s">
        <v>1</v>
      </c>
      <c r="F263" s="248" t="s">
        <v>5908</v>
      </c>
      <c r="G263" s="246"/>
      <c r="H263" s="249">
        <v>800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301</v>
      </c>
      <c r="AU263" s="255" t="s">
        <v>120</v>
      </c>
      <c r="AV263" s="14" t="s">
        <v>120</v>
      </c>
      <c r="AW263" s="14" t="s">
        <v>32</v>
      </c>
      <c r="AX263" s="14" t="s">
        <v>77</v>
      </c>
      <c r="AY263" s="255" t="s">
        <v>292</v>
      </c>
    </row>
    <row r="264" s="16" customFormat="1">
      <c r="A264" s="16"/>
      <c r="B264" s="267"/>
      <c r="C264" s="268"/>
      <c r="D264" s="236" t="s">
        <v>301</v>
      </c>
      <c r="E264" s="269" t="s">
        <v>5906</v>
      </c>
      <c r="F264" s="270" t="s">
        <v>316</v>
      </c>
      <c r="G264" s="268"/>
      <c r="H264" s="271">
        <v>800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277" t="s">
        <v>301</v>
      </c>
      <c r="AU264" s="277" t="s">
        <v>120</v>
      </c>
      <c r="AV264" s="16" t="s">
        <v>317</v>
      </c>
      <c r="AW264" s="16" t="s">
        <v>32</v>
      </c>
      <c r="AX264" s="16" t="s">
        <v>77</v>
      </c>
      <c r="AY264" s="277" t="s">
        <v>292</v>
      </c>
    </row>
    <row r="265" s="15" customFormat="1">
      <c r="A265" s="15"/>
      <c r="B265" s="256"/>
      <c r="C265" s="257"/>
      <c r="D265" s="236" t="s">
        <v>301</v>
      </c>
      <c r="E265" s="258" t="s">
        <v>1</v>
      </c>
      <c r="F265" s="259" t="s">
        <v>304</v>
      </c>
      <c r="G265" s="257"/>
      <c r="H265" s="260">
        <v>1651.105</v>
      </c>
      <c r="I265" s="261"/>
      <c r="J265" s="257"/>
      <c r="K265" s="257"/>
      <c r="L265" s="262"/>
      <c r="M265" s="263"/>
      <c r="N265" s="264"/>
      <c r="O265" s="264"/>
      <c r="P265" s="264"/>
      <c r="Q265" s="264"/>
      <c r="R265" s="264"/>
      <c r="S265" s="264"/>
      <c r="T265" s="26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6" t="s">
        <v>301</v>
      </c>
      <c r="AU265" s="266" t="s">
        <v>120</v>
      </c>
      <c r="AV265" s="15" t="s">
        <v>299</v>
      </c>
      <c r="AW265" s="15" t="s">
        <v>32</v>
      </c>
      <c r="AX265" s="15" t="s">
        <v>85</v>
      </c>
      <c r="AY265" s="266" t="s">
        <v>292</v>
      </c>
    </row>
    <row r="266" s="2" customFormat="1" ht="24.15" customHeight="1">
      <c r="A266" s="39"/>
      <c r="B266" s="40"/>
      <c r="C266" s="278" t="s">
        <v>615</v>
      </c>
      <c r="D266" s="278" t="s">
        <v>626</v>
      </c>
      <c r="E266" s="279" t="s">
        <v>6066</v>
      </c>
      <c r="F266" s="280" t="s">
        <v>6067</v>
      </c>
      <c r="G266" s="281" t="s">
        <v>297</v>
      </c>
      <c r="H266" s="282">
        <v>1981.326</v>
      </c>
      <c r="I266" s="283"/>
      <c r="J266" s="284">
        <f>ROUND(I266*H266,2)</f>
        <v>0</v>
      </c>
      <c r="K266" s="280" t="s">
        <v>298</v>
      </c>
      <c r="L266" s="285"/>
      <c r="M266" s="286" t="s">
        <v>1</v>
      </c>
      <c r="N266" s="287" t="s">
        <v>42</v>
      </c>
      <c r="O266" s="92"/>
      <c r="P266" s="230">
        <f>O266*H266</f>
        <v>0</v>
      </c>
      <c r="Q266" s="230">
        <v>0.17599999999999999</v>
      </c>
      <c r="R266" s="230">
        <f>Q266*H266</f>
        <v>348.71337599999998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357</v>
      </c>
      <c r="AT266" s="232" t="s">
        <v>626</v>
      </c>
      <c r="AU266" s="232" t="s">
        <v>120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85</v>
      </c>
      <c r="BK266" s="233">
        <f>ROUND(I266*H266,2)</f>
        <v>0</v>
      </c>
      <c r="BL266" s="18" t="s">
        <v>299</v>
      </c>
      <c r="BM266" s="232" t="s">
        <v>6068</v>
      </c>
    </row>
    <row r="267" s="14" customFormat="1">
      <c r="A267" s="14"/>
      <c r="B267" s="245"/>
      <c r="C267" s="246"/>
      <c r="D267" s="236" t="s">
        <v>301</v>
      </c>
      <c r="E267" s="247" t="s">
        <v>1</v>
      </c>
      <c r="F267" s="248" t="s">
        <v>6069</v>
      </c>
      <c r="G267" s="246"/>
      <c r="H267" s="249">
        <v>1651.105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301</v>
      </c>
      <c r="AU267" s="255" t="s">
        <v>120</v>
      </c>
      <c r="AV267" s="14" t="s">
        <v>120</v>
      </c>
      <c r="AW267" s="14" t="s">
        <v>32</v>
      </c>
      <c r="AX267" s="14" t="s">
        <v>85</v>
      </c>
      <c r="AY267" s="255" t="s">
        <v>292</v>
      </c>
    </row>
    <row r="268" s="14" customFormat="1">
      <c r="A268" s="14"/>
      <c r="B268" s="245"/>
      <c r="C268" s="246"/>
      <c r="D268" s="236" t="s">
        <v>301</v>
      </c>
      <c r="E268" s="246"/>
      <c r="F268" s="248" t="s">
        <v>6070</v>
      </c>
      <c r="G268" s="246"/>
      <c r="H268" s="249">
        <v>1981.326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301</v>
      </c>
      <c r="AU268" s="255" t="s">
        <v>120</v>
      </c>
      <c r="AV268" s="14" t="s">
        <v>120</v>
      </c>
      <c r="AW268" s="14" t="s">
        <v>4</v>
      </c>
      <c r="AX268" s="14" t="s">
        <v>85</v>
      </c>
      <c r="AY268" s="255" t="s">
        <v>292</v>
      </c>
    </row>
    <row r="269" s="2" customFormat="1" ht="24.15" customHeight="1">
      <c r="A269" s="39"/>
      <c r="B269" s="40"/>
      <c r="C269" s="221" t="s">
        <v>619</v>
      </c>
      <c r="D269" s="221" t="s">
        <v>294</v>
      </c>
      <c r="E269" s="222" t="s">
        <v>6071</v>
      </c>
      <c r="F269" s="223" t="s">
        <v>6072</v>
      </c>
      <c r="G269" s="224" t="s">
        <v>297</v>
      </c>
      <c r="H269" s="225">
        <v>701.25</v>
      </c>
      <c r="I269" s="226"/>
      <c r="J269" s="227">
        <f>ROUND(I269*H269,2)</f>
        <v>0</v>
      </c>
      <c r="K269" s="223" t="s">
        <v>298</v>
      </c>
      <c r="L269" s="45"/>
      <c r="M269" s="228" t="s">
        <v>1</v>
      </c>
      <c r="N269" s="229" t="s">
        <v>42</v>
      </c>
      <c r="O269" s="92"/>
      <c r="P269" s="230">
        <f>O269*H269</f>
        <v>0</v>
      </c>
      <c r="Q269" s="230">
        <v>0.098000000000000004</v>
      </c>
      <c r="R269" s="230">
        <f>Q269*H269</f>
        <v>68.722499999999997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299</v>
      </c>
      <c r="AT269" s="232" t="s">
        <v>294</v>
      </c>
      <c r="AU269" s="232" t="s">
        <v>120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85</v>
      </c>
      <c r="BK269" s="233">
        <f>ROUND(I269*H269,2)</f>
        <v>0</v>
      </c>
      <c r="BL269" s="18" t="s">
        <v>299</v>
      </c>
      <c r="BM269" s="232" t="s">
        <v>6073</v>
      </c>
    </row>
    <row r="270" s="13" customFormat="1">
      <c r="A270" s="13"/>
      <c r="B270" s="234"/>
      <c r="C270" s="235"/>
      <c r="D270" s="236" t="s">
        <v>301</v>
      </c>
      <c r="E270" s="237" t="s">
        <v>1</v>
      </c>
      <c r="F270" s="238" t="s">
        <v>6074</v>
      </c>
      <c r="G270" s="235"/>
      <c r="H270" s="237" t="s">
        <v>1</v>
      </c>
      <c r="I270" s="239"/>
      <c r="J270" s="235"/>
      <c r="K270" s="235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301</v>
      </c>
      <c r="AU270" s="244" t="s">
        <v>120</v>
      </c>
      <c r="AV270" s="13" t="s">
        <v>85</v>
      </c>
      <c r="AW270" s="13" t="s">
        <v>32</v>
      </c>
      <c r="AX270" s="13" t="s">
        <v>77</v>
      </c>
      <c r="AY270" s="244" t="s">
        <v>292</v>
      </c>
    </row>
    <row r="271" s="14" customFormat="1">
      <c r="A271" s="14"/>
      <c r="B271" s="245"/>
      <c r="C271" s="246"/>
      <c r="D271" s="236" t="s">
        <v>301</v>
      </c>
      <c r="E271" s="247" t="s">
        <v>1</v>
      </c>
      <c r="F271" s="248" t="s">
        <v>6075</v>
      </c>
      <c r="G271" s="246"/>
      <c r="H271" s="249">
        <v>701.25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301</v>
      </c>
      <c r="AU271" s="255" t="s">
        <v>120</v>
      </c>
      <c r="AV271" s="14" t="s">
        <v>120</v>
      </c>
      <c r="AW271" s="14" t="s">
        <v>32</v>
      </c>
      <c r="AX271" s="14" t="s">
        <v>77</v>
      </c>
      <c r="AY271" s="255" t="s">
        <v>292</v>
      </c>
    </row>
    <row r="272" s="16" customFormat="1">
      <c r="A272" s="16"/>
      <c r="B272" s="267"/>
      <c r="C272" s="268"/>
      <c r="D272" s="236" t="s">
        <v>301</v>
      </c>
      <c r="E272" s="269" t="s">
        <v>5912</v>
      </c>
      <c r="F272" s="270" t="s">
        <v>316</v>
      </c>
      <c r="G272" s="268"/>
      <c r="H272" s="271">
        <v>701.25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T272" s="277" t="s">
        <v>301</v>
      </c>
      <c r="AU272" s="277" t="s">
        <v>120</v>
      </c>
      <c r="AV272" s="16" t="s">
        <v>317</v>
      </c>
      <c r="AW272" s="16" t="s">
        <v>32</v>
      </c>
      <c r="AX272" s="16" t="s">
        <v>77</v>
      </c>
      <c r="AY272" s="277" t="s">
        <v>292</v>
      </c>
    </row>
    <row r="273" s="15" customFormat="1">
      <c r="A273" s="15"/>
      <c r="B273" s="256"/>
      <c r="C273" s="257"/>
      <c r="D273" s="236" t="s">
        <v>301</v>
      </c>
      <c r="E273" s="258" t="s">
        <v>1</v>
      </c>
      <c r="F273" s="259" t="s">
        <v>304</v>
      </c>
      <c r="G273" s="257"/>
      <c r="H273" s="260">
        <v>701.25</v>
      </c>
      <c r="I273" s="261"/>
      <c r="J273" s="257"/>
      <c r="K273" s="257"/>
      <c r="L273" s="262"/>
      <c r="M273" s="263"/>
      <c r="N273" s="264"/>
      <c r="O273" s="264"/>
      <c r="P273" s="264"/>
      <c r="Q273" s="264"/>
      <c r="R273" s="264"/>
      <c r="S273" s="264"/>
      <c r="T273" s="26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6" t="s">
        <v>301</v>
      </c>
      <c r="AU273" s="266" t="s">
        <v>120</v>
      </c>
      <c r="AV273" s="15" t="s">
        <v>299</v>
      </c>
      <c r="AW273" s="15" t="s">
        <v>32</v>
      </c>
      <c r="AX273" s="15" t="s">
        <v>85</v>
      </c>
      <c r="AY273" s="266" t="s">
        <v>292</v>
      </c>
    </row>
    <row r="274" s="2" customFormat="1" ht="24.15" customHeight="1">
      <c r="A274" s="39"/>
      <c r="B274" s="40"/>
      <c r="C274" s="278" t="s">
        <v>625</v>
      </c>
      <c r="D274" s="278" t="s">
        <v>626</v>
      </c>
      <c r="E274" s="279" t="s">
        <v>6076</v>
      </c>
      <c r="F274" s="280" t="s">
        <v>6077</v>
      </c>
      <c r="G274" s="281" t="s">
        <v>297</v>
      </c>
      <c r="H274" s="282">
        <v>841.5</v>
      </c>
      <c r="I274" s="283"/>
      <c r="J274" s="284">
        <f>ROUND(I274*H274,2)</f>
        <v>0</v>
      </c>
      <c r="K274" s="280" t="s">
        <v>298</v>
      </c>
      <c r="L274" s="285"/>
      <c r="M274" s="286" t="s">
        <v>1</v>
      </c>
      <c r="N274" s="287" t="s">
        <v>42</v>
      </c>
      <c r="O274" s="92"/>
      <c r="P274" s="230">
        <f>O274*H274</f>
        <v>0</v>
      </c>
      <c r="Q274" s="230">
        <v>0.14499999999999999</v>
      </c>
      <c r="R274" s="230">
        <f>Q274*H274</f>
        <v>122.0175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357</v>
      </c>
      <c r="AT274" s="232" t="s">
        <v>626</v>
      </c>
      <c r="AU274" s="232" t="s">
        <v>120</v>
      </c>
      <c r="AY274" s="18" t="s">
        <v>292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85</v>
      </c>
      <c r="BK274" s="233">
        <f>ROUND(I274*H274,2)</f>
        <v>0</v>
      </c>
      <c r="BL274" s="18" t="s">
        <v>299</v>
      </c>
      <c r="BM274" s="232" t="s">
        <v>6078</v>
      </c>
    </row>
    <row r="275" s="14" customFormat="1">
      <c r="A275" s="14"/>
      <c r="B275" s="245"/>
      <c r="C275" s="246"/>
      <c r="D275" s="236" t="s">
        <v>301</v>
      </c>
      <c r="E275" s="246"/>
      <c r="F275" s="248" t="s">
        <v>6079</v>
      </c>
      <c r="G275" s="246"/>
      <c r="H275" s="249">
        <v>841.5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301</v>
      </c>
      <c r="AU275" s="255" t="s">
        <v>120</v>
      </c>
      <c r="AV275" s="14" t="s">
        <v>120</v>
      </c>
      <c r="AW275" s="14" t="s">
        <v>4</v>
      </c>
      <c r="AX275" s="14" t="s">
        <v>85</v>
      </c>
      <c r="AY275" s="255" t="s">
        <v>292</v>
      </c>
    </row>
    <row r="276" s="2" customFormat="1" ht="33" customHeight="1">
      <c r="A276" s="39"/>
      <c r="B276" s="40"/>
      <c r="C276" s="221" t="s">
        <v>631</v>
      </c>
      <c r="D276" s="221" t="s">
        <v>294</v>
      </c>
      <c r="E276" s="222" t="s">
        <v>6080</v>
      </c>
      <c r="F276" s="223" t="s">
        <v>6081</v>
      </c>
      <c r="G276" s="224" t="s">
        <v>407</v>
      </c>
      <c r="H276" s="225">
        <v>960</v>
      </c>
      <c r="I276" s="226"/>
      <c r="J276" s="227">
        <f>ROUND(I276*H276,2)</f>
        <v>0</v>
      </c>
      <c r="K276" s="223" t="s">
        <v>298</v>
      </c>
      <c r="L276" s="45"/>
      <c r="M276" s="228" t="s">
        <v>1</v>
      </c>
      <c r="N276" s="229" t="s">
        <v>42</v>
      </c>
      <c r="O276" s="92"/>
      <c r="P276" s="230">
        <f>O276*H276</f>
        <v>0</v>
      </c>
      <c r="Q276" s="230">
        <v>0.15540000000000001</v>
      </c>
      <c r="R276" s="230">
        <f>Q276*H276</f>
        <v>149.184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299</v>
      </c>
      <c r="AT276" s="232" t="s">
        <v>294</v>
      </c>
      <c r="AU276" s="232" t="s">
        <v>120</v>
      </c>
      <c r="AY276" s="18" t="s">
        <v>292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85</v>
      </c>
      <c r="BK276" s="233">
        <f>ROUND(I276*H276,2)</f>
        <v>0</v>
      </c>
      <c r="BL276" s="18" t="s">
        <v>299</v>
      </c>
      <c r="BM276" s="232" t="s">
        <v>6082</v>
      </c>
    </row>
    <row r="277" s="14" customFormat="1">
      <c r="A277" s="14"/>
      <c r="B277" s="245"/>
      <c r="C277" s="246"/>
      <c r="D277" s="236" t="s">
        <v>301</v>
      </c>
      <c r="E277" s="247" t="s">
        <v>1</v>
      </c>
      <c r="F277" s="248" t="s">
        <v>6083</v>
      </c>
      <c r="G277" s="246"/>
      <c r="H277" s="249">
        <v>934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301</v>
      </c>
      <c r="AU277" s="255" t="s">
        <v>120</v>
      </c>
      <c r="AV277" s="14" t="s">
        <v>120</v>
      </c>
      <c r="AW277" s="14" t="s">
        <v>32</v>
      </c>
      <c r="AX277" s="14" t="s">
        <v>77</v>
      </c>
      <c r="AY277" s="255" t="s">
        <v>292</v>
      </c>
    </row>
    <row r="278" s="16" customFormat="1">
      <c r="A278" s="16"/>
      <c r="B278" s="267"/>
      <c r="C278" s="268"/>
      <c r="D278" s="236" t="s">
        <v>301</v>
      </c>
      <c r="E278" s="269" t="s">
        <v>1</v>
      </c>
      <c r="F278" s="270" t="s">
        <v>316</v>
      </c>
      <c r="G278" s="268"/>
      <c r="H278" s="271">
        <v>934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77" t="s">
        <v>301</v>
      </c>
      <c r="AU278" s="277" t="s">
        <v>120</v>
      </c>
      <c r="AV278" s="16" t="s">
        <v>317</v>
      </c>
      <c r="AW278" s="16" t="s">
        <v>32</v>
      </c>
      <c r="AX278" s="16" t="s">
        <v>77</v>
      </c>
      <c r="AY278" s="277" t="s">
        <v>292</v>
      </c>
    </row>
    <row r="279" s="14" customFormat="1">
      <c r="A279" s="14"/>
      <c r="B279" s="245"/>
      <c r="C279" s="246"/>
      <c r="D279" s="236" t="s">
        <v>301</v>
      </c>
      <c r="E279" s="247" t="s">
        <v>1</v>
      </c>
      <c r="F279" s="248" t="s">
        <v>6084</v>
      </c>
      <c r="G279" s="246"/>
      <c r="H279" s="249">
        <v>20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301</v>
      </c>
      <c r="AU279" s="255" t="s">
        <v>120</v>
      </c>
      <c r="AV279" s="14" t="s">
        <v>120</v>
      </c>
      <c r="AW279" s="14" t="s">
        <v>32</v>
      </c>
      <c r="AX279" s="14" t="s">
        <v>77</v>
      </c>
      <c r="AY279" s="255" t="s">
        <v>292</v>
      </c>
    </row>
    <row r="280" s="16" customFormat="1">
      <c r="A280" s="16"/>
      <c r="B280" s="267"/>
      <c r="C280" s="268"/>
      <c r="D280" s="236" t="s">
        <v>301</v>
      </c>
      <c r="E280" s="269" t="s">
        <v>1</v>
      </c>
      <c r="F280" s="270" t="s">
        <v>316</v>
      </c>
      <c r="G280" s="268"/>
      <c r="H280" s="271">
        <v>20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7" t="s">
        <v>301</v>
      </c>
      <c r="AU280" s="277" t="s">
        <v>120</v>
      </c>
      <c r="AV280" s="16" t="s">
        <v>317</v>
      </c>
      <c r="AW280" s="16" t="s">
        <v>32</v>
      </c>
      <c r="AX280" s="16" t="s">
        <v>77</v>
      </c>
      <c r="AY280" s="277" t="s">
        <v>292</v>
      </c>
    </row>
    <row r="281" s="14" customFormat="1">
      <c r="A281" s="14"/>
      <c r="B281" s="245"/>
      <c r="C281" s="246"/>
      <c r="D281" s="236" t="s">
        <v>301</v>
      </c>
      <c r="E281" s="247" t="s">
        <v>1</v>
      </c>
      <c r="F281" s="248" t="s">
        <v>6085</v>
      </c>
      <c r="G281" s="246"/>
      <c r="H281" s="249">
        <v>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301</v>
      </c>
      <c r="AU281" s="255" t="s">
        <v>120</v>
      </c>
      <c r="AV281" s="14" t="s">
        <v>120</v>
      </c>
      <c r="AW281" s="14" t="s">
        <v>32</v>
      </c>
      <c r="AX281" s="14" t="s">
        <v>77</v>
      </c>
      <c r="AY281" s="255" t="s">
        <v>292</v>
      </c>
    </row>
    <row r="282" s="16" customFormat="1">
      <c r="A282" s="16"/>
      <c r="B282" s="267"/>
      <c r="C282" s="268"/>
      <c r="D282" s="236" t="s">
        <v>301</v>
      </c>
      <c r="E282" s="269" t="s">
        <v>1</v>
      </c>
      <c r="F282" s="270" t="s">
        <v>316</v>
      </c>
      <c r="G282" s="268"/>
      <c r="H282" s="271">
        <v>6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T282" s="277" t="s">
        <v>301</v>
      </c>
      <c r="AU282" s="277" t="s">
        <v>120</v>
      </c>
      <c r="AV282" s="16" t="s">
        <v>317</v>
      </c>
      <c r="AW282" s="16" t="s">
        <v>32</v>
      </c>
      <c r="AX282" s="16" t="s">
        <v>77</v>
      </c>
      <c r="AY282" s="277" t="s">
        <v>292</v>
      </c>
    </row>
    <row r="283" s="15" customFormat="1">
      <c r="A283" s="15"/>
      <c r="B283" s="256"/>
      <c r="C283" s="257"/>
      <c r="D283" s="236" t="s">
        <v>301</v>
      </c>
      <c r="E283" s="258" t="s">
        <v>1</v>
      </c>
      <c r="F283" s="259" t="s">
        <v>304</v>
      </c>
      <c r="G283" s="257"/>
      <c r="H283" s="260">
        <v>960</v>
      </c>
      <c r="I283" s="261"/>
      <c r="J283" s="257"/>
      <c r="K283" s="257"/>
      <c r="L283" s="262"/>
      <c r="M283" s="263"/>
      <c r="N283" s="264"/>
      <c r="O283" s="264"/>
      <c r="P283" s="264"/>
      <c r="Q283" s="264"/>
      <c r="R283" s="264"/>
      <c r="S283" s="264"/>
      <c r="T283" s="26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6" t="s">
        <v>301</v>
      </c>
      <c r="AU283" s="266" t="s">
        <v>120</v>
      </c>
      <c r="AV283" s="15" t="s">
        <v>299</v>
      </c>
      <c r="AW283" s="15" t="s">
        <v>4</v>
      </c>
      <c r="AX283" s="15" t="s">
        <v>85</v>
      </c>
      <c r="AY283" s="266" t="s">
        <v>292</v>
      </c>
    </row>
    <row r="284" s="2" customFormat="1" ht="16.5" customHeight="1">
      <c r="A284" s="39"/>
      <c r="B284" s="40"/>
      <c r="C284" s="278" t="s">
        <v>639</v>
      </c>
      <c r="D284" s="278" t="s">
        <v>626</v>
      </c>
      <c r="E284" s="279" t="s">
        <v>6086</v>
      </c>
      <c r="F284" s="280" t="s">
        <v>6087</v>
      </c>
      <c r="G284" s="281" t="s">
        <v>407</v>
      </c>
      <c r="H284" s="282">
        <v>1120.8</v>
      </c>
      <c r="I284" s="283"/>
      <c r="J284" s="284">
        <f>ROUND(I284*H284,2)</f>
        <v>0</v>
      </c>
      <c r="K284" s="280" t="s">
        <v>298</v>
      </c>
      <c r="L284" s="285"/>
      <c r="M284" s="286" t="s">
        <v>1</v>
      </c>
      <c r="N284" s="287" t="s">
        <v>42</v>
      </c>
      <c r="O284" s="92"/>
      <c r="P284" s="230">
        <f>O284*H284</f>
        <v>0</v>
      </c>
      <c r="Q284" s="230">
        <v>0.080000000000000002</v>
      </c>
      <c r="R284" s="230">
        <f>Q284*H284</f>
        <v>89.664000000000001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357</v>
      </c>
      <c r="AT284" s="232" t="s">
        <v>626</v>
      </c>
      <c r="AU284" s="232" t="s">
        <v>120</v>
      </c>
      <c r="AY284" s="18" t="s">
        <v>292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85</v>
      </c>
      <c r="BK284" s="233">
        <f>ROUND(I284*H284,2)</f>
        <v>0</v>
      </c>
      <c r="BL284" s="18" t="s">
        <v>299</v>
      </c>
      <c r="BM284" s="232" t="s">
        <v>6088</v>
      </c>
    </row>
    <row r="285" s="14" customFormat="1">
      <c r="A285" s="14"/>
      <c r="B285" s="245"/>
      <c r="C285" s="246"/>
      <c r="D285" s="236" t="s">
        <v>301</v>
      </c>
      <c r="E285" s="246"/>
      <c r="F285" s="248" t="s">
        <v>6089</v>
      </c>
      <c r="G285" s="246"/>
      <c r="H285" s="249">
        <v>1120.8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301</v>
      </c>
      <c r="AU285" s="255" t="s">
        <v>120</v>
      </c>
      <c r="AV285" s="14" t="s">
        <v>120</v>
      </c>
      <c r="AW285" s="14" t="s">
        <v>4</v>
      </c>
      <c r="AX285" s="14" t="s">
        <v>85</v>
      </c>
      <c r="AY285" s="255" t="s">
        <v>292</v>
      </c>
    </row>
    <row r="286" s="2" customFormat="1" ht="24.15" customHeight="1">
      <c r="A286" s="39"/>
      <c r="B286" s="40"/>
      <c r="C286" s="278" t="s">
        <v>648</v>
      </c>
      <c r="D286" s="278" t="s">
        <v>626</v>
      </c>
      <c r="E286" s="279" t="s">
        <v>6090</v>
      </c>
      <c r="F286" s="280" t="s">
        <v>6091</v>
      </c>
      <c r="G286" s="281" t="s">
        <v>407</v>
      </c>
      <c r="H286" s="282">
        <v>24</v>
      </c>
      <c r="I286" s="283"/>
      <c r="J286" s="284">
        <f>ROUND(I286*H286,2)</f>
        <v>0</v>
      </c>
      <c r="K286" s="280" t="s">
        <v>298</v>
      </c>
      <c r="L286" s="285"/>
      <c r="M286" s="286" t="s">
        <v>1</v>
      </c>
      <c r="N286" s="287" t="s">
        <v>42</v>
      </c>
      <c r="O286" s="92"/>
      <c r="P286" s="230">
        <f>O286*H286</f>
        <v>0</v>
      </c>
      <c r="Q286" s="230">
        <v>0.048300000000000003</v>
      </c>
      <c r="R286" s="230">
        <f>Q286*H286</f>
        <v>1.1592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357</v>
      </c>
      <c r="AT286" s="232" t="s">
        <v>626</v>
      </c>
      <c r="AU286" s="232" t="s">
        <v>120</v>
      </c>
      <c r="AY286" s="18" t="s">
        <v>292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85</v>
      </c>
      <c r="BK286" s="233">
        <f>ROUND(I286*H286,2)</f>
        <v>0</v>
      </c>
      <c r="BL286" s="18" t="s">
        <v>299</v>
      </c>
      <c r="BM286" s="232" t="s">
        <v>6092</v>
      </c>
    </row>
    <row r="287" s="14" customFormat="1">
      <c r="A287" s="14"/>
      <c r="B287" s="245"/>
      <c r="C287" s="246"/>
      <c r="D287" s="236" t="s">
        <v>301</v>
      </c>
      <c r="E287" s="246"/>
      <c r="F287" s="248" t="s">
        <v>6093</v>
      </c>
      <c r="G287" s="246"/>
      <c r="H287" s="249">
        <v>24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301</v>
      </c>
      <c r="AU287" s="255" t="s">
        <v>120</v>
      </c>
      <c r="AV287" s="14" t="s">
        <v>120</v>
      </c>
      <c r="AW287" s="14" t="s">
        <v>4</v>
      </c>
      <c r="AX287" s="14" t="s">
        <v>85</v>
      </c>
      <c r="AY287" s="255" t="s">
        <v>292</v>
      </c>
    </row>
    <row r="288" s="2" customFormat="1" ht="24.15" customHeight="1">
      <c r="A288" s="39"/>
      <c r="B288" s="40"/>
      <c r="C288" s="278" t="s">
        <v>670</v>
      </c>
      <c r="D288" s="278" t="s">
        <v>626</v>
      </c>
      <c r="E288" s="279" t="s">
        <v>6094</v>
      </c>
      <c r="F288" s="280" t="s">
        <v>6095</v>
      </c>
      <c r="G288" s="281" t="s">
        <v>407</v>
      </c>
      <c r="H288" s="282">
        <v>7.2000000000000002</v>
      </c>
      <c r="I288" s="283"/>
      <c r="J288" s="284">
        <f>ROUND(I288*H288,2)</f>
        <v>0</v>
      </c>
      <c r="K288" s="280" t="s">
        <v>298</v>
      </c>
      <c r="L288" s="285"/>
      <c r="M288" s="286" t="s">
        <v>1</v>
      </c>
      <c r="N288" s="287" t="s">
        <v>42</v>
      </c>
      <c r="O288" s="92"/>
      <c r="P288" s="230">
        <f>O288*H288</f>
        <v>0</v>
      </c>
      <c r="Q288" s="230">
        <v>0.065670000000000006</v>
      </c>
      <c r="R288" s="230">
        <f>Q288*H288</f>
        <v>0.47282400000000008</v>
      </c>
      <c r="S288" s="230">
        <v>0</v>
      </c>
      <c r="T288" s="23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2" t="s">
        <v>357</v>
      </c>
      <c r="AT288" s="232" t="s">
        <v>626</v>
      </c>
      <c r="AU288" s="232" t="s">
        <v>120</v>
      </c>
      <c r="AY288" s="18" t="s">
        <v>292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8" t="s">
        <v>85</v>
      </c>
      <c r="BK288" s="233">
        <f>ROUND(I288*H288,2)</f>
        <v>0</v>
      </c>
      <c r="BL288" s="18" t="s">
        <v>299</v>
      </c>
      <c r="BM288" s="232" t="s">
        <v>6096</v>
      </c>
    </row>
    <row r="289" s="14" customFormat="1">
      <c r="A289" s="14"/>
      <c r="B289" s="245"/>
      <c r="C289" s="246"/>
      <c r="D289" s="236" t="s">
        <v>301</v>
      </c>
      <c r="E289" s="246"/>
      <c r="F289" s="248" t="s">
        <v>6097</v>
      </c>
      <c r="G289" s="246"/>
      <c r="H289" s="249">
        <v>7.2000000000000002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301</v>
      </c>
      <c r="AU289" s="255" t="s">
        <v>120</v>
      </c>
      <c r="AV289" s="14" t="s">
        <v>120</v>
      </c>
      <c r="AW289" s="14" t="s">
        <v>4</v>
      </c>
      <c r="AX289" s="14" t="s">
        <v>85</v>
      </c>
      <c r="AY289" s="255" t="s">
        <v>292</v>
      </c>
    </row>
    <row r="290" s="2" customFormat="1" ht="33" customHeight="1">
      <c r="A290" s="39"/>
      <c r="B290" s="40"/>
      <c r="C290" s="221" t="s">
        <v>676</v>
      </c>
      <c r="D290" s="221" t="s">
        <v>294</v>
      </c>
      <c r="E290" s="222" t="s">
        <v>6098</v>
      </c>
      <c r="F290" s="223" t="s">
        <v>6099</v>
      </c>
      <c r="G290" s="224" t="s">
        <v>407</v>
      </c>
      <c r="H290" s="225">
        <v>510</v>
      </c>
      <c r="I290" s="226"/>
      <c r="J290" s="227">
        <f>ROUND(I290*H290,2)</f>
        <v>0</v>
      </c>
      <c r="K290" s="223" t="s">
        <v>298</v>
      </c>
      <c r="L290" s="45"/>
      <c r="M290" s="228" t="s">
        <v>1</v>
      </c>
      <c r="N290" s="229" t="s">
        <v>42</v>
      </c>
      <c r="O290" s="92"/>
      <c r="P290" s="230">
        <f>O290*H290</f>
        <v>0</v>
      </c>
      <c r="Q290" s="230">
        <v>0.1295</v>
      </c>
      <c r="R290" s="230">
        <f>Q290*H290</f>
        <v>66.045000000000002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299</v>
      </c>
      <c r="AT290" s="232" t="s">
        <v>294</v>
      </c>
      <c r="AU290" s="232" t="s">
        <v>120</v>
      </c>
      <c r="AY290" s="18" t="s">
        <v>292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85</v>
      </c>
      <c r="BK290" s="233">
        <f>ROUND(I290*H290,2)</f>
        <v>0</v>
      </c>
      <c r="BL290" s="18" t="s">
        <v>299</v>
      </c>
      <c r="BM290" s="232" t="s">
        <v>6100</v>
      </c>
    </row>
    <row r="291" s="14" customFormat="1">
      <c r="A291" s="14"/>
      <c r="B291" s="245"/>
      <c r="C291" s="246"/>
      <c r="D291" s="236" t="s">
        <v>301</v>
      </c>
      <c r="E291" s="247" t="s">
        <v>1</v>
      </c>
      <c r="F291" s="248" t="s">
        <v>6101</v>
      </c>
      <c r="G291" s="246"/>
      <c r="H291" s="249">
        <v>346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301</v>
      </c>
      <c r="AU291" s="255" t="s">
        <v>120</v>
      </c>
      <c r="AV291" s="14" t="s">
        <v>120</v>
      </c>
      <c r="AW291" s="14" t="s">
        <v>32</v>
      </c>
      <c r="AX291" s="14" t="s">
        <v>77</v>
      </c>
      <c r="AY291" s="255" t="s">
        <v>292</v>
      </c>
    </row>
    <row r="292" s="16" customFormat="1">
      <c r="A292" s="16"/>
      <c r="B292" s="267"/>
      <c r="C292" s="268"/>
      <c r="D292" s="236" t="s">
        <v>301</v>
      </c>
      <c r="E292" s="269" t="s">
        <v>1</v>
      </c>
      <c r="F292" s="270" t="s">
        <v>316</v>
      </c>
      <c r="G292" s="268"/>
      <c r="H292" s="271">
        <v>346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7" t="s">
        <v>301</v>
      </c>
      <c r="AU292" s="277" t="s">
        <v>120</v>
      </c>
      <c r="AV292" s="16" t="s">
        <v>317</v>
      </c>
      <c r="AW292" s="16" t="s">
        <v>32</v>
      </c>
      <c r="AX292" s="16" t="s">
        <v>77</v>
      </c>
      <c r="AY292" s="277" t="s">
        <v>292</v>
      </c>
    </row>
    <row r="293" s="14" customFormat="1">
      <c r="A293" s="14"/>
      <c r="B293" s="245"/>
      <c r="C293" s="246"/>
      <c r="D293" s="236" t="s">
        <v>301</v>
      </c>
      <c r="E293" s="247" t="s">
        <v>1</v>
      </c>
      <c r="F293" s="248" t="s">
        <v>6102</v>
      </c>
      <c r="G293" s="246"/>
      <c r="H293" s="249">
        <v>164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301</v>
      </c>
      <c r="AU293" s="255" t="s">
        <v>120</v>
      </c>
      <c r="AV293" s="14" t="s">
        <v>120</v>
      </c>
      <c r="AW293" s="14" t="s">
        <v>32</v>
      </c>
      <c r="AX293" s="14" t="s">
        <v>77</v>
      </c>
      <c r="AY293" s="255" t="s">
        <v>292</v>
      </c>
    </row>
    <row r="294" s="16" customFormat="1">
      <c r="A294" s="16"/>
      <c r="B294" s="267"/>
      <c r="C294" s="268"/>
      <c r="D294" s="236" t="s">
        <v>301</v>
      </c>
      <c r="E294" s="269" t="s">
        <v>1</v>
      </c>
      <c r="F294" s="270" t="s">
        <v>316</v>
      </c>
      <c r="G294" s="268"/>
      <c r="H294" s="271">
        <v>164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T294" s="277" t="s">
        <v>301</v>
      </c>
      <c r="AU294" s="277" t="s">
        <v>120</v>
      </c>
      <c r="AV294" s="16" t="s">
        <v>317</v>
      </c>
      <c r="AW294" s="16" t="s">
        <v>32</v>
      </c>
      <c r="AX294" s="16" t="s">
        <v>77</v>
      </c>
      <c r="AY294" s="277" t="s">
        <v>292</v>
      </c>
    </row>
    <row r="295" s="15" customFormat="1">
      <c r="A295" s="15"/>
      <c r="B295" s="256"/>
      <c r="C295" s="257"/>
      <c r="D295" s="236" t="s">
        <v>301</v>
      </c>
      <c r="E295" s="258" t="s">
        <v>1</v>
      </c>
      <c r="F295" s="259" t="s">
        <v>304</v>
      </c>
      <c r="G295" s="257"/>
      <c r="H295" s="260">
        <v>510</v>
      </c>
      <c r="I295" s="261"/>
      <c r="J295" s="257"/>
      <c r="K295" s="257"/>
      <c r="L295" s="262"/>
      <c r="M295" s="263"/>
      <c r="N295" s="264"/>
      <c r="O295" s="264"/>
      <c r="P295" s="264"/>
      <c r="Q295" s="264"/>
      <c r="R295" s="264"/>
      <c r="S295" s="264"/>
      <c r="T295" s="26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6" t="s">
        <v>301</v>
      </c>
      <c r="AU295" s="266" t="s">
        <v>120</v>
      </c>
      <c r="AV295" s="15" t="s">
        <v>299</v>
      </c>
      <c r="AW295" s="15" t="s">
        <v>32</v>
      </c>
      <c r="AX295" s="15" t="s">
        <v>85</v>
      </c>
      <c r="AY295" s="266" t="s">
        <v>292</v>
      </c>
    </row>
    <row r="296" s="2" customFormat="1" ht="16.5" customHeight="1">
      <c r="A296" s="39"/>
      <c r="B296" s="40"/>
      <c r="C296" s="278" t="s">
        <v>693</v>
      </c>
      <c r="D296" s="278" t="s">
        <v>626</v>
      </c>
      <c r="E296" s="279" t="s">
        <v>6103</v>
      </c>
      <c r="F296" s="280" t="s">
        <v>6104</v>
      </c>
      <c r="G296" s="281" t="s">
        <v>407</v>
      </c>
      <c r="H296" s="282">
        <v>415.19999999999999</v>
      </c>
      <c r="I296" s="283"/>
      <c r="J296" s="284">
        <f>ROUND(I296*H296,2)</f>
        <v>0</v>
      </c>
      <c r="K296" s="280" t="s">
        <v>298</v>
      </c>
      <c r="L296" s="285"/>
      <c r="M296" s="286" t="s">
        <v>1</v>
      </c>
      <c r="N296" s="287" t="s">
        <v>42</v>
      </c>
      <c r="O296" s="92"/>
      <c r="P296" s="230">
        <f>O296*H296</f>
        <v>0</v>
      </c>
      <c r="Q296" s="230">
        <v>0.033500000000000002</v>
      </c>
      <c r="R296" s="230">
        <f>Q296*H296</f>
        <v>13.9092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357</v>
      </c>
      <c r="AT296" s="232" t="s">
        <v>626</v>
      </c>
      <c r="AU296" s="232" t="s">
        <v>120</v>
      </c>
      <c r="AY296" s="18" t="s">
        <v>292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85</v>
      </c>
      <c r="BK296" s="233">
        <f>ROUND(I296*H296,2)</f>
        <v>0</v>
      </c>
      <c r="BL296" s="18" t="s">
        <v>299</v>
      </c>
      <c r="BM296" s="232" t="s">
        <v>6105</v>
      </c>
    </row>
    <row r="297" s="14" customFormat="1">
      <c r="A297" s="14"/>
      <c r="B297" s="245"/>
      <c r="C297" s="246"/>
      <c r="D297" s="236" t="s">
        <v>301</v>
      </c>
      <c r="E297" s="246"/>
      <c r="F297" s="248" t="s">
        <v>6106</v>
      </c>
      <c r="G297" s="246"/>
      <c r="H297" s="249">
        <v>415.19999999999999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301</v>
      </c>
      <c r="AU297" s="255" t="s">
        <v>120</v>
      </c>
      <c r="AV297" s="14" t="s">
        <v>120</v>
      </c>
      <c r="AW297" s="14" t="s">
        <v>4</v>
      </c>
      <c r="AX297" s="14" t="s">
        <v>85</v>
      </c>
      <c r="AY297" s="255" t="s">
        <v>292</v>
      </c>
    </row>
    <row r="298" s="2" customFormat="1" ht="16.5" customHeight="1">
      <c r="A298" s="39"/>
      <c r="B298" s="40"/>
      <c r="C298" s="278" t="s">
        <v>697</v>
      </c>
      <c r="D298" s="278" t="s">
        <v>626</v>
      </c>
      <c r="E298" s="279" t="s">
        <v>6107</v>
      </c>
      <c r="F298" s="280" t="s">
        <v>6108</v>
      </c>
      <c r="G298" s="281" t="s">
        <v>407</v>
      </c>
      <c r="H298" s="282">
        <v>196.80000000000001</v>
      </c>
      <c r="I298" s="283"/>
      <c r="J298" s="284">
        <f>ROUND(I298*H298,2)</f>
        <v>0</v>
      </c>
      <c r="K298" s="280" t="s">
        <v>298</v>
      </c>
      <c r="L298" s="285"/>
      <c r="M298" s="286" t="s">
        <v>1</v>
      </c>
      <c r="N298" s="287" t="s">
        <v>42</v>
      </c>
      <c r="O298" s="92"/>
      <c r="P298" s="230">
        <f>O298*H298</f>
        <v>0</v>
      </c>
      <c r="Q298" s="230">
        <v>0.056120000000000003</v>
      </c>
      <c r="R298" s="230">
        <f>Q298*H298</f>
        <v>11.044416000000002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357</v>
      </c>
      <c r="AT298" s="232" t="s">
        <v>626</v>
      </c>
      <c r="AU298" s="232" t="s">
        <v>120</v>
      </c>
      <c r="AY298" s="18" t="s">
        <v>292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85</v>
      </c>
      <c r="BK298" s="233">
        <f>ROUND(I298*H298,2)</f>
        <v>0</v>
      </c>
      <c r="BL298" s="18" t="s">
        <v>299</v>
      </c>
      <c r="BM298" s="232" t="s">
        <v>6109</v>
      </c>
    </row>
    <row r="299" s="14" customFormat="1">
      <c r="A299" s="14"/>
      <c r="B299" s="245"/>
      <c r="C299" s="246"/>
      <c r="D299" s="236" t="s">
        <v>301</v>
      </c>
      <c r="E299" s="246"/>
      <c r="F299" s="248" t="s">
        <v>6110</v>
      </c>
      <c r="G299" s="246"/>
      <c r="H299" s="249">
        <v>196.80000000000001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301</v>
      </c>
      <c r="AU299" s="255" t="s">
        <v>120</v>
      </c>
      <c r="AV299" s="14" t="s">
        <v>120</v>
      </c>
      <c r="AW299" s="14" t="s">
        <v>4</v>
      </c>
      <c r="AX299" s="14" t="s">
        <v>85</v>
      </c>
      <c r="AY299" s="255" t="s">
        <v>292</v>
      </c>
    </row>
    <row r="300" s="12" customFormat="1" ht="22.8" customHeight="1">
      <c r="A300" s="12"/>
      <c r="B300" s="205"/>
      <c r="C300" s="206"/>
      <c r="D300" s="207" t="s">
        <v>76</v>
      </c>
      <c r="E300" s="219" t="s">
        <v>357</v>
      </c>
      <c r="F300" s="219" t="s">
        <v>6111</v>
      </c>
      <c r="G300" s="206"/>
      <c r="H300" s="206"/>
      <c r="I300" s="209"/>
      <c r="J300" s="220">
        <f>BK300</f>
        <v>0</v>
      </c>
      <c r="K300" s="206"/>
      <c r="L300" s="211"/>
      <c r="M300" s="212"/>
      <c r="N300" s="213"/>
      <c r="O300" s="213"/>
      <c r="P300" s="214">
        <f>SUM(P301:P309)</f>
        <v>0</v>
      </c>
      <c r="Q300" s="213"/>
      <c r="R300" s="214">
        <f>SUM(R301:R309)</f>
        <v>8.3500999999999994</v>
      </c>
      <c r="S300" s="213"/>
      <c r="T300" s="215">
        <f>SUM(T301:T309)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6" t="s">
        <v>85</v>
      </c>
      <c r="AT300" s="217" t="s">
        <v>76</v>
      </c>
      <c r="AU300" s="217" t="s">
        <v>85</v>
      </c>
      <c r="AY300" s="216" t="s">
        <v>292</v>
      </c>
      <c r="BK300" s="218">
        <f>SUM(BK301:BK309)</f>
        <v>0</v>
      </c>
    </row>
    <row r="301" s="2" customFormat="1" ht="24.15" customHeight="1">
      <c r="A301" s="39"/>
      <c r="B301" s="40"/>
      <c r="C301" s="221" t="s">
        <v>708</v>
      </c>
      <c r="D301" s="221" t="s">
        <v>294</v>
      </c>
      <c r="E301" s="222" t="s">
        <v>6112</v>
      </c>
      <c r="F301" s="223" t="s">
        <v>6113</v>
      </c>
      <c r="G301" s="224" t="s">
        <v>581</v>
      </c>
      <c r="H301" s="225">
        <v>11</v>
      </c>
      <c r="I301" s="226"/>
      <c r="J301" s="227">
        <f>ROUND(I301*H301,2)</f>
        <v>0</v>
      </c>
      <c r="K301" s="223" t="s">
        <v>298</v>
      </c>
      <c r="L301" s="45"/>
      <c r="M301" s="228" t="s">
        <v>1</v>
      </c>
      <c r="N301" s="229" t="s">
        <v>42</v>
      </c>
      <c r="O301" s="92"/>
      <c r="P301" s="230">
        <f>O301*H301</f>
        <v>0</v>
      </c>
      <c r="Q301" s="230">
        <v>0.12422</v>
      </c>
      <c r="R301" s="230">
        <f>Q301*H301</f>
        <v>1.36642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299</v>
      </c>
      <c r="AT301" s="232" t="s">
        <v>294</v>
      </c>
      <c r="AU301" s="232" t="s">
        <v>120</v>
      </c>
      <c r="AY301" s="18" t="s">
        <v>292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85</v>
      </c>
      <c r="BK301" s="233">
        <f>ROUND(I301*H301,2)</f>
        <v>0</v>
      </c>
      <c r="BL301" s="18" t="s">
        <v>299</v>
      </c>
      <c r="BM301" s="232" t="s">
        <v>6114</v>
      </c>
    </row>
    <row r="302" s="2" customFormat="1" ht="21.75" customHeight="1">
      <c r="A302" s="39"/>
      <c r="B302" s="40"/>
      <c r="C302" s="278" t="s">
        <v>719</v>
      </c>
      <c r="D302" s="278" t="s">
        <v>626</v>
      </c>
      <c r="E302" s="279" t="s">
        <v>6115</v>
      </c>
      <c r="F302" s="280" t="s">
        <v>6116</v>
      </c>
      <c r="G302" s="281" t="s">
        <v>581</v>
      </c>
      <c r="H302" s="282">
        <v>11</v>
      </c>
      <c r="I302" s="283"/>
      <c r="J302" s="284">
        <f>ROUND(I302*H302,2)</f>
        <v>0</v>
      </c>
      <c r="K302" s="280" t="s">
        <v>298</v>
      </c>
      <c r="L302" s="285"/>
      <c r="M302" s="286" t="s">
        <v>1</v>
      </c>
      <c r="N302" s="287" t="s">
        <v>42</v>
      </c>
      <c r="O302" s="92"/>
      <c r="P302" s="230">
        <f>O302*H302</f>
        <v>0</v>
      </c>
      <c r="Q302" s="230">
        <v>0.067000000000000004</v>
      </c>
      <c r="R302" s="230">
        <f>Q302*H302</f>
        <v>0.7370000000000001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357</v>
      </c>
      <c r="AT302" s="232" t="s">
        <v>626</v>
      </c>
      <c r="AU302" s="232" t="s">
        <v>120</v>
      </c>
      <c r="AY302" s="18" t="s">
        <v>292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85</v>
      </c>
      <c r="BK302" s="233">
        <f>ROUND(I302*H302,2)</f>
        <v>0</v>
      </c>
      <c r="BL302" s="18" t="s">
        <v>299</v>
      </c>
      <c r="BM302" s="232" t="s">
        <v>6117</v>
      </c>
    </row>
    <row r="303" s="2" customFormat="1" ht="24.15" customHeight="1">
      <c r="A303" s="39"/>
      <c r="B303" s="40"/>
      <c r="C303" s="278" t="s">
        <v>731</v>
      </c>
      <c r="D303" s="278" t="s">
        <v>626</v>
      </c>
      <c r="E303" s="279" t="s">
        <v>6118</v>
      </c>
      <c r="F303" s="280" t="s">
        <v>6119</v>
      </c>
      <c r="G303" s="281" t="s">
        <v>581</v>
      </c>
      <c r="H303" s="282">
        <v>11</v>
      </c>
      <c r="I303" s="283"/>
      <c r="J303" s="284">
        <f>ROUND(I303*H303,2)</f>
        <v>0</v>
      </c>
      <c r="K303" s="280" t="s">
        <v>298</v>
      </c>
      <c r="L303" s="285"/>
      <c r="M303" s="286" t="s">
        <v>1</v>
      </c>
      <c r="N303" s="287" t="s">
        <v>42</v>
      </c>
      <c r="O303" s="92"/>
      <c r="P303" s="230">
        <f>O303*H303</f>
        <v>0</v>
      </c>
      <c r="Q303" s="230">
        <v>0.027</v>
      </c>
      <c r="R303" s="230">
        <f>Q303*H303</f>
        <v>0.29699999999999999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357</v>
      </c>
      <c r="AT303" s="232" t="s">
        <v>626</v>
      </c>
      <c r="AU303" s="232" t="s">
        <v>120</v>
      </c>
      <c r="AY303" s="18" t="s">
        <v>292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85</v>
      </c>
      <c r="BK303" s="233">
        <f>ROUND(I303*H303,2)</f>
        <v>0</v>
      </c>
      <c r="BL303" s="18" t="s">
        <v>299</v>
      </c>
      <c r="BM303" s="232" t="s">
        <v>6120</v>
      </c>
    </row>
    <row r="304" s="2" customFormat="1" ht="24.15" customHeight="1">
      <c r="A304" s="39"/>
      <c r="B304" s="40"/>
      <c r="C304" s="221" t="s">
        <v>741</v>
      </c>
      <c r="D304" s="221" t="s">
        <v>294</v>
      </c>
      <c r="E304" s="222" t="s">
        <v>6121</v>
      </c>
      <c r="F304" s="223" t="s">
        <v>6122</v>
      </c>
      <c r="G304" s="224" t="s">
        <v>581</v>
      </c>
      <c r="H304" s="225">
        <v>11</v>
      </c>
      <c r="I304" s="226"/>
      <c r="J304" s="227">
        <f>ROUND(I304*H304,2)</f>
        <v>0</v>
      </c>
      <c r="K304" s="223" t="s">
        <v>298</v>
      </c>
      <c r="L304" s="45"/>
      <c r="M304" s="228" t="s">
        <v>1</v>
      </c>
      <c r="N304" s="229" t="s">
        <v>42</v>
      </c>
      <c r="O304" s="92"/>
      <c r="P304" s="230">
        <f>O304*H304</f>
        <v>0</v>
      </c>
      <c r="Q304" s="230">
        <v>0.02972</v>
      </c>
      <c r="R304" s="230">
        <f>Q304*H304</f>
        <v>0.32691999999999999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299</v>
      </c>
      <c r="AT304" s="232" t="s">
        <v>294</v>
      </c>
      <c r="AU304" s="232" t="s">
        <v>120</v>
      </c>
      <c r="AY304" s="18" t="s">
        <v>292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85</v>
      </c>
      <c r="BK304" s="233">
        <f>ROUND(I304*H304,2)</f>
        <v>0</v>
      </c>
      <c r="BL304" s="18" t="s">
        <v>299</v>
      </c>
      <c r="BM304" s="232" t="s">
        <v>6123</v>
      </c>
    </row>
    <row r="305" s="2" customFormat="1" ht="24.15" customHeight="1">
      <c r="A305" s="39"/>
      <c r="B305" s="40"/>
      <c r="C305" s="278" t="s">
        <v>751</v>
      </c>
      <c r="D305" s="278" t="s">
        <v>626</v>
      </c>
      <c r="E305" s="279" t="s">
        <v>6124</v>
      </c>
      <c r="F305" s="280" t="s">
        <v>6125</v>
      </c>
      <c r="G305" s="281" t="s">
        <v>581</v>
      </c>
      <c r="H305" s="282">
        <v>11</v>
      </c>
      <c r="I305" s="283"/>
      <c r="J305" s="284">
        <f>ROUND(I305*H305,2)</f>
        <v>0</v>
      </c>
      <c r="K305" s="280" t="s">
        <v>298</v>
      </c>
      <c r="L305" s="285"/>
      <c r="M305" s="286" t="s">
        <v>1</v>
      </c>
      <c r="N305" s="287" t="s">
        <v>42</v>
      </c>
      <c r="O305" s="92"/>
      <c r="P305" s="230">
        <f>O305*H305</f>
        <v>0</v>
      </c>
      <c r="Q305" s="230">
        <v>0.112</v>
      </c>
      <c r="R305" s="230">
        <f>Q305*H305</f>
        <v>1.232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357</v>
      </c>
      <c r="AT305" s="232" t="s">
        <v>626</v>
      </c>
      <c r="AU305" s="232" t="s">
        <v>120</v>
      </c>
      <c r="AY305" s="18" t="s">
        <v>292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85</v>
      </c>
      <c r="BK305" s="233">
        <f>ROUND(I305*H305,2)</f>
        <v>0</v>
      </c>
      <c r="BL305" s="18" t="s">
        <v>299</v>
      </c>
      <c r="BM305" s="232" t="s">
        <v>6126</v>
      </c>
    </row>
    <row r="306" s="2" customFormat="1" ht="24.15" customHeight="1">
      <c r="A306" s="39"/>
      <c r="B306" s="40"/>
      <c r="C306" s="221" t="s">
        <v>767</v>
      </c>
      <c r="D306" s="221" t="s">
        <v>294</v>
      </c>
      <c r="E306" s="222" t="s">
        <v>6127</v>
      </c>
      <c r="F306" s="223" t="s">
        <v>6128</v>
      </c>
      <c r="G306" s="224" t="s">
        <v>581</v>
      </c>
      <c r="H306" s="225">
        <v>22</v>
      </c>
      <c r="I306" s="226"/>
      <c r="J306" s="227">
        <f>ROUND(I306*H306,2)</f>
        <v>0</v>
      </c>
      <c r="K306" s="223" t="s">
        <v>298</v>
      </c>
      <c r="L306" s="45"/>
      <c r="M306" s="228" t="s">
        <v>1</v>
      </c>
      <c r="N306" s="229" t="s">
        <v>42</v>
      </c>
      <c r="O306" s="92"/>
      <c r="P306" s="230">
        <f>O306*H306</f>
        <v>0</v>
      </c>
      <c r="Q306" s="230">
        <v>0.02972</v>
      </c>
      <c r="R306" s="230">
        <f>Q306*H306</f>
        <v>0.65383999999999998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299</v>
      </c>
      <c r="AT306" s="232" t="s">
        <v>294</v>
      </c>
      <c r="AU306" s="232" t="s">
        <v>120</v>
      </c>
      <c r="AY306" s="18" t="s">
        <v>292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85</v>
      </c>
      <c r="BK306" s="233">
        <f>ROUND(I306*H306,2)</f>
        <v>0</v>
      </c>
      <c r="BL306" s="18" t="s">
        <v>299</v>
      </c>
      <c r="BM306" s="232" t="s">
        <v>6129</v>
      </c>
    </row>
    <row r="307" s="2" customFormat="1" ht="24.15" customHeight="1">
      <c r="A307" s="39"/>
      <c r="B307" s="40"/>
      <c r="C307" s="278" t="s">
        <v>783</v>
      </c>
      <c r="D307" s="278" t="s">
        <v>626</v>
      </c>
      <c r="E307" s="279" t="s">
        <v>6130</v>
      </c>
      <c r="F307" s="280" t="s">
        <v>6131</v>
      </c>
      <c r="G307" s="281" t="s">
        <v>581</v>
      </c>
      <c r="H307" s="282">
        <v>22</v>
      </c>
      <c r="I307" s="283"/>
      <c r="J307" s="284">
        <f>ROUND(I307*H307,2)</f>
        <v>0</v>
      </c>
      <c r="K307" s="280" t="s">
        <v>298</v>
      </c>
      <c r="L307" s="285"/>
      <c r="M307" s="286" t="s">
        <v>1</v>
      </c>
      <c r="N307" s="287" t="s">
        <v>42</v>
      </c>
      <c r="O307" s="92"/>
      <c r="P307" s="230">
        <f>O307*H307</f>
        <v>0</v>
      </c>
      <c r="Q307" s="230">
        <v>0.11</v>
      </c>
      <c r="R307" s="230">
        <f>Q307*H307</f>
        <v>2.4199999999999999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357</v>
      </c>
      <c r="AT307" s="232" t="s">
        <v>626</v>
      </c>
      <c r="AU307" s="232" t="s">
        <v>120</v>
      </c>
      <c r="AY307" s="18" t="s">
        <v>292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85</v>
      </c>
      <c r="BK307" s="233">
        <f>ROUND(I307*H307,2)</f>
        <v>0</v>
      </c>
      <c r="BL307" s="18" t="s">
        <v>299</v>
      </c>
      <c r="BM307" s="232" t="s">
        <v>6132</v>
      </c>
    </row>
    <row r="308" s="2" customFormat="1" ht="24.15" customHeight="1">
      <c r="A308" s="39"/>
      <c r="B308" s="40"/>
      <c r="C308" s="221" t="s">
        <v>792</v>
      </c>
      <c r="D308" s="221" t="s">
        <v>294</v>
      </c>
      <c r="E308" s="222" t="s">
        <v>6133</v>
      </c>
      <c r="F308" s="223" t="s">
        <v>6134</v>
      </c>
      <c r="G308" s="224" t="s">
        <v>581</v>
      </c>
      <c r="H308" s="225">
        <v>11</v>
      </c>
      <c r="I308" s="226"/>
      <c r="J308" s="227">
        <f>ROUND(I308*H308,2)</f>
        <v>0</v>
      </c>
      <c r="K308" s="223" t="s">
        <v>298</v>
      </c>
      <c r="L308" s="45"/>
      <c r="M308" s="228" t="s">
        <v>1</v>
      </c>
      <c r="N308" s="229" t="s">
        <v>42</v>
      </c>
      <c r="O308" s="92"/>
      <c r="P308" s="230">
        <f>O308*H308</f>
        <v>0</v>
      </c>
      <c r="Q308" s="230">
        <v>0.02972</v>
      </c>
      <c r="R308" s="230">
        <f>Q308*H308</f>
        <v>0.32691999999999999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299</v>
      </c>
      <c r="AT308" s="232" t="s">
        <v>294</v>
      </c>
      <c r="AU308" s="232" t="s">
        <v>120</v>
      </c>
      <c r="AY308" s="18" t="s">
        <v>292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85</v>
      </c>
      <c r="BK308" s="233">
        <f>ROUND(I308*H308,2)</f>
        <v>0</v>
      </c>
      <c r="BL308" s="18" t="s">
        <v>299</v>
      </c>
      <c r="BM308" s="232" t="s">
        <v>6135</v>
      </c>
    </row>
    <row r="309" s="2" customFormat="1" ht="24.15" customHeight="1">
      <c r="A309" s="39"/>
      <c r="B309" s="40"/>
      <c r="C309" s="278" t="s">
        <v>804</v>
      </c>
      <c r="D309" s="278" t="s">
        <v>626</v>
      </c>
      <c r="E309" s="279" t="s">
        <v>6136</v>
      </c>
      <c r="F309" s="280" t="s">
        <v>6137</v>
      </c>
      <c r="G309" s="281" t="s">
        <v>581</v>
      </c>
      <c r="H309" s="282">
        <v>11</v>
      </c>
      <c r="I309" s="283"/>
      <c r="J309" s="284">
        <f>ROUND(I309*H309,2)</f>
        <v>0</v>
      </c>
      <c r="K309" s="280" t="s">
        <v>298</v>
      </c>
      <c r="L309" s="285"/>
      <c r="M309" s="286" t="s">
        <v>1</v>
      </c>
      <c r="N309" s="287" t="s">
        <v>42</v>
      </c>
      <c r="O309" s="92"/>
      <c r="P309" s="230">
        <f>O309*H309</f>
        <v>0</v>
      </c>
      <c r="Q309" s="230">
        <v>0.089999999999999997</v>
      </c>
      <c r="R309" s="230">
        <f>Q309*H309</f>
        <v>0.98999999999999999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357</v>
      </c>
      <c r="AT309" s="232" t="s">
        <v>626</v>
      </c>
      <c r="AU309" s="232" t="s">
        <v>120</v>
      </c>
      <c r="AY309" s="18" t="s">
        <v>292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85</v>
      </c>
      <c r="BK309" s="233">
        <f>ROUND(I309*H309,2)</f>
        <v>0</v>
      </c>
      <c r="BL309" s="18" t="s">
        <v>299</v>
      </c>
      <c r="BM309" s="232" t="s">
        <v>6138</v>
      </c>
    </row>
    <row r="310" s="12" customFormat="1" ht="22.8" customHeight="1">
      <c r="A310" s="12"/>
      <c r="B310" s="205"/>
      <c r="C310" s="206"/>
      <c r="D310" s="207" t="s">
        <v>76</v>
      </c>
      <c r="E310" s="219" t="s">
        <v>362</v>
      </c>
      <c r="F310" s="219" t="s">
        <v>1435</v>
      </c>
      <c r="G310" s="206"/>
      <c r="H310" s="206"/>
      <c r="I310" s="209"/>
      <c r="J310" s="220">
        <f>BK310</f>
        <v>0</v>
      </c>
      <c r="K310" s="206"/>
      <c r="L310" s="211"/>
      <c r="M310" s="212"/>
      <c r="N310" s="213"/>
      <c r="O310" s="213"/>
      <c r="P310" s="214">
        <f>SUM(P311:P383)</f>
        <v>0</v>
      </c>
      <c r="Q310" s="213"/>
      <c r="R310" s="214">
        <f>SUM(R311:R383)</f>
        <v>4.0434714999999999</v>
      </c>
      <c r="S310" s="213"/>
      <c r="T310" s="215">
        <f>SUM(T311:T383)</f>
        <v>28.300349999999998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16" t="s">
        <v>85</v>
      </c>
      <c r="AT310" s="217" t="s">
        <v>76</v>
      </c>
      <c r="AU310" s="217" t="s">
        <v>85</v>
      </c>
      <c r="AY310" s="216" t="s">
        <v>292</v>
      </c>
      <c r="BK310" s="218">
        <f>SUM(BK311:BK383)</f>
        <v>0</v>
      </c>
    </row>
    <row r="311" s="2" customFormat="1" ht="24.15" customHeight="1">
      <c r="A311" s="39"/>
      <c r="B311" s="40"/>
      <c r="C311" s="221" t="s">
        <v>812</v>
      </c>
      <c r="D311" s="221" t="s">
        <v>294</v>
      </c>
      <c r="E311" s="222" t="s">
        <v>6139</v>
      </c>
      <c r="F311" s="223" t="s">
        <v>6140</v>
      </c>
      <c r="G311" s="224" t="s">
        <v>581</v>
      </c>
      <c r="H311" s="225">
        <v>8</v>
      </c>
      <c r="I311" s="226"/>
      <c r="J311" s="227">
        <f>ROUND(I311*H311,2)</f>
        <v>0</v>
      </c>
      <c r="K311" s="223" t="s">
        <v>298</v>
      </c>
      <c r="L311" s="45"/>
      <c r="M311" s="228" t="s">
        <v>1</v>
      </c>
      <c r="N311" s="229" t="s">
        <v>42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299</v>
      </c>
      <c r="AT311" s="232" t="s">
        <v>294</v>
      </c>
      <c r="AU311" s="232" t="s">
        <v>120</v>
      </c>
      <c r="AY311" s="18" t="s">
        <v>292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85</v>
      </c>
      <c r="BK311" s="233">
        <f>ROUND(I311*H311,2)</f>
        <v>0</v>
      </c>
      <c r="BL311" s="18" t="s">
        <v>299</v>
      </c>
      <c r="BM311" s="232" t="s">
        <v>6141</v>
      </c>
    </row>
    <row r="312" s="13" customFormat="1">
      <c r="A312" s="13"/>
      <c r="B312" s="234"/>
      <c r="C312" s="235"/>
      <c r="D312" s="236" t="s">
        <v>301</v>
      </c>
      <c r="E312" s="237" t="s">
        <v>1</v>
      </c>
      <c r="F312" s="238" t="s">
        <v>6142</v>
      </c>
      <c r="G312" s="235"/>
      <c r="H312" s="237" t="s">
        <v>1</v>
      </c>
      <c r="I312" s="239"/>
      <c r="J312" s="235"/>
      <c r="K312" s="235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301</v>
      </c>
      <c r="AU312" s="244" t="s">
        <v>120</v>
      </c>
      <c r="AV312" s="13" t="s">
        <v>85</v>
      </c>
      <c r="AW312" s="13" t="s">
        <v>32</v>
      </c>
      <c r="AX312" s="13" t="s">
        <v>77</v>
      </c>
      <c r="AY312" s="244" t="s">
        <v>292</v>
      </c>
    </row>
    <row r="313" s="14" customFormat="1">
      <c r="A313" s="14"/>
      <c r="B313" s="245"/>
      <c r="C313" s="246"/>
      <c r="D313" s="236" t="s">
        <v>301</v>
      </c>
      <c r="E313" s="247" t="s">
        <v>1</v>
      </c>
      <c r="F313" s="248" t="s">
        <v>6143</v>
      </c>
      <c r="G313" s="246"/>
      <c r="H313" s="249">
        <v>1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301</v>
      </c>
      <c r="AU313" s="255" t="s">
        <v>120</v>
      </c>
      <c r="AV313" s="14" t="s">
        <v>120</v>
      </c>
      <c r="AW313" s="14" t="s">
        <v>32</v>
      </c>
      <c r="AX313" s="14" t="s">
        <v>77</v>
      </c>
      <c r="AY313" s="255" t="s">
        <v>292</v>
      </c>
    </row>
    <row r="314" s="14" customFormat="1">
      <c r="A314" s="14"/>
      <c r="B314" s="245"/>
      <c r="C314" s="246"/>
      <c r="D314" s="236" t="s">
        <v>301</v>
      </c>
      <c r="E314" s="247" t="s">
        <v>1</v>
      </c>
      <c r="F314" s="248" t="s">
        <v>6144</v>
      </c>
      <c r="G314" s="246"/>
      <c r="H314" s="249">
        <v>3</v>
      </c>
      <c r="I314" s="250"/>
      <c r="J314" s="246"/>
      <c r="K314" s="246"/>
      <c r="L314" s="251"/>
      <c r="M314" s="252"/>
      <c r="N314" s="253"/>
      <c r="O314" s="253"/>
      <c r="P314" s="253"/>
      <c r="Q314" s="253"/>
      <c r="R314" s="253"/>
      <c r="S314" s="253"/>
      <c r="T314" s="25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5" t="s">
        <v>301</v>
      </c>
      <c r="AU314" s="255" t="s">
        <v>120</v>
      </c>
      <c r="AV314" s="14" t="s">
        <v>120</v>
      </c>
      <c r="AW314" s="14" t="s">
        <v>32</v>
      </c>
      <c r="AX314" s="14" t="s">
        <v>77</v>
      </c>
      <c r="AY314" s="255" t="s">
        <v>292</v>
      </c>
    </row>
    <row r="315" s="13" customFormat="1">
      <c r="A315" s="13"/>
      <c r="B315" s="234"/>
      <c r="C315" s="235"/>
      <c r="D315" s="236" t="s">
        <v>301</v>
      </c>
      <c r="E315" s="237" t="s">
        <v>1</v>
      </c>
      <c r="F315" s="238" t="s">
        <v>6145</v>
      </c>
      <c r="G315" s="235"/>
      <c r="H315" s="237" t="s">
        <v>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301</v>
      </c>
      <c r="AU315" s="244" t="s">
        <v>120</v>
      </c>
      <c r="AV315" s="13" t="s">
        <v>85</v>
      </c>
      <c r="AW315" s="13" t="s">
        <v>32</v>
      </c>
      <c r="AX315" s="13" t="s">
        <v>77</v>
      </c>
      <c r="AY315" s="244" t="s">
        <v>292</v>
      </c>
    </row>
    <row r="316" s="14" customFormat="1">
      <c r="A316" s="14"/>
      <c r="B316" s="245"/>
      <c r="C316" s="246"/>
      <c r="D316" s="236" t="s">
        <v>301</v>
      </c>
      <c r="E316" s="247" t="s">
        <v>1</v>
      </c>
      <c r="F316" s="248" t="s">
        <v>6143</v>
      </c>
      <c r="G316" s="246"/>
      <c r="H316" s="249">
        <v>1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301</v>
      </c>
      <c r="AU316" s="255" t="s">
        <v>120</v>
      </c>
      <c r="AV316" s="14" t="s">
        <v>120</v>
      </c>
      <c r="AW316" s="14" t="s">
        <v>32</v>
      </c>
      <c r="AX316" s="14" t="s">
        <v>77</v>
      </c>
      <c r="AY316" s="255" t="s">
        <v>292</v>
      </c>
    </row>
    <row r="317" s="14" customFormat="1">
      <c r="A317" s="14"/>
      <c r="B317" s="245"/>
      <c r="C317" s="246"/>
      <c r="D317" s="236" t="s">
        <v>301</v>
      </c>
      <c r="E317" s="247" t="s">
        <v>1</v>
      </c>
      <c r="F317" s="248" t="s">
        <v>6144</v>
      </c>
      <c r="G317" s="246"/>
      <c r="H317" s="249">
        <v>3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301</v>
      </c>
      <c r="AU317" s="255" t="s">
        <v>120</v>
      </c>
      <c r="AV317" s="14" t="s">
        <v>120</v>
      </c>
      <c r="AW317" s="14" t="s">
        <v>32</v>
      </c>
      <c r="AX317" s="14" t="s">
        <v>77</v>
      </c>
      <c r="AY317" s="255" t="s">
        <v>292</v>
      </c>
    </row>
    <row r="318" s="15" customFormat="1">
      <c r="A318" s="15"/>
      <c r="B318" s="256"/>
      <c r="C318" s="257"/>
      <c r="D318" s="236" t="s">
        <v>301</v>
      </c>
      <c r="E318" s="258" t="s">
        <v>1</v>
      </c>
      <c r="F318" s="259" t="s">
        <v>304</v>
      </c>
      <c r="G318" s="257"/>
      <c r="H318" s="260">
        <v>8</v>
      </c>
      <c r="I318" s="261"/>
      <c r="J318" s="257"/>
      <c r="K318" s="257"/>
      <c r="L318" s="262"/>
      <c r="M318" s="263"/>
      <c r="N318" s="264"/>
      <c r="O318" s="264"/>
      <c r="P318" s="264"/>
      <c r="Q318" s="264"/>
      <c r="R318" s="264"/>
      <c r="S318" s="264"/>
      <c r="T318" s="26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6" t="s">
        <v>301</v>
      </c>
      <c r="AU318" s="266" t="s">
        <v>120</v>
      </c>
      <c r="AV318" s="15" t="s">
        <v>299</v>
      </c>
      <c r="AW318" s="15" t="s">
        <v>32</v>
      </c>
      <c r="AX318" s="15" t="s">
        <v>85</v>
      </c>
      <c r="AY318" s="266" t="s">
        <v>292</v>
      </c>
    </row>
    <row r="319" s="2" customFormat="1" ht="24.15" customHeight="1">
      <c r="A319" s="39"/>
      <c r="B319" s="40"/>
      <c r="C319" s="278" t="s">
        <v>821</v>
      </c>
      <c r="D319" s="278" t="s">
        <v>626</v>
      </c>
      <c r="E319" s="279" t="s">
        <v>6146</v>
      </c>
      <c r="F319" s="280" t="s">
        <v>6147</v>
      </c>
      <c r="G319" s="281" t="s">
        <v>581</v>
      </c>
      <c r="H319" s="282">
        <v>2</v>
      </c>
      <c r="I319" s="283"/>
      <c r="J319" s="284">
        <f>ROUND(I319*H319,2)</f>
        <v>0</v>
      </c>
      <c r="K319" s="280" t="s">
        <v>298</v>
      </c>
      <c r="L319" s="285"/>
      <c r="M319" s="286" t="s">
        <v>1</v>
      </c>
      <c r="N319" s="287" t="s">
        <v>42</v>
      </c>
      <c r="O319" s="92"/>
      <c r="P319" s="230">
        <f>O319*H319</f>
        <v>0</v>
      </c>
      <c r="Q319" s="230">
        <v>0.0012999999999999999</v>
      </c>
      <c r="R319" s="230">
        <f>Q319*H319</f>
        <v>0.0025999999999999999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357</v>
      </c>
      <c r="AT319" s="232" t="s">
        <v>626</v>
      </c>
      <c r="AU319" s="232" t="s">
        <v>120</v>
      </c>
      <c r="AY319" s="18" t="s">
        <v>292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85</v>
      </c>
      <c r="BK319" s="233">
        <f>ROUND(I319*H319,2)</f>
        <v>0</v>
      </c>
      <c r="BL319" s="18" t="s">
        <v>299</v>
      </c>
      <c r="BM319" s="232" t="s">
        <v>6148</v>
      </c>
    </row>
    <row r="320" s="2" customFormat="1" ht="16.5" customHeight="1">
      <c r="A320" s="39"/>
      <c r="B320" s="40"/>
      <c r="C320" s="278" t="s">
        <v>825</v>
      </c>
      <c r="D320" s="278" t="s">
        <v>626</v>
      </c>
      <c r="E320" s="279" t="s">
        <v>6149</v>
      </c>
      <c r="F320" s="280" t="s">
        <v>6150</v>
      </c>
      <c r="G320" s="281" t="s">
        <v>581</v>
      </c>
      <c r="H320" s="282">
        <v>6</v>
      </c>
      <c r="I320" s="283"/>
      <c r="J320" s="284">
        <f>ROUND(I320*H320,2)</f>
        <v>0</v>
      </c>
      <c r="K320" s="280" t="s">
        <v>298</v>
      </c>
      <c r="L320" s="285"/>
      <c r="M320" s="286" t="s">
        <v>1</v>
      </c>
      <c r="N320" s="287" t="s">
        <v>42</v>
      </c>
      <c r="O320" s="92"/>
      <c r="P320" s="230">
        <f>O320*H320</f>
        <v>0</v>
      </c>
      <c r="Q320" s="230">
        <v>0.0040000000000000001</v>
      </c>
      <c r="R320" s="230">
        <f>Q320*H320</f>
        <v>0.024</v>
      </c>
      <c r="S320" s="230">
        <v>0</v>
      </c>
      <c r="T320" s="23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2" t="s">
        <v>357</v>
      </c>
      <c r="AT320" s="232" t="s">
        <v>626</v>
      </c>
      <c r="AU320" s="232" t="s">
        <v>120</v>
      </c>
      <c r="AY320" s="18" t="s">
        <v>292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8" t="s">
        <v>85</v>
      </c>
      <c r="BK320" s="233">
        <f>ROUND(I320*H320,2)</f>
        <v>0</v>
      </c>
      <c r="BL320" s="18" t="s">
        <v>299</v>
      </c>
      <c r="BM320" s="232" t="s">
        <v>6151</v>
      </c>
    </row>
    <row r="321" s="2" customFormat="1" ht="24.15" customHeight="1">
      <c r="A321" s="39"/>
      <c r="B321" s="40"/>
      <c r="C321" s="221" t="s">
        <v>829</v>
      </c>
      <c r="D321" s="221" t="s">
        <v>294</v>
      </c>
      <c r="E321" s="222" t="s">
        <v>6152</v>
      </c>
      <c r="F321" s="223" t="s">
        <v>6153</v>
      </c>
      <c r="G321" s="224" t="s">
        <v>581</v>
      </c>
      <c r="H321" s="225">
        <v>600</v>
      </c>
      <c r="I321" s="226"/>
      <c r="J321" s="227">
        <f>ROUND(I321*H321,2)</f>
        <v>0</v>
      </c>
      <c r="K321" s="223" t="s">
        <v>298</v>
      </c>
      <c r="L321" s="45"/>
      <c r="M321" s="228" t="s">
        <v>1</v>
      </c>
      <c r="N321" s="229" t="s">
        <v>42</v>
      </c>
      <c r="O321" s="92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2" t="s">
        <v>299</v>
      </c>
      <c r="AT321" s="232" t="s">
        <v>294</v>
      </c>
      <c r="AU321" s="232" t="s">
        <v>120</v>
      </c>
      <c r="AY321" s="18" t="s">
        <v>292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8" t="s">
        <v>85</v>
      </c>
      <c r="BK321" s="233">
        <f>ROUND(I321*H321,2)</f>
        <v>0</v>
      </c>
      <c r="BL321" s="18" t="s">
        <v>299</v>
      </c>
      <c r="BM321" s="232" t="s">
        <v>6154</v>
      </c>
    </row>
    <row r="322" s="14" customFormat="1">
      <c r="A322" s="14"/>
      <c r="B322" s="245"/>
      <c r="C322" s="246"/>
      <c r="D322" s="236" t="s">
        <v>301</v>
      </c>
      <c r="E322" s="247" t="s">
        <v>1</v>
      </c>
      <c r="F322" s="248" t="s">
        <v>6155</v>
      </c>
      <c r="G322" s="246"/>
      <c r="H322" s="249">
        <v>600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301</v>
      </c>
      <c r="AU322" s="255" t="s">
        <v>120</v>
      </c>
      <c r="AV322" s="14" t="s">
        <v>120</v>
      </c>
      <c r="AW322" s="14" t="s">
        <v>32</v>
      </c>
      <c r="AX322" s="14" t="s">
        <v>85</v>
      </c>
      <c r="AY322" s="255" t="s">
        <v>292</v>
      </c>
    </row>
    <row r="323" s="2" customFormat="1" ht="24.15" customHeight="1">
      <c r="A323" s="39"/>
      <c r="B323" s="40"/>
      <c r="C323" s="221" t="s">
        <v>833</v>
      </c>
      <c r="D323" s="221" t="s">
        <v>294</v>
      </c>
      <c r="E323" s="222" t="s">
        <v>6156</v>
      </c>
      <c r="F323" s="223" t="s">
        <v>6157</v>
      </c>
      <c r="G323" s="224" t="s">
        <v>581</v>
      </c>
      <c r="H323" s="225">
        <v>12</v>
      </c>
      <c r="I323" s="226"/>
      <c r="J323" s="227">
        <f>ROUND(I323*H323,2)</f>
        <v>0</v>
      </c>
      <c r="K323" s="223" t="s">
        <v>298</v>
      </c>
      <c r="L323" s="45"/>
      <c r="M323" s="228" t="s">
        <v>1</v>
      </c>
      <c r="N323" s="229" t="s">
        <v>42</v>
      </c>
      <c r="O323" s="92"/>
      <c r="P323" s="230">
        <f>O323*H323</f>
        <v>0</v>
      </c>
      <c r="Q323" s="230">
        <v>0</v>
      </c>
      <c r="R323" s="230">
        <f>Q323*H323</f>
        <v>0</v>
      </c>
      <c r="S323" s="230">
        <v>0</v>
      </c>
      <c r="T323" s="23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2" t="s">
        <v>299</v>
      </c>
      <c r="AT323" s="232" t="s">
        <v>294</v>
      </c>
      <c r="AU323" s="232" t="s">
        <v>120</v>
      </c>
      <c r="AY323" s="18" t="s">
        <v>292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8" t="s">
        <v>85</v>
      </c>
      <c r="BK323" s="233">
        <f>ROUND(I323*H323,2)</f>
        <v>0</v>
      </c>
      <c r="BL323" s="18" t="s">
        <v>299</v>
      </c>
      <c r="BM323" s="232" t="s">
        <v>6158</v>
      </c>
    </row>
    <row r="324" s="13" customFormat="1">
      <c r="A324" s="13"/>
      <c r="B324" s="234"/>
      <c r="C324" s="235"/>
      <c r="D324" s="236" t="s">
        <v>301</v>
      </c>
      <c r="E324" s="237" t="s">
        <v>1</v>
      </c>
      <c r="F324" s="238" t="s">
        <v>6159</v>
      </c>
      <c r="G324" s="235"/>
      <c r="H324" s="237" t="s">
        <v>1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301</v>
      </c>
      <c r="AU324" s="244" t="s">
        <v>120</v>
      </c>
      <c r="AV324" s="13" t="s">
        <v>85</v>
      </c>
      <c r="AW324" s="13" t="s">
        <v>32</v>
      </c>
      <c r="AX324" s="13" t="s">
        <v>77</v>
      </c>
      <c r="AY324" s="244" t="s">
        <v>292</v>
      </c>
    </row>
    <row r="325" s="14" customFormat="1">
      <c r="A325" s="14"/>
      <c r="B325" s="245"/>
      <c r="C325" s="246"/>
      <c r="D325" s="236" t="s">
        <v>301</v>
      </c>
      <c r="E325" s="247" t="s">
        <v>1</v>
      </c>
      <c r="F325" s="248" t="s">
        <v>6160</v>
      </c>
      <c r="G325" s="246"/>
      <c r="H325" s="249">
        <v>2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301</v>
      </c>
      <c r="AU325" s="255" t="s">
        <v>120</v>
      </c>
      <c r="AV325" s="14" t="s">
        <v>120</v>
      </c>
      <c r="AW325" s="14" t="s">
        <v>32</v>
      </c>
      <c r="AX325" s="14" t="s">
        <v>77</v>
      </c>
      <c r="AY325" s="255" t="s">
        <v>292</v>
      </c>
    </row>
    <row r="326" s="14" customFormat="1">
      <c r="A326" s="14"/>
      <c r="B326" s="245"/>
      <c r="C326" s="246"/>
      <c r="D326" s="236" t="s">
        <v>301</v>
      </c>
      <c r="E326" s="247" t="s">
        <v>1</v>
      </c>
      <c r="F326" s="248" t="s">
        <v>6161</v>
      </c>
      <c r="G326" s="246"/>
      <c r="H326" s="249">
        <v>4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301</v>
      </c>
      <c r="AU326" s="255" t="s">
        <v>120</v>
      </c>
      <c r="AV326" s="14" t="s">
        <v>120</v>
      </c>
      <c r="AW326" s="14" t="s">
        <v>32</v>
      </c>
      <c r="AX326" s="14" t="s">
        <v>77</v>
      </c>
      <c r="AY326" s="255" t="s">
        <v>292</v>
      </c>
    </row>
    <row r="327" s="13" customFormat="1">
      <c r="A327" s="13"/>
      <c r="B327" s="234"/>
      <c r="C327" s="235"/>
      <c r="D327" s="236" t="s">
        <v>301</v>
      </c>
      <c r="E327" s="237" t="s">
        <v>1</v>
      </c>
      <c r="F327" s="238" t="s">
        <v>6162</v>
      </c>
      <c r="G327" s="235"/>
      <c r="H327" s="237" t="s">
        <v>1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301</v>
      </c>
      <c r="AU327" s="244" t="s">
        <v>120</v>
      </c>
      <c r="AV327" s="13" t="s">
        <v>85</v>
      </c>
      <c r="AW327" s="13" t="s">
        <v>32</v>
      </c>
      <c r="AX327" s="13" t="s">
        <v>77</v>
      </c>
      <c r="AY327" s="244" t="s">
        <v>292</v>
      </c>
    </row>
    <row r="328" s="14" customFormat="1">
      <c r="A328" s="14"/>
      <c r="B328" s="245"/>
      <c r="C328" s="246"/>
      <c r="D328" s="236" t="s">
        <v>301</v>
      </c>
      <c r="E328" s="247" t="s">
        <v>1</v>
      </c>
      <c r="F328" s="248" t="s">
        <v>6160</v>
      </c>
      <c r="G328" s="246"/>
      <c r="H328" s="249">
        <v>2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301</v>
      </c>
      <c r="AU328" s="255" t="s">
        <v>120</v>
      </c>
      <c r="AV328" s="14" t="s">
        <v>120</v>
      </c>
      <c r="AW328" s="14" t="s">
        <v>32</v>
      </c>
      <c r="AX328" s="14" t="s">
        <v>77</v>
      </c>
      <c r="AY328" s="255" t="s">
        <v>292</v>
      </c>
    </row>
    <row r="329" s="14" customFormat="1">
      <c r="A329" s="14"/>
      <c r="B329" s="245"/>
      <c r="C329" s="246"/>
      <c r="D329" s="236" t="s">
        <v>301</v>
      </c>
      <c r="E329" s="247" t="s">
        <v>1</v>
      </c>
      <c r="F329" s="248" t="s">
        <v>6161</v>
      </c>
      <c r="G329" s="246"/>
      <c r="H329" s="249">
        <v>4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301</v>
      </c>
      <c r="AU329" s="255" t="s">
        <v>120</v>
      </c>
      <c r="AV329" s="14" t="s">
        <v>120</v>
      </c>
      <c r="AW329" s="14" t="s">
        <v>32</v>
      </c>
      <c r="AX329" s="14" t="s">
        <v>77</v>
      </c>
      <c r="AY329" s="255" t="s">
        <v>292</v>
      </c>
    </row>
    <row r="330" s="15" customFormat="1">
      <c r="A330" s="15"/>
      <c r="B330" s="256"/>
      <c r="C330" s="257"/>
      <c r="D330" s="236" t="s">
        <v>301</v>
      </c>
      <c r="E330" s="258" t="s">
        <v>1</v>
      </c>
      <c r="F330" s="259" t="s">
        <v>304</v>
      </c>
      <c r="G330" s="257"/>
      <c r="H330" s="260">
        <v>12</v>
      </c>
      <c r="I330" s="261"/>
      <c r="J330" s="257"/>
      <c r="K330" s="257"/>
      <c r="L330" s="262"/>
      <c r="M330" s="263"/>
      <c r="N330" s="264"/>
      <c r="O330" s="264"/>
      <c r="P330" s="264"/>
      <c r="Q330" s="264"/>
      <c r="R330" s="264"/>
      <c r="S330" s="264"/>
      <c r="T330" s="26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6" t="s">
        <v>301</v>
      </c>
      <c r="AU330" s="266" t="s">
        <v>120</v>
      </c>
      <c r="AV330" s="15" t="s">
        <v>299</v>
      </c>
      <c r="AW330" s="15" t="s">
        <v>32</v>
      </c>
      <c r="AX330" s="15" t="s">
        <v>85</v>
      </c>
      <c r="AY330" s="266" t="s">
        <v>292</v>
      </c>
    </row>
    <row r="331" s="2" customFormat="1" ht="16.5" customHeight="1">
      <c r="A331" s="39"/>
      <c r="B331" s="40"/>
      <c r="C331" s="278" t="s">
        <v>839</v>
      </c>
      <c r="D331" s="278" t="s">
        <v>626</v>
      </c>
      <c r="E331" s="279" t="s">
        <v>6163</v>
      </c>
      <c r="F331" s="280" t="s">
        <v>6164</v>
      </c>
      <c r="G331" s="281" t="s">
        <v>581</v>
      </c>
      <c r="H331" s="282">
        <v>8</v>
      </c>
      <c r="I331" s="283"/>
      <c r="J331" s="284">
        <f>ROUND(I331*H331,2)</f>
        <v>0</v>
      </c>
      <c r="K331" s="280" t="s">
        <v>298</v>
      </c>
      <c r="L331" s="285"/>
      <c r="M331" s="286" t="s">
        <v>1</v>
      </c>
      <c r="N331" s="287" t="s">
        <v>42</v>
      </c>
      <c r="O331" s="92"/>
      <c r="P331" s="230">
        <f>O331*H331</f>
        <v>0</v>
      </c>
      <c r="Q331" s="230">
        <v>0.0025999999999999999</v>
      </c>
      <c r="R331" s="230">
        <f>Q331*H331</f>
        <v>0.020799999999999999</v>
      </c>
      <c r="S331" s="230">
        <v>0</v>
      </c>
      <c r="T331" s="231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2" t="s">
        <v>357</v>
      </c>
      <c r="AT331" s="232" t="s">
        <v>626</v>
      </c>
      <c r="AU331" s="232" t="s">
        <v>120</v>
      </c>
      <c r="AY331" s="18" t="s">
        <v>292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8" t="s">
        <v>85</v>
      </c>
      <c r="BK331" s="233">
        <f>ROUND(I331*H331,2)</f>
        <v>0</v>
      </c>
      <c r="BL331" s="18" t="s">
        <v>299</v>
      </c>
      <c r="BM331" s="232" t="s">
        <v>6165</v>
      </c>
    </row>
    <row r="332" s="2" customFormat="1" ht="16.5" customHeight="1">
      <c r="A332" s="39"/>
      <c r="B332" s="40"/>
      <c r="C332" s="278" t="s">
        <v>845</v>
      </c>
      <c r="D332" s="278" t="s">
        <v>626</v>
      </c>
      <c r="E332" s="279" t="s">
        <v>6166</v>
      </c>
      <c r="F332" s="280" t="s">
        <v>6167</v>
      </c>
      <c r="G332" s="281" t="s">
        <v>581</v>
      </c>
      <c r="H332" s="282">
        <v>4</v>
      </c>
      <c r="I332" s="283"/>
      <c r="J332" s="284">
        <f>ROUND(I332*H332,2)</f>
        <v>0</v>
      </c>
      <c r="K332" s="280" t="s">
        <v>1</v>
      </c>
      <c r="L332" s="285"/>
      <c r="M332" s="286" t="s">
        <v>1</v>
      </c>
      <c r="N332" s="287" t="s">
        <v>42</v>
      </c>
      <c r="O332" s="92"/>
      <c r="P332" s="230">
        <f>O332*H332</f>
        <v>0</v>
      </c>
      <c r="Q332" s="230">
        <v>0.0025999999999999999</v>
      </c>
      <c r="R332" s="230">
        <f>Q332*H332</f>
        <v>0.0104</v>
      </c>
      <c r="S332" s="230">
        <v>0</v>
      </c>
      <c r="T332" s="231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32" t="s">
        <v>357</v>
      </c>
      <c r="AT332" s="232" t="s">
        <v>626</v>
      </c>
      <c r="AU332" s="232" t="s">
        <v>120</v>
      </c>
      <c r="AY332" s="18" t="s">
        <v>292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8" t="s">
        <v>85</v>
      </c>
      <c r="BK332" s="233">
        <f>ROUND(I332*H332,2)</f>
        <v>0</v>
      </c>
      <c r="BL332" s="18" t="s">
        <v>299</v>
      </c>
      <c r="BM332" s="232" t="s">
        <v>6168</v>
      </c>
    </row>
    <row r="333" s="2" customFormat="1" ht="24.15" customHeight="1">
      <c r="A333" s="39"/>
      <c r="B333" s="40"/>
      <c r="C333" s="221" t="s">
        <v>852</v>
      </c>
      <c r="D333" s="221" t="s">
        <v>294</v>
      </c>
      <c r="E333" s="222" t="s">
        <v>6169</v>
      </c>
      <c r="F333" s="223" t="s">
        <v>6170</v>
      </c>
      <c r="G333" s="224" t="s">
        <v>581</v>
      </c>
      <c r="H333" s="225">
        <v>600</v>
      </c>
      <c r="I333" s="226"/>
      <c r="J333" s="227">
        <f>ROUND(I333*H333,2)</f>
        <v>0</v>
      </c>
      <c r="K333" s="223" t="s">
        <v>298</v>
      </c>
      <c r="L333" s="45"/>
      <c r="M333" s="228" t="s">
        <v>1</v>
      </c>
      <c r="N333" s="229" t="s">
        <v>42</v>
      </c>
      <c r="O333" s="92"/>
      <c r="P333" s="230">
        <f>O333*H333</f>
        <v>0</v>
      </c>
      <c r="Q333" s="230">
        <v>0</v>
      </c>
      <c r="R333" s="230">
        <f>Q333*H333</f>
        <v>0</v>
      </c>
      <c r="S333" s="230">
        <v>0</v>
      </c>
      <c r="T333" s="231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2" t="s">
        <v>299</v>
      </c>
      <c r="AT333" s="232" t="s">
        <v>294</v>
      </c>
      <c r="AU333" s="232" t="s">
        <v>120</v>
      </c>
      <c r="AY333" s="18" t="s">
        <v>292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8" t="s">
        <v>85</v>
      </c>
      <c r="BK333" s="233">
        <f>ROUND(I333*H333,2)</f>
        <v>0</v>
      </c>
      <c r="BL333" s="18" t="s">
        <v>299</v>
      </c>
      <c r="BM333" s="232" t="s">
        <v>6171</v>
      </c>
    </row>
    <row r="334" s="14" customFormat="1">
      <c r="A334" s="14"/>
      <c r="B334" s="245"/>
      <c r="C334" s="246"/>
      <c r="D334" s="236" t="s">
        <v>301</v>
      </c>
      <c r="E334" s="247" t="s">
        <v>1</v>
      </c>
      <c r="F334" s="248" t="s">
        <v>6155</v>
      </c>
      <c r="G334" s="246"/>
      <c r="H334" s="249">
        <v>600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301</v>
      </c>
      <c r="AU334" s="255" t="s">
        <v>120</v>
      </c>
      <c r="AV334" s="14" t="s">
        <v>120</v>
      </c>
      <c r="AW334" s="14" t="s">
        <v>32</v>
      </c>
      <c r="AX334" s="14" t="s">
        <v>85</v>
      </c>
      <c r="AY334" s="255" t="s">
        <v>292</v>
      </c>
    </row>
    <row r="335" s="2" customFormat="1" ht="24.15" customHeight="1">
      <c r="A335" s="39"/>
      <c r="B335" s="40"/>
      <c r="C335" s="221" t="s">
        <v>862</v>
      </c>
      <c r="D335" s="221" t="s">
        <v>294</v>
      </c>
      <c r="E335" s="222" t="s">
        <v>6172</v>
      </c>
      <c r="F335" s="223" t="s">
        <v>6173</v>
      </c>
      <c r="G335" s="224" t="s">
        <v>581</v>
      </c>
      <c r="H335" s="225">
        <v>7</v>
      </c>
      <c r="I335" s="226"/>
      <c r="J335" s="227">
        <f>ROUND(I335*H335,2)</f>
        <v>0</v>
      </c>
      <c r="K335" s="223" t="s">
        <v>298</v>
      </c>
      <c r="L335" s="45"/>
      <c r="M335" s="228" t="s">
        <v>1</v>
      </c>
      <c r="N335" s="229" t="s">
        <v>42</v>
      </c>
      <c r="O335" s="92"/>
      <c r="P335" s="230">
        <f>O335*H335</f>
        <v>0</v>
      </c>
      <c r="Q335" s="230">
        <v>0.00069999999999999999</v>
      </c>
      <c r="R335" s="230">
        <f>Q335*H335</f>
        <v>0.0048999999999999998</v>
      </c>
      <c r="S335" s="230">
        <v>0</v>
      </c>
      <c r="T335" s="23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2" t="s">
        <v>299</v>
      </c>
      <c r="AT335" s="232" t="s">
        <v>294</v>
      </c>
      <c r="AU335" s="232" t="s">
        <v>120</v>
      </c>
      <c r="AY335" s="18" t="s">
        <v>292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8" t="s">
        <v>85</v>
      </c>
      <c r="BK335" s="233">
        <f>ROUND(I335*H335,2)</f>
        <v>0</v>
      </c>
      <c r="BL335" s="18" t="s">
        <v>299</v>
      </c>
      <c r="BM335" s="232" t="s">
        <v>6174</v>
      </c>
    </row>
    <row r="336" s="14" customFormat="1">
      <c r="A336" s="14"/>
      <c r="B336" s="245"/>
      <c r="C336" s="246"/>
      <c r="D336" s="236" t="s">
        <v>301</v>
      </c>
      <c r="E336" s="247" t="s">
        <v>1</v>
      </c>
      <c r="F336" s="248" t="s">
        <v>6175</v>
      </c>
      <c r="G336" s="246"/>
      <c r="H336" s="249">
        <v>1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301</v>
      </c>
      <c r="AU336" s="255" t="s">
        <v>120</v>
      </c>
      <c r="AV336" s="14" t="s">
        <v>120</v>
      </c>
      <c r="AW336" s="14" t="s">
        <v>32</v>
      </c>
      <c r="AX336" s="14" t="s">
        <v>77</v>
      </c>
      <c r="AY336" s="255" t="s">
        <v>292</v>
      </c>
    </row>
    <row r="337" s="14" customFormat="1">
      <c r="A337" s="14"/>
      <c r="B337" s="245"/>
      <c r="C337" s="246"/>
      <c r="D337" s="236" t="s">
        <v>301</v>
      </c>
      <c r="E337" s="247" t="s">
        <v>1</v>
      </c>
      <c r="F337" s="248" t="s">
        <v>6176</v>
      </c>
      <c r="G337" s="246"/>
      <c r="H337" s="249">
        <v>1</v>
      </c>
      <c r="I337" s="250"/>
      <c r="J337" s="246"/>
      <c r="K337" s="246"/>
      <c r="L337" s="251"/>
      <c r="M337" s="252"/>
      <c r="N337" s="253"/>
      <c r="O337" s="253"/>
      <c r="P337" s="253"/>
      <c r="Q337" s="253"/>
      <c r="R337" s="253"/>
      <c r="S337" s="253"/>
      <c r="T337" s="25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5" t="s">
        <v>301</v>
      </c>
      <c r="AU337" s="255" t="s">
        <v>120</v>
      </c>
      <c r="AV337" s="14" t="s">
        <v>120</v>
      </c>
      <c r="AW337" s="14" t="s">
        <v>32</v>
      </c>
      <c r="AX337" s="14" t="s">
        <v>77</v>
      </c>
      <c r="AY337" s="255" t="s">
        <v>292</v>
      </c>
    </row>
    <row r="338" s="14" customFormat="1">
      <c r="A338" s="14"/>
      <c r="B338" s="245"/>
      <c r="C338" s="246"/>
      <c r="D338" s="236" t="s">
        <v>301</v>
      </c>
      <c r="E338" s="247" t="s">
        <v>1</v>
      </c>
      <c r="F338" s="248" t="s">
        <v>6177</v>
      </c>
      <c r="G338" s="246"/>
      <c r="H338" s="249">
        <v>1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301</v>
      </c>
      <c r="AU338" s="255" t="s">
        <v>120</v>
      </c>
      <c r="AV338" s="14" t="s">
        <v>120</v>
      </c>
      <c r="AW338" s="14" t="s">
        <v>32</v>
      </c>
      <c r="AX338" s="14" t="s">
        <v>77</v>
      </c>
      <c r="AY338" s="255" t="s">
        <v>292</v>
      </c>
    </row>
    <row r="339" s="14" customFormat="1">
      <c r="A339" s="14"/>
      <c r="B339" s="245"/>
      <c r="C339" s="246"/>
      <c r="D339" s="236" t="s">
        <v>301</v>
      </c>
      <c r="E339" s="247" t="s">
        <v>1</v>
      </c>
      <c r="F339" s="248" t="s">
        <v>6178</v>
      </c>
      <c r="G339" s="246"/>
      <c r="H339" s="249">
        <v>1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301</v>
      </c>
      <c r="AU339" s="255" t="s">
        <v>120</v>
      </c>
      <c r="AV339" s="14" t="s">
        <v>120</v>
      </c>
      <c r="AW339" s="14" t="s">
        <v>32</v>
      </c>
      <c r="AX339" s="14" t="s">
        <v>77</v>
      </c>
      <c r="AY339" s="255" t="s">
        <v>292</v>
      </c>
    </row>
    <row r="340" s="14" customFormat="1">
      <c r="A340" s="14"/>
      <c r="B340" s="245"/>
      <c r="C340" s="246"/>
      <c r="D340" s="236" t="s">
        <v>301</v>
      </c>
      <c r="E340" s="247" t="s">
        <v>1</v>
      </c>
      <c r="F340" s="248" t="s">
        <v>6179</v>
      </c>
      <c r="G340" s="246"/>
      <c r="H340" s="249">
        <v>1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301</v>
      </c>
      <c r="AU340" s="255" t="s">
        <v>120</v>
      </c>
      <c r="AV340" s="14" t="s">
        <v>120</v>
      </c>
      <c r="AW340" s="14" t="s">
        <v>32</v>
      </c>
      <c r="AX340" s="14" t="s">
        <v>77</v>
      </c>
      <c r="AY340" s="255" t="s">
        <v>292</v>
      </c>
    </row>
    <row r="341" s="14" customFormat="1">
      <c r="A341" s="14"/>
      <c r="B341" s="245"/>
      <c r="C341" s="246"/>
      <c r="D341" s="236" t="s">
        <v>301</v>
      </c>
      <c r="E341" s="247" t="s">
        <v>1</v>
      </c>
      <c r="F341" s="248" t="s">
        <v>6180</v>
      </c>
      <c r="G341" s="246"/>
      <c r="H341" s="249">
        <v>1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301</v>
      </c>
      <c r="AU341" s="255" t="s">
        <v>120</v>
      </c>
      <c r="AV341" s="14" t="s">
        <v>120</v>
      </c>
      <c r="AW341" s="14" t="s">
        <v>32</v>
      </c>
      <c r="AX341" s="14" t="s">
        <v>77</v>
      </c>
      <c r="AY341" s="255" t="s">
        <v>292</v>
      </c>
    </row>
    <row r="342" s="14" customFormat="1">
      <c r="A342" s="14"/>
      <c r="B342" s="245"/>
      <c r="C342" s="246"/>
      <c r="D342" s="236" t="s">
        <v>301</v>
      </c>
      <c r="E342" s="247" t="s">
        <v>1</v>
      </c>
      <c r="F342" s="248" t="s">
        <v>6181</v>
      </c>
      <c r="G342" s="246"/>
      <c r="H342" s="249">
        <v>1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301</v>
      </c>
      <c r="AU342" s="255" t="s">
        <v>120</v>
      </c>
      <c r="AV342" s="14" t="s">
        <v>120</v>
      </c>
      <c r="AW342" s="14" t="s">
        <v>32</v>
      </c>
      <c r="AX342" s="14" t="s">
        <v>77</v>
      </c>
      <c r="AY342" s="255" t="s">
        <v>292</v>
      </c>
    </row>
    <row r="343" s="15" customFormat="1">
      <c r="A343" s="15"/>
      <c r="B343" s="256"/>
      <c r="C343" s="257"/>
      <c r="D343" s="236" t="s">
        <v>301</v>
      </c>
      <c r="E343" s="258" t="s">
        <v>1</v>
      </c>
      <c r="F343" s="259" t="s">
        <v>304</v>
      </c>
      <c r="G343" s="257"/>
      <c r="H343" s="260">
        <v>7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301</v>
      </c>
      <c r="AU343" s="266" t="s">
        <v>120</v>
      </c>
      <c r="AV343" s="15" t="s">
        <v>299</v>
      </c>
      <c r="AW343" s="15" t="s">
        <v>32</v>
      </c>
      <c r="AX343" s="15" t="s">
        <v>85</v>
      </c>
      <c r="AY343" s="266" t="s">
        <v>292</v>
      </c>
    </row>
    <row r="344" s="2" customFormat="1" ht="24.15" customHeight="1">
      <c r="A344" s="39"/>
      <c r="B344" s="40"/>
      <c r="C344" s="278" t="s">
        <v>866</v>
      </c>
      <c r="D344" s="278" t="s">
        <v>626</v>
      </c>
      <c r="E344" s="279" t="s">
        <v>6182</v>
      </c>
      <c r="F344" s="280" t="s">
        <v>6183</v>
      </c>
      <c r="G344" s="281" t="s">
        <v>581</v>
      </c>
      <c r="H344" s="282">
        <v>1</v>
      </c>
      <c r="I344" s="283"/>
      <c r="J344" s="284">
        <f>ROUND(I344*H344,2)</f>
        <v>0</v>
      </c>
      <c r="K344" s="280" t="s">
        <v>298</v>
      </c>
      <c r="L344" s="285"/>
      <c r="M344" s="286" t="s">
        <v>1</v>
      </c>
      <c r="N344" s="287" t="s">
        <v>42</v>
      </c>
      <c r="O344" s="92"/>
      <c r="P344" s="230">
        <f>O344*H344</f>
        <v>0</v>
      </c>
      <c r="Q344" s="230">
        <v>0.0035000000000000001</v>
      </c>
      <c r="R344" s="230">
        <f>Q344*H344</f>
        <v>0.0035000000000000001</v>
      </c>
      <c r="S344" s="230">
        <v>0</v>
      </c>
      <c r="T344" s="23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2" t="s">
        <v>357</v>
      </c>
      <c r="AT344" s="232" t="s">
        <v>626</v>
      </c>
      <c r="AU344" s="232" t="s">
        <v>120</v>
      </c>
      <c r="AY344" s="18" t="s">
        <v>292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8" t="s">
        <v>85</v>
      </c>
      <c r="BK344" s="233">
        <f>ROUND(I344*H344,2)</f>
        <v>0</v>
      </c>
      <c r="BL344" s="18" t="s">
        <v>299</v>
      </c>
      <c r="BM344" s="232" t="s">
        <v>6184</v>
      </c>
    </row>
    <row r="345" s="14" customFormat="1">
      <c r="A345" s="14"/>
      <c r="B345" s="245"/>
      <c r="C345" s="246"/>
      <c r="D345" s="236" t="s">
        <v>301</v>
      </c>
      <c r="E345" s="247" t="s">
        <v>1</v>
      </c>
      <c r="F345" s="248" t="s">
        <v>6185</v>
      </c>
      <c r="G345" s="246"/>
      <c r="H345" s="249">
        <v>1</v>
      </c>
      <c r="I345" s="250"/>
      <c r="J345" s="246"/>
      <c r="K345" s="246"/>
      <c r="L345" s="251"/>
      <c r="M345" s="252"/>
      <c r="N345" s="253"/>
      <c r="O345" s="253"/>
      <c r="P345" s="253"/>
      <c r="Q345" s="253"/>
      <c r="R345" s="253"/>
      <c r="S345" s="253"/>
      <c r="T345" s="25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5" t="s">
        <v>301</v>
      </c>
      <c r="AU345" s="255" t="s">
        <v>120</v>
      </c>
      <c r="AV345" s="14" t="s">
        <v>120</v>
      </c>
      <c r="AW345" s="14" t="s">
        <v>32</v>
      </c>
      <c r="AX345" s="14" t="s">
        <v>77</v>
      </c>
      <c r="AY345" s="255" t="s">
        <v>292</v>
      </c>
    </row>
    <row r="346" s="15" customFormat="1">
      <c r="A346" s="15"/>
      <c r="B346" s="256"/>
      <c r="C346" s="257"/>
      <c r="D346" s="236" t="s">
        <v>301</v>
      </c>
      <c r="E346" s="258" t="s">
        <v>1</v>
      </c>
      <c r="F346" s="259" t="s">
        <v>304</v>
      </c>
      <c r="G346" s="257"/>
      <c r="H346" s="260">
        <v>1</v>
      </c>
      <c r="I346" s="261"/>
      <c r="J346" s="257"/>
      <c r="K346" s="257"/>
      <c r="L346" s="262"/>
      <c r="M346" s="263"/>
      <c r="N346" s="264"/>
      <c r="O346" s="264"/>
      <c r="P346" s="264"/>
      <c r="Q346" s="264"/>
      <c r="R346" s="264"/>
      <c r="S346" s="264"/>
      <c r="T346" s="26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6" t="s">
        <v>301</v>
      </c>
      <c r="AU346" s="266" t="s">
        <v>120</v>
      </c>
      <c r="AV346" s="15" t="s">
        <v>299</v>
      </c>
      <c r="AW346" s="15" t="s">
        <v>32</v>
      </c>
      <c r="AX346" s="15" t="s">
        <v>85</v>
      </c>
      <c r="AY346" s="266" t="s">
        <v>292</v>
      </c>
    </row>
    <row r="347" s="2" customFormat="1" ht="24.15" customHeight="1">
      <c r="A347" s="39"/>
      <c r="B347" s="40"/>
      <c r="C347" s="278" t="s">
        <v>872</v>
      </c>
      <c r="D347" s="278" t="s">
        <v>626</v>
      </c>
      <c r="E347" s="279" t="s">
        <v>6186</v>
      </c>
      <c r="F347" s="280" t="s">
        <v>6187</v>
      </c>
      <c r="G347" s="281" t="s">
        <v>581</v>
      </c>
      <c r="H347" s="282">
        <v>1</v>
      </c>
      <c r="I347" s="283"/>
      <c r="J347" s="284">
        <f>ROUND(I347*H347,2)</f>
        <v>0</v>
      </c>
      <c r="K347" s="280" t="s">
        <v>298</v>
      </c>
      <c r="L347" s="285"/>
      <c r="M347" s="286" t="s">
        <v>1</v>
      </c>
      <c r="N347" s="287" t="s">
        <v>42</v>
      </c>
      <c r="O347" s="92"/>
      <c r="P347" s="230">
        <f>O347*H347</f>
        <v>0</v>
      </c>
      <c r="Q347" s="230">
        <v>0.0025999999999999999</v>
      </c>
      <c r="R347" s="230">
        <f>Q347*H347</f>
        <v>0.0025999999999999999</v>
      </c>
      <c r="S347" s="230">
        <v>0</v>
      </c>
      <c r="T347" s="231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2" t="s">
        <v>357</v>
      </c>
      <c r="AT347" s="232" t="s">
        <v>626</v>
      </c>
      <c r="AU347" s="232" t="s">
        <v>120</v>
      </c>
      <c r="AY347" s="18" t="s">
        <v>292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8" t="s">
        <v>85</v>
      </c>
      <c r="BK347" s="233">
        <f>ROUND(I347*H347,2)</f>
        <v>0</v>
      </c>
      <c r="BL347" s="18" t="s">
        <v>299</v>
      </c>
      <c r="BM347" s="232" t="s">
        <v>6188</v>
      </c>
    </row>
    <row r="348" s="14" customFormat="1">
      <c r="A348" s="14"/>
      <c r="B348" s="245"/>
      <c r="C348" s="246"/>
      <c r="D348" s="236" t="s">
        <v>301</v>
      </c>
      <c r="E348" s="247" t="s">
        <v>1</v>
      </c>
      <c r="F348" s="248" t="s">
        <v>6189</v>
      </c>
      <c r="G348" s="246"/>
      <c r="H348" s="249">
        <v>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301</v>
      </c>
      <c r="AU348" s="255" t="s">
        <v>120</v>
      </c>
      <c r="AV348" s="14" t="s">
        <v>120</v>
      </c>
      <c r="AW348" s="14" t="s">
        <v>32</v>
      </c>
      <c r="AX348" s="14" t="s">
        <v>85</v>
      </c>
      <c r="AY348" s="255" t="s">
        <v>292</v>
      </c>
    </row>
    <row r="349" s="2" customFormat="1" ht="21.75" customHeight="1">
      <c r="A349" s="39"/>
      <c r="B349" s="40"/>
      <c r="C349" s="278" t="s">
        <v>876</v>
      </c>
      <c r="D349" s="278" t="s">
        <v>626</v>
      </c>
      <c r="E349" s="279" t="s">
        <v>6190</v>
      </c>
      <c r="F349" s="280" t="s">
        <v>6191</v>
      </c>
      <c r="G349" s="281" t="s">
        <v>581</v>
      </c>
      <c r="H349" s="282">
        <v>2</v>
      </c>
      <c r="I349" s="283"/>
      <c r="J349" s="284">
        <f>ROUND(I349*H349,2)</f>
        <v>0</v>
      </c>
      <c r="K349" s="280" t="s">
        <v>298</v>
      </c>
      <c r="L349" s="285"/>
      <c r="M349" s="286" t="s">
        <v>1</v>
      </c>
      <c r="N349" s="287" t="s">
        <v>42</v>
      </c>
      <c r="O349" s="92"/>
      <c r="P349" s="230">
        <f>O349*H349</f>
        <v>0</v>
      </c>
      <c r="Q349" s="230">
        <v>0.0155</v>
      </c>
      <c r="R349" s="230">
        <f>Q349*H349</f>
        <v>0.031</v>
      </c>
      <c r="S349" s="230">
        <v>0</v>
      </c>
      <c r="T349" s="23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2" t="s">
        <v>357</v>
      </c>
      <c r="AT349" s="232" t="s">
        <v>626</v>
      </c>
      <c r="AU349" s="232" t="s">
        <v>120</v>
      </c>
      <c r="AY349" s="18" t="s">
        <v>292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8" t="s">
        <v>85</v>
      </c>
      <c r="BK349" s="233">
        <f>ROUND(I349*H349,2)</f>
        <v>0</v>
      </c>
      <c r="BL349" s="18" t="s">
        <v>299</v>
      </c>
      <c r="BM349" s="232" t="s">
        <v>6192</v>
      </c>
    </row>
    <row r="350" s="14" customFormat="1">
      <c r="A350" s="14"/>
      <c r="B350" s="245"/>
      <c r="C350" s="246"/>
      <c r="D350" s="236" t="s">
        <v>301</v>
      </c>
      <c r="E350" s="247" t="s">
        <v>1</v>
      </c>
      <c r="F350" s="248" t="s">
        <v>6193</v>
      </c>
      <c r="G350" s="246"/>
      <c r="H350" s="249">
        <v>1</v>
      </c>
      <c r="I350" s="250"/>
      <c r="J350" s="246"/>
      <c r="K350" s="246"/>
      <c r="L350" s="251"/>
      <c r="M350" s="252"/>
      <c r="N350" s="253"/>
      <c r="O350" s="253"/>
      <c r="P350" s="253"/>
      <c r="Q350" s="253"/>
      <c r="R350" s="253"/>
      <c r="S350" s="253"/>
      <c r="T350" s="25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5" t="s">
        <v>301</v>
      </c>
      <c r="AU350" s="255" t="s">
        <v>120</v>
      </c>
      <c r="AV350" s="14" t="s">
        <v>120</v>
      </c>
      <c r="AW350" s="14" t="s">
        <v>32</v>
      </c>
      <c r="AX350" s="14" t="s">
        <v>77</v>
      </c>
      <c r="AY350" s="255" t="s">
        <v>292</v>
      </c>
    </row>
    <row r="351" s="14" customFormat="1">
      <c r="A351" s="14"/>
      <c r="B351" s="245"/>
      <c r="C351" s="246"/>
      <c r="D351" s="236" t="s">
        <v>301</v>
      </c>
      <c r="E351" s="247" t="s">
        <v>1</v>
      </c>
      <c r="F351" s="248" t="s">
        <v>6194</v>
      </c>
      <c r="G351" s="246"/>
      <c r="H351" s="249">
        <v>1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301</v>
      </c>
      <c r="AU351" s="255" t="s">
        <v>120</v>
      </c>
      <c r="AV351" s="14" t="s">
        <v>120</v>
      </c>
      <c r="AW351" s="14" t="s">
        <v>32</v>
      </c>
      <c r="AX351" s="14" t="s">
        <v>77</v>
      </c>
      <c r="AY351" s="255" t="s">
        <v>292</v>
      </c>
    </row>
    <row r="352" s="15" customFormat="1">
      <c r="A352" s="15"/>
      <c r="B352" s="256"/>
      <c r="C352" s="257"/>
      <c r="D352" s="236" t="s">
        <v>301</v>
      </c>
      <c r="E352" s="258" t="s">
        <v>1</v>
      </c>
      <c r="F352" s="259" t="s">
        <v>304</v>
      </c>
      <c r="G352" s="257"/>
      <c r="H352" s="260">
        <v>2</v>
      </c>
      <c r="I352" s="261"/>
      <c r="J352" s="257"/>
      <c r="K352" s="257"/>
      <c r="L352" s="262"/>
      <c r="M352" s="263"/>
      <c r="N352" s="264"/>
      <c r="O352" s="264"/>
      <c r="P352" s="264"/>
      <c r="Q352" s="264"/>
      <c r="R352" s="264"/>
      <c r="S352" s="264"/>
      <c r="T352" s="26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6" t="s">
        <v>301</v>
      </c>
      <c r="AU352" s="266" t="s">
        <v>120</v>
      </c>
      <c r="AV352" s="15" t="s">
        <v>299</v>
      </c>
      <c r="AW352" s="15" t="s">
        <v>32</v>
      </c>
      <c r="AX352" s="15" t="s">
        <v>85</v>
      </c>
      <c r="AY352" s="266" t="s">
        <v>292</v>
      </c>
    </row>
    <row r="353" s="2" customFormat="1" ht="16.5" customHeight="1">
      <c r="A353" s="39"/>
      <c r="B353" s="40"/>
      <c r="C353" s="278" t="s">
        <v>895</v>
      </c>
      <c r="D353" s="278" t="s">
        <v>626</v>
      </c>
      <c r="E353" s="279" t="s">
        <v>6195</v>
      </c>
      <c r="F353" s="280" t="s">
        <v>6196</v>
      </c>
      <c r="G353" s="281" t="s">
        <v>581</v>
      </c>
      <c r="H353" s="282">
        <v>1</v>
      </c>
      <c r="I353" s="283"/>
      <c r="J353" s="284">
        <f>ROUND(I353*H353,2)</f>
        <v>0</v>
      </c>
      <c r="K353" s="280" t="s">
        <v>298</v>
      </c>
      <c r="L353" s="285"/>
      <c r="M353" s="286" t="s">
        <v>1</v>
      </c>
      <c r="N353" s="287" t="s">
        <v>42</v>
      </c>
      <c r="O353" s="92"/>
      <c r="P353" s="230">
        <f>O353*H353</f>
        <v>0</v>
      </c>
      <c r="Q353" s="230">
        <v>0.0040000000000000001</v>
      </c>
      <c r="R353" s="230">
        <f>Q353*H353</f>
        <v>0.0040000000000000001</v>
      </c>
      <c r="S353" s="230">
        <v>0</v>
      </c>
      <c r="T353" s="23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2" t="s">
        <v>357</v>
      </c>
      <c r="AT353" s="232" t="s">
        <v>626</v>
      </c>
      <c r="AU353" s="232" t="s">
        <v>120</v>
      </c>
      <c r="AY353" s="18" t="s">
        <v>292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8" t="s">
        <v>85</v>
      </c>
      <c r="BK353" s="233">
        <f>ROUND(I353*H353,2)</f>
        <v>0</v>
      </c>
      <c r="BL353" s="18" t="s">
        <v>299</v>
      </c>
      <c r="BM353" s="232" t="s">
        <v>6197</v>
      </c>
    </row>
    <row r="354" s="14" customFormat="1">
      <c r="A354" s="14"/>
      <c r="B354" s="245"/>
      <c r="C354" s="246"/>
      <c r="D354" s="236" t="s">
        <v>301</v>
      </c>
      <c r="E354" s="247" t="s">
        <v>1</v>
      </c>
      <c r="F354" s="248" t="s">
        <v>6175</v>
      </c>
      <c r="G354" s="246"/>
      <c r="H354" s="249">
        <v>1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301</v>
      </c>
      <c r="AU354" s="255" t="s">
        <v>120</v>
      </c>
      <c r="AV354" s="14" t="s">
        <v>120</v>
      </c>
      <c r="AW354" s="14" t="s">
        <v>32</v>
      </c>
      <c r="AX354" s="14" t="s">
        <v>85</v>
      </c>
      <c r="AY354" s="255" t="s">
        <v>292</v>
      </c>
    </row>
    <row r="355" s="2" customFormat="1" ht="24.15" customHeight="1">
      <c r="A355" s="39"/>
      <c r="B355" s="40"/>
      <c r="C355" s="278" t="s">
        <v>907</v>
      </c>
      <c r="D355" s="278" t="s">
        <v>626</v>
      </c>
      <c r="E355" s="279" t="s">
        <v>6198</v>
      </c>
      <c r="F355" s="280" t="s">
        <v>6199</v>
      </c>
      <c r="G355" s="281" t="s">
        <v>581</v>
      </c>
      <c r="H355" s="282">
        <v>1</v>
      </c>
      <c r="I355" s="283"/>
      <c r="J355" s="284">
        <f>ROUND(I355*H355,2)</f>
        <v>0</v>
      </c>
      <c r="K355" s="280" t="s">
        <v>298</v>
      </c>
      <c r="L355" s="285"/>
      <c r="M355" s="286" t="s">
        <v>1</v>
      </c>
      <c r="N355" s="287" t="s">
        <v>42</v>
      </c>
      <c r="O355" s="92"/>
      <c r="P355" s="230">
        <f>O355*H355</f>
        <v>0</v>
      </c>
      <c r="Q355" s="230">
        <v>0.0025000000000000001</v>
      </c>
      <c r="R355" s="230">
        <f>Q355*H355</f>
        <v>0.0025000000000000001</v>
      </c>
      <c r="S355" s="230">
        <v>0</v>
      </c>
      <c r="T355" s="23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2" t="s">
        <v>357</v>
      </c>
      <c r="AT355" s="232" t="s">
        <v>626</v>
      </c>
      <c r="AU355" s="232" t="s">
        <v>120</v>
      </c>
      <c r="AY355" s="18" t="s">
        <v>292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8" t="s">
        <v>85</v>
      </c>
      <c r="BK355" s="233">
        <f>ROUND(I355*H355,2)</f>
        <v>0</v>
      </c>
      <c r="BL355" s="18" t="s">
        <v>299</v>
      </c>
      <c r="BM355" s="232" t="s">
        <v>6200</v>
      </c>
    </row>
    <row r="356" s="14" customFormat="1">
      <c r="A356" s="14"/>
      <c r="B356" s="245"/>
      <c r="C356" s="246"/>
      <c r="D356" s="236" t="s">
        <v>301</v>
      </c>
      <c r="E356" s="247" t="s">
        <v>1</v>
      </c>
      <c r="F356" s="248" t="s">
        <v>6178</v>
      </c>
      <c r="G356" s="246"/>
      <c r="H356" s="249">
        <v>1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301</v>
      </c>
      <c r="AU356" s="255" t="s">
        <v>120</v>
      </c>
      <c r="AV356" s="14" t="s">
        <v>120</v>
      </c>
      <c r="AW356" s="14" t="s">
        <v>32</v>
      </c>
      <c r="AX356" s="14" t="s">
        <v>85</v>
      </c>
      <c r="AY356" s="255" t="s">
        <v>292</v>
      </c>
    </row>
    <row r="357" s="2" customFormat="1" ht="21.75" customHeight="1">
      <c r="A357" s="39"/>
      <c r="B357" s="40"/>
      <c r="C357" s="278" t="s">
        <v>911</v>
      </c>
      <c r="D357" s="278" t="s">
        <v>626</v>
      </c>
      <c r="E357" s="279" t="s">
        <v>6201</v>
      </c>
      <c r="F357" s="280" t="s">
        <v>6202</v>
      </c>
      <c r="G357" s="281" t="s">
        <v>581</v>
      </c>
      <c r="H357" s="282">
        <v>1</v>
      </c>
      <c r="I357" s="283"/>
      <c r="J357" s="284">
        <f>ROUND(I357*H357,2)</f>
        <v>0</v>
      </c>
      <c r="K357" s="280" t="s">
        <v>298</v>
      </c>
      <c r="L357" s="285"/>
      <c r="M357" s="286" t="s">
        <v>1</v>
      </c>
      <c r="N357" s="287" t="s">
        <v>42</v>
      </c>
      <c r="O357" s="92"/>
      <c r="P357" s="230">
        <f>O357*H357</f>
        <v>0</v>
      </c>
      <c r="Q357" s="230">
        <v>0.00089999999999999998</v>
      </c>
      <c r="R357" s="230">
        <f>Q357*H357</f>
        <v>0.00089999999999999998</v>
      </c>
      <c r="S357" s="230">
        <v>0</v>
      </c>
      <c r="T357" s="231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2" t="s">
        <v>357</v>
      </c>
      <c r="AT357" s="232" t="s">
        <v>626</v>
      </c>
      <c r="AU357" s="232" t="s">
        <v>120</v>
      </c>
      <c r="AY357" s="18" t="s">
        <v>292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8" t="s">
        <v>85</v>
      </c>
      <c r="BK357" s="233">
        <f>ROUND(I357*H357,2)</f>
        <v>0</v>
      </c>
      <c r="BL357" s="18" t="s">
        <v>299</v>
      </c>
      <c r="BM357" s="232" t="s">
        <v>6203</v>
      </c>
    </row>
    <row r="358" s="14" customFormat="1">
      <c r="A358" s="14"/>
      <c r="B358" s="245"/>
      <c r="C358" s="246"/>
      <c r="D358" s="236" t="s">
        <v>301</v>
      </c>
      <c r="E358" s="247" t="s">
        <v>1</v>
      </c>
      <c r="F358" s="248" t="s">
        <v>6204</v>
      </c>
      <c r="G358" s="246"/>
      <c r="H358" s="249">
        <v>1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301</v>
      </c>
      <c r="AU358" s="255" t="s">
        <v>120</v>
      </c>
      <c r="AV358" s="14" t="s">
        <v>120</v>
      </c>
      <c r="AW358" s="14" t="s">
        <v>32</v>
      </c>
      <c r="AX358" s="14" t="s">
        <v>85</v>
      </c>
      <c r="AY358" s="255" t="s">
        <v>292</v>
      </c>
    </row>
    <row r="359" s="2" customFormat="1" ht="24.15" customHeight="1">
      <c r="A359" s="39"/>
      <c r="B359" s="40"/>
      <c r="C359" s="221" t="s">
        <v>914</v>
      </c>
      <c r="D359" s="221" t="s">
        <v>294</v>
      </c>
      <c r="E359" s="222" t="s">
        <v>6205</v>
      </c>
      <c r="F359" s="223" t="s">
        <v>6206</v>
      </c>
      <c r="G359" s="224" t="s">
        <v>581</v>
      </c>
      <c r="H359" s="225">
        <v>7</v>
      </c>
      <c r="I359" s="226"/>
      <c r="J359" s="227">
        <f>ROUND(I359*H359,2)</f>
        <v>0</v>
      </c>
      <c r="K359" s="223" t="s">
        <v>298</v>
      </c>
      <c r="L359" s="45"/>
      <c r="M359" s="228" t="s">
        <v>1</v>
      </c>
      <c r="N359" s="229" t="s">
        <v>42</v>
      </c>
      <c r="O359" s="92"/>
      <c r="P359" s="230">
        <f>O359*H359</f>
        <v>0</v>
      </c>
      <c r="Q359" s="230">
        <v>0.10940999999999999</v>
      </c>
      <c r="R359" s="230">
        <f>Q359*H359</f>
        <v>0.76586999999999994</v>
      </c>
      <c r="S359" s="230">
        <v>0</v>
      </c>
      <c r="T359" s="23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2" t="s">
        <v>299</v>
      </c>
      <c r="AT359" s="232" t="s">
        <v>294</v>
      </c>
      <c r="AU359" s="232" t="s">
        <v>120</v>
      </c>
      <c r="AY359" s="18" t="s">
        <v>292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8" t="s">
        <v>85</v>
      </c>
      <c r="BK359" s="233">
        <f>ROUND(I359*H359,2)</f>
        <v>0</v>
      </c>
      <c r="BL359" s="18" t="s">
        <v>299</v>
      </c>
      <c r="BM359" s="232" t="s">
        <v>6207</v>
      </c>
    </row>
    <row r="360" s="2" customFormat="1" ht="21.75" customHeight="1">
      <c r="A360" s="39"/>
      <c r="B360" s="40"/>
      <c r="C360" s="278" t="s">
        <v>918</v>
      </c>
      <c r="D360" s="278" t="s">
        <v>626</v>
      </c>
      <c r="E360" s="279" t="s">
        <v>6208</v>
      </c>
      <c r="F360" s="280" t="s">
        <v>6209</v>
      </c>
      <c r="G360" s="281" t="s">
        <v>581</v>
      </c>
      <c r="H360" s="282">
        <v>7</v>
      </c>
      <c r="I360" s="283"/>
      <c r="J360" s="284">
        <f>ROUND(I360*H360,2)</f>
        <v>0</v>
      </c>
      <c r="K360" s="280" t="s">
        <v>298</v>
      </c>
      <c r="L360" s="285"/>
      <c r="M360" s="286" t="s">
        <v>1</v>
      </c>
      <c r="N360" s="287" t="s">
        <v>42</v>
      </c>
      <c r="O360" s="92"/>
      <c r="P360" s="230">
        <f>O360*H360</f>
        <v>0</v>
      </c>
      <c r="Q360" s="230">
        <v>0.0064999999999999997</v>
      </c>
      <c r="R360" s="230">
        <f>Q360*H360</f>
        <v>0.045499999999999999</v>
      </c>
      <c r="S360" s="230">
        <v>0</v>
      </c>
      <c r="T360" s="231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2" t="s">
        <v>357</v>
      </c>
      <c r="AT360" s="232" t="s">
        <v>626</v>
      </c>
      <c r="AU360" s="232" t="s">
        <v>120</v>
      </c>
      <c r="AY360" s="18" t="s">
        <v>292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8" t="s">
        <v>85</v>
      </c>
      <c r="BK360" s="233">
        <f>ROUND(I360*H360,2)</f>
        <v>0</v>
      </c>
      <c r="BL360" s="18" t="s">
        <v>299</v>
      </c>
      <c r="BM360" s="232" t="s">
        <v>6210</v>
      </c>
    </row>
    <row r="361" s="2" customFormat="1" ht="16.5" customHeight="1">
      <c r="A361" s="39"/>
      <c r="B361" s="40"/>
      <c r="C361" s="278" t="s">
        <v>923</v>
      </c>
      <c r="D361" s="278" t="s">
        <v>626</v>
      </c>
      <c r="E361" s="279" t="s">
        <v>6211</v>
      </c>
      <c r="F361" s="280" t="s">
        <v>6212</v>
      </c>
      <c r="G361" s="281" t="s">
        <v>581</v>
      </c>
      <c r="H361" s="282">
        <v>7</v>
      </c>
      <c r="I361" s="283"/>
      <c r="J361" s="284">
        <f>ROUND(I361*H361,2)</f>
        <v>0</v>
      </c>
      <c r="K361" s="280" t="s">
        <v>298</v>
      </c>
      <c r="L361" s="285"/>
      <c r="M361" s="286" t="s">
        <v>1</v>
      </c>
      <c r="N361" s="287" t="s">
        <v>42</v>
      </c>
      <c r="O361" s="92"/>
      <c r="P361" s="230">
        <f>O361*H361</f>
        <v>0</v>
      </c>
      <c r="Q361" s="230">
        <v>0.0033</v>
      </c>
      <c r="R361" s="230">
        <f>Q361*H361</f>
        <v>0.023099999999999999</v>
      </c>
      <c r="S361" s="230">
        <v>0</v>
      </c>
      <c r="T361" s="231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2" t="s">
        <v>357</v>
      </c>
      <c r="AT361" s="232" t="s">
        <v>626</v>
      </c>
      <c r="AU361" s="232" t="s">
        <v>120</v>
      </c>
      <c r="AY361" s="18" t="s">
        <v>292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8" t="s">
        <v>85</v>
      </c>
      <c r="BK361" s="233">
        <f>ROUND(I361*H361,2)</f>
        <v>0</v>
      </c>
      <c r="BL361" s="18" t="s">
        <v>299</v>
      </c>
      <c r="BM361" s="232" t="s">
        <v>6213</v>
      </c>
    </row>
    <row r="362" s="2" customFormat="1" ht="16.5" customHeight="1">
      <c r="A362" s="39"/>
      <c r="B362" s="40"/>
      <c r="C362" s="278" t="s">
        <v>940</v>
      </c>
      <c r="D362" s="278" t="s">
        <v>626</v>
      </c>
      <c r="E362" s="279" t="s">
        <v>6214</v>
      </c>
      <c r="F362" s="280" t="s">
        <v>6215</v>
      </c>
      <c r="G362" s="281" t="s">
        <v>581</v>
      </c>
      <c r="H362" s="282">
        <v>7</v>
      </c>
      <c r="I362" s="283"/>
      <c r="J362" s="284">
        <f>ROUND(I362*H362,2)</f>
        <v>0</v>
      </c>
      <c r="K362" s="280" t="s">
        <v>298</v>
      </c>
      <c r="L362" s="285"/>
      <c r="M362" s="286" t="s">
        <v>1</v>
      </c>
      <c r="N362" s="287" t="s">
        <v>42</v>
      </c>
      <c r="O362" s="92"/>
      <c r="P362" s="230">
        <f>O362*H362</f>
        <v>0</v>
      </c>
      <c r="Q362" s="230">
        <v>0.00014999999999999999</v>
      </c>
      <c r="R362" s="230">
        <f>Q362*H362</f>
        <v>0.0010499999999999999</v>
      </c>
      <c r="S362" s="230">
        <v>0</v>
      </c>
      <c r="T362" s="231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32" t="s">
        <v>357</v>
      </c>
      <c r="AT362" s="232" t="s">
        <v>626</v>
      </c>
      <c r="AU362" s="232" t="s">
        <v>120</v>
      </c>
      <c r="AY362" s="18" t="s">
        <v>292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8" t="s">
        <v>85</v>
      </c>
      <c r="BK362" s="233">
        <f>ROUND(I362*H362,2)</f>
        <v>0</v>
      </c>
      <c r="BL362" s="18" t="s">
        <v>299</v>
      </c>
      <c r="BM362" s="232" t="s">
        <v>6216</v>
      </c>
    </row>
    <row r="363" s="2" customFormat="1" ht="24.15" customHeight="1">
      <c r="A363" s="39"/>
      <c r="B363" s="40"/>
      <c r="C363" s="221" t="s">
        <v>947</v>
      </c>
      <c r="D363" s="221" t="s">
        <v>294</v>
      </c>
      <c r="E363" s="222" t="s">
        <v>6217</v>
      </c>
      <c r="F363" s="223" t="s">
        <v>6218</v>
      </c>
      <c r="G363" s="224" t="s">
        <v>581</v>
      </c>
      <c r="H363" s="225">
        <v>7</v>
      </c>
      <c r="I363" s="226"/>
      <c r="J363" s="227">
        <f>ROUND(I363*H363,2)</f>
        <v>0</v>
      </c>
      <c r="K363" s="223" t="s">
        <v>298</v>
      </c>
      <c r="L363" s="45"/>
      <c r="M363" s="228" t="s">
        <v>1</v>
      </c>
      <c r="N363" s="229" t="s">
        <v>42</v>
      </c>
      <c r="O363" s="92"/>
      <c r="P363" s="230">
        <f>O363*H363</f>
        <v>0</v>
      </c>
      <c r="Q363" s="230">
        <v>0</v>
      </c>
      <c r="R363" s="230">
        <f>Q363*H363</f>
        <v>0</v>
      </c>
      <c r="S363" s="230">
        <v>0</v>
      </c>
      <c r="T363" s="23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2" t="s">
        <v>299</v>
      </c>
      <c r="AT363" s="232" t="s">
        <v>294</v>
      </c>
      <c r="AU363" s="232" t="s">
        <v>120</v>
      </c>
      <c r="AY363" s="18" t="s">
        <v>292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8" t="s">
        <v>85</v>
      </c>
      <c r="BK363" s="233">
        <f>ROUND(I363*H363,2)</f>
        <v>0</v>
      </c>
      <c r="BL363" s="18" t="s">
        <v>299</v>
      </c>
      <c r="BM363" s="232" t="s">
        <v>6219</v>
      </c>
    </row>
    <row r="364" s="2" customFormat="1" ht="16.5" customHeight="1">
      <c r="A364" s="39"/>
      <c r="B364" s="40"/>
      <c r="C364" s="278" t="s">
        <v>957</v>
      </c>
      <c r="D364" s="278" t="s">
        <v>626</v>
      </c>
      <c r="E364" s="279" t="s">
        <v>6220</v>
      </c>
      <c r="F364" s="280" t="s">
        <v>6221</v>
      </c>
      <c r="G364" s="281" t="s">
        <v>581</v>
      </c>
      <c r="H364" s="282">
        <v>14</v>
      </c>
      <c r="I364" s="283"/>
      <c r="J364" s="284">
        <f>ROUND(I364*H364,2)</f>
        <v>0</v>
      </c>
      <c r="K364" s="280" t="s">
        <v>298</v>
      </c>
      <c r="L364" s="285"/>
      <c r="M364" s="286" t="s">
        <v>1</v>
      </c>
      <c r="N364" s="287" t="s">
        <v>42</v>
      </c>
      <c r="O364" s="92"/>
      <c r="P364" s="230">
        <f>O364*H364</f>
        <v>0</v>
      </c>
      <c r="Q364" s="230">
        <v>0.00040000000000000002</v>
      </c>
      <c r="R364" s="230">
        <f>Q364*H364</f>
        <v>0.0055999999999999999</v>
      </c>
      <c r="S364" s="230">
        <v>0</v>
      </c>
      <c r="T364" s="231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2" t="s">
        <v>357</v>
      </c>
      <c r="AT364" s="232" t="s">
        <v>626</v>
      </c>
      <c r="AU364" s="232" t="s">
        <v>120</v>
      </c>
      <c r="AY364" s="18" t="s">
        <v>292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8" t="s">
        <v>85</v>
      </c>
      <c r="BK364" s="233">
        <f>ROUND(I364*H364,2)</f>
        <v>0</v>
      </c>
      <c r="BL364" s="18" t="s">
        <v>299</v>
      </c>
      <c r="BM364" s="232" t="s">
        <v>6222</v>
      </c>
    </row>
    <row r="365" s="2" customFormat="1" ht="24.15" customHeight="1">
      <c r="A365" s="39"/>
      <c r="B365" s="40"/>
      <c r="C365" s="221" t="s">
        <v>962</v>
      </c>
      <c r="D365" s="221" t="s">
        <v>294</v>
      </c>
      <c r="E365" s="222" t="s">
        <v>6223</v>
      </c>
      <c r="F365" s="223" t="s">
        <v>6224</v>
      </c>
      <c r="G365" s="224" t="s">
        <v>407</v>
      </c>
      <c r="H365" s="225">
        <v>275</v>
      </c>
      <c r="I365" s="226"/>
      <c r="J365" s="227">
        <f>ROUND(I365*H365,2)</f>
        <v>0</v>
      </c>
      <c r="K365" s="223" t="s">
        <v>298</v>
      </c>
      <c r="L365" s="45"/>
      <c r="M365" s="228" t="s">
        <v>1</v>
      </c>
      <c r="N365" s="229" t="s">
        <v>42</v>
      </c>
      <c r="O365" s="92"/>
      <c r="P365" s="230">
        <f>O365*H365</f>
        <v>0</v>
      </c>
      <c r="Q365" s="230">
        <v>0.00010000000000000001</v>
      </c>
      <c r="R365" s="230">
        <f>Q365*H365</f>
        <v>0.0275</v>
      </c>
      <c r="S365" s="230">
        <v>0</v>
      </c>
      <c r="T365" s="231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2" t="s">
        <v>299</v>
      </c>
      <c r="AT365" s="232" t="s">
        <v>294</v>
      </c>
      <c r="AU365" s="232" t="s">
        <v>120</v>
      </c>
      <c r="AY365" s="18" t="s">
        <v>292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8" t="s">
        <v>85</v>
      </c>
      <c r="BK365" s="233">
        <f>ROUND(I365*H365,2)</f>
        <v>0</v>
      </c>
      <c r="BL365" s="18" t="s">
        <v>299</v>
      </c>
      <c r="BM365" s="232" t="s">
        <v>6225</v>
      </c>
    </row>
    <row r="366" s="14" customFormat="1">
      <c r="A366" s="14"/>
      <c r="B366" s="245"/>
      <c r="C366" s="246"/>
      <c r="D366" s="236" t="s">
        <v>301</v>
      </c>
      <c r="E366" s="247" t="s">
        <v>1</v>
      </c>
      <c r="F366" s="248" t="s">
        <v>6226</v>
      </c>
      <c r="G366" s="246"/>
      <c r="H366" s="249">
        <v>275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301</v>
      </c>
      <c r="AU366" s="255" t="s">
        <v>120</v>
      </c>
      <c r="AV366" s="14" t="s">
        <v>120</v>
      </c>
      <c r="AW366" s="14" t="s">
        <v>32</v>
      </c>
      <c r="AX366" s="14" t="s">
        <v>85</v>
      </c>
      <c r="AY366" s="255" t="s">
        <v>292</v>
      </c>
    </row>
    <row r="367" s="2" customFormat="1" ht="24.15" customHeight="1">
      <c r="A367" s="39"/>
      <c r="B367" s="40"/>
      <c r="C367" s="221" t="s">
        <v>966</v>
      </c>
      <c r="D367" s="221" t="s">
        <v>294</v>
      </c>
      <c r="E367" s="222" t="s">
        <v>6227</v>
      </c>
      <c r="F367" s="223" t="s">
        <v>6228</v>
      </c>
      <c r="G367" s="224" t="s">
        <v>407</v>
      </c>
      <c r="H367" s="225">
        <v>25</v>
      </c>
      <c r="I367" s="226"/>
      <c r="J367" s="227">
        <f>ROUND(I367*H367,2)</f>
        <v>0</v>
      </c>
      <c r="K367" s="223" t="s">
        <v>298</v>
      </c>
      <c r="L367" s="45"/>
      <c r="M367" s="228" t="s">
        <v>1</v>
      </c>
      <c r="N367" s="229" t="s">
        <v>42</v>
      </c>
      <c r="O367" s="92"/>
      <c r="P367" s="230">
        <f>O367*H367</f>
        <v>0</v>
      </c>
      <c r="Q367" s="230">
        <v>5.0000000000000002E-05</v>
      </c>
      <c r="R367" s="230">
        <f>Q367*H367</f>
        <v>0.00125</v>
      </c>
      <c r="S367" s="230">
        <v>0</v>
      </c>
      <c r="T367" s="231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2" t="s">
        <v>299</v>
      </c>
      <c r="AT367" s="232" t="s">
        <v>294</v>
      </c>
      <c r="AU367" s="232" t="s">
        <v>120</v>
      </c>
      <c r="AY367" s="18" t="s">
        <v>292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8" t="s">
        <v>85</v>
      </c>
      <c r="BK367" s="233">
        <f>ROUND(I367*H367,2)</f>
        <v>0</v>
      </c>
      <c r="BL367" s="18" t="s">
        <v>299</v>
      </c>
      <c r="BM367" s="232" t="s">
        <v>6229</v>
      </c>
    </row>
    <row r="368" s="14" customFormat="1">
      <c r="A368" s="14"/>
      <c r="B368" s="245"/>
      <c r="C368" s="246"/>
      <c r="D368" s="236" t="s">
        <v>301</v>
      </c>
      <c r="E368" s="247" t="s">
        <v>1</v>
      </c>
      <c r="F368" s="248" t="s">
        <v>6230</v>
      </c>
      <c r="G368" s="246"/>
      <c r="H368" s="249">
        <v>25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301</v>
      </c>
      <c r="AU368" s="255" t="s">
        <v>120</v>
      </c>
      <c r="AV368" s="14" t="s">
        <v>120</v>
      </c>
      <c r="AW368" s="14" t="s">
        <v>32</v>
      </c>
      <c r="AX368" s="14" t="s">
        <v>85</v>
      </c>
      <c r="AY368" s="255" t="s">
        <v>292</v>
      </c>
    </row>
    <row r="369" s="2" customFormat="1" ht="24.15" customHeight="1">
      <c r="A369" s="39"/>
      <c r="B369" s="40"/>
      <c r="C369" s="221" t="s">
        <v>970</v>
      </c>
      <c r="D369" s="221" t="s">
        <v>294</v>
      </c>
      <c r="E369" s="222" t="s">
        <v>6231</v>
      </c>
      <c r="F369" s="223" t="s">
        <v>6232</v>
      </c>
      <c r="G369" s="224" t="s">
        <v>297</v>
      </c>
      <c r="H369" s="225">
        <v>3</v>
      </c>
      <c r="I369" s="226"/>
      <c r="J369" s="227">
        <f>ROUND(I369*H369,2)</f>
        <v>0</v>
      </c>
      <c r="K369" s="223" t="s">
        <v>298</v>
      </c>
      <c r="L369" s="45"/>
      <c r="M369" s="228" t="s">
        <v>1</v>
      </c>
      <c r="N369" s="229" t="s">
        <v>42</v>
      </c>
      <c r="O369" s="92"/>
      <c r="P369" s="230">
        <f>O369*H369</f>
        <v>0</v>
      </c>
      <c r="Q369" s="230">
        <v>0.0011999999999999999</v>
      </c>
      <c r="R369" s="230">
        <f>Q369*H369</f>
        <v>0.0035999999999999999</v>
      </c>
      <c r="S369" s="230">
        <v>0</v>
      </c>
      <c r="T369" s="23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2" t="s">
        <v>299</v>
      </c>
      <c r="AT369" s="232" t="s">
        <v>294</v>
      </c>
      <c r="AU369" s="232" t="s">
        <v>120</v>
      </c>
      <c r="AY369" s="18" t="s">
        <v>292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8" t="s">
        <v>85</v>
      </c>
      <c r="BK369" s="233">
        <f>ROUND(I369*H369,2)</f>
        <v>0</v>
      </c>
      <c r="BL369" s="18" t="s">
        <v>299</v>
      </c>
      <c r="BM369" s="232" t="s">
        <v>6233</v>
      </c>
    </row>
    <row r="370" s="2" customFormat="1" ht="24.15" customHeight="1">
      <c r="A370" s="39"/>
      <c r="B370" s="40"/>
      <c r="C370" s="221" t="s">
        <v>975</v>
      </c>
      <c r="D370" s="221" t="s">
        <v>294</v>
      </c>
      <c r="E370" s="222" t="s">
        <v>6234</v>
      </c>
      <c r="F370" s="223" t="s">
        <v>6235</v>
      </c>
      <c r="G370" s="224" t="s">
        <v>581</v>
      </c>
      <c r="H370" s="225">
        <v>3</v>
      </c>
      <c r="I370" s="226"/>
      <c r="J370" s="227">
        <f>ROUND(I370*H370,2)</f>
        <v>0</v>
      </c>
      <c r="K370" s="223" t="s">
        <v>298</v>
      </c>
      <c r="L370" s="45"/>
      <c r="M370" s="228" t="s">
        <v>1</v>
      </c>
      <c r="N370" s="229" t="s">
        <v>42</v>
      </c>
      <c r="O370" s="92"/>
      <c r="P370" s="230">
        <f>O370*H370</f>
        <v>0</v>
      </c>
      <c r="Q370" s="230">
        <v>0.00052999999999999998</v>
      </c>
      <c r="R370" s="230">
        <f>Q370*H370</f>
        <v>0.0015899999999999998</v>
      </c>
      <c r="S370" s="230">
        <v>0</v>
      </c>
      <c r="T370" s="231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2" t="s">
        <v>299</v>
      </c>
      <c r="AT370" s="232" t="s">
        <v>294</v>
      </c>
      <c r="AU370" s="232" t="s">
        <v>120</v>
      </c>
      <c r="AY370" s="18" t="s">
        <v>292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8" t="s">
        <v>85</v>
      </c>
      <c r="BK370" s="233">
        <f>ROUND(I370*H370,2)</f>
        <v>0</v>
      </c>
      <c r="BL370" s="18" t="s">
        <v>299</v>
      </c>
      <c r="BM370" s="232" t="s">
        <v>6236</v>
      </c>
    </row>
    <row r="371" s="2" customFormat="1" ht="16.5" customHeight="1">
      <c r="A371" s="39"/>
      <c r="B371" s="40"/>
      <c r="C371" s="221" t="s">
        <v>979</v>
      </c>
      <c r="D371" s="221" t="s">
        <v>294</v>
      </c>
      <c r="E371" s="222" t="s">
        <v>6237</v>
      </c>
      <c r="F371" s="223" t="s">
        <v>6238</v>
      </c>
      <c r="G371" s="224" t="s">
        <v>407</v>
      </c>
      <c r="H371" s="225">
        <v>300</v>
      </c>
      <c r="I371" s="226"/>
      <c r="J371" s="227">
        <f>ROUND(I371*H371,2)</f>
        <v>0</v>
      </c>
      <c r="K371" s="223" t="s">
        <v>298</v>
      </c>
      <c r="L371" s="45"/>
      <c r="M371" s="228" t="s">
        <v>1</v>
      </c>
      <c r="N371" s="229" t="s">
        <v>42</v>
      </c>
      <c r="O371" s="92"/>
      <c r="P371" s="230">
        <f>O371*H371</f>
        <v>0</v>
      </c>
      <c r="Q371" s="230">
        <v>0</v>
      </c>
      <c r="R371" s="230">
        <f>Q371*H371</f>
        <v>0</v>
      </c>
      <c r="S371" s="230">
        <v>0</v>
      </c>
      <c r="T371" s="231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2" t="s">
        <v>299</v>
      </c>
      <c r="AT371" s="232" t="s">
        <v>294</v>
      </c>
      <c r="AU371" s="232" t="s">
        <v>120</v>
      </c>
      <c r="AY371" s="18" t="s">
        <v>292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8" t="s">
        <v>85</v>
      </c>
      <c r="BK371" s="233">
        <f>ROUND(I371*H371,2)</f>
        <v>0</v>
      </c>
      <c r="BL371" s="18" t="s">
        <v>299</v>
      </c>
      <c r="BM371" s="232" t="s">
        <v>6239</v>
      </c>
    </row>
    <row r="372" s="2" customFormat="1" ht="24.15" customHeight="1">
      <c r="A372" s="39"/>
      <c r="B372" s="40"/>
      <c r="C372" s="221" t="s">
        <v>984</v>
      </c>
      <c r="D372" s="221" t="s">
        <v>294</v>
      </c>
      <c r="E372" s="222" t="s">
        <v>6240</v>
      </c>
      <c r="F372" s="223" t="s">
        <v>6241</v>
      </c>
      <c r="G372" s="224" t="s">
        <v>407</v>
      </c>
      <c r="H372" s="225">
        <v>35</v>
      </c>
      <c r="I372" s="226"/>
      <c r="J372" s="227">
        <f>ROUND(I372*H372,2)</f>
        <v>0</v>
      </c>
      <c r="K372" s="223" t="s">
        <v>298</v>
      </c>
      <c r="L372" s="45"/>
      <c r="M372" s="228" t="s">
        <v>1</v>
      </c>
      <c r="N372" s="229" t="s">
        <v>42</v>
      </c>
      <c r="O372" s="92"/>
      <c r="P372" s="230">
        <f>O372*H372</f>
        <v>0</v>
      </c>
      <c r="Q372" s="230">
        <v>0</v>
      </c>
      <c r="R372" s="230">
        <f>Q372*H372</f>
        <v>0</v>
      </c>
      <c r="S372" s="230">
        <v>0</v>
      </c>
      <c r="T372" s="231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2" t="s">
        <v>299</v>
      </c>
      <c r="AT372" s="232" t="s">
        <v>294</v>
      </c>
      <c r="AU372" s="232" t="s">
        <v>120</v>
      </c>
      <c r="AY372" s="18" t="s">
        <v>292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8" t="s">
        <v>85</v>
      </c>
      <c r="BK372" s="233">
        <f>ROUND(I372*H372,2)</f>
        <v>0</v>
      </c>
      <c r="BL372" s="18" t="s">
        <v>299</v>
      </c>
      <c r="BM372" s="232" t="s">
        <v>6242</v>
      </c>
    </row>
    <row r="373" s="2" customFormat="1" ht="24.15" customHeight="1">
      <c r="A373" s="39"/>
      <c r="B373" s="40"/>
      <c r="C373" s="221" t="s">
        <v>989</v>
      </c>
      <c r="D373" s="221" t="s">
        <v>294</v>
      </c>
      <c r="E373" s="222" t="s">
        <v>6243</v>
      </c>
      <c r="F373" s="223" t="s">
        <v>6244</v>
      </c>
      <c r="G373" s="224" t="s">
        <v>407</v>
      </c>
      <c r="H373" s="225">
        <v>35</v>
      </c>
      <c r="I373" s="226"/>
      <c r="J373" s="227">
        <f>ROUND(I373*H373,2)</f>
        <v>0</v>
      </c>
      <c r="K373" s="223" t="s">
        <v>298</v>
      </c>
      <c r="L373" s="45"/>
      <c r="M373" s="228" t="s">
        <v>1</v>
      </c>
      <c r="N373" s="229" t="s">
        <v>42</v>
      </c>
      <c r="O373" s="92"/>
      <c r="P373" s="230">
        <f>O373*H373</f>
        <v>0</v>
      </c>
      <c r="Q373" s="230">
        <v>9.0000000000000006E-05</v>
      </c>
      <c r="R373" s="230">
        <f>Q373*H373</f>
        <v>0.00315</v>
      </c>
      <c r="S373" s="230">
        <v>0</v>
      </c>
      <c r="T373" s="23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2" t="s">
        <v>299</v>
      </c>
      <c r="AT373" s="232" t="s">
        <v>294</v>
      </c>
      <c r="AU373" s="232" t="s">
        <v>120</v>
      </c>
      <c r="AY373" s="18" t="s">
        <v>292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8" t="s">
        <v>85</v>
      </c>
      <c r="BK373" s="233">
        <f>ROUND(I373*H373,2)</f>
        <v>0</v>
      </c>
      <c r="BL373" s="18" t="s">
        <v>299</v>
      </c>
      <c r="BM373" s="232" t="s">
        <v>6245</v>
      </c>
    </row>
    <row r="374" s="2" customFormat="1" ht="24.15" customHeight="1">
      <c r="A374" s="39"/>
      <c r="B374" s="40"/>
      <c r="C374" s="221" t="s">
        <v>1157</v>
      </c>
      <c r="D374" s="221" t="s">
        <v>294</v>
      </c>
      <c r="E374" s="222" t="s">
        <v>6246</v>
      </c>
      <c r="F374" s="223" t="s">
        <v>6247</v>
      </c>
      <c r="G374" s="224" t="s">
        <v>297</v>
      </c>
      <c r="H374" s="225">
        <v>2352.355</v>
      </c>
      <c r="I374" s="226"/>
      <c r="J374" s="227">
        <f>ROUND(I374*H374,2)</f>
        <v>0</v>
      </c>
      <c r="K374" s="223" t="s">
        <v>298</v>
      </c>
      <c r="L374" s="45"/>
      <c r="M374" s="228" t="s">
        <v>1</v>
      </c>
      <c r="N374" s="229" t="s">
        <v>42</v>
      </c>
      <c r="O374" s="92"/>
      <c r="P374" s="230">
        <f>O374*H374</f>
        <v>0</v>
      </c>
      <c r="Q374" s="230">
        <v>0.00060999999999999997</v>
      </c>
      <c r="R374" s="230">
        <f>Q374*H374</f>
        <v>1.43493655</v>
      </c>
      <c r="S374" s="230">
        <v>0</v>
      </c>
      <c r="T374" s="23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2" t="s">
        <v>299</v>
      </c>
      <c r="AT374" s="232" t="s">
        <v>294</v>
      </c>
      <c r="AU374" s="232" t="s">
        <v>120</v>
      </c>
      <c r="AY374" s="18" t="s">
        <v>292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8" t="s">
        <v>85</v>
      </c>
      <c r="BK374" s="233">
        <f>ROUND(I374*H374,2)</f>
        <v>0</v>
      </c>
      <c r="BL374" s="18" t="s">
        <v>299</v>
      </c>
      <c r="BM374" s="232" t="s">
        <v>6248</v>
      </c>
    </row>
    <row r="375" s="14" customFormat="1">
      <c r="A375" s="14"/>
      <c r="B375" s="245"/>
      <c r="C375" s="246"/>
      <c r="D375" s="236" t="s">
        <v>301</v>
      </c>
      <c r="E375" s="247" t="s">
        <v>1</v>
      </c>
      <c r="F375" s="248" t="s">
        <v>6249</v>
      </c>
      <c r="G375" s="246"/>
      <c r="H375" s="249">
        <v>2352.355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301</v>
      </c>
      <c r="AU375" s="255" t="s">
        <v>120</v>
      </c>
      <c r="AV375" s="14" t="s">
        <v>120</v>
      </c>
      <c r="AW375" s="14" t="s">
        <v>32</v>
      </c>
      <c r="AX375" s="14" t="s">
        <v>77</v>
      </c>
      <c r="AY375" s="255" t="s">
        <v>292</v>
      </c>
    </row>
    <row r="376" s="15" customFormat="1">
      <c r="A376" s="15"/>
      <c r="B376" s="256"/>
      <c r="C376" s="257"/>
      <c r="D376" s="236" t="s">
        <v>301</v>
      </c>
      <c r="E376" s="258" t="s">
        <v>1</v>
      </c>
      <c r="F376" s="259" t="s">
        <v>304</v>
      </c>
      <c r="G376" s="257"/>
      <c r="H376" s="260">
        <v>2352.355</v>
      </c>
      <c r="I376" s="261"/>
      <c r="J376" s="257"/>
      <c r="K376" s="257"/>
      <c r="L376" s="262"/>
      <c r="M376" s="263"/>
      <c r="N376" s="264"/>
      <c r="O376" s="264"/>
      <c r="P376" s="264"/>
      <c r="Q376" s="264"/>
      <c r="R376" s="264"/>
      <c r="S376" s="264"/>
      <c r="T376" s="26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6" t="s">
        <v>301</v>
      </c>
      <c r="AU376" s="266" t="s">
        <v>120</v>
      </c>
      <c r="AV376" s="15" t="s">
        <v>299</v>
      </c>
      <c r="AW376" s="15" t="s">
        <v>32</v>
      </c>
      <c r="AX376" s="15" t="s">
        <v>85</v>
      </c>
      <c r="AY376" s="266" t="s">
        <v>292</v>
      </c>
    </row>
    <row r="377" s="2" customFormat="1" ht="24.15" customHeight="1">
      <c r="A377" s="39"/>
      <c r="B377" s="40"/>
      <c r="C377" s="221" t="s">
        <v>530</v>
      </c>
      <c r="D377" s="221" t="s">
        <v>294</v>
      </c>
      <c r="E377" s="222" t="s">
        <v>6250</v>
      </c>
      <c r="F377" s="223" t="s">
        <v>6251</v>
      </c>
      <c r="G377" s="224" t="s">
        <v>297</v>
      </c>
      <c r="H377" s="225">
        <v>2352.355</v>
      </c>
      <c r="I377" s="226"/>
      <c r="J377" s="227">
        <f>ROUND(I377*H377,2)</f>
        <v>0</v>
      </c>
      <c r="K377" s="223" t="s">
        <v>298</v>
      </c>
      <c r="L377" s="45"/>
      <c r="M377" s="228" t="s">
        <v>1</v>
      </c>
      <c r="N377" s="229" t="s">
        <v>42</v>
      </c>
      <c r="O377" s="92"/>
      <c r="P377" s="230">
        <f>O377*H377</f>
        <v>0</v>
      </c>
      <c r="Q377" s="230">
        <v>0.00068999999999999997</v>
      </c>
      <c r="R377" s="230">
        <f>Q377*H377</f>
        <v>1.62312495</v>
      </c>
      <c r="S377" s="230">
        <v>0</v>
      </c>
      <c r="T377" s="231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2" t="s">
        <v>299</v>
      </c>
      <c r="AT377" s="232" t="s">
        <v>294</v>
      </c>
      <c r="AU377" s="232" t="s">
        <v>120</v>
      </c>
      <c r="AY377" s="18" t="s">
        <v>292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8" t="s">
        <v>85</v>
      </c>
      <c r="BK377" s="233">
        <f>ROUND(I377*H377,2)</f>
        <v>0</v>
      </c>
      <c r="BL377" s="18" t="s">
        <v>299</v>
      </c>
      <c r="BM377" s="232" t="s">
        <v>6252</v>
      </c>
    </row>
    <row r="378" s="14" customFormat="1">
      <c r="A378" s="14"/>
      <c r="B378" s="245"/>
      <c r="C378" s="246"/>
      <c r="D378" s="236" t="s">
        <v>301</v>
      </c>
      <c r="E378" s="247" t="s">
        <v>1</v>
      </c>
      <c r="F378" s="248" t="s">
        <v>6249</v>
      </c>
      <c r="G378" s="246"/>
      <c r="H378" s="249">
        <v>2352.355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301</v>
      </c>
      <c r="AU378" s="255" t="s">
        <v>120</v>
      </c>
      <c r="AV378" s="14" t="s">
        <v>120</v>
      </c>
      <c r="AW378" s="14" t="s">
        <v>32</v>
      </c>
      <c r="AX378" s="14" t="s">
        <v>77</v>
      </c>
      <c r="AY378" s="255" t="s">
        <v>292</v>
      </c>
    </row>
    <row r="379" s="15" customFormat="1">
      <c r="A379" s="15"/>
      <c r="B379" s="256"/>
      <c r="C379" s="257"/>
      <c r="D379" s="236" t="s">
        <v>301</v>
      </c>
      <c r="E379" s="258" t="s">
        <v>1</v>
      </c>
      <c r="F379" s="259" t="s">
        <v>304</v>
      </c>
      <c r="G379" s="257"/>
      <c r="H379" s="260">
        <v>2352.355</v>
      </c>
      <c r="I379" s="261"/>
      <c r="J379" s="257"/>
      <c r="K379" s="257"/>
      <c r="L379" s="262"/>
      <c r="M379" s="263"/>
      <c r="N379" s="264"/>
      <c r="O379" s="264"/>
      <c r="P379" s="264"/>
      <c r="Q379" s="264"/>
      <c r="R379" s="264"/>
      <c r="S379" s="264"/>
      <c r="T379" s="26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6" t="s">
        <v>301</v>
      </c>
      <c r="AU379" s="266" t="s">
        <v>120</v>
      </c>
      <c r="AV379" s="15" t="s">
        <v>299</v>
      </c>
      <c r="AW379" s="15" t="s">
        <v>32</v>
      </c>
      <c r="AX379" s="15" t="s">
        <v>85</v>
      </c>
      <c r="AY379" s="266" t="s">
        <v>292</v>
      </c>
    </row>
    <row r="380" s="2" customFormat="1" ht="24.15" customHeight="1">
      <c r="A380" s="39"/>
      <c r="B380" s="40"/>
      <c r="C380" s="221" t="s">
        <v>1178</v>
      </c>
      <c r="D380" s="221" t="s">
        <v>294</v>
      </c>
      <c r="E380" s="222" t="s">
        <v>6253</v>
      </c>
      <c r="F380" s="223" t="s">
        <v>6254</v>
      </c>
      <c r="G380" s="224" t="s">
        <v>407</v>
      </c>
      <c r="H380" s="225">
        <v>35</v>
      </c>
      <c r="I380" s="226"/>
      <c r="J380" s="227">
        <f>ROUND(I380*H380,2)</f>
        <v>0</v>
      </c>
      <c r="K380" s="223" t="s">
        <v>298</v>
      </c>
      <c r="L380" s="45"/>
      <c r="M380" s="228" t="s">
        <v>1</v>
      </c>
      <c r="N380" s="229" t="s">
        <v>42</v>
      </c>
      <c r="O380" s="92"/>
      <c r="P380" s="230">
        <f>O380*H380</f>
        <v>0</v>
      </c>
      <c r="Q380" s="230">
        <v>0</v>
      </c>
      <c r="R380" s="230">
        <f>Q380*H380</f>
        <v>0</v>
      </c>
      <c r="S380" s="230">
        <v>0</v>
      </c>
      <c r="T380" s="23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2" t="s">
        <v>299</v>
      </c>
      <c r="AT380" s="232" t="s">
        <v>294</v>
      </c>
      <c r="AU380" s="232" t="s">
        <v>120</v>
      </c>
      <c r="AY380" s="18" t="s">
        <v>292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8" t="s">
        <v>85</v>
      </c>
      <c r="BK380" s="233">
        <f>ROUND(I380*H380,2)</f>
        <v>0</v>
      </c>
      <c r="BL380" s="18" t="s">
        <v>299</v>
      </c>
      <c r="BM380" s="232" t="s">
        <v>6255</v>
      </c>
    </row>
    <row r="381" s="2" customFormat="1" ht="16.5" customHeight="1">
      <c r="A381" s="39"/>
      <c r="B381" s="40"/>
      <c r="C381" s="221" t="s">
        <v>1184</v>
      </c>
      <c r="D381" s="221" t="s">
        <v>294</v>
      </c>
      <c r="E381" s="222" t="s">
        <v>6256</v>
      </c>
      <c r="F381" s="223" t="s">
        <v>6257</v>
      </c>
      <c r="G381" s="224" t="s">
        <v>297</v>
      </c>
      <c r="H381" s="225">
        <v>2830.0349999999999</v>
      </c>
      <c r="I381" s="226"/>
      <c r="J381" s="227">
        <f>ROUND(I381*H381,2)</f>
        <v>0</v>
      </c>
      <c r="K381" s="223" t="s">
        <v>298</v>
      </c>
      <c r="L381" s="45"/>
      <c r="M381" s="228" t="s">
        <v>1</v>
      </c>
      <c r="N381" s="229" t="s">
        <v>42</v>
      </c>
      <c r="O381" s="92"/>
      <c r="P381" s="230">
        <f>O381*H381</f>
        <v>0</v>
      </c>
      <c r="Q381" s="230">
        <v>0</v>
      </c>
      <c r="R381" s="230">
        <f>Q381*H381</f>
        <v>0</v>
      </c>
      <c r="S381" s="230">
        <v>0.01</v>
      </c>
      <c r="T381" s="231">
        <f>S381*H381</f>
        <v>28.300349999999998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2" t="s">
        <v>299</v>
      </c>
      <c r="AT381" s="232" t="s">
        <v>294</v>
      </c>
      <c r="AU381" s="232" t="s">
        <v>120</v>
      </c>
      <c r="AY381" s="18" t="s">
        <v>292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8" t="s">
        <v>85</v>
      </c>
      <c r="BK381" s="233">
        <f>ROUND(I381*H381,2)</f>
        <v>0</v>
      </c>
      <c r="BL381" s="18" t="s">
        <v>299</v>
      </c>
      <c r="BM381" s="232" t="s">
        <v>6258</v>
      </c>
    </row>
    <row r="382" s="14" customFormat="1">
      <c r="A382" s="14"/>
      <c r="B382" s="245"/>
      <c r="C382" s="246"/>
      <c r="D382" s="236" t="s">
        <v>301</v>
      </c>
      <c r="E382" s="247" t="s">
        <v>1</v>
      </c>
      <c r="F382" s="248" t="s">
        <v>5979</v>
      </c>
      <c r="G382" s="246"/>
      <c r="H382" s="249">
        <v>2830.0349999999999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301</v>
      </c>
      <c r="AU382" s="255" t="s">
        <v>120</v>
      </c>
      <c r="AV382" s="14" t="s">
        <v>120</v>
      </c>
      <c r="AW382" s="14" t="s">
        <v>32</v>
      </c>
      <c r="AX382" s="14" t="s">
        <v>77</v>
      </c>
      <c r="AY382" s="255" t="s">
        <v>292</v>
      </c>
    </row>
    <row r="383" s="15" customFormat="1">
      <c r="A383" s="15"/>
      <c r="B383" s="256"/>
      <c r="C383" s="257"/>
      <c r="D383" s="236" t="s">
        <v>301</v>
      </c>
      <c r="E383" s="258" t="s">
        <v>1</v>
      </c>
      <c r="F383" s="259" t="s">
        <v>304</v>
      </c>
      <c r="G383" s="257"/>
      <c r="H383" s="260">
        <v>2830.0349999999999</v>
      </c>
      <c r="I383" s="261"/>
      <c r="J383" s="257"/>
      <c r="K383" s="257"/>
      <c r="L383" s="262"/>
      <c r="M383" s="263"/>
      <c r="N383" s="264"/>
      <c r="O383" s="264"/>
      <c r="P383" s="264"/>
      <c r="Q383" s="264"/>
      <c r="R383" s="264"/>
      <c r="S383" s="264"/>
      <c r="T383" s="26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6" t="s">
        <v>301</v>
      </c>
      <c r="AU383" s="266" t="s">
        <v>120</v>
      </c>
      <c r="AV383" s="15" t="s">
        <v>299</v>
      </c>
      <c r="AW383" s="15" t="s">
        <v>32</v>
      </c>
      <c r="AX383" s="15" t="s">
        <v>85</v>
      </c>
      <c r="AY383" s="266" t="s">
        <v>292</v>
      </c>
    </row>
    <row r="384" s="12" customFormat="1" ht="22.8" customHeight="1">
      <c r="A384" s="12"/>
      <c r="B384" s="205"/>
      <c r="C384" s="206"/>
      <c r="D384" s="207" t="s">
        <v>76</v>
      </c>
      <c r="E384" s="219" t="s">
        <v>6259</v>
      </c>
      <c r="F384" s="219" t="s">
        <v>6260</v>
      </c>
      <c r="G384" s="206"/>
      <c r="H384" s="206"/>
      <c r="I384" s="209"/>
      <c r="J384" s="220">
        <f>BK384</f>
        <v>0</v>
      </c>
      <c r="K384" s="206"/>
      <c r="L384" s="211"/>
      <c r="M384" s="212"/>
      <c r="N384" s="213"/>
      <c r="O384" s="213"/>
      <c r="P384" s="214">
        <f>SUM(P385:P390)</f>
        <v>0</v>
      </c>
      <c r="Q384" s="213"/>
      <c r="R384" s="214">
        <f>SUM(R385:R390)</f>
        <v>0</v>
      </c>
      <c r="S384" s="213"/>
      <c r="T384" s="215">
        <f>SUM(T385:T390)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16" t="s">
        <v>85</v>
      </c>
      <c r="AT384" s="217" t="s">
        <v>76</v>
      </c>
      <c r="AU384" s="217" t="s">
        <v>85</v>
      </c>
      <c r="AY384" s="216" t="s">
        <v>292</v>
      </c>
      <c r="BK384" s="218">
        <f>SUM(BK385:BK390)</f>
        <v>0</v>
      </c>
    </row>
    <row r="385" s="2" customFormat="1" ht="21.75" customHeight="1">
      <c r="A385" s="39"/>
      <c r="B385" s="40"/>
      <c r="C385" s="221" t="s">
        <v>1189</v>
      </c>
      <c r="D385" s="221" t="s">
        <v>294</v>
      </c>
      <c r="E385" s="222" t="s">
        <v>6261</v>
      </c>
      <c r="F385" s="223" t="s">
        <v>6262</v>
      </c>
      <c r="G385" s="224" t="s">
        <v>365</v>
      </c>
      <c r="H385" s="225">
        <v>76.140000000000001</v>
      </c>
      <c r="I385" s="226"/>
      <c r="J385" s="227">
        <f>ROUND(I385*H385,2)</f>
        <v>0</v>
      </c>
      <c r="K385" s="223" t="s">
        <v>298</v>
      </c>
      <c r="L385" s="45"/>
      <c r="M385" s="228" t="s">
        <v>1</v>
      </c>
      <c r="N385" s="229" t="s">
        <v>42</v>
      </c>
      <c r="O385" s="92"/>
      <c r="P385" s="230">
        <f>O385*H385</f>
        <v>0</v>
      </c>
      <c r="Q385" s="230">
        <v>0</v>
      </c>
      <c r="R385" s="230">
        <f>Q385*H385</f>
        <v>0</v>
      </c>
      <c r="S385" s="230">
        <v>0</v>
      </c>
      <c r="T385" s="23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2" t="s">
        <v>299</v>
      </c>
      <c r="AT385" s="232" t="s">
        <v>294</v>
      </c>
      <c r="AU385" s="232" t="s">
        <v>120</v>
      </c>
      <c r="AY385" s="18" t="s">
        <v>292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8" t="s">
        <v>85</v>
      </c>
      <c r="BK385" s="233">
        <f>ROUND(I385*H385,2)</f>
        <v>0</v>
      </c>
      <c r="BL385" s="18" t="s">
        <v>299</v>
      </c>
      <c r="BM385" s="232" t="s">
        <v>6263</v>
      </c>
    </row>
    <row r="386" s="2" customFormat="1" ht="24.15" customHeight="1">
      <c r="A386" s="39"/>
      <c r="B386" s="40"/>
      <c r="C386" s="221" t="s">
        <v>1194</v>
      </c>
      <c r="D386" s="221" t="s">
        <v>294</v>
      </c>
      <c r="E386" s="222" t="s">
        <v>6264</v>
      </c>
      <c r="F386" s="223" t="s">
        <v>6265</v>
      </c>
      <c r="G386" s="224" t="s">
        <v>365</v>
      </c>
      <c r="H386" s="225">
        <v>1142.0999999999999</v>
      </c>
      <c r="I386" s="226"/>
      <c r="J386" s="227">
        <f>ROUND(I386*H386,2)</f>
        <v>0</v>
      </c>
      <c r="K386" s="223" t="s">
        <v>298</v>
      </c>
      <c r="L386" s="45"/>
      <c r="M386" s="228" t="s">
        <v>1</v>
      </c>
      <c r="N386" s="229" t="s">
        <v>42</v>
      </c>
      <c r="O386" s="92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2" t="s">
        <v>299</v>
      </c>
      <c r="AT386" s="232" t="s">
        <v>294</v>
      </c>
      <c r="AU386" s="232" t="s">
        <v>120</v>
      </c>
      <c r="AY386" s="18" t="s">
        <v>292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8" t="s">
        <v>85</v>
      </c>
      <c r="BK386" s="233">
        <f>ROUND(I386*H386,2)</f>
        <v>0</v>
      </c>
      <c r="BL386" s="18" t="s">
        <v>299</v>
      </c>
      <c r="BM386" s="232" t="s">
        <v>6266</v>
      </c>
    </row>
    <row r="387" s="14" customFormat="1">
      <c r="A387" s="14"/>
      <c r="B387" s="245"/>
      <c r="C387" s="246"/>
      <c r="D387" s="236" t="s">
        <v>301</v>
      </c>
      <c r="E387" s="247" t="s">
        <v>1</v>
      </c>
      <c r="F387" s="248" t="s">
        <v>6267</v>
      </c>
      <c r="G387" s="246"/>
      <c r="H387" s="249">
        <v>1142.0999999999999</v>
      </c>
      <c r="I387" s="250"/>
      <c r="J387" s="246"/>
      <c r="K387" s="246"/>
      <c r="L387" s="251"/>
      <c r="M387" s="252"/>
      <c r="N387" s="253"/>
      <c r="O387" s="253"/>
      <c r="P387" s="253"/>
      <c r="Q387" s="253"/>
      <c r="R387" s="253"/>
      <c r="S387" s="253"/>
      <c r="T387" s="25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5" t="s">
        <v>301</v>
      </c>
      <c r="AU387" s="255" t="s">
        <v>120</v>
      </c>
      <c r="AV387" s="14" t="s">
        <v>120</v>
      </c>
      <c r="AW387" s="14" t="s">
        <v>32</v>
      </c>
      <c r="AX387" s="14" t="s">
        <v>85</v>
      </c>
      <c r="AY387" s="255" t="s">
        <v>292</v>
      </c>
    </row>
    <row r="388" s="2" customFormat="1" ht="24.15" customHeight="1">
      <c r="A388" s="39"/>
      <c r="B388" s="40"/>
      <c r="C388" s="221" t="s">
        <v>1198</v>
      </c>
      <c r="D388" s="221" t="s">
        <v>294</v>
      </c>
      <c r="E388" s="222" t="s">
        <v>6268</v>
      </c>
      <c r="F388" s="223" t="s">
        <v>6269</v>
      </c>
      <c r="G388" s="224" t="s">
        <v>365</v>
      </c>
      <c r="H388" s="225">
        <v>76.140000000000001</v>
      </c>
      <c r="I388" s="226"/>
      <c r="J388" s="227">
        <f>ROUND(I388*H388,2)</f>
        <v>0</v>
      </c>
      <c r="K388" s="223" t="s">
        <v>298</v>
      </c>
      <c r="L388" s="45"/>
      <c r="M388" s="228" t="s">
        <v>1</v>
      </c>
      <c r="N388" s="229" t="s">
        <v>42</v>
      </c>
      <c r="O388" s="92"/>
      <c r="P388" s="230">
        <f>O388*H388</f>
        <v>0</v>
      </c>
      <c r="Q388" s="230">
        <v>0</v>
      </c>
      <c r="R388" s="230">
        <f>Q388*H388</f>
        <v>0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299</v>
      </c>
      <c r="AT388" s="232" t="s">
        <v>294</v>
      </c>
      <c r="AU388" s="232" t="s">
        <v>120</v>
      </c>
      <c r="AY388" s="18" t="s">
        <v>292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85</v>
      </c>
      <c r="BK388" s="233">
        <f>ROUND(I388*H388,2)</f>
        <v>0</v>
      </c>
      <c r="BL388" s="18" t="s">
        <v>299</v>
      </c>
      <c r="BM388" s="232" t="s">
        <v>6270</v>
      </c>
    </row>
    <row r="389" s="2" customFormat="1" ht="44.25" customHeight="1">
      <c r="A389" s="39"/>
      <c r="B389" s="40"/>
      <c r="C389" s="221" t="s">
        <v>1204</v>
      </c>
      <c r="D389" s="221" t="s">
        <v>294</v>
      </c>
      <c r="E389" s="222" t="s">
        <v>6271</v>
      </c>
      <c r="F389" s="223" t="s">
        <v>6272</v>
      </c>
      <c r="G389" s="224" t="s">
        <v>365</v>
      </c>
      <c r="H389" s="225">
        <v>54.979999999999997</v>
      </c>
      <c r="I389" s="226"/>
      <c r="J389" s="227">
        <f>ROUND(I389*H389,2)</f>
        <v>0</v>
      </c>
      <c r="K389" s="223" t="s">
        <v>298</v>
      </c>
      <c r="L389" s="45"/>
      <c r="M389" s="228" t="s">
        <v>1</v>
      </c>
      <c r="N389" s="229" t="s">
        <v>42</v>
      </c>
      <c r="O389" s="92"/>
      <c r="P389" s="230">
        <f>O389*H389</f>
        <v>0</v>
      </c>
      <c r="Q389" s="230">
        <v>0</v>
      </c>
      <c r="R389" s="230">
        <f>Q389*H389</f>
        <v>0</v>
      </c>
      <c r="S389" s="230">
        <v>0</v>
      </c>
      <c r="T389" s="23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2" t="s">
        <v>299</v>
      </c>
      <c r="AT389" s="232" t="s">
        <v>294</v>
      </c>
      <c r="AU389" s="232" t="s">
        <v>120</v>
      </c>
      <c r="AY389" s="18" t="s">
        <v>292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8" t="s">
        <v>85</v>
      </c>
      <c r="BK389" s="233">
        <f>ROUND(I389*H389,2)</f>
        <v>0</v>
      </c>
      <c r="BL389" s="18" t="s">
        <v>299</v>
      </c>
      <c r="BM389" s="232" t="s">
        <v>6273</v>
      </c>
    </row>
    <row r="390" s="2" customFormat="1" ht="44.25" customHeight="1">
      <c r="A390" s="39"/>
      <c r="B390" s="40"/>
      <c r="C390" s="221" t="s">
        <v>1235</v>
      </c>
      <c r="D390" s="221" t="s">
        <v>294</v>
      </c>
      <c r="E390" s="222" t="s">
        <v>6274</v>
      </c>
      <c r="F390" s="223" t="s">
        <v>6275</v>
      </c>
      <c r="G390" s="224" t="s">
        <v>365</v>
      </c>
      <c r="H390" s="225">
        <v>21.16</v>
      </c>
      <c r="I390" s="226"/>
      <c r="J390" s="227">
        <f>ROUND(I390*H390,2)</f>
        <v>0</v>
      </c>
      <c r="K390" s="223" t="s">
        <v>298</v>
      </c>
      <c r="L390" s="45"/>
      <c r="M390" s="228" t="s">
        <v>1</v>
      </c>
      <c r="N390" s="229" t="s">
        <v>42</v>
      </c>
      <c r="O390" s="92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2" t="s">
        <v>299</v>
      </c>
      <c r="AT390" s="232" t="s">
        <v>294</v>
      </c>
      <c r="AU390" s="232" t="s">
        <v>120</v>
      </c>
      <c r="AY390" s="18" t="s">
        <v>292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8" t="s">
        <v>85</v>
      </c>
      <c r="BK390" s="233">
        <f>ROUND(I390*H390,2)</f>
        <v>0</v>
      </c>
      <c r="BL390" s="18" t="s">
        <v>299</v>
      </c>
      <c r="BM390" s="232" t="s">
        <v>6276</v>
      </c>
    </row>
    <row r="391" s="12" customFormat="1" ht="22.8" customHeight="1">
      <c r="A391" s="12"/>
      <c r="B391" s="205"/>
      <c r="C391" s="206"/>
      <c r="D391" s="207" t="s">
        <v>76</v>
      </c>
      <c r="E391" s="219" t="s">
        <v>1488</v>
      </c>
      <c r="F391" s="219" t="s">
        <v>1489</v>
      </c>
      <c r="G391" s="206"/>
      <c r="H391" s="206"/>
      <c r="I391" s="209"/>
      <c r="J391" s="220">
        <f>BK391</f>
        <v>0</v>
      </c>
      <c r="K391" s="206"/>
      <c r="L391" s="211"/>
      <c r="M391" s="212"/>
      <c r="N391" s="213"/>
      <c r="O391" s="213"/>
      <c r="P391" s="214">
        <f>P392</f>
        <v>0</v>
      </c>
      <c r="Q391" s="213"/>
      <c r="R391" s="214">
        <f>R392</f>
        <v>0</v>
      </c>
      <c r="S391" s="213"/>
      <c r="T391" s="215">
        <f>T392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6" t="s">
        <v>85</v>
      </c>
      <c r="AT391" s="217" t="s">
        <v>76</v>
      </c>
      <c r="AU391" s="217" t="s">
        <v>85</v>
      </c>
      <c r="AY391" s="216" t="s">
        <v>292</v>
      </c>
      <c r="BK391" s="218">
        <f>BK392</f>
        <v>0</v>
      </c>
    </row>
    <row r="392" s="2" customFormat="1" ht="33" customHeight="1">
      <c r="A392" s="39"/>
      <c r="B392" s="40"/>
      <c r="C392" s="221" t="s">
        <v>1240</v>
      </c>
      <c r="D392" s="221" t="s">
        <v>294</v>
      </c>
      <c r="E392" s="222" t="s">
        <v>6277</v>
      </c>
      <c r="F392" s="223" t="s">
        <v>6278</v>
      </c>
      <c r="G392" s="224" t="s">
        <v>365</v>
      </c>
      <c r="H392" s="225">
        <v>1604.981</v>
      </c>
      <c r="I392" s="226"/>
      <c r="J392" s="227">
        <f>ROUND(I392*H392,2)</f>
        <v>0</v>
      </c>
      <c r="K392" s="223" t="s">
        <v>298</v>
      </c>
      <c r="L392" s="45"/>
      <c r="M392" s="228" t="s">
        <v>1</v>
      </c>
      <c r="N392" s="229" t="s">
        <v>42</v>
      </c>
      <c r="O392" s="92"/>
      <c r="P392" s="230">
        <f>O392*H392</f>
        <v>0</v>
      </c>
      <c r="Q392" s="230">
        <v>0</v>
      </c>
      <c r="R392" s="230">
        <f>Q392*H392</f>
        <v>0</v>
      </c>
      <c r="S392" s="230">
        <v>0</v>
      </c>
      <c r="T392" s="23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2" t="s">
        <v>299</v>
      </c>
      <c r="AT392" s="232" t="s">
        <v>294</v>
      </c>
      <c r="AU392" s="232" t="s">
        <v>120</v>
      </c>
      <c r="AY392" s="18" t="s">
        <v>292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8" t="s">
        <v>85</v>
      </c>
      <c r="BK392" s="233">
        <f>ROUND(I392*H392,2)</f>
        <v>0</v>
      </c>
      <c r="BL392" s="18" t="s">
        <v>299</v>
      </c>
      <c r="BM392" s="232" t="s">
        <v>6279</v>
      </c>
    </row>
    <row r="393" s="12" customFormat="1" ht="25.92" customHeight="1">
      <c r="A393" s="12"/>
      <c r="B393" s="205"/>
      <c r="C393" s="206"/>
      <c r="D393" s="207" t="s">
        <v>76</v>
      </c>
      <c r="E393" s="208" t="s">
        <v>4787</v>
      </c>
      <c r="F393" s="208" t="s">
        <v>4788</v>
      </c>
      <c r="G393" s="206"/>
      <c r="H393" s="206"/>
      <c r="I393" s="209"/>
      <c r="J393" s="210">
        <f>BK393</f>
        <v>0</v>
      </c>
      <c r="K393" s="206"/>
      <c r="L393" s="211"/>
      <c r="M393" s="212"/>
      <c r="N393" s="213"/>
      <c r="O393" s="213"/>
      <c r="P393" s="214">
        <f>SUM(P394:P403)</f>
        <v>0</v>
      </c>
      <c r="Q393" s="213"/>
      <c r="R393" s="214">
        <f>SUM(R394:R403)</f>
        <v>0</v>
      </c>
      <c r="S393" s="213"/>
      <c r="T393" s="215">
        <f>SUM(T394:T403)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16" t="s">
        <v>299</v>
      </c>
      <c r="AT393" s="217" t="s">
        <v>76</v>
      </c>
      <c r="AU393" s="217" t="s">
        <v>77</v>
      </c>
      <c r="AY393" s="216" t="s">
        <v>292</v>
      </c>
      <c r="BK393" s="218">
        <f>SUM(BK394:BK403)</f>
        <v>0</v>
      </c>
    </row>
    <row r="394" s="2" customFormat="1" ht="16.5" customHeight="1">
      <c r="A394" s="39"/>
      <c r="B394" s="40"/>
      <c r="C394" s="221" t="s">
        <v>1245</v>
      </c>
      <c r="D394" s="221" t="s">
        <v>294</v>
      </c>
      <c r="E394" s="222" t="s">
        <v>335</v>
      </c>
      <c r="F394" s="223" t="s">
        <v>336</v>
      </c>
      <c r="G394" s="224" t="s">
        <v>337</v>
      </c>
      <c r="H394" s="225">
        <v>250</v>
      </c>
      <c r="I394" s="226"/>
      <c r="J394" s="227">
        <f>ROUND(I394*H394,2)</f>
        <v>0</v>
      </c>
      <c r="K394" s="223" t="s">
        <v>298</v>
      </c>
      <c r="L394" s="45"/>
      <c r="M394" s="228" t="s">
        <v>1</v>
      </c>
      <c r="N394" s="229" t="s">
        <v>42</v>
      </c>
      <c r="O394" s="92"/>
      <c r="P394" s="230">
        <f>O394*H394</f>
        <v>0</v>
      </c>
      <c r="Q394" s="230">
        <v>0</v>
      </c>
      <c r="R394" s="230">
        <f>Q394*H394</f>
        <v>0</v>
      </c>
      <c r="S394" s="230">
        <v>0</v>
      </c>
      <c r="T394" s="231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2" t="s">
        <v>338</v>
      </c>
      <c r="AT394" s="232" t="s">
        <v>294</v>
      </c>
      <c r="AU394" s="232" t="s">
        <v>85</v>
      </c>
      <c r="AY394" s="18" t="s">
        <v>292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8" t="s">
        <v>85</v>
      </c>
      <c r="BK394" s="233">
        <f>ROUND(I394*H394,2)</f>
        <v>0</v>
      </c>
      <c r="BL394" s="18" t="s">
        <v>338</v>
      </c>
      <c r="BM394" s="232" t="s">
        <v>6280</v>
      </c>
    </row>
    <row r="395" s="14" customFormat="1">
      <c r="A395" s="14"/>
      <c r="B395" s="245"/>
      <c r="C395" s="246"/>
      <c r="D395" s="236" t="s">
        <v>301</v>
      </c>
      <c r="E395" s="247" t="s">
        <v>1</v>
      </c>
      <c r="F395" s="248" t="s">
        <v>340</v>
      </c>
      <c r="G395" s="246"/>
      <c r="H395" s="249">
        <v>250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301</v>
      </c>
      <c r="AU395" s="255" t="s">
        <v>85</v>
      </c>
      <c r="AV395" s="14" t="s">
        <v>120</v>
      </c>
      <c r="AW395" s="14" t="s">
        <v>32</v>
      </c>
      <c r="AX395" s="14" t="s">
        <v>85</v>
      </c>
      <c r="AY395" s="255" t="s">
        <v>292</v>
      </c>
    </row>
    <row r="396" s="2" customFormat="1" ht="16.5" customHeight="1">
      <c r="A396" s="39"/>
      <c r="B396" s="40"/>
      <c r="C396" s="221" t="s">
        <v>1250</v>
      </c>
      <c r="D396" s="221" t="s">
        <v>294</v>
      </c>
      <c r="E396" s="222" t="s">
        <v>6281</v>
      </c>
      <c r="F396" s="223" t="s">
        <v>6282</v>
      </c>
      <c r="G396" s="224" t="s">
        <v>337</v>
      </c>
      <c r="H396" s="225">
        <v>44</v>
      </c>
      <c r="I396" s="226"/>
      <c r="J396" s="227">
        <f>ROUND(I396*H396,2)</f>
        <v>0</v>
      </c>
      <c r="K396" s="223" t="s">
        <v>298</v>
      </c>
      <c r="L396" s="45"/>
      <c r="M396" s="228" t="s">
        <v>1</v>
      </c>
      <c r="N396" s="229" t="s">
        <v>42</v>
      </c>
      <c r="O396" s="92"/>
      <c r="P396" s="230">
        <f>O396*H396</f>
        <v>0</v>
      </c>
      <c r="Q396" s="230">
        <v>0</v>
      </c>
      <c r="R396" s="230">
        <f>Q396*H396</f>
        <v>0</v>
      </c>
      <c r="S396" s="230">
        <v>0</v>
      </c>
      <c r="T396" s="23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2" t="s">
        <v>338</v>
      </c>
      <c r="AT396" s="232" t="s">
        <v>294</v>
      </c>
      <c r="AU396" s="232" t="s">
        <v>85</v>
      </c>
      <c r="AY396" s="18" t="s">
        <v>292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8" t="s">
        <v>85</v>
      </c>
      <c r="BK396" s="233">
        <f>ROUND(I396*H396,2)</f>
        <v>0</v>
      </c>
      <c r="BL396" s="18" t="s">
        <v>338</v>
      </c>
      <c r="BM396" s="232" t="s">
        <v>6283</v>
      </c>
    </row>
    <row r="397" s="14" customFormat="1">
      <c r="A397" s="14"/>
      <c r="B397" s="245"/>
      <c r="C397" s="246"/>
      <c r="D397" s="236" t="s">
        <v>301</v>
      </c>
      <c r="E397" s="247" t="s">
        <v>1</v>
      </c>
      <c r="F397" s="248" t="s">
        <v>6284</v>
      </c>
      <c r="G397" s="246"/>
      <c r="H397" s="249">
        <v>16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301</v>
      </c>
      <c r="AU397" s="255" t="s">
        <v>85</v>
      </c>
      <c r="AV397" s="14" t="s">
        <v>120</v>
      </c>
      <c r="AW397" s="14" t="s">
        <v>32</v>
      </c>
      <c r="AX397" s="14" t="s">
        <v>77</v>
      </c>
      <c r="AY397" s="255" t="s">
        <v>292</v>
      </c>
    </row>
    <row r="398" s="14" customFormat="1">
      <c r="A398" s="14"/>
      <c r="B398" s="245"/>
      <c r="C398" s="246"/>
      <c r="D398" s="236" t="s">
        <v>301</v>
      </c>
      <c r="E398" s="247" t="s">
        <v>1</v>
      </c>
      <c r="F398" s="248" t="s">
        <v>6285</v>
      </c>
      <c r="G398" s="246"/>
      <c r="H398" s="249">
        <v>28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301</v>
      </c>
      <c r="AU398" s="255" t="s">
        <v>85</v>
      </c>
      <c r="AV398" s="14" t="s">
        <v>120</v>
      </c>
      <c r="AW398" s="14" t="s">
        <v>32</v>
      </c>
      <c r="AX398" s="14" t="s">
        <v>77</v>
      </c>
      <c r="AY398" s="255" t="s">
        <v>292</v>
      </c>
    </row>
    <row r="399" s="15" customFormat="1">
      <c r="A399" s="15"/>
      <c r="B399" s="256"/>
      <c r="C399" s="257"/>
      <c r="D399" s="236" t="s">
        <v>301</v>
      </c>
      <c r="E399" s="258" t="s">
        <v>1</v>
      </c>
      <c r="F399" s="259" t="s">
        <v>304</v>
      </c>
      <c r="G399" s="257"/>
      <c r="H399" s="260">
        <v>44</v>
      </c>
      <c r="I399" s="261"/>
      <c r="J399" s="257"/>
      <c r="K399" s="257"/>
      <c r="L399" s="262"/>
      <c r="M399" s="263"/>
      <c r="N399" s="264"/>
      <c r="O399" s="264"/>
      <c r="P399" s="264"/>
      <c r="Q399" s="264"/>
      <c r="R399" s="264"/>
      <c r="S399" s="264"/>
      <c r="T399" s="26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6" t="s">
        <v>301</v>
      </c>
      <c r="AU399" s="266" t="s">
        <v>85</v>
      </c>
      <c r="AV399" s="15" t="s">
        <v>299</v>
      </c>
      <c r="AW399" s="15" t="s">
        <v>32</v>
      </c>
      <c r="AX399" s="15" t="s">
        <v>85</v>
      </c>
      <c r="AY399" s="266" t="s">
        <v>292</v>
      </c>
    </row>
    <row r="400" s="2" customFormat="1" ht="16.5" customHeight="1">
      <c r="A400" s="39"/>
      <c r="B400" s="40"/>
      <c r="C400" s="221" t="s">
        <v>1261</v>
      </c>
      <c r="D400" s="221" t="s">
        <v>294</v>
      </c>
      <c r="E400" s="222" t="s">
        <v>6286</v>
      </c>
      <c r="F400" s="223" t="s">
        <v>6287</v>
      </c>
      <c r="G400" s="224" t="s">
        <v>337</v>
      </c>
      <c r="H400" s="225">
        <v>31</v>
      </c>
      <c r="I400" s="226"/>
      <c r="J400" s="227">
        <f>ROUND(I400*H400,2)</f>
        <v>0</v>
      </c>
      <c r="K400" s="223" t="s">
        <v>298</v>
      </c>
      <c r="L400" s="45"/>
      <c r="M400" s="228" t="s">
        <v>1</v>
      </c>
      <c r="N400" s="229" t="s">
        <v>42</v>
      </c>
      <c r="O400" s="92"/>
      <c r="P400" s="230">
        <f>O400*H400</f>
        <v>0</v>
      </c>
      <c r="Q400" s="230">
        <v>0</v>
      </c>
      <c r="R400" s="230">
        <f>Q400*H400</f>
        <v>0</v>
      </c>
      <c r="S400" s="230">
        <v>0</v>
      </c>
      <c r="T400" s="231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2" t="s">
        <v>299</v>
      </c>
      <c r="AT400" s="232" t="s">
        <v>294</v>
      </c>
      <c r="AU400" s="232" t="s">
        <v>85</v>
      </c>
      <c r="AY400" s="18" t="s">
        <v>292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8" t="s">
        <v>85</v>
      </c>
      <c r="BK400" s="233">
        <f>ROUND(I400*H400,2)</f>
        <v>0</v>
      </c>
      <c r="BL400" s="18" t="s">
        <v>299</v>
      </c>
      <c r="BM400" s="232" t="s">
        <v>6288</v>
      </c>
    </row>
    <row r="401" s="14" customFormat="1">
      <c r="A401" s="14"/>
      <c r="B401" s="245"/>
      <c r="C401" s="246"/>
      <c r="D401" s="236" t="s">
        <v>301</v>
      </c>
      <c r="E401" s="247" t="s">
        <v>1</v>
      </c>
      <c r="F401" s="248" t="s">
        <v>6289</v>
      </c>
      <c r="G401" s="246"/>
      <c r="H401" s="249">
        <v>15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301</v>
      </c>
      <c r="AU401" s="255" t="s">
        <v>85</v>
      </c>
      <c r="AV401" s="14" t="s">
        <v>120</v>
      </c>
      <c r="AW401" s="14" t="s">
        <v>32</v>
      </c>
      <c r="AX401" s="14" t="s">
        <v>77</v>
      </c>
      <c r="AY401" s="255" t="s">
        <v>292</v>
      </c>
    </row>
    <row r="402" s="14" customFormat="1">
      <c r="A402" s="14"/>
      <c r="B402" s="245"/>
      <c r="C402" s="246"/>
      <c r="D402" s="236" t="s">
        <v>301</v>
      </c>
      <c r="E402" s="247" t="s">
        <v>1</v>
      </c>
      <c r="F402" s="248" t="s">
        <v>6290</v>
      </c>
      <c r="G402" s="246"/>
      <c r="H402" s="249">
        <v>16</v>
      </c>
      <c r="I402" s="250"/>
      <c r="J402" s="246"/>
      <c r="K402" s="246"/>
      <c r="L402" s="251"/>
      <c r="M402" s="252"/>
      <c r="N402" s="253"/>
      <c r="O402" s="253"/>
      <c r="P402" s="253"/>
      <c r="Q402" s="253"/>
      <c r="R402" s="253"/>
      <c r="S402" s="253"/>
      <c r="T402" s="25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5" t="s">
        <v>301</v>
      </c>
      <c r="AU402" s="255" t="s">
        <v>85</v>
      </c>
      <c r="AV402" s="14" t="s">
        <v>120</v>
      </c>
      <c r="AW402" s="14" t="s">
        <v>32</v>
      </c>
      <c r="AX402" s="14" t="s">
        <v>77</v>
      </c>
      <c r="AY402" s="255" t="s">
        <v>292</v>
      </c>
    </row>
    <row r="403" s="15" customFormat="1">
      <c r="A403" s="15"/>
      <c r="B403" s="256"/>
      <c r="C403" s="257"/>
      <c r="D403" s="236" t="s">
        <v>301</v>
      </c>
      <c r="E403" s="258" t="s">
        <v>1</v>
      </c>
      <c r="F403" s="259" t="s">
        <v>304</v>
      </c>
      <c r="G403" s="257"/>
      <c r="H403" s="260">
        <v>31</v>
      </c>
      <c r="I403" s="261"/>
      <c r="J403" s="257"/>
      <c r="K403" s="257"/>
      <c r="L403" s="262"/>
      <c r="M403" s="296"/>
      <c r="N403" s="297"/>
      <c r="O403" s="297"/>
      <c r="P403" s="297"/>
      <c r="Q403" s="297"/>
      <c r="R403" s="297"/>
      <c r="S403" s="297"/>
      <c r="T403" s="298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6" t="s">
        <v>301</v>
      </c>
      <c r="AU403" s="266" t="s">
        <v>85</v>
      </c>
      <c r="AV403" s="15" t="s">
        <v>299</v>
      </c>
      <c r="AW403" s="15" t="s">
        <v>32</v>
      </c>
      <c r="AX403" s="15" t="s">
        <v>85</v>
      </c>
      <c r="AY403" s="266" t="s">
        <v>292</v>
      </c>
    </row>
    <row r="404" s="2" customFormat="1" ht="6.96" customHeight="1">
      <c r="A404" s="39"/>
      <c r="B404" s="67"/>
      <c r="C404" s="68"/>
      <c r="D404" s="68"/>
      <c r="E404" s="68"/>
      <c r="F404" s="68"/>
      <c r="G404" s="68"/>
      <c r="H404" s="68"/>
      <c r="I404" s="68"/>
      <c r="J404" s="68"/>
      <c r="K404" s="68"/>
      <c r="L404" s="45"/>
      <c r="M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</row>
  </sheetData>
  <sheetProtection sheet="1" autoFilter="0" formatColumns="0" formatRows="0" objects="1" scenarios="1" spinCount="100000" saltValue="o3MXAtRu2dqvi03YlJT4IUBbu/PGCX+pZlqmNeiXHmL/AtgsplhLaNjkd6AELOeRTtQkOER+u5uZg1WAggXytQ==" hashValue="AS/rmDDWkwn1AjWI1A79baeg7xYntzkafSeIvrz3TRasS/E28fEcTvKPs1oIrDucLwS+f8BU1rR+c6wEPWjT4w==" algorithmName="SHA-512" password="CC35"/>
  <autoFilter ref="C125:K40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  <c r="AZ2" s="137" t="s">
        <v>4796</v>
      </c>
      <c r="BA2" s="137" t="s">
        <v>4797</v>
      </c>
      <c r="BB2" s="137" t="s">
        <v>1</v>
      </c>
      <c r="BC2" s="137" t="s">
        <v>6291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4799</v>
      </c>
      <c r="BA3" s="137" t="s">
        <v>4800</v>
      </c>
      <c r="BB3" s="137" t="s">
        <v>1</v>
      </c>
      <c r="BC3" s="137" t="s">
        <v>6292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6293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ROUND((SUM(BE125:BE214)),  2)</f>
        <v>0</v>
      </c>
      <c r="G33" s="39"/>
      <c r="H33" s="39"/>
      <c r="I33" s="158">
        <v>0.20999999999999999</v>
      </c>
      <c r="J33" s="157">
        <f>ROUND(((SUM(BE125:BE214))*I33),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ROUND((SUM(BF125:BF214)),  2)</f>
        <v>0</v>
      </c>
      <c r="G34" s="39"/>
      <c r="H34" s="39"/>
      <c r="I34" s="158">
        <v>0.14999999999999999</v>
      </c>
      <c r="J34" s="157">
        <f>ROUND(((SUM(BF125:BF214))*I34),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ROUND((SUM(BG125:BG214)),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ROUND((SUM(BH125:BH214)),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ROUND((SUM(BI125:BI214)),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IO.02 - Vodovodní přípojka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J166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5918</v>
      </c>
      <c r="E100" s="191"/>
      <c r="F100" s="191"/>
      <c r="G100" s="191"/>
      <c r="H100" s="191"/>
      <c r="I100" s="191"/>
      <c r="J100" s="192">
        <f>J174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260</v>
      </c>
      <c r="E101" s="191"/>
      <c r="F101" s="191"/>
      <c r="G101" s="191"/>
      <c r="H101" s="191"/>
      <c r="I101" s="191"/>
      <c r="J101" s="192">
        <f>J205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261</v>
      </c>
      <c r="E102" s="185"/>
      <c r="F102" s="185"/>
      <c r="G102" s="185"/>
      <c r="H102" s="185"/>
      <c r="I102" s="185"/>
      <c r="J102" s="186">
        <f>J207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265</v>
      </c>
      <c r="E103" s="191"/>
      <c r="F103" s="191"/>
      <c r="G103" s="191"/>
      <c r="H103" s="191"/>
      <c r="I103" s="191"/>
      <c r="J103" s="192">
        <f>J208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2"/>
      <c r="C104" s="183"/>
      <c r="D104" s="184" t="s">
        <v>5750</v>
      </c>
      <c r="E104" s="185"/>
      <c r="F104" s="185"/>
      <c r="G104" s="185"/>
      <c r="H104" s="185"/>
      <c r="I104" s="185"/>
      <c r="J104" s="186">
        <f>J210</f>
        <v>0</v>
      </c>
      <c r="K104" s="183"/>
      <c r="L104" s="18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2"/>
      <c r="C105" s="183"/>
      <c r="D105" s="184" t="s">
        <v>4542</v>
      </c>
      <c r="E105" s="185"/>
      <c r="F105" s="185"/>
      <c r="G105" s="185"/>
      <c r="H105" s="185"/>
      <c r="I105" s="185"/>
      <c r="J105" s="186">
        <f>J211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277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7" t="str">
        <f>E7</f>
        <v>Domov pro seniory, Nový Bydžov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179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E9</f>
        <v xml:space="preserve">IO.02 - Vodovodní přípojka - nezpůsobilé náklady 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k.ú. Nový Bydžov, 70 7163</v>
      </c>
      <c r="G119" s="41"/>
      <c r="H119" s="41"/>
      <c r="I119" s="33" t="s">
        <v>22</v>
      </c>
      <c r="J119" s="80" t="str">
        <f>IF(J12="","",J12)</f>
        <v>4. 1. 2023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E15</f>
        <v>Město Nový Bydžov, Masarykovo nám. 1, 504 01</v>
      </c>
      <c r="G121" s="41"/>
      <c r="H121" s="41"/>
      <c r="I121" s="33" t="s">
        <v>30</v>
      </c>
      <c r="J121" s="37" t="str">
        <f>E21</f>
        <v>Architektura s.r.o., Vilkova 1142/15, Praha 4-Krč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Projecticon s.r.o., A. Kopeckého 151, Nový Hrádek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4"/>
      <c r="B124" s="195"/>
      <c r="C124" s="196" t="s">
        <v>278</v>
      </c>
      <c r="D124" s="197" t="s">
        <v>62</v>
      </c>
      <c r="E124" s="197" t="s">
        <v>58</v>
      </c>
      <c r="F124" s="197" t="s">
        <v>59</v>
      </c>
      <c r="G124" s="197" t="s">
        <v>279</v>
      </c>
      <c r="H124" s="197" t="s">
        <v>280</v>
      </c>
      <c r="I124" s="197" t="s">
        <v>281</v>
      </c>
      <c r="J124" s="197" t="s">
        <v>249</v>
      </c>
      <c r="K124" s="198" t="s">
        <v>282</v>
      </c>
      <c r="L124" s="199"/>
      <c r="M124" s="101" t="s">
        <v>1</v>
      </c>
      <c r="N124" s="102" t="s">
        <v>41</v>
      </c>
      <c r="O124" s="102" t="s">
        <v>283</v>
      </c>
      <c r="P124" s="102" t="s">
        <v>284</v>
      </c>
      <c r="Q124" s="102" t="s">
        <v>285</v>
      </c>
      <c r="R124" s="102" t="s">
        <v>286</v>
      </c>
      <c r="S124" s="102" t="s">
        <v>287</v>
      </c>
      <c r="T124" s="103" t="s">
        <v>288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39"/>
      <c r="B125" s="40"/>
      <c r="C125" s="108" t="s">
        <v>289</v>
      </c>
      <c r="D125" s="41"/>
      <c r="E125" s="41"/>
      <c r="F125" s="41"/>
      <c r="G125" s="41"/>
      <c r="H125" s="41"/>
      <c r="I125" s="41"/>
      <c r="J125" s="200">
        <f>BK125</f>
        <v>0</v>
      </c>
      <c r="K125" s="41"/>
      <c r="L125" s="45"/>
      <c r="M125" s="104"/>
      <c r="N125" s="201"/>
      <c r="O125" s="105"/>
      <c r="P125" s="202">
        <f>P126+P207+P210+P211</f>
        <v>0</v>
      </c>
      <c r="Q125" s="105"/>
      <c r="R125" s="202">
        <f>R126+R207+R210+R211</f>
        <v>41.701221940000003</v>
      </c>
      <c r="S125" s="105"/>
      <c r="T125" s="203">
        <f>T126+T207+T210+T211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76</v>
      </c>
      <c r="AU125" s="18" t="s">
        <v>251</v>
      </c>
      <c r="BK125" s="204">
        <f>BK126+BK207+BK210+BK211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290</v>
      </c>
      <c r="F126" s="208" t="s">
        <v>291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P127+P166+P174+P205</f>
        <v>0</v>
      </c>
      <c r="Q126" s="213"/>
      <c r="R126" s="214">
        <f>R127+R166+R174+R205</f>
        <v>41.694441940000004</v>
      </c>
      <c r="S126" s="213"/>
      <c r="T126" s="215">
        <f>T127+T166+T174+T205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77</v>
      </c>
      <c r="AY126" s="216" t="s">
        <v>292</v>
      </c>
      <c r="BK126" s="218">
        <f>BK127+BK166+BK174+BK205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85</v>
      </c>
      <c r="F127" s="219" t="s">
        <v>293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SUM(P128:P165)</f>
        <v>0</v>
      </c>
      <c r="Q127" s="213"/>
      <c r="R127" s="214">
        <f>SUM(R128:R165)</f>
        <v>31.546307199999998</v>
      </c>
      <c r="S127" s="213"/>
      <c r="T127" s="215">
        <f>SUM(T128:T165)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85</v>
      </c>
      <c r="AY127" s="216" t="s">
        <v>292</v>
      </c>
      <c r="BK127" s="218">
        <f>SUM(BK128:BK165)</f>
        <v>0</v>
      </c>
    </row>
    <row r="128" s="2" customFormat="1" ht="24.15" customHeight="1">
      <c r="A128" s="39"/>
      <c r="B128" s="40"/>
      <c r="C128" s="221" t="s">
        <v>85</v>
      </c>
      <c r="D128" s="221" t="s">
        <v>294</v>
      </c>
      <c r="E128" s="222" t="s">
        <v>6294</v>
      </c>
      <c r="F128" s="223" t="s">
        <v>6295</v>
      </c>
      <c r="G128" s="224" t="s">
        <v>337</v>
      </c>
      <c r="H128" s="225">
        <v>40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3.0000000000000001E-05</v>
      </c>
      <c r="R128" s="230">
        <f>Q128*H128</f>
        <v>0.0012000000000000001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6296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6297</v>
      </c>
      <c r="G129" s="246"/>
      <c r="H129" s="249">
        <v>40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85</v>
      </c>
      <c r="AY129" s="255" t="s">
        <v>292</v>
      </c>
    </row>
    <row r="130" s="2" customFormat="1" ht="24.15" customHeight="1">
      <c r="A130" s="39"/>
      <c r="B130" s="40"/>
      <c r="C130" s="221" t="s">
        <v>120</v>
      </c>
      <c r="D130" s="221" t="s">
        <v>294</v>
      </c>
      <c r="E130" s="222" t="s">
        <v>6298</v>
      </c>
      <c r="F130" s="223" t="s">
        <v>6299</v>
      </c>
      <c r="G130" s="224" t="s">
        <v>4182</v>
      </c>
      <c r="H130" s="225">
        <v>10</v>
      </c>
      <c r="I130" s="226"/>
      <c r="J130" s="227">
        <f>ROUND(I130*H130,2)</f>
        <v>0</v>
      </c>
      <c r="K130" s="223" t="s">
        <v>298</v>
      </c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120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299</v>
      </c>
      <c r="BM130" s="232" t="s">
        <v>6300</v>
      </c>
    </row>
    <row r="131" s="2" customFormat="1" ht="24.15" customHeight="1">
      <c r="A131" s="39"/>
      <c r="B131" s="40"/>
      <c r="C131" s="221" t="s">
        <v>317</v>
      </c>
      <c r="D131" s="221" t="s">
        <v>294</v>
      </c>
      <c r="E131" s="222" t="s">
        <v>5936</v>
      </c>
      <c r="F131" s="223" t="s">
        <v>5937</v>
      </c>
      <c r="G131" s="224" t="s">
        <v>307</v>
      </c>
      <c r="H131" s="225">
        <v>23.5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6301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6302</v>
      </c>
      <c r="G132" s="246"/>
      <c r="H132" s="249">
        <v>23.5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85</v>
      </c>
      <c r="AY132" s="255" t="s">
        <v>292</v>
      </c>
    </row>
    <row r="133" s="2" customFormat="1" ht="33" customHeight="1">
      <c r="A133" s="39"/>
      <c r="B133" s="40"/>
      <c r="C133" s="221" t="s">
        <v>299</v>
      </c>
      <c r="D133" s="221" t="s">
        <v>294</v>
      </c>
      <c r="E133" s="222" t="s">
        <v>6303</v>
      </c>
      <c r="F133" s="223" t="s">
        <v>6304</v>
      </c>
      <c r="G133" s="224" t="s">
        <v>307</v>
      </c>
      <c r="H133" s="225">
        <v>69.920000000000002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6305</v>
      </c>
    </row>
    <row r="134" s="14" customFormat="1">
      <c r="A134" s="14"/>
      <c r="B134" s="245"/>
      <c r="C134" s="246"/>
      <c r="D134" s="236" t="s">
        <v>301</v>
      </c>
      <c r="E134" s="247" t="s">
        <v>1</v>
      </c>
      <c r="F134" s="248" t="s">
        <v>6306</v>
      </c>
      <c r="G134" s="246"/>
      <c r="H134" s="249">
        <v>69.920000000000002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301</v>
      </c>
      <c r="AU134" s="255" t="s">
        <v>120</v>
      </c>
      <c r="AV134" s="14" t="s">
        <v>120</v>
      </c>
      <c r="AW134" s="14" t="s">
        <v>32</v>
      </c>
      <c r="AX134" s="14" t="s">
        <v>77</v>
      </c>
      <c r="AY134" s="255" t="s">
        <v>292</v>
      </c>
    </row>
    <row r="135" s="15" customFormat="1">
      <c r="A135" s="15"/>
      <c r="B135" s="256"/>
      <c r="C135" s="257"/>
      <c r="D135" s="236" t="s">
        <v>301</v>
      </c>
      <c r="E135" s="258" t="s">
        <v>1</v>
      </c>
      <c r="F135" s="259" t="s">
        <v>304</v>
      </c>
      <c r="G135" s="257"/>
      <c r="H135" s="260">
        <v>69.920000000000002</v>
      </c>
      <c r="I135" s="261"/>
      <c r="J135" s="257"/>
      <c r="K135" s="257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301</v>
      </c>
      <c r="AU135" s="266" t="s">
        <v>120</v>
      </c>
      <c r="AV135" s="15" t="s">
        <v>299</v>
      </c>
      <c r="AW135" s="15" t="s">
        <v>32</v>
      </c>
      <c r="AX135" s="15" t="s">
        <v>85</v>
      </c>
      <c r="AY135" s="266" t="s">
        <v>292</v>
      </c>
    </row>
    <row r="136" s="2" customFormat="1" ht="21.75" customHeight="1">
      <c r="A136" s="39"/>
      <c r="B136" s="40"/>
      <c r="C136" s="221" t="s">
        <v>341</v>
      </c>
      <c r="D136" s="221" t="s">
        <v>294</v>
      </c>
      <c r="E136" s="222" t="s">
        <v>6307</v>
      </c>
      <c r="F136" s="223" t="s">
        <v>6308</v>
      </c>
      <c r="G136" s="224" t="s">
        <v>297</v>
      </c>
      <c r="H136" s="225">
        <v>139.84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0.00058</v>
      </c>
      <c r="R136" s="230">
        <f>Q136*H136</f>
        <v>0.081107200000000004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6309</v>
      </c>
    </row>
    <row r="137" s="14" customFormat="1">
      <c r="A137" s="14"/>
      <c r="B137" s="245"/>
      <c r="C137" s="246"/>
      <c r="D137" s="236" t="s">
        <v>301</v>
      </c>
      <c r="E137" s="247" t="s">
        <v>1</v>
      </c>
      <c r="F137" s="248" t="s">
        <v>6310</v>
      </c>
      <c r="G137" s="246"/>
      <c r="H137" s="249">
        <v>139.84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301</v>
      </c>
      <c r="AU137" s="255" t="s">
        <v>120</v>
      </c>
      <c r="AV137" s="14" t="s">
        <v>120</v>
      </c>
      <c r="AW137" s="14" t="s">
        <v>32</v>
      </c>
      <c r="AX137" s="14" t="s">
        <v>77</v>
      </c>
      <c r="AY137" s="255" t="s">
        <v>292</v>
      </c>
    </row>
    <row r="138" s="15" customFormat="1">
      <c r="A138" s="15"/>
      <c r="B138" s="256"/>
      <c r="C138" s="257"/>
      <c r="D138" s="236" t="s">
        <v>301</v>
      </c>
      <c r="E138" s="258" t="s">
        <v>1</v>
      </c>
      <c r="F138" s="259" t="s">
        <v>304</v>
      </c>
      <c r="G138" s="257"/>
      <c r="H138" s="260">
        <v>139.84</v>
      </c>
      <c r="I138" s="261"/>
      <c r="J138" s="257"/>
      <c r="K138" s="257"/>
      <c r="L138" s="262"/>
      <c r="M138" s="263"/>
      <c r="N138" s="264"/>
      <c r="O138" s="264"/>
      <c r="P138" s="264"/>
      <c r="Q138" s="264"/>
      <c r="R138" s="264"/>
      <c r="S138" s="264"/>
      <c r="T138" s="26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6" t="s">
        <v>301</v>
      </c>
      <c r="AU138" s="266" t="s">
        <v>120</v>
      </c>
      <c r="AV138" s="15" t="s">
        <v>299</v>
      </c>
      <c r="AW138" s="15" t="s">
        <v>32</v>
      </c>
      <c r="AX138" s="15" t="s">
        <v>85</v>
      </c>
      <c r="AY138" s="266" t="s">
        <v>292</v>
      </c>
    </row>
    <row r="139" s="2" customFormat="1" ht="21.75" customHeight="1">
      <c r="A139" s="39"/>
      <c r="B139" s="40"/>
      <c r="C139" s="221" t="s">
        <v>346</v>
      </c>
      <c r="D139" s="221" t="s">
        <v>294</v>
      </c>
      <c r="E139" s="222" t="s">
        <v>6311</v>
      </c>
      <c r="F139" s="223" t="s">
        <v>6312</v>
      </c>
      <c r="G139" s="224" t="s">
        <v>297</v>
      </c>
      <c r="H139" s="225">
        <v>139.84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6313</v>
      </c>
    </row>
    <row r="140" s="2" customFormat="1" ht="33" customHeight="1">
      <c r="A140" s="39"/>
      <c r="B140" s="40"/>
      <c r="C140" s="221" t="s">
        <v>352</v>
      </c>
      <c r="D140" s="221" t="s">
        <v>294</v>
      </c>
      <c r="E140" s="222" t="s">
        <v>342</v>
      </c>
      <c r="F140" s="223" t="s">
        <v>4817</v>
      </c>
      <c r="G140" s="224" t="s">
        <v>307</v>
      </c>
      <c r="H140" s="225">
        <v>147.38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6314</v>
      </c>
    </row>
    <row r="141" s="14" customFormat="1">
      <c r="A141" s="14"/>
      <c r="B141" s="245"/>
      <c r="C141" s="246"/>
      <c r="D141" s="236" t="s">
        <v>301</v>
      </c>
      <c r="E141" s="247" t="s">
        <v>1</v>
      </c>
      <c r="F141" s="248" t="s">
        <v>4819</v>
      </c>
      <c r="G141" s="246"/>
      <c r="H141" s="249">
        <v>147.38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301</v>
      </c>
      <c r="AU141" s="255" t="s">
        <v>120</v>
      </c>
      <c r="AV141" s="14" t="s">
        <v>120</v>
      </c>
      <c r="AW141" s="14" t="s">
        <v>32</v>
      </c>
      <c r="AX141" s="14" t="s">
        <v>85</v>
      </c>
      <c r="AY141" s="255" t="s">
        <v>292</v>
      </c>
    </row>
    <row r="142" s="2" customFormat="1" ht="33" customHeight="1">
      <c r="A142" s="39"/>
      <c r="B142" s="40"/>
      <c r="C142" s="221" t="s">
        <v>357</v>
      </c>
      <c r="D142" s="221" t="s">
        <v>294</v>
      </c>
      <c r="E142" s="222" t="s">
        <v>347</v>
      </c>
      <c r="F142" s="223" t="s">
        <v>4820</v>
      </c>
      <c r="G142" s="224" t="s">
        <v>307</v>
      </c>
      <c r="H142" s="225">
        <v>39.460000000000001</v>
      </c>
      <c r="I142" s="226"/>
      <c r="J142" s="227">
        <f>ROUND(I142*H142,2)</f>
        <v>0</v>
      </c>
      <c r="K142" s="223" t="s">
        <v>298</v>
      </c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299</v>
      </c>
      <c r="BM142" s="232" t="s">
        <v>6315</v>
      </c>
    </row>
    <row r="143" s="13" customFormat="1">
      <c r="A143" s="13"/>
      <c r="B143" s="234"/>
      <c r="C143" s="235"/>
      <c r="D143" s="236" t="s">
        <v>301</v>
      </c>
      <c r="E143" s="237" t="s">
        <v>1</v>
      </c>
      <c r="F143" s="238" t="s">
        <v>4822</v>
      </c>
      <c r="G143" s="235"/>
      <c r="H143" s="237" t="s">
        <v>1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301</v>
      </c>
      <c r="AU143" s="244" t="s">
        <v>120</v>
      </c>
      <c r="AV143" s="13" t="s">
        <v>85</v>
      </c>
      <c r="AW143" s="13" t="s">
        <v>32</v>
      </c>
      <c r="AX143" s="13" t="s">
        <v>77</v>
      </c>
      <c r="AY143" s="244" t="s">
        <v>292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6316</v>
      </c>
      <c r="G144" s="246"/>
      <c r="H144" s="249">
        <v>39.460000000000001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77</v>
      </c>
      <c r="AY144" s="255" t="s">
        <v>292</v>
      </c>
    </row>
    <row r="145" s="15" customFormat="1">
      <c r="A145" s="15"/>
      <c r="B145" s="256"/>
      <c r="C145" s="257"/>
      <c r="D145" s="236" t="s">
        <v>301</v>
      </c>
      <c r="E145" s="258" t="s">
        <v>4796</v>
      </c>
      <c r="F145" s="259" t="s">
        <v>304</v>
      </c>
      <c r="G145" s="257"/>
      <c r="H145" s="260">
        <v>39.460000000000001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301</v>
      </c>
      <c r="AU145" s="266" t="s">
        <v>120</v>
      </c>
      <c r="AV145" s="15" t="s">
        <v>299</v>
      </c>
      <c r="AW145" s="15" t="s">
        <v>32</v>
      </c>
      <c r="AX145" s="15" t="s">
        <v>85</v>
      </c>
      <c r="AY145" s="266" t="s">
        <v>292</v>
      </c>
    </row>
    <row r="146" s="2" customFormat="1" ht="37.8" customHeight="1">
      <c r="A146" s="39"/>
      <c r="B146" s="40"/>
      <c r="C146" s="221" t="s">
        <v>362</v>
      </c>
      <c r="D146" s="221" t="s">
        <v>294</v>
      </c>
      <c r="E146" s="222" t="s">
        <v>353</v>
      </c>
      <c r="F146" s="223" t="s">
        <v>4824</v>
      </c>
      <c r="G146" s="224" t="s">
        <v>307</v>
      </c>
      <c r="H146" s="225">
        <v>591.89999999999998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299</v>
      </c>
      <c r="BM146" s="232" t="s">
        <v>6317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4826</v>
      </c>
      <c r="G147" s="246"/>
      <c r="H147" s="249">
        <v>591.89999999999998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85</v>
      </c>
      <c r="AY147" s="255" t="s">
        <v>292</v>
      </c>
    </row>
    <row r="148" s="2" customFormat="1" ht="24.15" customHeight="1">
      <c r="A148" s="39"/>
      <c r="B148" s="40"/>
      <c r="C148" s="221" t="s">
        <v>368</v>
      </c>
      <c r="D148" s="221" t="s">
        <v>294</v>
      </c>
      <c r="E148" s="222" t="s">
        <v>358</v>
      </c>
      <c r="F148" s="223" t="s">
        <v>4827</v>
      </c>
      <c r="G148" s="224" t="s">
        <v>307</v>
      </c>
      <c r="H148" s="225">
        <v>147.38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299</v>
      </c>
      <c r="BM148" s="232" t="s">
        <v>6318</v>
      </c>
    </row>
    <row r="149" s="14" customFormat="1">
      <c r="A149" s="14"/>
      <c r="B149" s="245"/>
      <c r="C149" s="246"/>
      <c r="D149" s="236" t="s">
        <v>301</v>
      </c>
      <c r="E149" s="247" t="s">
        <v>1</v>
      </c>
      <c r="F149" s="248" t="s">
        <v>4829</v>
      </c>
      <c r="G149" s="246"/>
      <c r="H149" s="249">
        <v>39.460000000000001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301</v>
      </c>
      <c r="AU149" s="255" t="s">
        <v>120</v>
      </c>
      <c r="AV149" s="14" t="s">
        <v>120</v>
      </c>
      <c r="AW149" s="14" t="s">
        <v>32</v>
      </c>
      <c r="AX149" s="14" t="s">
        <v>77</v>
      </c>
      <c r="AY149" s="255" t="s">
        <v>292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4830</v>
      </c>
      <c r="G150" s="246"/>
      <c r="H150" s="249">
        <v>107.92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77</v>
      </c>
      <c r="AY150" s="255" t="s">
        <v>292</v>
      </c>
    </row>
    <row r="151" s="15" customFormat="1">
      <c r="A151" s="15"/>
      <c r="B151" s="256"/>
      <c r="C151" s="257"/>
      <c r="D151" s="236" t="s">
        <v>301</v>
      </c>
      <c r="E151" s="258" t="s">
        <v>1</v>
      </c>
      <c r="F151" s="259" t="s">
        <v>304</v>
      </c>
      <c r="G151" s="257"/>
      <c r="H151" s="260">
        <v>147.38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301</v>
      </c>
      <c r="AU151" s="266" t="s">
        <v>120</v>
      </c>
      <c r="AV151" s="15" t="s">
        <v>299</v>
      </c>
      <c r="AW151" s="15" t="s">
        <v>32</v>
      </c>
      <c r="AX151" s="15" t="s">
        <v>85</v>
      </c>
      <c r="AY151" s="266" t="s">
        <v>292</v>
      </c>
    </row>
    <row r="152" s="2" customFormat="1" ht="33" customHeight="1">
      <c r="A152" s="39"/>
      <c r="B152" s="40"/>
      <c r="C152" s="221" t="s">
        <v>372</v>
      </c>
      <c r="D152" s="221" t="s">
        <v>294</v>
      </c>
      <c r="E152" s="222" t="s">
        <v>363</v>
      </c>
      <c r="F152" s="223" t="s">
        <v>364</v>
      </c>
      <c r="G152" s="224" t="s">
        <v>365</v>
      </c>
      <c r="H152" s="225">
        <v>71.028000000000006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6319</v>
      </c>
    </row>
    <row r="153" s="14" customFormat="1">
      <c r="A153" s="14"/>
      <c r="B153" s="245"/>
      <c r="C153" s="246"/>
      <c r="D153" s="236" t="s">
        <v>301</v>
      </c>
      <c r="E153" s="247" t="s">
        <v>1</v>
      </c>
      <c r="F153" s="248" t="s">
        <v>4832</v>
      </c>
      <c r="G153" s="246"/>
      <c r="H153" s="249">
        <v>71.028000000000006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301</v>
      </c>
      <c r="AU153" s="255" t="s">
        <v>120</v>
      </c>
      <c r="AV153" s="14" t="s">
        <v>120</v>
      </c>
      <c r="AW153" s="14" t="s">
        <v>32</v>
      </c>
      <c r="AX153" s="14" t="s">
        <v>85</v>
      </c>
      <c r="AY153" s="255" t="s">
        <v>292</v>
      </c>
    </row>
    <row r="154" s="2" customFormat="1" ht="16.5" customHeight="1">
      <c r="A154" s="39"/>
      <c r="B154" s="40"/>
      <c r="C154" s="221" t="s">
        <v>399</v>
      </c>
      <c r="D154" s="221" t="s">
        <v>294</v>
      </c>
      <c r="E154" s="222" t="s">
        <v>369</v>
      </c>
      <c r="F154" s="223" t="s">
        <v>370</v>
      </c>
      <c r="G154" s="224" t="s">
        <v>307</v>
      </c>
      <c r="H154" s="225">
        <v>93.420000000000002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299</v>
      </c>
      <c r="BM154" s="232" t="s">
        <v>6320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4834</v>
      </c>
      <c r="G155" s="246"/>
      <c r="H155" s="249">
        <v>93.420000000000002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85</v>
      </c>
      <c r="AY155" s="255" t="s">
        <v>292</v>
      </c>
    </row>
    <row r="156" s="2" customFormat="1" ht="24.15" customHeight="1">
      <c r="A156" s="39"/>
      <c r="B156" s="40"/>
      <c r="C156" s="221" t="s">
        <v>404</v>
      </c>
      <c r="D156" s="221" t="s">
        <v>294</v>
      </c>
      <c r="E156" s="222" t="s">
        <v>4835</v>
      </c>
      <c r="F156" s="223" t="s">
        <v>4836</v>
      </c>
      <c r="G156" s="224" t="s">
        <v>307</v>
      </c>
      <c r="H156" s="225">
        <v>53.960000000000001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299</v>
      </c>
      <c r="BM156" s="232" t="s">
        <v>6321</v>
      </c>
    </row>
    <row r="157" s="14" customFormat="1">
      <c r="A157" s="14"/>
      <c r="B157" s="245"/>
      <c r="C157" s="246"/>
      <c r="D157" s="236" t="s">
        <v>301</v>
      </c>
      <c r="E157" s="247" t="s">
        <v>1</v>
      </c>
      <c r="F157" s="248" t="s">
        <v>6322</v>
      </c>
      <c r="G157" s="246"/>
      <c r="H157" s="249">
        <v>19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301</v>
      </c>
      <c r="AU157" s="255" t="s">
        <v>120</v>
      </c>
      <c r="AV157" s="14" t="s">
        <v>120</v>
      </c>
      <c r="AW157" s="14" t="s">
        <v>32</v>
      </c>
      <c r="AX157" s="14" t="s">
        <v>77</v>
      </c>
      <c r="AY157" s="255" t="s">
        <v>292</v>
      </c>
    </row>
    <row r="158" s="14" customFormat="1">
      <c r="A158" s="14"/>
      <c r="B158" s="245"/>
      <c r="C158" s="246"/>
      <c r="D158" s="236" t="s">
        <v>301</v>
      </c>
      <c r="E158" s="247" t="s">
        <v>1</v>
      </c>
      <c r="F158" s="248" t="s">
        <v>6323</v>
      </c>
      <c r="G158" s="246"/>
      <c r="H158" s="249">
        <v>34.960000000000001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301</v>
      </c>
      <c r="AU158" s="255" t="s">
        <v>120</v>
      </c>
      <c r="AV158" s="14" t="s">
        <v>120</v>
      </c>
      <c r="AW158" s="14" t="s">
        <v>32</v>
      </c>
      <c r="AX158" s="14" t="s">
        <v>77</v>
      </c>
      <c r="AY158" s="255" t="s">
        <v>292</v>
      </c>
    </row>
    <row r="159" s="15" customFormat="1">
      <c r="A159" s="15"/>
      <c r="B159" s="256"/>
      <c r="C159" s="257"/>
      <c r="D159" s="236" t="s">
        <v>301</v>
      </c>
      <c r="E159" s="258" t="s">
        <v>4799</v>
      </c>
      <c r="F159" s="259" t="s">
        <v>304</v>
      </c>
      <c r="G159" s="257"/>
      <c r="H159" s="260">
        <v>53.960000000000001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301</v>
      </c>
      <c r="AU159" s="266" t="s">
        <v>120</v>
      </c>
      <c r="AV159" s="15" t="s">
        <v>299</v>
      </c>
      <c r="AW159" s="15" t="s">
        <v>32</v>
      </c>
      <c r="AX159" s="15" t="s">
        <v>85</v>
      </c>
      <c r="AY159" s="266" t="s">
        <v>292</v>
      </c>
    </row>
    <row r="160" s="2" customFormat="1" ht="24.15" customHeight="1">
      <c r="A160" s="39"/>
      <c r="B160" s="40"/>
      <c r="C160" s="221" t="s">
        <v>415</v>
      </c>
      <c r="D160" s="221" t="s">
        <v>294</v>
      </c>
      <c r="E160" s="222" t="s">
        <v>4840</v>
      </c>
      <c r="F160" s="223" t="s">
        <v>4841</v>
      </c>
      <c r="G160" s="224" t="s">
        <v>307</v>
      </c>
      <c r="H160" s="225">
        <v>17.48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299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299</v>
      </c>
      <c r="BM160" s="232" t="s">
        <v>6324</v>
      </c>
    </row>
    <row r="161" s="14" customFormat="1">
      <c r="A161" s="14"/>
      <c r="B161" s="245"/>
      <c r="C161" s="246"/>
      <c r="D161" s="236" t="s">
        <v>301</v>
      </c>
      <c r="E161" s="247" t="s">
        <v>1</v>
      </c>
      <c r="F161" s="248" t="s">
        <v>6325</v>
      </c>
      <c r="G161" s="246"/>
      <c r="H161" s="249">
        <v>17.48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301</v>
      </c>
      <c r="AU161" s="255" t="s">
        <v>120</v>
      </c>
      <c r="AV161" s="14" t="s">
        <v>120</v>
      </c>
      <c r="AW161" s="14" t="s">
        <v>32</v>
      </c>
      <c r="AX161" s="14" t="s">
        <v>77</v>
      </c>
      <c r="AY161" s="255" t="s">
        <v>292</v>
      </c>
    </row>
    <row r="162" s="15" customFormat="1">
      <c r="A162" s="15"/>
      <c r="B162" s="256"/>
      <c r="C162" s="257"/>
      <c r="D162" s="236" t="s">
        <v>301</v>
      </c>
      <c r="E162" s="258" t="s">
        <v>1</v>
      </c>
      <c r="F162" s="259" t="s">
        <v>304</v>
      </c>
      <c r="G162" s="257"/>
      <c r="H162" s="260">
        <v>17.48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301</v>
      </c>
      <c r="AU162" s="266" t="s">
        <v>120</v>
      </c>
      <c r="AV162" s="15" t="s">
        <v>299</v>
      </c>
      <c r="AW162" s="15" t="s">
        <v>32</v>
      </c>
      <c r="AX162" s="15" t="s">
        <v>85</v>
      </c>
      <c r="AY162" s="266" t="s">
        <v>292</v>
      </c>
    </row>
    <row r="163" s="2" customFormat="1" ht="16.5" customHeight="1">
      <c r="A163" s="39"/>
      <c r="B163" s="40"/>
      <c r="C163" s="278" t="s">
        <v>8</v>
      </c>
      <c r="D163" s="278" t="s">
        <v>626</v>
      </c>
      <c r="E163" s="279" t="s">
        <v>6326</v>
      </c>
      <c r="F163" s="280" t="s">
        <v>6327</v>
      </c>
      <c r="G163" s="281" t="s">
        <v>365</v>
      </c>
      <c r="H163" s="282">
        <v>31.463999999999999</v>
      </c>
      <c r="I163" s="283"/>
      <c r="J163" s="284">
        <f>ROUND(I163*H163,2)</f>
        <v>0</v>
      </c>
      <c r="K163" s="280" t="s">
        <v>298</v>
      </c>
      <c r="L163" s="285"/>
      <c r="M163" s="286" t="s">
        <v>1</v>
      </c>
      <c r="N163" s="287" t="s">
        <v>42</v>
      </c>
      <c r="O163" s="92"/>
      <c r="P163" s="230">
        <f>O163*H163</f>
        <v>0</v>
      </c>
      <c r="Q163" s="230">
        <v>1</v>
      </c>
      <c r="R163" s="230">
        <f>Q163*H163</f>
        <v>31.463999999999999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357</v>
      </c>
      <c r="AT163" s="232" t="s">
        <v>626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299</v>
      </c>
      <c r="BM163" s="232" t="s">
        <v>6328</v>
      </c>
    </row>
    <row r="164" s="14" customFormat="1">
      <c r="A164" s="14"/>
      <c r="B164" s="245"/>
      <c r="C164" s="246"/>
      <c r="D164" s="236" t="s">
        <v>301</v>
      </c>
      <c r="E164" s="247" t="s">
        <v>1</v>
      </c>
      <c r="F164" s="248" t="s">
        <v>6329</v>
      </c>
      <c r="G164" s="246"/>
      <c r="H164" s="249">
        <v>31.463999999999999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301</v>
      </c>
      <c r="AU164" s="255" t="s">
        <v>120</v>
      </c>
      <c r="AV164" s="14" t="s">
        <v>120</v>
      </c>
      <c r="AW164" s="14" t="s">
        <v>32</v>
      </c>
      <c r="AX164" s="14" t="s">
        <v>77</v>
      </c>
      <c r="AY164" s="255" t="s">
        <v>292</v>
      </c>
    </row>
    <row r="165" s="15" customFormat="1">
      <c r="A165" s="15"/>
      <c r="B165" s="256"/>
      <c r="C165" s="257"/>
      <c r="D165" s="236" t="s">
        <v>301</v>
      </c>
      <c r="E165" s="258" t="s">
        <v>1</v>
      </c>
      <c r="F165" s="259" t="s">
        <v>304</v>
      </c>
      <c r="G165" s="257"/>
      <c r="H165" s="260">
        <v>31.463999999999999</v>
      </c>
      <c r="I165" s="261"/>
      <c r="J165" s="257"/>
      <c r="K165" s="257"/>
      <c r="L165" s="262"/>
      <c r="M165" s="263"/>
      <c r="N165" s="264"/>
      <c r="O165" s="264"/>
      <c r="P165" s="264"/>
      <c r="Q165" s="264"/>
      <c r="R165" s="264"/>
      <c r="S165" s="264"/>
      <c r="T165" s="26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6" t="s">
        <v>301</v>
      </c>
      <c r="AU165" s="266" t="s">
        <v>120</v>
      </c>
      <c r="AV165" s="15" t="s">
        <v>299</v>
      </c>
      <c r="AW165" s="15" t="s">
        <v>32</v>
      </c>
      <c r="AX165" s="15" t="s">
        <v>85</v>
      </c>
      <c r="AY165" s="266" t="s">
        <v>292</v>
      </c>
    </row>
    <row r="166" s="12" customFormat="1" ht="22.8" customHeight="1">
      <c r="A166" s="12"/>
      <c r="B166" s="205"/>
      <c r="C166" s="206"/>
      <c r="D166" s="207" t="s">
        <v>76</v>
      </c>
      <c r="E166" s="219" t="s">
        <v>299</v>
      </c>
      <c r="F166" s="219" t="s">
        <v>766</v>
      </c>
      <c r="G166" s="206"/>
      <c r="H166" s="206"/>
      <c r="I166" s="209"/>
      <c r="J166" s="220">
        <f>BK166</f>
        <v>0</v>
      </c>
      <c r="K166" s="206"/>
      <c r="L166" s="211"/>
      <c r="M166" s="212"/>
      <c r="N166" s="213"/>
      <c r="O166" s="213"/>
      <c r="P166" s="214">
        <f>SUM(P167:P173)</f>
        <v>0</v>
      </c>
      <c r="Q166" s="213"/>
      <c r="R166" s="214">
        <f>SUM(R167:R173)</f>
        <v>8.2721449000000007</v>
      </c>
      <c r="S166" s="213"/>
      <c r="T166" s="215">
        <f>SUM(T167:T173)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6" t="s">
        <v>85</v>
      </c>
      <c r="AT166" s="217" t="s">
        <v>76</v>
      </c>
      <c r="AU166" s="217" t="s">
        <v>85</v>
      </c>
      <c r="AY166" s="216" t="s">
        <v>292</v>
      </c>
      <c r="BK166" s="218">
        <f>SUM(BK167:BK173)</f>
        <v>0</v>
      </c>
    </row>
    <row r="167" s="2" customFormat="1" ht="16.5" customHeight="1">
      <c r="A167" s="39"/>
      <c r="B167" s="40"/>
      <c r="C167" s="221" t="s">
        <v>438</v>
      </c>
      <c r="D167" s="221" t="s">
        <v>294</v>
      </c>
      <c r="E167" s="222" t="s">
        <v>5999</v>
      </c>
      <c r="F167" s="223" t="s">
        <v>6000</v>
      </c>
      <c r="G167" s="224" t="s">
        <v>307</v>
      </c>
      <c r="H167" s="225">
        <v>0.59999999999999998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299</v>
      </c>
      <c r="BM167" s="232" t="s">
        <v>6330</v>
      </c>
    </row>
    <row r="168" s="14" customFormat="1">
      <c r="A168" s="14"/>
      <c r="B168" s="245"/>
      <c r="C168" s="246"/>
      <c r="D168" s="236" t="s">
        <v>301</v>
      </c>
      <c r="E168" s="247" t="s">
        <v>1</v>
      </c>
      <c r="F168" s="248" t="s">
        <v>6331</v>
      </c>
      <c r="G168" s="246"/>
      <c r="H168" s="249">
        <v>0.59999999999999998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301</v>
      </c>
      <c r="AU168" s="255" t="s">
        <v>120</v>
      </c>
      <c r="AV168" s="14" t="s">
        <v>120</v>
      </c>
      <c r="AW168" s="14" t="s">
        <v>32</v>
      </c>
      <c r="AX168" s="14" t="s">
        <v>85</v>
      </c>
      <c r="AY168" s="255" t="s">
        <v>292</v>
      </c>
    </row>
    <row r="169" s="2" customFormat="1" ht="16.5" customHeight="1">
      <c r="A169" s="39"/>
      <c r="B169" s="40"/>
      <c r="C169" s="221" t="s">
        <v>445</v>
      </c>
      <c r="D169" s="221" t="s">
        <v>294</v>
      </c>
      <c r="E169" s="222" t="s">
        <v>4849</v>
      </c>
      <c r="F169" s="223" t="s">
        <v>4850</v>
      </c>
      <c r="G169" s="224" t="s">
        <v>307</v>
      </c>
      <c r="H169" s="225">
        <v>4.3700000000000001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42</v>
      </c>
      <c r="O169" s="92"/>
      <c r="P169" s="230">
        <f>O169*H169</f>
        <v>0</v>
      </c>
      <c r="Q169" s="230">
        <v>1.8907700000000001</v>
      </c>
      <c r="R169" s="230">
        <f>Q169*H169</f>
        <v>8.2626649000000008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299</v>
      </c>
      <c r="AT169" s="232" t="s">
        <v>294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299</v>
      </c>
      <c r="BM169" s="232" t="s">
        <v>6332</v>
      </c>
    </row>
    <row r="170" s="14" customFormat="1">
      <c r="A170" s="14"/>
      <c r="B170" s="245"/>
      <c r="C170" s="246"/>
      <c r="D170" s="236" t="s">
        <v>301</v>
      </c>
      <c r="E170" s="247" t="s">
        <v>1</v>
      </c>
      <c r="F170" s="248" t="s">
        <v>6333</v>
      </c>
      <c r="G170" s="246"/>
      <c r="H170" s="249">
        <v>4.3700000000000001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120</v>
      </c>
      <c r="AV170" s="14" t="s">
        <v>120</v>
      </c>
      <c r="AW170" s="14" t="s">
        <v>32</v>
      </c>
      <c r="AX170" s="14" t="s">
        <v>77</v>
      </c>
      <c r="AY170" s="255" t="s">
        <v>292</v>
      </c>
    </row>
    <row r="171" s="15" customFormat="1">
      <c r="A171" s="15"/>
      <c r="B171" s="256"/>
      <c r="C171" s="257"/>
      <c r="D171" s="236" t="s">
        <v>301</v>
      </c>
      <c r="E171" s="258" t="s">
        <v>1</v>
      </c>
      <c r="F171" s="259" t="s">
        <v>304</v>
      </c>
      <c r="G171" s="257"/>
      <c r="H171" s="260">
        <v>4.3700000000000001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301</v>
      </c>
      <c r="AU171" s="266" t="s">
        <v>120</v>
      </c>
      <c r="AV171" s="15" t="s">
        <v>299</v>
      </c>
      <c r="AW171" s="15" t="s">
        <v>32</v>
      </c>
      <c r="AX171" s="15" t="s">
        <v>85</v>
      </c>
      <c r="AY171" s="266" t="s">
        <v>292</v>
      </c>
    </row>
    <row r="172" s="2" customFormat="1" ht="24.15" customHeight="1">
      <c r="A172" s="39"/>
      <c r="B172" s="40"/>
      <c r="C172" s="221" t="s">
        <v>449</v>
      </c>
      <c r="D172" s="221" t="s">
        <v>294</v>
      </c>
      <c r="E172" s="222" t="s">
        <v>6334</v>
      </c>
      <c r="F172" s="223" t="s">
        <v>6335</v>
      </c>
      <c r="G172" s="224" t="s">
        <v>307</v>
      </c>
      <c r="H172" s="225">
        <v>0.26000000000000001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299</v>
      </c>
      <c r="BM172" s="232" t="s">
        <v>6336</v>
      </c>
    </row>
    <row r="173" s="2" customFormat="1" ht="24.15" customHeight="1">
      <c r="A173" s="39"/>
      <c r="B173" s="40"/>
      <c r="C173" s="221" t="s">
        <v>454</v>
      </c>
      <c r="D173" s="221" t="s">
        <v>294</v>
      </c>
      <c r="E173" s="222" t="s">
        <v>6337</v>
      </c>
      <c r="F173" s="223" t="s">
        <v>6338</v>
      </c>
      <c r="G173" s="224" t="s">
        <v>297</v>
      </c>
      <c r="H173" s="225">
        <v>1.5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42</v>
      </c>
      <c r="O173" s="92"/>
      <c r="P173" s="230">
        <f>O173*H173</f>
        <v>0</v>
      </c>
      <c r="Q173" s="230">
        <v>0.0063200000000000001</v>
      </c>
      <c r="R173" s="230">
        <f>Q173*H173</f>
        <v>0.0094800000000000006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299</v>
      </c>
      <c r="AT173" s="232" t="s">
        <v>294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299</v>
      </c>
      <c r="BM173" s="232" t="s">
        <v>6339</v>
      </c>
    </row>
    <row r="174" s="12" customFormat="1" ht="22.8" customHeight="1">
      <c r="A174" s="12"/>
      <c r="B174" s="205"/>
      <c r="C174" s="206"/>
      <c r="D174" s="207" t="s">
        <v>76</v>
      </c>
      <c r="E174" s="219" t="s">
        <v>357</v>
      </c>
      <c r="F174" s="219" t="s">
        <v>6111</v>
      </c>
      <c r="G174" s="206"/>
      <c r="H174" s="206"/>
      <c r="I174" s="209"/>
      <c r="J174" s="220">
        <f>BK174</f>
        <v>0</v>
      </c>
      <c r="K174" s="206"/>
      <c r="L174" s="211"/>
      <c r="M174" s="212"/>
      <c r="N174" s="213"/>
      <c r="O174" s="213"/>
      <c r="P174" s="214">
        <f>SUM(P175:P204)</f>
        <v>0</v>
      </c>
      <c r="Q174" s="213"/>
      <c r="R174" s="214">
        <f>SUM(R175:R204)</f>
        <v>1.8759898400000001</v>
      </c>
      <c r="S174" s="213"/>
      <c r="T174" s="215">
        <f>SUM(T175:T204)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6" t="s">
        <v>85</v>
      </c>
      <c r="AT174" s="217" t="s">
        <v>76</v>
      </c>
      <c r="AU174" s="217" t="s">
        <v>85</v>
      </c>
      <c r="AY174" s="216" t="s">
        <v>292</v>
      </c>
      <c r="BK174" s="218">
        <f>SUM(BK175:BK204)</f>
        <v>0</v>
      </c>
    </row>
    <row r="175" s="2" customFormat="1" ht="24.15" customHeight="1">
      <c r="A175" s="39"/>
      <c r="B175" s="40"/>
      <c r="C175" s="221" t="s">
        <v>459</v>
      </c>
      <c r="D175" s="221" t="s">
        <v>294</v>
      </c>
      <c r="E175" s="222" t="s">
        <v>6340</v>
      </c>
      <c r="F175" s="223" t="s">
        <v>6341</v>
      </c>
      <c r="G175" s="224" t="s">
        <v>407</v>
      </c>
      <c r="H175" s="225">
        <v>43.700000000000003</v>
      </c>
      <c r="I175" s="226"/>
      <c r="J175" s="227">
        <f>ROUND(I175*H175,2)</f>
        <v>0</v>
      </c>
      <c r="K175" s="223" t="s">
        <v>298</v>
      </c>
      <c r="L175" s="45"/>
      <c r="M175" s="228" t="s">
        <v>1</v>
      </c>
      <c r="N175" s="229" t="s">
        <v>42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299</v>
      </c>
      <c r="AT175" s="232" t="s">
        <v>294</v>
      </c>
      <c r="AU175" s="232" t="s">
        <v>120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85</v>
      </c>
      <c r="BK175" s="233">
        <f>ROUND(I175*H175,2)</f>
        <v>0</v>
      </c>
      <c r="BL175" s="18" t="s">
        <v>299</v>
      </c>
      <c r="BM175" s="232" t="s">
        <v>6342</v>
      </c>
    </row>
    <row r="176" s="14" customFormat="1">
      <c r="A176" s="14"/>
      <c r="B176" s="245"/>
      <c r="C176" s="246"/>
      <c r="D176" s="236" t="s">
        <v>301</v>
      </c>
      <c r="E176" s="247" t="s">
        <v>1</v>
      </c>
      <c r="F176" s="248" t="s">
        <v>6343</v>
      </c>
      <c r="G176" s="246"/>
      <c r="H176" s="249">
        <v>43.700000000000003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301</v>
      </c>
      <c r="AU176" s="255" t="s">
        <v>120</v>
      </c>
      <c r="AV176" s="14" t="s">
        <v>120</v>
      </c>
      <c r="AW176" s="14" t="s">
        <v>32</v>
      </c>
      <c r="AX176" s="14" t="s">
        <v>77</v>
      </c>
      <c r="AY176" s="255" t="s">
        <v>292</v>
      </c>
    </row>
    <row r="177" s="15" customFormat="1">
      <c r="A177" s="15"/>
      <c r="B177" s="256"/>
      <c r="C177" s="257"/>
      <c r="D177" s="236" t="s">
        <v>301</v>
      </c>
      <c r="E177" s="258" t="s">
        <v>1</v>
      </c>
      <c r="F177" s="259" t="s">
        <v>304</v>
      </c>
      <c r="G177" s="257"/>
      <c r="H177" s="260">
        <v>43.700000000000003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301</v>
      </c>
      <c r="AU177" s="266" t="s">
        <v>120</v>
      </c>
      <c r="AV177" s="15" t="s">
        <v>299</v>
      </c>
      <c r="AW177" s="15" t="s">
        <v>32</v>
      </c>
      <c r="AX177" s="15" t="s">
        <v>85</v>
      </c>
      <c r="AY177" s="266" t="s">
        <v>292</v>
      </c>
    </row>
    <row r="178" s="2" customFormat="1" ht="16.5" customHeight="1">
      <c r="A178" s="39"/>
      <c r="B178" s="40"/>
      <c r="C178" s="278" t="s">
        <v>7</v>
      </c>
      <c r="D178" s="278" t="s">
        <v>626</v>
      </c>
      <c r="E178" s="279" t="s">
        <v>6344</v>
      </c>
      <c r="F178" s="280" t="s">
        <v>6345</v>
      </c>
      <c r="G178" s="281" t="s">
        <v>407</v>
      </c>
      <c r="H178" s="282">
        <v>45.011000000000003</v>
      </c>
      <c r="I178" s="283"/>
      <c r="J178" s="284">
        <f>ROUND(I178*H178,2)</f>
        <v>0</v>
      </c>
      <c r="K178" s="280" t="s">
        <v>298</v>
      </c>
      <c r="L178" s="285"/>
      <c r="M178" s="286" t="s">
        <v>1</v>
      </c>
      <c r="N178" s="287" t="s">
        <v>42</v>
      </c>
      <c r="O178" s="92"/>
      <c r="P178" s="230">
        <f>O178*H178</f>
        <v>0</v>
      </c>
      <c r="Q178" s="230">
        <v>0.0014400000000000001</v>
      </c>
      <c r="R178" s="230">
        <f>Q178*H178</f>
        <v>0.064815840000000013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357</v>
      </c>
      <c r="AT178" s="232" t="s">
        <v>626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299</v>
      </c>
      <c r="BM178" s="232" t="s">
        <v>6346</v>
      </c>
    </row>
    <row r="179" s="14" customFormat="1">
      <c r="A179" s="14"/>
      <c r="B179" s="245"/>
      <c r="C179" s="246"/>
      <c r="D179" s="236" t="s">
        <v>301</v>
      </c>
      <c r="E179" s="246"/>
      <c r="F179" s="248" t="s">
        <v>6347</v>
      </c>
      <c r="G179" s="246"/>
      <c r="H179" s="249">
        <v>45.011000000000003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301</v>
      </c>
      <c r="AU179" s="255" t="s">
        <v>120</v>
      </c>
      <c r="AV179" s="14" t="s">
        <v>120</v>
      </c>
      <c r="AW179" s="14" t="s">
        <v>4</v>
      </c>
      <c r="AX179" s="14" t="s">
        <v>85</v>
      </c>
      <c r="AY179" s="255" t="s">
        <v>292</v>
      </c>
    </row>
    <row r="180" s="2" customFormat="1" ht="24.15" customHeight="1">
      <c r="A180" s="39"/>
      <c r="B180" s="40"/>
      <c r="C180" s="221" t="s">
        <v>485</v>
      </c>
      <c r="D180" s="221" t="s">
        <v>294</v>
      </c>
      <c r="E180" s="222" t="s">
        <v>6348</v>
      </c>
      <c r="F180" s="223" t="s">
        <v>6349</v>
      </c>
      <c r="G180" s="224" t="s">
        <v>581</v>
      </c>
      <c r="H180" s="225">
        <v>2</v>
      </c>
      <c r="I180" s="226"/>
      <c r="J180" s="227">
        <f>ROUND(I180*H180,2)</f>
        <v>0</v>
      </c>
      <c r="K180" s="223" t="s">
        <v>298</v>
      </c>
      <c r="L180" s="45"/>
      <c r="M180" s="228" t="s">
        <v>1</v>
      </c>
      <c r="N180" s="229" t="s">
        <v>42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85</v>
      </c>
      <c r="BK180" s="233">
        <f>ROUND(I180*H180,2)</f>
        <v>0</v>
      </c>
      <c r="BL180" s="18" t="s">
        <v>299</v>
      </c>
      <c r="BM180" s="232" t="s">
        <v>6350</v>
      </c>
    </row>
    <row r="181" s="2" customFormat="1" ht="21.75" customHeight="1">
      <c r="A181" s="39"/>
      <c r="B181" s="40"/>
      <c r="C181" s="278" t="s">
        <v>489</v>
      </c>
      <c r="D181" s="278" t="s">
        <v>626</v>
      </c>
      <c r="E181" s="279" t="s">
        <v>6351</v>
      </c>
      <c r="F181" s="280" t="s">
        <v>6352</v>
      </c>
      <c r="G181" s="281" t="s">
        <v>581</v>
      </c>
      <c r="H181" s="282">
        <v>2</v>
      </c>
      <c r="I181" s="283"/>
      <c r="J181" s="284">
        <f>ROUND(I181*H181,2)</f>
        <v>0</v>
      </c>
      <c r="K181" s="280" t="s">
        <v>298</v>
      </c>
      <c r="L181" s="285"/>
      <c r="M181" s="286" t="s">
        <v>1</v>
      </c>
      <c r="N181" s="287" t="s">
        <v>42</v>
      </c>
      <c r="O181" s="92"/>
      <c r="P181" s="230">
        <f>O181*H181</f>
        <v>0</v>
      </c>
      <c r="Q181" s="230">
        <v>0.00052999999999999998</v>
      </c>
      <c r="R181" s="230">
        <f>Q181*H181</f>
        <v>0.00106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357</v>
      </c>
      <c r="AT181" s="232" t="s">
        <v>626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299</v>
      </c>
      <c r="BM181" s="232" t="s">
        <v>6353</v>
      </c>
    </row>
    <row r="182" s="2" customFormat="1" ht="24.15" customHeight="1">
      <c r="A182" s="39"/>
      <c r="B182" s="40"/>
      <c r="C182" s="221" t="s">
        <v>494</v>
      </c>
      <c r="D182" s="221" t="s">
        <v>294</v>
      </c>
      <c r="E182" s="222" t="s">
        <v>6354</v>
      </c>
      <c r="F182" s="223" t="s">
        <v>6355</v>
      </c>
      <c r="G182" s="224" t="s">
        <v>581</v>
      </c>
      <c r="H182" s="225">
        <v>1</v>
      </c>
      <c r="I182" s="226"/>
      <c r="J182" s="227">
        <f>ROUND(I182*H182,2)</f>
        <v>0</v>
      </c>
      <c r="K182" s="223" t="s">
        <v>298</v>
      </c>
      <c r="L182" s="45"/>
      <c r="M182" s="228" t="s">
        <v>1</v>
      </c>
      <c r="N182" s="229" t="s">
        <v>42</v>
      </c>
      <c r="O182" s="92"/>
      <c r="P182" s="230">
        <f>O182*H182</f>
        <v>0</v>
      </c>
      <c r="Q182" s="230">
        <v>0.00060999999999999997</v>
      </c>
      <c r="R182" s="230">
        <f>Q182*H182</f>
        <v>0.00060999999999999997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299</v>
      </c>
      <c r="AT182" s="232" t="s">
        <v>294</v>
      </c>
      <c r="AU182" s="232" t="s">
        <v>120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85</v>
      </c>
      <c r="BK182" s="233">
        <f>ROUND(I182*H182,2)</f>
        <v>0</v>
      </c>
      <c r="BL182" s="18" t="s">
        <v>299</v>
      </c>
      <c r="BM182" s="232" t="s">
        <v>6356</v>
      </c>
    </row>
    <row r="183" s="2" customFormat="1" ht="24.15" customHeight="1">
      <c r="A183" s="39"/>
      <c r="B183" s="40"/>
      <c r="C183" s="278" t="s">
        <v>498</v>
      </c>
      <c r="D183" s="278" t="s">
        <v>626</v>
      </c>
      <c r="E183" s="279" t="s">
        <v>6357</v>
      </c>
      <c r="F183" s="280" t="s">
        <v>6358</v>
      </c>
      <c r="G183" s="281" t="s">
        <v>581</v>
      </c>
      <c r="H183" s="282">
        <v>1</v>
      </c>
      <c r="I183" s="283"/>
      <c r="J183" s="284">
        <f>ROUND(I183*H183,2)</f>
        <v>0</v>
      </c>
      <c r="K183" s="280" t="s">
        <v>298</v>
      </c>
      <c r="L183" s="285"/>
      <c r="M183" s="286" t="s">
        <v>1</v>
      </c>
      <c r="N183" s="287" t="s">
        <v>42</v>
      </c>
      <c r="O183" s="92"/>
      <c r="P183" s="230">
        <f>O183*H183</f>
        <v>0</v>
      </c>
      <c r="Q183" s="230">
        <v>0.0020999999999999999</v>
      </c>
      <c r="R183" s="230">
        <f>Q183*H183</f>
        <v>0.0020999999999999999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357</v>
      </c>
      <c r="AT183" s="232" t="s">
        <v>626</v>
      </c>
      <c r="AU183" s="232" t="s">
        <v>120</v>
      </c>
      <c r="AY183" s="18" t="s">
        <v>292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85</v>
      </c>
      <c r="BK183" s="233">
        <f>ROUND(I183*H183,2)</f>
        <v>0</v>
      </c>
      <c r="BL183" s="18" t="s">
        <v>299</v>
      </c>
      <c r="BM183" s="232" t="s">
        <v>6359</v>
      </c>
    </row>
    <row r="184" s="2" customFormat="1" ht="21.75" customHeight="1">
      <c r="A184" s="39"/>
      <c r="B184" s="40"/>
      <c r="C184" s="278" t="s">
        <v>503</v>
      </c>
      <c r="D184" s="278" t="s">
        <v>626</v>
      </c>
      <c r="E184" s="279" t="s">
        <v>6360</v>
      </c>
      <c r="F184" s="280" t="s">
        <v>6361</v>
      </c>
      <c r="G184" s="281" t="s">
        <v>581</v>
      </c>
      <c r="H184" s="282">
        <v>1</v>
      </c>
      <c r="I184" s="283"/>
      <c r="J184" s="284">
        <f>ROUND(I184*H184,2)</f>
        <v>0</v>
      </c>
      <c r="K184" s="280" t="s">
        <v>298</v>
      </c>
      <c r="L184" s="285"/>
      <c r="M184" s="286" t="s">
        <v>1</v>
      </c>
      <c r="N184" s="287" t="s">
        <v>42</v>
      </c>
      <c r="O184" s="92"/>
      <c r="P184" s="230">
        <f>O184*H184</f>
        <v>0</v>
      </c>
      <c r="Q184" s="230">
        <v>0.0035000000000000001</v>
      </c>
      <c r="R184" s="230">
        <f>Q184*H184</f>
        <v>0.0035000000000000001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357</v>
      </c>
      <c r="AT184" s="232" t="s">
        <v>626</v>
      </c>
      <c r="AU184" s="232" t="s">
        <v>120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85</v>
      </c>
      <c r="BK184" s="233">
        <f>ROUND(I184*H184,2)</f>
        <v>0</v>
      </c>
      <c r="BL184" s="18" t="s">
        <v>299</v>
      </c>
      <c r="BM184" s="232" t="s">
        <v>6362</v>
      </c>
    </row>
    <row r="185" s="2" customFormat="1" ht="24.15" customHeight="1">
      <c r="A185" s="39"/>
      <c r="B185" s="40"/>
      <c r="C185" s="221" t="s">
        <v>517</v>
      </c>
      <c r="D185" s="221" t="s">
        <v>294</v>
      </c>
      <c r="E185" s="222" t="s">
        <v>6363</v>
      </c>
      <c r="F185" s="223" t="s">
        <v>6364</v>
      </c>
      <c r="G185" s="224" t="s">
        <v>581</v>
      </c>
      <c r="H185" s="225">
        <v>1</v>
      </c>
      <c r="I185" s="226"/>
      <c r="J185" s="227">
        <f>ROUND(I185*H185,2)</f>
        <v>0</v>
      </c>
      <c r="K185" s="223" t="s">
        <v>298</v>
      </c>
      <c r="L185" s="45"/>
      <c r="M185" s="228" t="s">
        <v>1</v>
      </c>
      <c r="N185" s="229" t="s">
        <v>42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299</v>
      </c>
      <c r="AT185" s="232" t="s">
        <v>294</v>
      </c>
      <c r="AU185" s="232" t="s">
        <v>120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299</v>
      </c>
      <c r="BM185" s="232" t="s">
        <v>6365</v>
      </c>
    </row>
    <row r="186" s="2" customFormat="1" ht="24.15" customHeight="1">
      <c r="A186" s="39"/>
      <c r="B186" s="40"/>
      <c r="C186" s="278" t="s">
        <v>523</v>
      </c>
      <c r="D186" s="278" t="s">
        <v>626</v>
      </c>
      <c r="E186" s="279" t="s">
        <v>6366</v>
      </c>
      <c r="F186" s="280" t="s">
        <v>6367</v>
      </c>
      <c r="G186" s="281" t="s">
        <v>581</v>
      </c>
      <c r="H186" s="282">
        <v>1</v>
      </c>
      <c r="I186" s="283"/>
      <c r="J186" s="284">
        <f>ROUND(I186*H186,2)</f>
        <v>0</v>
      </c>
      <c r="K186" s="280" t="s">
        <v>298</v>
      </c>
      <c r="L186" s="285"/>
      <c r="M186" s="286" t="s">
        <v>1</v>
      </c>
      <c r="N186" s="287" t="s">
        <v>42</v>
      </c>
      <c r="O186" s="92"/>
      <c r="P186" s="230">
        <f>O186*H186</f>
        <v>0</v>
      </c>
      <c r="Q186" s="230">
        <v>0.0025000000000000001</v>
      </c>
      <c r="R186" s="230">
        <f>Q186*H186</f>
        <v>0.0025000000000000001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357</v>
      </c>
      <c r="AT186" s="232" t="s">
        <v>626</v>
      </c>
      <c r="AU186" s="232" t="s">
        <v>120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85</v>
      </c>
      <c r="BK186" s="233">
        <f>ROUND(I186*H186,2)</f>
        <v>0</v>
      </c>
      <c r="BL186" s="18" t="s">
        <v>299</v>
      </c>
      <c r="BM186" s="232" t="s">
        <v>6368</v>
      </c>
    </row>
    <row r="187" s="2" customFormat="1" ht="24.15" customHeight="1">
      <c r="A187" s="39"/>
      <c r="B187" s="40"/>
      <c r="C187" s="221" t="s">
        <v>532</v>
      </c>
      <c r="D187" s="221" t="s">
        <v>294</v>
      </c>
      <c r="E187" s="222" t="s">
        <v>6369</v>
      </c>
      <c r="F187" s="223" t="s">
        <v>6370</v>
      </c>
      <c r="G187" s="224" t="s">
        <v>407</v>
      </c>
      <c r="H187" s="225">
        <v>43.700000000000003</v>
      </c>
      <c r="I187" s="226"/>
      <c r="J187" s="227">
        <f>ROUND(I187*H187,2)</f>
        <v>0</v>
      </c>
      <c r="K187" s="223" t="s">
        <v>298</v>
      </c>
      <c r="L187" s="45"/>
      <c r="M187" s="228" t="s">
        <v>1</v>
      </c>
      <c r="N187" s="229" t="s">
        <v>42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299</v>
      </c>
      <c r="AT187" s="232" t="s">
        <v>294</v>
      </c>
      <c r="AU187" s="232" t="s">
        <v>120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85</v>
      </c>
      <c r="BK187" s="233">
        <f>ROUND(I187*H187,2)</f>
        <v>0</v>
      </c>
      <c r="BL187" s="18" t="s">
        <v>299</v>
      </c>
      <c r="BM187" s="232" t="s">
        <v>6371</v>
      </c>
    </row>
    <row r="188" s="2" customFormat="1" ht="21.75" customHeight="1">
      <c r="A188" s="39"/>
      <c r="B188" s="40"/>
      <c r="C188" s="221" t="s">
        <v>554</v>
      </c>
      <c r="D188" s="221" t="s">
        <v>294</v>
      </c>
      <c r="E188" s="222" t="s">
        <v>6372</v>
      </c>
      <c r="F188" s="223" t="s">
        <v>6373</v>
      </c>
      <c r="G188" s="224" t="s">
        <v>407</v>
      </c>
      <c r="H188" s="225">
        <v>43.700000000000003</v>
      </c>
      <c r="I188" s="226"/>
      <c r="J188" s="227">
        <f>ROUND(I188*H188,2)</f>
        <v>0</v>
      </c>
      <c r="K188" s="223" t="s">
        <v>298</v>
      </c>
      <c r="L188" s="45"/>
      <c r="M188" s="228" t="s">
        <v>1</v>
      </c>
      <c r="N188" s="229" t="s">
        <v>42</v>
      </c>
      <c r="O188" s="92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299</v>
      </c>
      <c r="AT188" s="232" t="s">
        <v>294</v>
      </c>
      <c r="AU188" s="232" t="s">
        <v>120</v>
      </c>
      <c r="AY188" s="18" t="s">
        <v>292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85</v>
      </c>
      <c r="BK188" s="233">
        <f>ROUND(I188*H188,2)</f>
        <v>0</v>
      </c>
      <c r="BL188" s="18" t="s">
        <v>299</v>
      </c>
      <c r="BM188" s="232" t="s">
        <v>6374</v>
      </c>
    </row>
    <row r="189" s="2" customFormat="1" ht="24.15" customHeight="1">
      <c r="A189" s="39"/>
      <c r="B189" s="40"/>
      <c r="C189" s="221" t="s">
        <v>562</v>
      </c>
      <c r="D189" s="221" t="s">
        <v>294</v>
      </c>
      <c r="E189" s="222" t="s">
        <v>6375</v>
      </c>
      <c r="F189" s="223" t="s">
        <v>6376</v>
      </c>
      <c r="G189" s="224" t="s">
        <v>581</v>
      </c>
      <c r="H189" s="225">
        <v>1</v>
      </c>
      <c r="I189" s="226"/>
      <c r="J189" s="227">
        <f>ROUND(I189*H189,2)</f>
        <v>0</v>
      </c>
      <c r="K189" s="223" t="s">
        <v>298</v>
      </c>
      <c r="L189" s="45"/>
      <c r="M189" s="228" t="s">
        <v>1</v>
      </c>
      <c r="N189" s="229" t="s">
        <v>42</v>
      </c>
      <c r="O189" s="92"/>
      <c r="P189" s="230">
        <f>O189*H189</f>
        <v>0</v>
      </c>
      <c r="Q189" s="230">
        <v>0.38051000000000001</v>
      </c>
      <c r="R189" s="230">
        <f>Q189*H189</f>
        <v>0.38051000000000001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299</v>
      </c>
      <c r="AT189" s="232" t="s">
        <v>294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85</v>
      </c>
      <c r="BK189" s="233">
        <f>ROUND(I189*H189,2)</f>
        <v>0</v>
      </c>
      <c r="BL189" s="18" t="s">
        <v>299</v>
      </c>
      <c r="BM189" s="232" t="s">
        <v>6377</v>
      </c>
    </row>
    <row r="190" s="2" customFormat="1" ht="21.75" customHeight="1">
      <c r="A190" s="39"/>
      <c r="B190" s="40"/>
      <c r="C190" s="278" t="s">
        <v>573</v>
      </c>
      <c r="D190" s="278" t="s">
        <v>626</v>
      </c>
      <c r="E190" s="279" t="s">
        <v>6378</v>
      </c>
      <c r="F190" s="280" t="s">
        <v>6379</v>
      </c>
      <c r="G190" s="281" t="s">
        <v>581</v>
      </c>
      <c r="H190" s="282">
        <v>1</v>
      </c>
      <c r="I190" s="283"/>
      <c r="J190" s="284">
        <f>ROUND(I190*H190,2)</f>
        <v>0</v>
      </c>
      <c r="K190" s="280" t="s">
        <v>298</v>
      </c>
      <c r="L190" s="285"/>
      <c r="M190" s="286" t="s">
        <v>1</v>
      </c>
      <c r="N190" s="287" t="s">
        <v>42</v>
      </c>
      <c r="O190" s="92"/>
      <c r="P190" s="230">
        <f>O190*H190</f>
        <v>0</v>
      </c>
      <c r="Q190" s="230">
        <v>0.32800000000000001</v>
      </c>
      <c r="R190" s="230">
        <f>Q190*H190</f>
        <v>0.32800000000000001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357</v>
      </c>
      <c r="AT190" s="232" t="s">
        <v>626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299</v>
      </c>
      <c r="BM190" s="232" t="s">
        <v>6380</v>
      </c>
    </row>
    <row r="191" s="2" customFormat="1" ht="33" customHeight="1">
      <c r="A191" s="39"/>
      <c r="B191" s="40"/>
      <c r="C191" s="221" t="s">
        <v>578</v>
      </c>
      <c r="D191" s="221" t="s">
        <v>294</v>
      </c>
      <c r="E191" s="222" t="s">
        <v>6381</v>
      </c>
      <c r="F191" s="223" t="s">
        <v>6382</v>
      </c>
      <c r="G191" s="224" t="s">
        <v>581</v>
      </c>
      <c r="H191" s="225">
        <v>1</v>
      </c>
      <c r="I191" s="226"/>
      <c r="J191" s="227">
        <f>ROUND(I191*H191,2)</f>
        <v>0</v>
      </c>
      <c r="K191" s="223" t="s">
        <v>298</v>
      </c>
      <c r="L191" s="45"/>
      <c r="M191" s="228" t="s">
        <v>1</v>
      </c>
      <c r="N191" s="229" t="s">
        <v>42</v>
      </c>
      <c r="O191" s="92"/>
      <c r="P191" s="230">
        <f>O191*H191</f>
        <v>0</v>
      </c>
      <c r="Q191" s="230">
        <v>0.034009999999999999</v>
      </c>
      <c r="R191" s="230">
        <f>Q191*H191</f>
        <v>0.034009999999999999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299</v>
      </c>
      <c r="AT191" s="232" t="s">
        <v>294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85</v>
      </c>
      <c r="BK191" s="233">
        <f>ROUND(I191*H191,2)</f>
        <v>0</v>
      </c>
      <c r="BL191" s="18" t="s">
        <v>299</v>
      </c>
      <c r="BM191" s="232" t="s">
        <v>6383</v>
      </c>
    </row>
    <row r="192" s="2" customFormat="1" ht="24.15" customHeight="1">
      <c r="A192" s="39"/>
      <c r="B192" s="40"/>
      <c r="C192" s="278" t="s">
        <v>583</v>
      </c>
      <c r="D192" s="278" t="s">
        <v>626</v>
      </c>
      <c r="E192" s="279" t="s">
        <v>6384</v>
      </c>
      <c r="F192" s="280" t="s">
        <v>6385</v>
      </c>
      <c r="G192" s="281" t="s">
        <v>581</v>
      </c>
      <c r="H192" s="282">
        <v>1</v>
      </c>
      <c r="I192" s="283"/>
      <c r="J192" s="284">
        <f>ROUND(I192*H192,2)</f>
        <v>0</v>
      </c>
      <c r="K192" s="280" t="s">
        <v>298</v>
      </c>
      <c r="L192" s="285"/>
      <c r="M192" s="286" t="s">
        <v>1</v>
      </c>
      <c r="N192" s="287" t="s">
        <v>42</v>
      </c>
      <c r="O192" s="92"/>
      <c r="P192" s="230">
        <f>O192*H192</f>
        <v>0</v>
      </c>
      <c r="Q192" s="230">
        <v>0.45300000000000001</v>
      </c>
      <c r="R192" s="230">
        <f>Q192*H192</f>
        <v>0.45300000000000001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357</v>
      </c>
      <c r="AT192" s="232" t="s">
        <v>626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299</v>
      </c>
      <c r="BM192" s="232" t="s">
        <v>6386</v>
      </c>
    </row>
    <row r="193" s="2" customFormat="1" ht="24.15" customHeight="1">
      <c r="A193" s="39"/>
      <c r="B193" s="40"/>
      <c r="C193" s="221" t="s">
        <v>587</v>
      </c>
      <c r="D193" s="221" t="s">
        <v>294</v>
      </c>
      <c r="E193" s="222" t="s">
        <v>6387</v>
      </c>
      <c r="F193" s="223" t="s">
        <v>6388</v>
      </c>
      <c r="G193" s="224" t="s">
        <v>581</v>
      </c>
      <c r="H193" s="225">
        <v>1</v>
      </c>
      <c r="I193" s="226"/>
      <c r="J193" s="227">
        <f>ROUND(I193*H193,2)</f>
        <v>0</v>
      </c>
      <c r="K193" s="223" t="s">
        <v>298</v>
      </c>
      <c r="L193" s="45"/>
      <c r="M193" s="228" t="s">
        <v>1</v>
      </c>
      <c r="N193" s="229" t="s">
        <v>42</v>
      </c>
      <c r="O193" s="92"/>
      <c r="P193" s="230">
        <f>O193*H193</f>
        <v>0</v>
      </c>
      <c r="Q193" s="230">
        <v>0.044749999999999998</v>
      </c>
      <c r="R193" s="230">
        <f>Q193*H193</f>
        <v>0.044749999999999998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299</v>
      </c>
      <c r="AT193" s="232" t="s">
        <v>294</v>
      </c>
      <c r="AU193" s="232" t="s">
        <v>120</v>
      </c>
      <c r="AY193" s="18" t="s">
        <v>292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85</v>
      </c>
      <c r="BK193" s="233">
        <f>ROUND(I193*H193,2)</f>
        <v>0</v>
      </c>
      <c r="BL193" s="18" t="s">
        <v>299</v>
      </c>
      <c r="BM193" s="232" t="s">
        <v>6389</v>
      </c>
    </row>
    <row r="194" s="2" customFormat="1" ht="24.15" customHeight="1">
      <c r="A194" s="39"/>
      <c r="B194" s="40"/>
      <c r="C194" s="278" t="s">
        <v>591</v>
      </c>
      <c r="D194" s="278" t="s">
        <v>626</v>
      </c>
      <c r="E194" s="279" t="s">
        <v>6390</v>
      </c>
      <c r="F194" s="280" t="s">
        <v>6391</v>
      </c>
      <c r="G194" s="281" t="s">
        <v>581</v>
      </c>
      <c r="H194" s="282">
        <v>1</v>
      </c>
      <c r="I194" s="283"/>
      <c r="J194" s="284">
        <f>ROUND(I194*H194,2)</f>
        <v>0</v>
      </c>
      <c r="K194" s="280" t="s">
        <v>298</v>
      </c>
      <c r="L194" s="285"/>
      <c r="M194" s="286" t="s">
        <v>1</v>
      </c>
      <c r="N194" s="287" t="s">
        <v>42</v>
      </c>
      <c r="O194" s="92"/>
      <c r="P194" s="230">
        <f>O194*H194</f>
        <v>0</v>
      </c>
      <c r="Q194" s="230">
        <v>0.28799999999999998</v>
      </c>
      <c r="R194" s="230">
        <f>Q194*H194</f>
        <v>0.28799999999999998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357</v>
      </c>
      <c r="AT194" s="232" t="s">
        <v>626</v>
      </c>
      <c r="AU194" s="232" t="s">
        <v>120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299</v>
      </c>
      <c r="BM194" s="232" t="s">
        <v>6392</v>
      </c>
    </row>
    <row r="195" s="2" customFormat="1" ht="16.5" customHeight="1">
      <c r="A195" s="39"/>
      <c r="B195" s="40"/>
      <c r="C195" s="221" t="s">
        <v>595</v>
      </c>
      <c r="D195" s="221" t="s">
        <v>294</v>
      </c>
      <c r="E195" s="222" t="s">
        <v>6393</v>
      </c>
      <c r="F195" s="223" t="s">
        <v>6394</v>
      </c>
      <c r="G195" s="224" t="s">
        <v>581</v>
      </c>
      <c r="H195" s="225">
        <v>1</v>
      </c>
      <c r="I195" s="226"/>
      <c r="J195" s="227">
        <f>ROUND(I195*H195,2)</f>
        <v>0</v>
      </c>
      <c r="K195" s="223" t="s">
        <v>298</v>
      </c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0.063829999999999998</v>
      </c>
      <c r="R195" s="230">
        <f>Q195*H195</f>
        <v>0.063829999999999998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299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299</v>
      </c>
      <c r="BM195" s="232" t="s">
        <v>6395</v>
      </c>
    </row>
    <row r="196" s="2" customFormat="1" ht="24.15" customHeight="1">
      <c r="A196" s="39"/>
      <c r="B196" s="40"/>
      <c r="C196" s="278" t="s">
        <v>599</v>
      </c>
      <c r="D196" s="278" t="s">
        <v>626</v>
      </c>
      <c r="E196" s="279" t="s">
        <v>6396</v>
      </c>
      <c r="F196" s="280" t="s">
        <v>6397</v>
      </c>
      <c r="G196" s="281" t="s">
        <v>581</v>
      </c>
      <c r="H196" s="282">
        <v>1</v>
      </c>
      <c r="I196" s="283"/>
      <c r="J196" s="284">
        <f>ROUND(I196*H196,2)</f>
        <v>0</v>
      </c>
      <c r="K196" s="280" t="s">
        <v>298</v>
      </c>
      <c r="L196" s="285"/>
      <c r="M196" s="286" t="s">
        <v>1</v>
      </c>
      <c r="N196" s="287" t="s">
        <v>42</v>
      </c>
      <c r="O196" s="92"/>
      <c r="P196" s="230">
        <f>O196*H196</f>
        <v>0</v>
      </c>
      <c r="Q196" s="230">
        <v>0.013299999999999999</v>
      </c>
      <c r="R196" s="230">
        <f>Q196*H196</f>
        <v>0.013299999999999999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357</v>
      </c>
      <c r="AT196" s="232" t="s">
        <v>626</v>
      </c>
      <c r="AU196" s="232" t="s">
        <v>120</v>
      </c>
      <c r="AY196" s="18" t="s">
        <v>292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299</v>
      </c>
      <c r="BM196" s="232" t="s">
        <v>6398</v>
      </c>
    </row>
    <row r="197" s="2" customFormat="1" ht="24.15" customHeight="1">
      <c r="A197" s="39"/>
      <c r="B197" s="40"/>
      <c r="C197" s="278" t="s">
        <v>603</v>
      </c>
      <c r="D197" s="278" t="s">
        <v>626</v>
      </c>
      <c r="E197" s="279" t="s">
        <v>6399</v>
      </c>
      <c r="F197" s="280" t="s">
        <v>6400</v>
      </c>
      <c r="G197" s="281" t="s">
        <v>581</v>
      </c>
      <c r="H197" s="282">
        <v>1</v>
      </c>
      <c r="I197" s="283"/>
      <c r="J197" s="284">
        <f>ROUND(I197*H197,2)</f>
        <v>0</v>
      </c>
      <c r="K197" s="280" t="s">
        <v>298</v>
      </c>
      <c r="L197" s="285"/>
      <c r="M197" s="286" t="s">
        <v>1</v>
      </c>
      <c r="N197" s="287" t="s">
        <v>42</v>
      </c>
      <c r="O197" s="92"/>
      <c r="P197" s="230">
        <f>O197*H197</f>
        <v>0</v>
      </c>
      <c r="Q197" s="230">
        <v>0.00089999999999999998</v>
      </c>
      <c r="R197" s="230">
        <f>Q197*H197</f>
        <v>0.00089999999999999998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357</v>
      </c>
      <c r="AT197" s="232" t="s">
        <v>626</v>
      </c>
      <c r="AU197" s="232" t="s">
        <v>120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299</v>
      </c>
      <c r="BM197" s="232" t="s">
        <v>6401</v>
      </c>
    </row>
    <row r="198" s="2" customFormat="1" ht="24.15" customHeight="1">
      <c r="A198" s="39"/>
      <c r="B198" s="40"/>
      <c r="C198" s="221" t="s">
        <v>607</v>
      </c>
      <c r="D198" s="221" t="s">
        <v>294</v>
      </c>
      <c r="E198" s="222" t="s">
        <v>6402</v>
      </c>
      <c r="F198" s="223" t="s">
        <v>6403</v>
      </c>
      <c r="G198" s="224" t="s">
        <v>581</v>
      </c>
      <c r="H198" s="225">
        <v>2</v>
      </c>
      <c r="I198" s="226"/>
      <c r="J198" s="227">
        <f>ROUND(I198*H198,2)</f>
        <v>0</v>
      </c>
      <c r="K198" s="223" t="s">
        <v>298</v>
      </c>
      <c r="L198" s="45"/>
      <c r="M198" s="228" t="s">
        <v>1</v>
      </c>
      <c r="N198" s="229" t="s">
        <v>42</v>
      </c>
      <c r="O198" s="92"/>
      <c r="P198" s="230">
        <f>O198*H198</f>
        <v>0</v>
      </c>
      <c r="Q198" s="230">
        <v>0.00016000000000000001</v>
      </c>
      <c r="R198" s="230">
        <f>Q198*H198</f>
        <v>0.00032000000000000003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299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299</v>
      </c>
      <c r="BM198" s="232" t="s">
        <v>6404</v>
      </c>
    </row>
    <row r="199" s="2" customFormat="1" ht="16.5" customHeight="1">
      <c r="A199" s="39"/>
      <c r="B199" s="40"/>
      <c r="C199" s="221" t="s">
        <v>611</v>
      </c>
      <c r="D199" s="221" t="s">
        <v>294</v>
      </c>
      <c r="E199" s="222" t="s">
        <v>5800</v>
      </c>
      <c r="F199" s="223" t="s">
        <v>5801</v>
      </c>
      <c r="G199" s="224" t="s">
        <v>407</v>
      </c>
      <c r="H199" s="225">
        <v>43.700000000000003</v>
      </c>
      <c r="I199" s="226"/>
      <c r="J199" s="227">
        <f>ROUND(I199*H199,2)</f>
        <v>0</v>
      </c>
      <c r="K199" s="223" t="s">
        <v>298</v>
      </c>
      <c r="L199" s="45"/>
      <c r="M199" s="228" t="s">
        <v>1</v>
      </c>
      <c r="N199" s="229" t="s">
        <v>42</v>
      </c>
      <c r="O199" s="92"/>
      <c r="P199" s="230">
        <f>O199*H199</f>
        <v>0</v>
      </c>
      <c r="Q199" s="230">
        <v>0.00019000000000000001</v>
      </c>
      <c r="R199" s="230">
        <f>Q199*H199</f>
        <v>0.0083030000000000014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299</v>
      </c>
      <c r="AT199" s="232" t="s">
        <v>294</v>
      </c>
      <c r="AU199" s="232" t="s">
        <v>120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299</v>
      </c>
      <c r="BM199" s="232" t="s">
        <v>6405</v>
      </c>
    </row>
    <row r="200" s="14" customFormat="1">
      <c r="A200" s="14"/>
      <c r="B200" s="245"/>
      <c r="C200" s="246"/>
      <c r="D200" s="236" t="s">
        <v>301</v>
      </c>
      <c r="E200" s="247" t="s">
        <v>1</v>
      </c>
      <c r="F200" s="248" t="s">
        <v>6406</v>
      </c>
      <c r="G200" s="246"/>
      <c r="H200" s="249">
        <v>43.700000000000003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301</v>
      </c>
      <c r="AU200" s="255" t="s">
        <v>120</v>
      </c>
      <c r="AV200" s="14" t="s">
        <v>120</v>
      </c>
      <c r="AW200" s="14" t="s">
        <v>32</v>
      </c>
      <c r="AX200" s="14" t="s">
        <v>77</v>
      </c>
      <c r="AY200" s="255" t="s">
        <v>292</v>
      </c>
    </row>
    <row r="201" s="15" customFormat="1">
      <c r="A201" s="15"/>
      <c r="B201" s="256"/>
      <c r="C201" s="257"/>
      <c r="D201" s="236" t="s">
        <v>301</v>
      </c>
      <c r="E201" s="258" t="s">
        <v>1</v>
      </c>
      <c r="F201" s="259" t="s">
        <v>304</v>
      </c>
      <c r="G201" s="257"/>
      <c r="H201" s="260">
        <v>43.700000000000003</v>
      </c>
      <c r="I201" s="261"/>
      <c r="J201" s="257"/>
      <c r="K201" s="257"/>
      <c r="L201" s="262"/>
      <c r="M201" s="263"/>
      <c r="N201" s="264"/>
      <c r="O201" s="264"/>
      <c r="P201" s="264"/>
      <c r="Q201" s="264"/>
      <c r="R201" s="264"/>
      <c r="S201" s="264"/>
      <c r="T201" s="26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6" t="s">
        <v>301</v>
      </c>
      <c r="AU201" s="266" t="s">
        <v>120</v>
      </c>
      <c r="AV201" s="15" t="s">
        <v>299</v>
      </c>
      <c r="AW201" s="15" t="s">
        <v>32</v>
      </c>
      <c r="AX201" s="15" t="s">
        <v>85</v>
      </c>
      <c r="AY201" s="266" t="s">
        <v>292</v>
      </c>
    </row>
    <row r="202" s="2" customFormat="1" ht="21.75" customHeight="1">
      <c r="A202" s="39"/>
      <c r="B202" s="40"/>
      <c r="C202" s="221" t="s">
        <v>615</v>
      </c>
      <c r="D202" s="221" t="s">
        <v>294</v>
      </c>
      <c r="E202" s="222" t="s">
        <v>6407</v>
      </c>
      <c r="F202" s="223" t="s">
        <v>6408</v>
      </c>
      <c r="G202" s="224" t="s">
        <v>407</v>
      </c>
      <c r="H202" s="225">
        <v>43.700000000000003</v>
      </c>
      <c r="I202" s="226"/>
      <c r="J202" s="227">
        <f>ROUND(I202*H202,2)</f>
        <v>0</v>
      </c>
      <c r="K202" s="223" t="s">
        <v>298</v>
      </c>
      <c r="L202" s="45"/>
      <c r="M202" s="228" t="s">
        <v>1</v>
      </c>
      <c r="N202" s="229" t="s">
        <v>42</v>
      </c>
      <c r="O202" s="92"/>
      <c r="P202" s="230">
        <f>O202*H202</f>
        <v>0</v>
      </c>
      <c r="Q202" s="230">
        <v>0.00012999999999999999</v>
      </c>
      <c r="R202" s="230">
        <f>Q202*H202</f>
        <v>0.0056810000000000003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299</v>
      </c>
      <c r="AT202" s="232" t="s">
        <v>294</v>
      </c>
      <c r="AU202" s="232" t="s">
        <v>120</v>
      </c>
      <c r="AY202" s="18" t="s">
        <v>292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85</v>
      </c>
      <c r="BK202" s="233">
        <f>ROUND(I202*H202,2)</f>
        <v>0</v>
      </c>
      <c r="BL202" s="18" t="s">
        <v>299</v>
      </c>
      <c r="BM202" s="232" t="s">
        <v>6409</v>
      </c>
    </row>
    <row r="203" s="2" customFormat="1" ht="16.5" customHeight="1">
      <c r="A203" s="39"/>
      <c r="B203" s="40"/>
      <c r="C203" s="221" t="s">
        <v>619</v>
      </c>
      <c r="D203" s="221" t="s">
        <v>294</v>
      </c>
      <c r="E203" s="222" t="s">
        <v>6410</v>
      </c>
      <c r="F203" s="223" t="s">
        <v>6411</v>
      </c>
      <c r="G203" s="224" t="s">
        <v>407</v>
      </c>
      <c r="H203" s="225">
        <v>20</v>
      </c>
      <c r="I203" s="226"/>
      <c r="J203" s="227">
        <f>ROUND(I203*H203,2)</f>
        <v>0</v>
      </c>
      <c r="K203" s="223" t="s">
        <v>298</v>
      </c>
      <c r="L203" s="45"/>
      <c r="M203" s="228" t="s">
        <v>1</v>
      </c>
      <c r="N203" s="229" t="s">
        <v>42</v>
      </c>
      <c r="O203" s="92"/>
      <c r="P203" s="230">
        <f>O203*H203</f>
        <v>0</v>
      </c>
      <c r="Q203" s="230">
        <v>0.00046999999999999999</v>
      </c>
      <c r="R203" s="230">
        <f>Q203*H203</f>
        <v>0.0094000000000000004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299</v>
      </c>
      <c r="AT203" s="232" t="s">
        <v>294</v>
      </c>
      <c r="AU203" s="232" t="s">
        <v>120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299</v>
      </c>
      <c r="BM203" s="232" t="s">
        <v>6412</v>
      </c>
    </row>
    <row r="204" s="2" customFormat="1" ht="24.15" customHeight="1">
      <c r="A204" s="39"/>
      <c r="B204" s="40"/>
      <c r="C204" s="278" t="s">
        <v>625</v>
      </c>
      <c r="D204" s="278" t="s">
        <v>626</v>
      </c>
      <c r="E204" s="279" t="s">
        <v>6413</v>
      </c>
      <c r="F204" s="280" t="s">
        <v>6414</v>
      </c>
      <c r="G204" s="281" t="s">
        <v>407</v>
      </c>
      <c r="H204" s="282">
        <v>20</v>
      </c>
      <c r="I204" s="283"/>
      <c r="J204" s="284">
        <f>ROUND(I204*H204,2)</f>
        <v>0</v>
      </c>
      <c r="K204" s="280" t="s">
        <v>298</v>
      </c>
      <c r="L204" s="285"/>
      <c r="M204" s="286" t="s">
        <v>1</v>
      </c>
      <c r="N204" s="287" t="s">
        <v>42</v>
      </c>
      <c r="O204" s="92"/>
      <c r="P204" s="230">
        <f>O204*H204</f>
        <v>0</v>
      </c>
      <c r="Q204" s="230">
        <v>0.0085699999999999995</v>
      </c>
      <c r="R204" s="230">
        <f>Q204*H204</f>
        <v>0.1714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357</v>
      </c>
      <c r="AT204" s="232" t="s">
        <v>626</v>
      </c>
      <c r="AU204" s="232" t="s">
        <v>120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85</v>
      </c>
      <c r="BK204" s="233">
        <f>ROUND(I204*H204,2)</f>
        <v>0</v>
      </c>
      <c r="BL204" s="18" t="s">
        <v>299</v>
      </c>
      <c r="BM204" s="232" t="s">
        <v>6415</v>
      </c>
    </row>
    <row r="205" s="12" customFormat="1" ht="22.8" customHeight="1">
      <c r="A205" s="12"/>
      <c r="B205" s="205"/>
      <c r="C205" s="206"/>
      <c r="D205" s="207" t="s">
        <v>76</v>
      </c>
      <c r="E205" s="219" t="s">
        <v>1488</v>
      </c>
      <c r="F205" s="219" t="s">
        <v>1489</v>
      </c>
      <c r="G205" s="206"/>
      <c r="H205" s="206"/>
      <c r="I205" s="209"/>
      <c r="J205" s="220">
        <f>BK205</f>
        <v>0</v>
      </c>
      <c r="K205" s="206"/>
      <c r="L205" s="211"/>
      <c r="M205" s="212"/>
      <c r="N205" s="213"/>
      <c r="O205" s="213"/>
      <c r="P205" s="214">
        <f>P206</f>
        <v>0</v>
      </c>
      <c r="Q205" s="213"/>
      <c r="R205" s="214">
        <f>R206</f>
        <v>0</v>
      </c>
      <c r="S205" s="213"/>
      <c r="T205" s="215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6" t="s">
        <v>85</v>
      </c>
      <c r="AT205" s="217" t="s">
        <v>76</v>
      </c>
      <c r="AU205" s="217" t="s">
        <v>85</v>
      </c>
      <c r="AY205" s="216" t="s">
        <v>292</v>
      </c>
      <c r="BK205" s="218">
        <f>BK206</f>
        <v>0</v>
      </c>
    </row>
    <row r="206" s="2" customFormat="1" ht="24.15" customHeight="1">
      <c r="A206" s="39"/>
      <c r="B206" s="40"/>
      <c r="C206" s="221" t="s">
        <v>631</v>
      </c>
      <c r="D206" s="221" t="s">
        <v>294</v>
      </c>
      <c r="E206" s="222" t="s">
        <v>4854</v>
      </c>
      <c r="F206" s="223" t="s">
        <v>4855</v>
      </c>
      <c r="G206" s="224" t="s">
        <v>365</v>
      </c>
      <c r="H206" s="225">
        <v>79.230999999999995</v>
      </c>
      <c r="I206" s="226"/>
      <c r="J206" s="227">
        <f>ROUND(I206*H206,2)</f>
        <v>0</v>
      </c>
      <c r="K206" s="223" t="s">
        <v>298</v>
      </c>
      <c r="L206" s="45"/>
      <c r="M206" s="228" t="s">
        <v>1</v>
      </c>
      <c r="N206" s="229" t="s">
        <v>42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299</v>
      </c>
      <c r="AT206" s="232" t="s">
        <v>294</v>
      </c>
      <c r="AU206" s="232" t="s">
        <v>120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85</v>
      </c>
      <c r="BK206" s="233">
        <f>ROUND(I206*H206,2)</f>
        <v>0</v>
      </c>
      <c r="BL206" s="18" t="s">
        <v>299</v>
      </c>
      <c r="BM206" s="232" t="s">
        <v>6416</v>
      </c>
    </row>
    <row r="207" s="12" customFormat="1" ht="25.92" customHeight="1">
      <c r="A207" s="12"/>
      <c r="B207" s="205"/>
      <c r="C207" s="206"/>
      <c r="D207" s="207" t="s">
        <v>76</v>
      </c>
      <c r="E207" s="208" t="s">
        <v>1494</v>
      </c>
      <c r="F207" s="208" t="s">
        <v>1495</v>
      </c>
      <c r="G207" s="206"/>
      <c r="H207" s="206"/>
      <c r="I207" s="209"/>
      <c r="J207" s="210">
        <f>BK207</f>
        <v>0</v>
      </c>
      <c r="K207" s="206"/>
      <c r="L207" s="211"/>
      <c r="M207" s="212"/>
      <c r="N207" s="213"/>
      <c r="O207" s="213"/>
      <c r="P207" s="214">
        <f>P208</f>
        <v>0</v>
      </c>
      <c r="Q207" s="213"/>
      <c r="R207" s="214">
        <f>R208</f>
        <v>0.0067799999999999996</v>
      </c>
      <c r="S207" s="213"/>
      <c r="T207" s="215">
        <f>T208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6" t="s">
        <v>120</v>
      </c>
      <c r="AT207" s="217" t="s">
        <v>76</v>
      </c>
      <c r="AU207" s="217" t="s">
        <v>77</v>
      </c>
      <c r="AY207" s="216" t="s">
        <v>292</v>
      </c>
      <c r="BK207" s="218">
        <f>BK208</f>
        <v>0</v>
      </c>
    </row>
    <row r="208" s="12" customFormat="1" ht="22.8" customHeight="1">
      <c r="A208" s="12"/>
      <c r="B208" s="205"/>
      <c r="C208" s="206"/>
      <c r="D208" s="207" t="s">
        <v>76</v>
      </c>
      <c r="E208" s="219" t="s">
        <v>1906</v>
      </c>
      <c r="F208" s="219" t="s">
        <v>1907</v>
      </c>
      <c r="G208" s="206"/>
      <c r="H208" s="206"/>
      <c r="I208" s="209"/>
      <c r="J208" s="220">
        <f>BK208</f>
        <v>0</v>
      </c>
      <c r="K208" s="206"/>
      <c r="L208" s="211"/>
      <c r="M208" s="212"/>
      <c r="N208" s="213"/>
      <c r="O208" s="213"/>
      <c r="P208" s="214">
        <f>P209</f>
        <v>0</v>
      </c>
      <c r="Q208" s="213"/>
      <c r="R208" s="214">
        <f>R209</f>
        <v>0.0067799999999999996</v>
      </c>
      <c r="S208" s="213"/>
      <c r="T208" s="215">
        <f>T209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6" t="s">
        <v>120</v>
      </c>
      <c r="AT208" s="217" t="s">
        <v>76</v>
      </c>
      <c r="AU208" s="217" t="s">
        <v>85</v>
      </c>
      <c r="AY208" s="216" t="s">
        <v>292</v>
      </c>
      <c r="BK208" s="218">
        <f>BK209</f>
        <v>0</v>
      </c>
    </row>
    <row r="209" s="2" customFormat="1" ht="16.5" customHeight="1">
      <c r="A209" s="39"/>
      <c r="B209" s="40"/>
      <c r="C209" s="221" t="s">
        <v>639</v>
      </c>
      <c r="D209" s="221" t="s">
        <v>294</v>
      </c>
      <c r="E209" s="222" t="s">
        <v>6417</v>
      </c>
      <c r="F209" s="223" t="s">
        <v>6418</v>
      </c>
      <c r="G209" s="224" t="s">
        <v>1911</v>
      </c>
      <c r="H209" s="225">
        <v>1</v>
      </c>
      <c r="I209" s="226"/>
      <c r="J209" s="227">
        <f>ROUND(I209*H209,2)</f>
        <v>0</v>
      </c>
      <c r="K209" s="223" t="s">
        <v>298</v>
      </c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0.0067799999999999996</v>
      </c>
      <c r="R209" s="230">
        <f>Q209*H209</f>
        <v>0.0067799999999999996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438</v>
      </c>
      <c r="AT209" s="232" t="s">
        <v>294</v>
      </c>
      <c r="AU209" s="232" t="s">
        <v>120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438</v>
      </c>
      <c r="BM209" s="232" t="s">
        <v>6419</v>
      </c>
    </row>
    <row r="210" s="12" customFormat="1" ht="25.92" customHeight="1">
      <c r="A210" s="12"/>
      <c r="B210" s="205"/>
      <c r="C210" s="206"/>
      <c r="D210" s="207" t="s">
        <v>76</v>
      </c>
      <c r="E210" s="208" t="s">
        <v>626</v>
      </c>
      <c r="F210" s="208" t="s">
        <v>5806</v>
      </c>
      <c r="G210" s="206"/>
      <c r="H210" s="206"/>
      <c r="I210" s="209"/>
      <c r="J210" s="210">
        <f>BK210</f>
        <v>0</v>
      </c>
      <c r="K210" s="206"/>
      <c r="L210" s="211"/>
      <c r="M210" s="212"/>
      <c r="N210" s="213"/>
      <c r="O210" s="213"/>
      <c r="P210" s="214">
        <v>0</v>
      </c>
      <c r="Q210" s="213"/>
      <c r="R210" s="214">
        <v>0</v>
      </c>
      <c r="S210" s="213"/>
      <c r="T210" s="215"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6" t="s">
        <v>317</v>
      </c>
      <c r="AT210" s="217" t="s">
        <v>76</v>
      </c>
      <c r="AU210" s="217" t="s">
        <v>77</v>
      </c>
      <c r="AY210" s="216" t="s">
        <v>292</v>
      </c>
      <c r="BK210" s="218">
        <v>0</v>
      </c>
    </row>
    <row r="211" s="12" customFormat="1" ht="25.92" customHeight="1">
      <c r="A211" s="12"/>
      <c r="B211" s="205"/>
      <c r="C211" s="206"/>
      <c r="D211" s="207" t="s">
        <v>76</v>
      </c>
      <c r="E211" s="208" t="s">
        <v>4787</v>
      </c>
      <c r="F211" s="208" t="s">
        <v>4788</v>
      </c>
      <c r="G211" s="206"/>
      <c r="H211" s="206"/>
      <c r="I211" s="209"/>
      <c r="J211" s="210">
        <f>BK211</f>
        <v>0</v>
      </c>
      <c r="K211" s="206"/>
      <c r="L211" s="211"/>
      <c r="M211" s="212"/>
      <c r="N211" s="213"/>
      <c r="O211" s="213"/>
      <c r="P211" s="214">
        <f>SUM(P212:P214)</f>
        <v>0</v>
      </c>
      <c r="Q211" s="213"/>
      <c r="R211" s="214">
        <f>SUM(R212:R214)</f>
        <v>0</v>
      </c>
      <c r="S211" s="213"/>
      <c r="T211" s="215">
        <f>SUM(T212:T214)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16" t="s">
        <v>299</v>
      </c>
      <c r="AT211" s="217" t="s">
        <v>76</v>
      </c>
      <c r="AU211" s="217" t="s">
        <v>77</v>
      </c>
      <c r="AY211" s="216" t="s">
        <v>292</v>
      </c>
      <c r="BK211" s="218">
        <f>SUM(BK212:BK214)</f>
        <v>0</v>
      </c>
    </row>
    <row r="212" s="2" customFormat="1" ht="16.5" customHeight="1">
      <c r="A212" s="39"/>
      <c r="B212" s="40"/>
      <c r="C212" s="221" t="s">
        <v>648</v>
      </c>
      <c r="D212" s="221" t="s">
        <v>294</v>
      </c>
      <c r="E212" s="222" t="s">
        <v>6420</v>
      </c>
      <c r="F212" s="223" t="s">
        <v>6421</v>
      </c>
      <c r="G212" s="224" t="s">
        <v>337</v>
      </c>
      <c r="H212" s="225">
        <v>30</v>
      </c>
      <c r="I212" s="226"/>
      <c r="J212" s="227">
        <f>ROUND(I212*H212,2)</f>
        <v>0</v>
      </c>
      <c r="K212" s="223" t="s">
        <v>298</v>
      </c>
      <c r="L212" s="45"/>
      <c r="M212" s="228" t="s">
        <v>1</v>
      </c>
      <c r="N212" s="229" t="s">
        <v>42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338</v>
      </c>
      <c r="AT212" s="232" t="s">
        <v>294</v>
      </c>
      <c r="AU212" s="232" t="s">
        <v>85</v>
      </c>
      <c r="AY212" s="18" t="s">
        <v>292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85</v>
      </c>
      <c r="BK212" s="233">
        <f>ROUND(I212*H212,2)</f>
        <v>0</v>
      </c>
      <c r="BL212" s="18" t="s">
        <v>338</v>
      </c>
      <c r="BM212" s="232" t="s">
        <v>6422</v>
      </c>
    </row>
    <row r="213" s="13" customFormat="1">
      <c r="A213" s="13"/>
      <c r="B213" s="234"/>
      <c r="C213" s="235"/>
      <c r="D213" s="236" t="s">
        <v>301</v>
      </c>
      <c r="E213" s="237" t="s">
        <v>1</v>
      </c>
      <c r="F213" s="238" t="s">
        <v>6423</v>
      </c>
      <c r="G213" s="235"/>
      <c r="H213" s="237" t="s">
        <v>1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301</v>
      </c>
      <c r="AU213" s="244" t="s">
        <v>85</v>
      </c>
      <c r="AV213" s="13" t="s">
        <v>85</v>
      </c>
      <c r="AW213" s="13" t="s">
        <v>32</v>
      </c>
      <c r="AX213" s="13" t="s">
        <v>77</v>
      </c>
      <c r="AY213" s="244" t="s">
        <v>292</v>
      </c>
    </row>
    <row r="214" s="14" customFormat="1">
      <c r="A214" s="14"/>
      <c r="B214" s="245"/>
      <c r="C214" s="246"/>
      <c r="D214" s="236" t="s">
        <v>301</v>
      </c>
      <c r="E214" s="247" t="s">
        <v>1</v>
      </c>
      <c r="F214" s="248" t="s">
        <v>554</v>
      </c>
      <c r="G214" s="246"/>
      <c r="H214" s="249">
        <v>30</v>
      </c>
      <c r="I214" s="250"/>
      <c r="J214" s="246"/>
      <c r="K214" s="246"/>
      <c r="L214" s="251"/>
      <c r="M214" s="293"/>
      <c r="N214" s="294"/>
      <c r="O214" s="294"/>
      <c r="P214" s="294"/>
      <c r="Q214" s="294"/>
      <c r="R214" s="294"/>
      <c r="S214" s="294"/>
      <c r="T214" s="29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301</v>
      </c>
      <c r="AU214" s="255" t="s">
        <v>85</v>
      </c>
      <c r="AV214" s="14" t="s">
        <v>120</v>
      </c>
      <c r="AW214" s="14" t="s">
        <v>32</v>
      </c>
      <c r="AX214" s="14" t="s">
        <v>85</v>
      </c>
      <c r="AY214" s="255" t="s">
        <v>292</v>
      </c>
    </row>
    <row r="215" s="2" customFormat="1" ht="6.96" customHeight="1">
      <c r="A215" s="39"/>
      <c r="B215" s="67"/>
      <c r="C215" s="68"/>
      <c r="D215" s="68"/>
      <c r="E215" s="68"/>
      <c r="F215" s="68"/>
      <c r="G215" s="68"/>
      <c r="H215" s="68"/>
      <c r="I215" s="68"/>
      <c r="J215" s="68"/>
      <c r="K215" s="68"/>
      <c r="L215" s="45"/>
      <c r="M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</row>
  </sheetData>
  <sheetProtection sheet="1" autoFilter="0" formatColumns="0" formatRows="0" objects="1" scenarios="1" spinCount="100000" saltValue="/LDkLFzzTBaNPPKRibK+GugwRbFFSBJZyrvCT7md5jSuY5xdMeWgSVQcTvvarfCR3AhrURt+QYXF96Qtl78nUg==" hashValue="7oHfRFx3KxDrQYGKQdS1kdCUIYKWpk+mNtdRAdvL6azqXRwOsDgFvC+t3sLKu2s/b5T/G+7S/ji3vEx7rVyR3g==" algorithmName="SHA-512" password="CC35"/>
  <autoFilter ref="C124:K21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  <c r="AZ2" s="137" t="s">
        <v>4796</v>
      </c>
      <c r="BA2" s="137" t="s">
        <v>4797</v>
      </c>
      <c r="BB2" s="137" t="s">
        <v>1</v>
      </c>
      <c r="BC2" s="137" t="s">
        <v>6424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4799</v>
      </c>
      <c r="BA3" s="137" t="s">
        <v>4800</v>
      </c>
      <c r="BB3" s="137" t="s">
        <v>1</v>
      </c>
      <c r="BC3" s="137" t="s">
        <v>6425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6426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ROUND((SUM(BE123:BE210)),  2)</f>
        <v>0</v>
      </c>
      <c r="G33" s="39"/>
      <c r="H33" s="39"/>
      <c r="I33" s="158">
        <v>0.20999999999999999</v>
      </c>
      <c r="J33" s="157">
        <f>ROUND(((SUM(BE123:BE210))*I33),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ROUND((SUM(BF123:BF210)),  2)</f>
        <v>0</v>
      </c>
      <c r="G34" s="39"/>
      <c r="H34" s="39"/>
      <c r="I34" s="158">
        <v>0.14999999999999999</v>
      </c>
      <c r="J34" s="157">
        <f>ROUND(((SUM(BF123:BF210))*I34),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ROUND((SUM(BG123:BG210)),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ROUND((SUM(BH123:BH210)),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ROUND((SUM(BI123:BI210)),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IO.03 - Kanalizační přípojka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255</v>
      </c>
      <c r="E99" s="191"/>
      <c r="F99" s="191"/>
      <c r="G99" s="191"/>
      <c r="H99" s="191"/>
      <c r="I99" s="191"/>
      <c r="J99" s="192">
        <f>J163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256</v>
      </c>
      <c r="E100" s="191"/>
      <c r="F100" s="191"/>
      <c r="G100" s="191"/>
      <c r="H100" s="191"/>
      <c r="I100" s="191"/>
      <c r="J100" s="192">
        <f>J165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5918</v>
      </c>
      <c r="E101" s="191"/>
      <c r="F101" s="191"/>
      <c r="G101" s="191"/>
      <c r="H101" s="191"/>
      <c r="I101" s="191"/>
      <c r="J101" s="192">
        <f>J177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260</v>
      </c>
      <c r="E102" s="191"/>
      <c r="F102" s="191"/>
      <c r="G102" s="191"/>
      <c r="H102" s="191"/>
      <c r="I102" s="191"/>
      <c r="J102" s="192">
        <f>J206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2"/>
      <c r="C103" s="183"/>
      <c r="D103" s="184" t="s">
        <v>4542</v>
      </c>
      <c r="E103" s="185"/>
      <c r="F103" s="185"/>
      <c r="G103" s="185"/>
      <c r="H103" s="185"/>
      <c r="I103" s="185"/>
      <c r="J103" s="186">
        <f>J208</f>
        <v>0</v>
      </c>
      <c r="K103" s="183"/>
      <c r="L103" s="18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277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7" t="str">
        <f>E7</f>
        <v>Domov pro seniory, Nový Bydžov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 xml:space="preserve">IO.03 - Kanalizační přípojka - nezpůsobilé náklady 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k.ú. Nový Bydžov, 70 7163</v>
      </c>
      <c r="G117" s="41"/>
      <c r="H117" s="41"/>
      <c r="I117" s="33" t="s">
        <v>22</v>
      </c>
      <c r="J117" s="80" t="str">
        <f>IF(J12="","",J12)</f>
        <v>4. 1. 2023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>Město Nový Bydžov, Masarykovo nám. 1, 504 01</v>
      </c>
      <c r="G119" s="41"/>
      <c r="H119" s="41"/>
      <c r="I119" s="33" t="s">
        <v>30</v>
      </c>
      <c r="J119" s="37" t="str">
        <f>E21</f>
        <v>Architektura s.r.o., Vilkova 1142/15, Praha 4-Krč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>Projecticon s.r.o., A. Kopeckého 151, Nový Hrádek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4"/>
      <c r="B122" s="195"/>
      <c r="C122" s="196" t="s">
        <v>278</v>
      </c>
      <c r="D122" s="197" t="s">
        <v>62</v>
      </c>
      <c r="E122" s="197" t="s">
        <v>58</v>
      </c>
      <c r="F122" s="197" t="s">
        <v>59</v>
      </c>
      <c r="G122" s="197" t="s">
        <v>279</v>
      </c>
      <c r="H122" s="197" t="s">
        <v>280</v>
      </c>
      <c r="I122" s="197" t="s">
        <v>281</v>
      </c>
      <c r="J122" s="197" t="s">
        <v>249</v>
      </c>
      <c r="K122" s="198" t="s">
        <v>282</v>
      </c>
      <c r="L122" s="199"/>
      <c r="M122" s="101" t="s">
        <v>1</v>
      </c>
      <c r="N122" s="102" t="s">
        <v>41</v>
      </c>
      <c r="O122" s="102" t="s">
        <v>283</v>
      </c>
      <c r="P122" s="102" t="s">
        <v>284</v>
      </c>
      <c r="Q122" s="102" t="s">
        <v>285</v>
      </c>
      <c r="R122" s="102" t="s">
        <v>286</v>
      </c>
      <c r="S122" s="102" t="s">
        <v>287</v>
      </c>
      <c r="T122" s="103" t="s">
        <v>288</v>
      </c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</row>
    <row r="123" s="2" customFormat="1" ht="22.8" customHeight="1">
      <c r="A123" s="39"/>
      <c r="B123" s="40"/>
      <c r="C123" s="108" t="s">
        <v>289</v>
      </c>
      <c r="D123" s="41"/>
      <c r="E123" s="41"/>
      <c r="F123" s="41"/>
      <c r="G123" s="41"/>
      <c r="H123" s="41"/>
      <c r="I123" s="41"/>
      <c r="J123" s="200">
        <f>BK123</f>
        <v>0</v>
      </c>
      <c r="K123" s="41"/>
      <c r="L123" s="45"/>
      <c r="M123" s="104"/>
      <c r="N123" s="201"/>
      <c r="O123" s="105"/>
      <c r="P123" s="202">
        <f>P124+P208</f>
        <v>0</v>
      </c>
      <c r="Q123" s="105"/>
      <c r="R123" s="202">
        <f>R124+R208</f>
        <v>53.909015800000006</v>
      </c>
      <c r="S123" s="105"/>
      <c r="T123" s="203">
        <f>T124+T208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251</v>
      </c>
      <c r="BK123" s="204">
        <f>BK124+BK208</f>
        <v>0</v>
      </c>
    </row>
    <row r="124" s="12" customFormat="1" ht="25.92" customHeight="1">
      <c r="A124" s="12"/>
      <c r="B124" s="205"/>
      <c r="C124" s="206"/>
      <c r="D124" s="207" t="s">
        <v>76</v>
      </c>
      <c r="E124" s="208" t="s">
        <v>290</v>
      </c>
      <c r="F124" s="208" t="s">
        <v>291</v>
      </c>
      <c r="G124" s="206"/>
      <c r="H124" s="206"/>
      <c r="I124" s="209"/>
      <c r="J124" s="210">
        <f>BK124</f>
        <v>0</v>
      </c>
      <c r="K124" s="206"/>
      <c r="L124" s="211"/>
      <c r="M124" s="212"/>
      <c r="N124" s="213"/>
      <c r="O124" s="213"/>
      <c r="P124" s="214">
        <f>P125+P163+P165+P177+P206</f>
        <v>0</v>
      </c>
      <c r="Q124" s="213"/>
      <c r="R124" s="214">
        <f>R125+R163+R165+R177+R206</f>
        <v>53.909015800000006</v>
      </c>
      <c r="S124" s="213"/>
      <c r="T124" s="215">
        <f>T125+T163+T165+T177+T206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85</v>
      </c>
      <c r="AT124" s="217" t="s">
        <v>76</v>
      </c>
      <c r="AU124" s="217" t="s">
        <v>77</v>
      </c>
      <c r="AY124" s="216" t="s">
        <v>292</v>
      </c>
      <c r="BK124" s="218">
        <f>BK125+BK163+BK165+BK177+BK206</f>
        <v>0</v>
      </c>
    </row>
    <row r="125" s="12" customFormat="1" ht="22.8" customHeight="1">
      <c r="A125" s="12"/>
      <c r="B125" s="205"/>
      <c r="C125" s="206"/>
      <c r="D125" s="207" t="s">
        <v>76</v>
      </c>
      <c r="E125" s="219" t="s">
        <v>85</v>
      </c>
      <c r="F125" s="219" t="s">
        <v>293</v>
      </c>
      <c r="G125" s="206"/>
      <c r="H125" s="206"/>
      <c r="I125" s="209"/>
      <c r="J125" s="220">
        <f>BK125</f>
        <v>0</v>
      </c>
      <c r="K125" s="206"/>
      <c r="L125" s="211"/>
      <c r="M125" s="212"/>
      <c r="N125" s="213"/>
      <c r="O125" s="213"/>
      <c r="P125" s="214">
        <f>SUM(P126:P162)</f>
        <v>0</v>
      </c>
      <c r="Q125" s="213"/>
      <c r="R125" s="214">
        <f>SUM(R126:R162)</f>
        <v>31.044998400000001</v>
      </c>
      <c r="S125" s="213"/>
      <c r="T125" s="215">
        <f>SUM(T126:T162)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6" t="s">
        <v>85</v>
      </c>
      <c r="AT125" s="217" t="s">
        <v>76</v>
      </c>
      <c r="AU125" s="217" t="s">
        <v>85</v>
      </c>
      <c r="AY125" s="216" t="s">
        <v>292</v>
      </c>
      <c r="BK125" s="218">
        <f>SUM(BK126:BK162)</f>
        <v>0</v>
      </c>
    </row>
    <row r="126" s="2" customFormat="1" ht="24.15" customHeight="1">
      <c r="A126" s="39"/>
      <c r="B126" s="40"/>
      <c r="C126" s="221" t="s">
        <v>85</v>
      </c>
      <c r="D126" s="221" t="s">
        <v>294</v>
      </c>
      <c r="E126" s="222" t="s">
        <v>6294</v>
      </c>
      <c r="F126" s="223" t="s">
        <v>6295</v>
      </c>
      <c r="G126" s="224" t="s">
        <v>337</v>
      </c>
      <c r="H126" s="225">
        <v>40</v>
      </c>
      <c r="I126" s="226"/>
      <c r="J126" s="227">
        <f>ROUND(I126*H126,2)</f>
        <v>0</v>
      </c>
      <c r="K126" s="223" t="s">
        <v>298</v>
      </c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3.0000000000000001E-05</v>
      </c>
      <c r="R126" s="230">
        <f>Q126*H126</f>
        <v>0.0012000000000000001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299</v>
      </c>
      <c r="BM126" s="232" t="s">
        <v>6427</v>
      </c>
    </row>
    <row r="127" s="14" customFormat="1">
      <c r="A127" s="14"/>
      <c r="B127" s="245"/>
      <c r="C127" s="246"/>
      <c r="D127" s="236" t="s">
        <v>301</v>
      </c>
      <c r="E127" s="247" t="s">
        <v>1</v>
      </c>
      <c r="F127" s="248" t="s">
        <v>6297</v>
      </c>
      <c r="G127" s="246"/>
      <c r="H127" s="249">
        <v>40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301</v>
      </c>
      <c r="AU127" s="255" t="s">
        <v>120</v>
      </c>
      <c r="AV127" s="14" t="s">
        <v>120</v>
      </c>
      <c r="AW127" s="14" t="s">
        <v>32</v>
      </c>
      <c r="AX127" s="14" t="s">
        <v>85</v>
      </c>
      <c r="AY127" s="255" t="s">
        <v>292</v>
      </c>
    </row>
    <row r="128" s="2" customFormat="1" ht="24.15" customHeight="1">
      <c r="A128" s="39"/>
      <c r="B128" s="40"/>
      <c r="C128" s="221" t="s">
        <v>120</v>
      </c>
      <c r="D128" s="221" t="s">
        <v>294</v>
      </c>
      <c r="E128" s="222" t="s">
        <v>6298</v>
      </c>
      <c r="F128" s="223" t="s">
        <v>6299</v>
      </c>
      <c r="G128" s="224" t="s">
        <v>4182</v>
      </c>
      <c r="H128" s="225">
        <v>10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6428</v>
      </c>
    </row>
    <row r="129" s="2" customFormat="1" ht="33" customHeight="1">
      <c r="A129" s="39"/>
      <c r="B129" s="40"/>
      <c r="C129" s="221" t="s">
        <v>317</v>
      </c>
      <c r="D129" s="221" t="s">
        <v>294</v>
      </c>
      <c r="E129" s="222" t="s">
        <v>6303</v>
      </c>
      <c r="F129" s="223" t="s">
        <v>6304</v>
      </c>
      <c r="G129" s="224" t="s">
        <v>307</v>
      </c>
      <c r="H129" s="225">
        <v>72.239999999999995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6429</v>
      </c>
    </row>
    <row r="130" s="14" customFormat="1">
      <c r="A130" s="14"/>
      <c r="B130" s="245"/>
      <c r="C130" s="246"/>
      <c r="D130" s="236" t="s">
        <v>301</v>
      </c>
      <c r="E130" s="247" t="s">
        <v>1</v>
      </c>
      <c r="F130" s="248" t="s">
        <v>6430</v>
      </c>
      <c r="G130" s="246"/>
      <c r="H130" s="249">
        <v>72.239999999999995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301</v>
      </c>
      <c r="AU130" s="255" t="s">
        <v>120</v>
      </c>
      <c r="AV130" s="14" t="s">
        <v>120</v>
      </c>
      <c r="AW130" s="14" t="s">
        <v>32</v>
      </c>
      <c r="AX130" s="14" t="s">
        <v>77</v>
      </c>
      <c r="AY130" s="255" t="s">
        <v>292</v>
      </c>
    </row>
    <row r="131" s="15" customFormat="1">
      <c r="A131" s="15"/>
      <c r="B131" s="256"/>
      <c r="C131" s="257"/>
      <c r="D131" s="236" t="s">
        <v>301</v>
      </c>
      <c r="E131" s="258" t="s">
        <v>1</v>
      </c>
      <c r="F131" s="259" t="s">
        <v>304</v>
      </c>
      <c r="G131" s="257"/>
      <c r="H131" s="260">
        <v>72.239999999999995</v>
      </c>
      <c r="I131" s="261"/>
      <c r="J131" s="257"/>
      <c r="K131" s="257"/>
      <c r="L131" s="262"/>
      <c r="M131" s="263"/>
      <c r="N131" s="264"/>
      <c r="O131" s="264"/>
      <c r="P131" s="264"/>
      <c r="Q131" s="264"/>
      <c r="R131" s="264"/>
      <c r="S131" s="264"/>
      <c r="T131" s="26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6" t="s">
        <v>301</v>
      </c>
      <c r="AU131" s="266" t="s">
        <v>120</v>
      </c>
      <c r="AV131" s="15" t="s">
        <v>299</v>
      </c>
      <c r="AW131" s="15" t="s">
        <v>32</v>
      </c>
      <c r="AX131" s="15" t="s">
        <v>85</v>
      </c>
      <c r="AY131" s="266" t="s">
        <v>292</v>
      </c>
    </row>
    <row r="132" s="2" customFormat="1" ht="24.15" customHeight="1">
      <c r="A132" s="39"/>
      <c r="B132" s="40"/>
      <c r="C132" s="221" t="s">
        <v>299</v>
      </c>
      <c r="D132" s="221" t="s">
        <v>294</v>
      </c>
      <c r="E132" s="222" t="s">
        <v>6431</v>
      </c>
      <c r="F132" s="223" t="s">
        <v>6432</v>
      </c>
      <c r="G132" s="224" t="s">
        <v>307</v>
      </c>
      <c r="H132" s="225">
        <v>20</v>
      </c>
      <c r="I132" s="226"/>
      <c r="J132" s="227">
        <f>ROUND(I132*H132,2)</f>
        <v>0</v>
      </c>
      <c r="K132" s="223" t="s">
        <v>298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6433</v>
      </c>
    </row>
    <row r="133" s="14" customFormat="1">
      <c r="A133" s="14"/>
      <c r="B133" s="245"/>
      <c r="C133" s="246"/>
      <c r="D133" s="236" t="s">
        <v>301</v>
      </c>
      <c r="E133" s="247" t="s">
        <v>1</v>
      </c>
      <c r="F133" s="248" t="s">
        <v>6434</v>
      </c>
      <c r="G133" s="246"/>
      <c r="H133" s="249">
        <v>20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301</v>
      </c>
      <c r="AU133" s="255" t="s">
        <v>120</v>
      </c>
      <c r="AV133" s="14" t="s">
        <v>120</v>
      </c>
      <c r="AW133" s="14" t="s">
        <v>32</v>
      </c>
      <c r="AX133" s="14" t="s">
        <v>85</v>
      </c>
      <c r="AY133" s="255" t="s">
        <v>292</v>
      </c>
    </row>
    <row r="134" s="2" customFormat="1" ht="21.75" customHeight="1">
      <c r="A134" s="39"/>
      <c r="B134" s="40"/>
      <c r="C134" s="221" t="s">
        <v>341</v>
      </c>
      <c r="D134" s="221" t="s">
        <v>294</v>
      </c>
      <c r="E134" s="222" t="s">
        <v>6307</v>
      </c>
      <c r="F134" s="223" t="s">
        <v>6308</v>
      </c>
      <c r="G134" s="224" t="s">
        <v>297</v>
      </c>
      <c r="H134" s="225">
        <v>144.47999999999999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0.00058</v>
      </c>
      <c r="R134" s="230">
        <f>Q134*H134</f>
        <v>0.083798399999999995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6435</v>
      </c>
    </row>
    <row r="135" s="14" customFormat="1">
      <c r="A135" s="14"/>
      <c r="B135" s="245"/>
      <c r="C135" s="246"/>
      <c r="D135" s="236" t="s">
        <v>301</v>
      </c>
      <c r="E135" s="247" t="s">
        <v>1</v>
      </c>
      <c r="F135" s="248" t="s">
        <v>6436</v>
      </c>
      <c r="G135" s="246"/>
      <c r="H135" s="249">
        <v>144.47999999999999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301</v>
      </c>
      <c r="AU135" s="255" t="s">
        <v>120</v>
      </c>
      <c r="AV135" s="14" t="s">
        <v>120</v>
      </c>
      <c r="AW135" s="14" t="s">
        <v>32</v>
      </c>
      <c r="AX135" s="14" t="s">
        <v>77</v>
      </c>
      <c r="AY135" s="255" t="s">
        <v>292</v>
      </c>
    </row>
    <row r="136" s="15" customFormat="1">
      <c r="A136" s="15"/>
      <c r="B136" s="256"/>
      <c r="C136" s="257"/>
      <c r="D136" s="236" t="s">
        <v>301</v>
      </c>
      <c r="E136" s="258" t="s">
        <v>1</v>
      </c>
      <c r="F136" s="259" t="s">
        <v>304</v>
      </c>
      <c r="G136" s="257"/>
      <c r="H136" s="260">
        <v>144.47999999999999</v>
      </c>
      <c r="I136" s="261"/>
      <c r="J136" s="257"/>
      <c r="K136" s="257"/>
      <c r="L136" s="262"/>
      <c r="M136" s="263"/>
      <c r="N136" s="264"/>
      <c r="O136" s="264"/>
      <c r="P136" s="264"/>
      <c r="Q136" s="264"/>
      <c r="R136" s="264"/>
      <c r="S136" s="264"/>
      <c r="T136" s="26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6" t="s">
        <v>301</v>
      </c>
      <c r="AU136" s="266" t="s">
        <v>120</v>
      </c>
      <c r="AV136" s="15" t="s">
        <v>299</v>
      </c>
      <c r="AW136" s="15" t="s">
        <v>32</v>
      </c>
      <c r="AX136" s="15" t="s">
        <v>85</v>
      </c>
      <c r="AY136" s="266" t="s">
        <v>292</v>
      </c>
    </row>
    <row r="137" s="2" customFormat="1" ht="21.75" customHeight="1">
      <c r="A137" s="39"/>
      <c r="B137" s="40"/>
      <c r="C137" s="221" t="s">
        <v>346</v>
      </c>
      <c r="D137" s="221" t="s">
        <v>294</v>
      </c>
      <c r="E137" s="222" t="s">
        <v>6311</v>
      </c>
      <c r="F137" s="223" t="s">
        <v>6312</v>
      </c>
      <c r="G137" s="224" t="s">
        <v>297</v>
      </c>
      <c r="H137" s="225">
        <v>144.47999999999999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6437</v>
      </c>
    </row>
    <row r="138" s="2" customFormat="1" ht="33" customHeight="1">
      <c r="A138" s="39"/>
      <c r="B138" s="40"/>
      <c r="C138" s="221" t="s">
        <v>352</v>
      </c>
      <c r="D138" s="221" t="s">
        <v>294</v>
      </c>
      <c r="E138" s="222" t="s">
        <v>342</v>
      </c>
      <c r="F138" s="223" t="s">
        <v>4817</v>
      </c>
      <c r="G138" s="224" t="s">
        <v>307</v>
      </c>
      <c r="H138" s="225">
        <v>149.63999999999999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6438</v>
      </c>
    </row>
    <row r="139" s="14" customFormat="1">
      <c r="A139" s="14"/>
      <c r="B139" s="245"/>
      <c r="C139" s="246"/>
      <c r="D139" s="236" t="s">
        <v>301</v>
      </c>
      <c r="E139" s="247" t="s">
        <v>1</v>
      </c>
      <c r="F139" s="248" t="s">
        <v>4819</v>
      </c>
      <c r="G139" s="246"/>
      <c r="H139" s="249">
        <v>149.63999999999999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301</v>
      </c>
      <c r="AU139" s="255" t="s">
        <v>120</v>
      </c>
      <c r="AV139" s="14" t="s">
        <v>120</v>
      </c>
      <c r="AW139" s="14" t="s">
        <v>32</v>
      </c>
      <c r="AX139" s="14" t="s">
        <v>85</v>
      </c>
      <c r="AY139" s="255" t="s">
        <v>292</v>
      </c>
    </row>
    <row r="140" s="2" customFormat="1" ht="33" customHeight="1">
      <c r="A140" s="39"/>
      <c r="B140" s="40"/>
      <c r="C140" s="221" t="s">
        <v>357</v>
      </c>
      <c r="D140" s="221" t="s">
        <v>294</v>
      </c>
      <c r="E140" s="222" t="s">
        <v>347</v>
      </c>
      <c r="F140" s="223" t="s">
        <v>4820</v>
      </c>
      <c r="G140" s="224" t="s">
        <v>307</v>
      </c>
      <c r="H140" s="225">
        <v>34.840000000000003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6439</v>
      </c>
    </row>
    <row r="141" s="13" customFormat="1">
      <c r="A141" s="13"/>
      <c r="B141" s="234"/>
      <c r="C141" s="235"/>
      <c r="D141" s="236" t="s">
        <v>301</v>
      </c>
      <c r="E141" s="237" t="s">
        <v>1</v>
      </c>
      <c r="F141" s="238" t="s">
        <v>4822</v>
      </c>
      <c r="G141" s="235"/>
      <c r="H141" s="237" t="s">
        <v>1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301</v>
      </c>
      <c r="AU141" s="244" t="s">
        <v>120</v>
      </c>
      <c r="AV141" s="13" t="s">
        <v>85</v>
      </c>
      <c r="AW141" s="13" t="s">
        <v>32</v>
      </c>
      <c r="AX141" s="13" t="s">
        <v>77</v>
      </c>
      <c r="AY141" s="244" t="s">
        <v>292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6440</v>
      </c>
      <c r="G142" s="246"/>
      <c r="H142" s="249">
        <v>34.840000000000003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77</v>
      </c>
      <c r="AY142" s="255" t="s">
        <v>292</v>
      </c>
    </row>
    <row r="143" s="15" customFormat="1">
      <c r="A143" s="15"/>
      <c r="B143" s="256"/>
      <c r="C143" s="257"/>
      <c r="D143" s="236" t="s">
        <v>301</v>
      </c>
      <c r="E143" s="258" t="s">
        <v>4796</v>
      </c>
      <c r="F143" s="259" t="s">
        <v>304</v>
      </c>
      <c r="G143" s="257"/>
      <c r="H143" s="260">
        <v>34.840000000000003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301</v>
      </c>
      <c r="AU143" s="266" t="s">
        <v>120</v>
      </c>
      <c r="AV143" s="15" t="s">
        <v>299</v>
      </c>
      <c r="AW143" s="15" t="s">
        <v>32</v>
      </c>
      <c r="AX143" s="15" t="s">
        <v>85</v>
      </c>
      <c r="AY143" s="266" t="s">
        <v>292</v>
      </c>
    </row>
    <row r="144" s="2" customFormat="1" ht="37.8" customHeight="1">
      <c r="A144" s="39"/>
      <c r="B144" s="40"/>
      <c r="C144" s="221" t="s">
        <v>362</v>
      </c>
      <c r="D144" s="221" t="s">
        <v>294</v>
      </c>
      <c r="E144" s="222" t="s">
        <v>353</v>
      </c>
      <c r="F144" s="223" t="s">
        <v>4824</v>
      </c>
      <c r="G144" s="224" t="s">
        <v>307</v>
      </c>
      <c r="H144" s="225">
        <v>522.60000000000002</v>
      </c>
      <c r="I144" s="226"/>
      <c r="J144" s="227">
        <f>ROUND(I144*H144,2)</f>
        <v>0</v>
      </c>
      <c r="K144" s="223" t="s">
        <v>298</v>
      </c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299</v>
      </c>
      <c r="BM144" s="232" t="s">
        <v>6441</v>
      </c>
    </row>
    <row r="145" s="14" customFormat="1">
      <c r="A145" s="14"/>
      <c r="B145" s="245"/>
      <c r="C145" s="246"/>
      <c r="D145" s="236" t="s">
        <v>301</v>
      </c>
      <c r="E145" s="247" t="s">
        <v>1</v>
      </c>
      <c r="F145" s="248" t="s">
        <v>4826</v>
      </c>
      <c r="G145" s="246"/>
      <c r="H145" s="249">
        <v>522.60000000000002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301</v>
      </c>
      <c r="AU145" s="255" t="s">
        <v>120</v>
      </c>
      <c r="AV145" s="14" t="s">
        <v>120</v>
      </c>
      <c r="AW145" s="14" t="s">
        <v>32</v>
      </c>
      <c r="AX145" s="14" t="s">
        <v>85</v>
      </c>
      <c r="AY145" s="255" t="s">
        <v>292</v>
      </c>
    </row>
    <row r="146" s="2" customFormat="1" ht="24.15" customHeight="1">
      <c r="A146" s="39"/>
      <c r="B146" s="40"/>
      <c r="C146" s="221" t="s">
        <v>368</v>
      </c>
      <c r="D146" s="221" t="s">
        <v>294</v>
      </c>
      <c r="E146" s="222" t="s">
        <v>358</v>
      </c>
      <c r="F146" s="223" t="s">
        <v>4827</v>
      </c>
      <c r="G146" s="224" t="s">
        <v>307</v>
      </c>
      <c r="H146" s="225">
        <v>149.63999999999999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299</v>
      </c>
      <c r="BM146" s="232" t="s">
        <v>6442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4829</v>
      </c>
      <c r="G147" s="246"/>
      <c r="H147" s="249">
        <v>34.840000000000003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77</v>
      </c>
      <c r="AY147" s="255" t="s">
        <v>292</v>
      </c>
    </row>
    <row r="148" s="14" customFormat="1">
      <c r="A148" s="14"/>
      <c r="B148" s="245"/>
      <c r="C148" s="246"/>
      <c r="D148" s="236" t="s">
        <v>301</v>
      </c>
      <c r="E148" s="247" t="s">
        <v>1</v>
      </c>
      <c r="F148" s="248" t="s">
        <v>4830</v>
      </c>
      <c r="G148" s="246"/>
      <c r="H148" s="249">
        <v>114.8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301</v>
      </c>
      <c r="AU148" s="255" t="s">
        <v>120</v>
      </c>
      <c r="AV148" s="14" t="s">
        <v>120</v>
      </c>
      <c r="AW148" s="14" t="s">
        <v>32</v>
      </c>
      <c r="AX148" s="14" t="s">
        <v>77</v>
      </c>
      <c r="AY148" s="255" t="s">
        <v>292</v>
      </c>
    </row>
    <row r="149" s="15" customFormat="1">
      <c r="A149" s="15"/>
      <c r="B149" s="256"/>
      <c r="C149" s="257"/>
      <c r="D149" s="236" t="s">
        <v>301</v>
      </c>
      <c r="E149" s="258" t="s">
        <v>1</v>
      </c>
      <c r="F149" s="259" t="s">
        <v>304</v>
      </c>
      <c r="G149" s="257"/>
      <c r="H149" s="260">
        <v>149.63999999999999</v>
      </c>
      <c r="I149" s="261"/>
      <c r="J149" s="257"/>
      <c r="K149" s="257"/>
      <c r="L149" s="262"/>
      <c r="M149" s="263"/>
      <c r="N149" s="264"/>
      <c r="O149" s="264"/>
      <c r="P149" s="264"/>
      <c r="Q149" s="264"/>
      <c r="R149" s="264"/>
      <c r="S149" s="264"/>
      <c r="T149" s="26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6" t="s">
        <v>301</v>
      </c>
      <c r="AU149" s="266" t="s">
        <v>120</v>
      </c>
      <c r="AV149" s="15" t="s">
        <v>299</v>
      </c>
      <c r="AW149" s="15" t="s">
        <v>32</v>
      </c>
      <c r="AX149" s="15" t="s">
        <v>85</v>
      </c>
      <c r="AY149" s="266" t="s">
        <v>292</v>
      </c>
    </row>
    <row r="150" s="2" customFormat="1" ht="33" customHeight="1">
      <c r="A150" s="39"/>
      <c r="B150" s="40"/>
      <c r="C150" s="221" t="s">
        <v>372</v>
      </c>
      <c r="D150" s="221" t="s">
        <v>294</v>
      </c>
      <c r="E150" s="222" t="s">
        <v>363</v>
      </c>
      <c r="F150" s="223" t="s">
        <v>364</v>
      </c>
      <c r="G150" s="224" t="s">
        <v>365</v>
      </c>
      <c r="H150" s="225">
        <v>62.712000000000003</v>
      </c>
      <c r="I150" s="226"/>
      <c r="J150" s="227">
        <f>ROUND(I150*H150,2)</f>
        <v>0</v>
      </c>
      <c r="K150" s="223" t="s">
        <v>298</v>
      </c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299</v>
      </c>
      <c r="BM150" s="232" t="s">
        <v>6443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4832</v>
      </c>
      <c r="G151" s="246"/>
      <c r="H151" s="249">
        <v>62.712000000000003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85</v>
      </c>
      <c r="AY151" s="255" t="s">
        <v>292</v>
      </c>
    </row>
    <row r="152" s="2" customFormat="1" ht="16.5" customHeight="1">
      <c r="A152" s="39"/>
      <c r="B152" s="40"/>
      <c r="C152" s="221" t="s">
        <v>399</v>
      </c>
      <c r="D152" s="221" t="s">
        <v>294</v>
      </c>
      <c r="E152" s="222" t="s">
        <v>369</v>
      </c>
      <c r="F152" s="223" t="s">
        <v>370</v>
      </c>
      <c r="G152" s="224" t="s">
        <v>307</v>
      </c>
      <c r="H152" s="225">
        <v>29.071999999999999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6444</v>
      </c>
    </row>
    <row r="153" s="2" customFormat="1" ht="24.15" customHeight="1">
      <c r="A153" s="39"/>
      <c r="B153" s="40"/>
      <c r="C153" s="221" t="s">
        <v>404</v>
      </c>
      <c r="D153" s="221" t="s">
        <v>294</v>
      </c>
      <c r="E153" s="222" t="s">
        <v>4835</v>
      </c>
      <c r="F153" s="223" t="s">
        <v>4836</v>
      </c>
      <c r="G153" s="224" t="s">
        <v>307</v>
      </c>
      <c r="H153" s="225">
        <v>57.399999999999999</v>
      </c>
      <c r="I153" s="226"/>
      <c r="J153" s="227">
        <f>ROUND(I153*H153,2)</f>
        <v>0</v>
      </c>
      <c r="K153" s="223" t="s">
        <v>298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299</v>
      </c>
      <c r="BM153" s="232" t="s">
        <v>6445</v>
      </c>
    </row>
    <row r="154" s="14" customFormat="1">
      <c r="A154" s="14"/>
      <c r="B154" s="245"/>
      <c r="C154" s="246"/>
      <c r="D154" s="236" t="s">
        <v>301</v>
      </c>
      <c r="E154" s="247" t="s">
        <v>1</v>
      </c>
      <c r="F154" s="248" t="s">
        <v>6446</v>
      </c>
      <c r="G154" s="246"/>
      <c r="H154" s="249">
        <v>43.399999999999999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301</v>
      </c>
      <c r="AU154" s="255" t="s">
        <v>120</v>
      </c>
      <c r="AV154" s="14" t="s">
        <v>120</v>
      </c>
      <c r="AW154" s="14" t="s">
        <v>32</v>
      </c>
      <c r="AX154" s="14" t="s">
        <v>77</v>
      </c>
      <c r="AY154" s="255" t="s">
        <v>292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6447</v>
      </c>
      <c r="G155" s="246"/>
      <c r="H155" s="249">
        <v>14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77</v>
      </c>
      <c r="AY155" s="255" t="s">
        <v>292</v>
      </c>
    </row>
    <row r="156" s="15" customFormat="1">
      <c r="A156" s="15"/>
      <c r="B156" s="256"/>
      <c r="C156" s="257"/>
      <c r="D156" s="236" t="s">
        <v>301</v>
      </c>
      <c r="E156" s="258" t="s">
        <v>4799</v>
      </c>
      <c r="F156" s="259" t="s">
        <v>304</v>
      </c>
      <c r="G156" s="257"/>
      <c r="H156" s="260">
        <v>57.399999999999999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301</v>
      </c>
      <c r="AU156" s="266" t="s">
        <v>120</v>
      </c>
      <c r="AV156" s="15" t="s">
        <v>299</v>
      </c>
      <c r="AW156" s="15" t="s">
        <v>32</v>
      </c>
      <c r="AX156" s="15" t="s">
        <v>85</v>
      </c>
      <c r="AY156" s="266" t="s">
        <v>292</v>
      </c>
    </row>
    <row r="157" s="2" customFormat="1" ht="24.15" customHeight="1">
      <c r="A157" s="39"/>
      <c r="B157" s="40"/>
      <c r="C157" s="221" t="s">
        <v>415</v>
      </c>
      <c r="D157" s="221" t="s">
        <v>294</v>
      </c>
      <c r="E157" s="222" t="s">
        <v>4840</v>
      </c>
      <c r="F157" s="223" t="s">
        <v>4841</v>
      </c>
      <c r="G157" s="224" t="s">
        <v>307</v>
      </c>
      <c r="H157" s="225">
        <v>17.199999999999999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299</v>
      </c>
      <c r="BM157" s="232" t="s">
        <v>6448</v>
      </c>
    </row>
    <row r="158" s="14" customFormat="1">
      <c r="A158" s="14"/>
      <c r="B158" s="245"/>
      <c r="C158" s="246"/>
      <c r="D158" s="236" t="s">
        <v>301</v>
      </c>
      <c r="E158" s="247" t="s">
        <v>1</v>
      </c>
      <c r="F158" s="248" t="s">
        <v>6449</v>
      </c>
      <c r="G158" s="246"/>
      <c r="H158" s="249">
        <v>17.199999999999999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301</v>
      </c>
      <c r="AU158" s="255" t="s">
        <v>120</v>
      </c>
      <c r="AV158" s="14" t="s">
        <v>120</v>
      </c>
      <c r="AW158" s="14" t="s">
        <v>32</v>
      </c>
      <c r="AX158" s="14" t="s">
        <v>77</v>
      </c>
      <c r="AY158" s="255" t="s">
        <v>292</v>
      </c>
    </row>
    <row r="159" s="15" customFormat="1">
      <c r="A159" s="15"/>
      <c r="B159" s="256"/>
      <c r="C159" s="257"/>
      <c r="D159" s="236" t="s">
        <v>301</v>
      </c>
      <c r="E159" s="258" t="s">
        <v>1</v>
      </c>
      <c r="F159" s="259" t="s">
        <v>304</v>
      </c>
      <c r="G159" s="257"/>
      <c r="H159" s="260">
        <v>17.199999999999999</v>
      </c>
      <c r="I159" s="261"/>
      <c r="J159" s="257"/>
      <c r="K159" s="257"/>
      <c r="L159" s="262"/>
      <c r="M159" s="263"/>
      <c r="N159" s="264"/>
      <c r="O159" s="264"/>
      <c r="P159" s="264"/>
      <c r="Q159" s="264"/>
      <c r="R159" s="264"/>
      <c r="S159" s="264"/>
      <c r="T159" s="26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6" t="s">
        <v>301</v>
      </c>
      <c r="AU159" s="266" t="s">
        <v>120</v>
      </c>
      <c r="AV159" s="15" t="s">
        <v>299</v>
      </c>
      <c r="AW159" s="15" t="s">
        <v>32</v>
      </c>
      <c r="AX159" s="15" t="s">
        <v>85</v>
      </c>
      <c r="AY159" s="266" t="s">
        <v>292</v>
      </c>
    </row>
    <row r="160" s="2" customFormat="1" ht="16.5" customHeight="1">
      <c r="A160" s="39"/>
      <c r="B160" s="40"/>
      <c r="C160" s="278" t="s">
        <v>8</v>
      </c>
      <c r="D160" s="278" t="s">
        <v>626</v>
      </c>
      <c r="E160" s="279" t="s">
        <v>6326</v>
      </c>
      <c r="F160" s="280" t="s">
        <v>6327</v>
      </c>
      <c r="G160" s="281" t="s">
        <v>365</v>
      </c>
      <c r="H160" s="282">
        <v>30.960000000000001</v>
      </c>
      <c r="I160" s="283"/>
      <c r="J160" s="284">
        <f>ROUND(I160*H160,2)</f>
        <v>0</v>
      </c>
      <c r="K160" s="280" t="s">
        <v>298</v>
      </c>
      <c r="L160" s="285"/>
      <c r="M160" s="286" t="s">
        <v>1</v>
      </c>
      <c r="N160" s="287" t="s">
        <v>42</v>
      </c>
      <c r="O160" s="92"/>
      <c r="P160" s="230">
        <f>O160*H160</f>
        <v>0</v>
      </c>
      <c r="Q160" s="230">
        <v>1</v>
      </c>
      <c r="R160" s="230">
        <f>Q160*H160</f>
        <v>30.960000000000001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357</v>
      </c>
      <c r="AT160" s="232" t="s">
        <v>626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299</v>
      </c>
      <c r="BM160" s="232" t="s">
        <v>6450</v>
      </c>
    </row>
    <row r="161" s="14" customFormat="1">
      <c r="A161" s="14"/>
      <c r="B161" s="245"/>
      <c r="C161" s="246"/>
      <c r="D161" s="236" t="s">
        <v>301</v>
      </c>
      <c r="E161" s="247" t="s">
        <v>1</v>
      </c>
      <c r="F161" s="248" t="s">
        <v>6451</v>
      </c>
      <c r="G161" s="246"/>
      <c r="H161" s="249">
        <v>30.960000000000001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301</v>
      </c>
      <c r="AU161" s="255" t="s">
        <v>120</v>
      </c>
      <c r="AV161" s="14" t="s">
        <v>120</v>
      </c>
      <c r="AW161" s="14" t="s">
        <v>32</v>
      </c>
      <c r="AX161" s="14" t="s">
        <v>77</v>
      </c>
      <c r="AY161" s="255" t="s">
        <v>292</v>
      </c>
    </row>
    <row r="162" s="15" customFormat="1">
      <c r="A162" s="15"/>
      <c r="B162" s="256"/>
      <c r="C162" s="257"/>
      <c r="D162" s="236" t="s">
        <v>301</v>
      </c>
      <c r="E162" s="258" t="s">
        <v>1</v>
      </c>
      <c r="F162" s="259" t="s">
        <v>304</v>
      </c>
      <c r="G162" s="257"/>
      <c r="H162" s="260">
        <v>30.960000000000001</v>
      </c>
      <c r="I162" s="261"/>
      <c r="J162" s="257"/>
      <c r="K162" s="257"/>
      <c r="L162" s="262"/>
      <c r="M162" s="263"/>
      <c r="N162" s="264"/>
      <c r="O162" s="264"/>
      <c r="P162" s="264"/>
      <c r="Q162" s="264"/>
      <c r="R162" s="264"/>
      <c r="S162" s="264"/>
      <c r="T162" s="26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6" t="s">
        <v>301</v>
      </c>
      <c r="AU162" s="266" t="s">
        <v>120</v>
      </c>
      <c r="AV162" s="15" t="s">
        <v>299</v>
      </c>
      <c r="AW162" s="15" t="s">
        <v>32</v>
      </c>
      <c r="AX162" s="15" t="s">
        <v>85</v>
      </c>
      <c r="AY162" s="266" t="s">
        <v>292</v>
      </c>
    </row>
    <row r="163" s="12" customFormat="1" ht="22.8" customHeight="1">
      <c r="A163" s="12"/>
      <c r="B163" s="205"/>
      <c r="C163" s="206"/>
      <c r="D163" s="207" t="s">
        <v>76</v>
      </c>
      <c r="E163" s="219" t="s">
        <v>317</v>
      </c>
      <c r="F163" s="219" t="s">
        <v>531</v>
      </c>
      <c r="G163" s="206"/>
      <c r="H163" s="206"/>
      <c r="I163" s="209"/>
      <c r="J163" s="220">
        <f>BK163</f>
        <v>0</v>
      </c>
      <c r="K163" s="206"/>
      <c r="L163" s="211"/>
      <c r="M163" s="212"/>
      <c r="N163" s="213"/>
      <c r="O163" s="213"/>
      <c r="P163" s="214">
        <f>P164</f>
        <v>0</v>
      </c>
      <c r="Q163" s="213"/>
      <c r="R163" s="214">
        <f>R164</f>
        <v>0</v>
      </c>
      <c r="S163" s="213"/>
      <c r="T163" s="215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85</v>
      </c>
      <c r="AT163" s="217" t="s">
        <v>76</v>
      </c>
      <c r="AU163" s="217" t="s">
        <v>85</v>
      </c>
      <c r="AY163" s="216" t="s">
        <v>292</v>
      </c>
      <c r="BK163" s="218">
        <f>BK164</f>
        <v>0</v>
      </c>
    </row>
    <row r="164" s="2" customFormat="1" ht="21.75" customHeight="1">
      <c r="A164" s="39"/>
      <c r="B164" s="40"/>
      <c r="C164" s="221" t="s">
        <v>438</v>
      </c>
      <c r="D164" s="221" t="s">
        <v>294</v>
      </c>
      <c r="E164" s="222" t="s">
        <v>6452</v>
      </c>
      <c r="F164" s="223" t="s">
        <v>6453</v>
      </c>
      <c r="G164" s="224" t="s">
        <v>407</v>
      </c>
      <c r="H164" s="225">
        <v>34.399999999999999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299</v>
      </c>
      <c r="BM164" s="232" t="s">
        <v>6454</v>
      </c>
    </row>
    <row r="165" s="12" customFormat="1" ht="22.8" customHeight="1">
      <c r="A165" s="12"/>
      <c r="B165" s="205"/>
      <c r="C165" s="206"/>
      <c r="D165" s="207" t="s">
        <v>76</v>
      </c>
      <c r="E165" s="219" t="s">
        <v>299</v>
      </c>
      <c r="F165" s="219" t="s">
        <v>766</v>
      </c>
      <c r="G165" s="206"/>
      <c r="H165" s="206"/>
      <c r="I165" s="209"/>
      <c r="J165" s="220">
        <f>BK165</f>
        <v>0</v>
      </c>
      <c r="K165" s="206"/>
      <c r="L165" s="211"/>
      <c r="M165" s="212"/>
      <c r="N165" s="213"/>
      <c r="O165" s="213"/>
      <c r="P165" s="214">
        <f>SUM(P166:P176)</f>
        <v>0</v>
      </c>
      <c r="Q165" s="213"/>
      <c r="R165" s="214">
        <f>SUM(R166:R176)</f>
        <v>9.3889978000000003</v>
      </c>
      <c r="S165" s="213"/>
      <c r="T165" s="215">
        <f>SUM(T166:T176)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6" t="s">
        <v>85</v>
      </c>
      <c r="AT165" s="217" t="s">
        <v>76</v>
      </c>
      <c r="AU165" s="217" t="s">
        <v>85</v>
      </c>
      <c r="AY165" s="216" t="s">
        <v>292</v>
      </c>
      <c r="BK165" s="218">
        <f>SUM(BK166:BK176)</f>
        <v>0</v>
      </c>
    </row>
    <row r="166" s="2" customFormat="1" ht="16.5" customHeight="1">
      <c r="A166" s="39"/>
      <c r="B166" s="40"/>
      <c r="C166" s="221" t="s">
        <v>445</v>
      </c>
      <c r="D166" s="221" t="s">
        <v>294</v>
      </c>
      <c r="E166" s="222" t="s">
        <v>5999</v>
      </c>
      <c r="F166" s="223" t="s">
        <v>6000</v>
      </c>
      <c r="G166" s="224" t="s">
        <v>307</v>
      </c>
      <c r="H166" s="225">
        <v>0.45000000000000001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1.7034</v>
      </c>
      <c r="R166" s="230">
        <f>Q166*H166</f>
        <v>0.76653000000000004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299</v>
      </c>
      <c r="BM166" s="232" t="s">
        <v>6455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6456</v>
      </c>
      <c r="G167" s="246"/>
      <c r="H167" s="249">
        <v>0.45000000000000001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85</v>
      </c>
      <c r="AY167" s="255" t="s">
        <v>292</v>
      </c>
    </row>
    <row r="168" s="2" customFormat="1" ht="16.5" customHeight="1">
      <c r="A168" s="39"/>
      <c r="B168" s="40"/>
      <c r="C168" s="221" t="s">
        <v>449</v>
      </c>
      <c r="D168" s="221" t="s">
        <v>294</v>
      </c>
      <c r="E168" s="222" t="s">
        <v>4849</v>
      </c>
      <c r="F168" s="223" t="s">
        <v>4850</v>
      </c>
      <c r="G168" s="224" t="s">
        <v>307</v>
      </c>
      <c r="H168" s="225">
        <v>3.4399999999999999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1.8907700000000001</v>
      </c>
      <c r="R168" s="230">
        <f>Q168*H168</f>
        <v>6.5042488000000001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299</v>
      </c>
      <c r="BM168" s="232" t="s">
        <v>6457</v>
      </c>
    </row>
    <row r="169" s="14" customFormat="1">
      <c r="A169" s="14"/>
      <c r="B169" s="245"/>
      <c r="C169" s="246"/>
      <c r="D169" s="236" t="s">
        <v>301</v>
      </c>
      <c r="E169" s="247" t="s">
        <v>1</v>
      </c>
      <c r="F169" s="248" t="s">
        <v>6458</v>
      </c>
      <c r="G169" s="246"/>
      <c r="H169" s="249">
        <v>3.4399999999999999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301</v>
      </c>
      <c r="AU169" s="255" t="s">
        <v>120</v>
      </c>
      <c r="AV169" s="14" t="s">
        <v>120</v>
      </c>
      <c r="AW169" s="14" t="s">
        <v>32</v>
      </c>
      <c r="AX169" s="14" t="s">
        <v>77</v>
      </c>
      <c r="AY169" s="255" t="s">
        <v>292</v>
      </c>
    </row>
    <row r="170" s="15" customFormat="1">
      <c r="A170" s="15"/>
      <c r="B170" s="256"/>
      <c r="C170" s="257"/>
      <c r="D170" s="236" t="s">
        <v>301</v>
      </c>
      <c r="E170" s="258" t="s">
        <v>1</v>
      </c>
      <c r="F170" s="259" t="s">
        <v>304</v>
      </c>
      <c r="G170" s="257"/>
      <c r="H170" s="260">
        <v>3.4399999999999999</v>
      </c>
      <c r="I170" s="261"/>
      <c r="J170" s="257"/>
      <c r="K170" s="257"/>
      <c r="L170" s="262"/>
      <c r="M170" s="263"/>
      <c r="N170" s="264"/>
      <c r="O170" s="264"/>
      <c r="P170" s="264"/>
      <c r="Q170" s="264"/>
      <c r="R170" s="264"/>
      <c r="S170" s="264"/>
      <c r="T170" s="26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6" t="s">
        <v>301</v>
      </c>
      <c r="AU170" s="266" t="s">
        <v>120</v>
      </c>
      <c r="AV170" s="15" t="s">
        <v>299</v>
      </c>
      <c r="AW170" s="15" t="s">
        <v>32</v>
      </c>
      <c r="AX170" s="15" t="s">
        <v>85</v>
      </c>
      <c r="AY170" s="266" t="s">
        <v>292</v>
      </c>
    </row>
    <row r="171" s="2" customFormat="1" ht="21.75" customHeight="1">
      <c r="A171" s="39"/>
      <c r="B171" s="40"/>
      <c r="C171" s="221" t="s">
        <v>454</v>
      </c>
      <c r="D171" s="221" t="s">
        <v>294</v>
      </c>
      <c r="E171" s="222" t="s">
        <v>6459</v>
      </c>
      <c r="F171" s="223" t="s">
        <v>6460</v>
      </c>
      <c r="G171" s="224" t="s">
        <v>581</v>
      </c>
      <c r="H171" s="225">
        <v>4</v>
      </c>
      <c r="I171" s="226"/>
      <c r="J171" s="227">
        <f>ROUND(I171*H171,2)</f>
        <v>0</v>
      </c>
      <c r="K171" s="223" t="s">
        <v>298</v>
      </c>
      <c r="L171" s="45"/>
      <c r="M171" s="228" t="s">
        <v>1</v>
      </c>
      <c r="N171" s="229" t="s">
        <v>42</v>
      </c>
      <c r="O171" s="92"/>
      <c r="P171" s="230">
        <f>O171*H171</f>
        <v>0</v>
      </c>
      <c r="Q171" s="230">
        <v>0.22394</v>
      </c>
      <c r="R171" s="230">
        <f>Q171*H171</f>
        <v>0.89576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299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85</v>
      </c>
      <c r="BK171" s="233">
        <f>ROUND(I171*H171,2)</f>
        <v>0</v>
      </c>
      <c r="BL171" s="18" t="s">
        <v>299</v>
      </c>
      <c r="BM171" s="232" t="s">
        <v>6461</v>
      </c>
    </row>
    <row r="172" s="2" customFormat="1" ht="24.15" customHeight="1">
      <c r="A172" s="39"/>
      <c r="B172" s="40"/>
      <c r="C172" s="278" t="s">
        <v>459</v>
      </c>
      <c r="D172" s="278" t="s">
        <v>626</v>
      </c>
      <c r="E172" s="279" t="s">
        <v>6462</v>
      </c>
      <c r="F172" s="280" t="s">
        <v>6463</v>
      </c>
      <c r="G172" s="281" t="s">
        <v>581</v>
      </c>
      <c r="H172" s="282">
        <v>2</v>
      </c>
      <c r="I172" s="283"/>
      <c r="J172" s="284">
        <f>ROUND(I172*H172,2)</f>
        <v>0</v>
      </c>
      <c r="K172" s="280" t="s">
        <v>298</v>
      </c>
      <c r="L172" s="285"/>
      <c r="M172" s="286" t="s">
        <v>1</v>
      </c>
      <c r="N172" s="287" t="s">
        <v>42</v>
      </c>
      <c r="O172" s="92"/>
      <c r="P172" s="230">
        <f>O172*H172</f>
        <v>0</v>
      </c>
      <c r="Q172" s="230">
        <v>0.055</v>
      </c>
      <c r="R172" s="230">
        <f>Q172*H172</f>
        <v>0.11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357</v>
      </c>
      <c r="AT172" s="232" t="s">
        <v>626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299</v>
      </c>
      <c r="BM172" s="232" t="s">
        <v>6464</v>
      </c>
    </row>
    <row r="173" s="2" customFormat="1" ht="24.15" customHeight="1">
      <c r="A173" s="39"/>
      <c r="B173" s="40"/>
      <c r="C173" s="278" t="s">
        <v>7</v>
      </c>
      <c r="D173" s="278" t="s">
        <v>626</v>
      </c>
      <c r="E173" s="279" t="s">
        <v>6465</v>
      </c>
      <c r="F173" s="280" t="s">
        <v>6466</v>
      </c>
      <c r="G173" s="281" t="s">
        <v>581</v>
      </c>
      <c r="H173" s="282">
        <v>1</v>
      </c>
      <c r="I173" s="283"/>
      <c r="J173" s="284">
        <f>ROUND(I173*H173,2)</f>
        <v>0</v>
      </c>
      <c r="K173" s="280" t="s">
        <v>298</v>
      </c>
      <c r="L173" s="285"/>
      <c r="M173" s="286" t="s">
        <v>1</v>
      </c>
      <c r="N173" s="287" t="s">
        <v>42</v>
      </c>
      <c r="O173" s="92"/>
      <c r="P173" s="230">
        <f>O173*H173</f>
        <v>0</v>
      </c>
      <c r="Q173" s="230">
        <v>0.043999999999999997</v>
      </c>
      <c r="R173" s="230">
        <f>Q173*H173</f>
        <v>0.043999999999999997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357</v>
      </c>
      <c r="AT173" s="232" t="s">
        <v>626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299</v>
      </c>
      <c r="BM173" s="232" t="s">
        <v>6467</v>
      </c>
    </row>
    <row r="174" s="2" customFormat="1" ht="24.15" customHeight="1">
      <c r="A174" s="39"/>
      <c r="B174" s="40"/>
      <c r="C174" s="278" t="s">
        <v>485</v>
      </c>
      <c r="D174" s="278" t="s">
        <v>626</v>
      </c>
      <c r="E174" s="279" t="s">
        <v>6468</v>
      </c>
      <c r="F174" s="280" t="s">
        <v>6469</v>
      </c>
      <c r="G174" s="281" t="s">
        <v>581</v>
      </c>
      <c r="H174" s="282">
        <v>1</v>
      </c>
      <c r="I174" s="283"/>
      <c r="J174" s="284">
        <f>ROUND(I174*H174,2)</f>
        <v>0</v>
      </c>
      <c r="K174" s="280" t="s">
        <v>298</v>
      </c>
      <c r="L174" s="285"/>
      <c r="M174" s="286" t="s">
        <v>1</v>
      </c>
      <c r="N174" s="287" t="s">
        <v>42</v>
      </c>
      <c r="O174" s="92"/>
      <c r="P174" s="230">
        <f>O174*H174</f>
        <v>0</v>
      </c>
      <c r="Q174" s="230">
        <v>0.033000000000000002</v>
      </c>
      <c r="R174" s="230">
        <f>Q174*H174</f>
        <v>0.033000000000000002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357</v>
      </c>
      <c r="AT174" s="232" t="s">
        <v>626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299</v>
      </c>
      <c r="BM174" s="232" t="s">
        <v>6470</v>
      </c>
    </row>
    <row r="175" s="2" customFormat="1" ht="24.15" customHeight="1">
      <c r="A175" s="39"/>
      <c r="B175" s="40"/>
      <c r="C175" s="221" t="s">
        <v>489</v>
      </c>
      <c r="D175" s="221" t="s">
        <v>294</v>
      </c>
      <c r="E175" s="222" t="s">
        <v>6471</v>
      </c>
      <c r="F175" s="223" t="s">
        <v>6472</v>
      </c>
      <c r="G175" s="224" t="s">
        <v>307</v>
      </c>
      <c r="H175" s="225">
        <v>0.45000000000000001</v>
      </c>
      <c r="I175" s="226"/>
      <c r="J175" s="227">
        <f>ROUND(I175*H175,2)</f>
        <v>0</v>
      </c>
      <c r="K175" s="223" t="s">
        <v>298</v>
      </c>
      <c r="L175" s="45"/>
      <c r="M175" s="228" t="s">
        <v>1</v>
      </c>
      <c r="N175" s="229" t="s">
        <v>42</v>
      </c>
      <c r="O175" s="92"/>
      <c r="P175" s="230">
        <f>O175*H175</f>
        <v>0</v>
      </c>
      <c r="Q175" s="230">
        <v>2.3010199999999998</v>
      </c>
      <c r="R175" s="230">
        <f>Q175*H175</f>
        <v>1.0354589999999999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299</v>
      </c>
      <c r="AT175" s="232" t="s">
        <v>294</v>
      </c>
      <c r="AU175" s="232" t="s">
        <v>120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85</v>
      </c>
      <c r="BK175" s="233">
        <f>ROUND(I175*H175,2)</f>
        <v>0</v>
      </c>
      <c r="BL175" s="18" t="s">
        <v>299</v>
      </c>
      <c r="BM175" s="232" t="s">
        <v>6473</v>
      </c>
    </row>
    <row r="176" s="14" customFormat="1">
      <c r="A176" s="14"/>
      <c r="B176" s="245"/>
      <c r="C176" s="246"/>
      <c r="D176" s="236" t="s">
        <v>301</v>
      </c>
      <c r="E176" s="247" t="s">
        <v>1</v>
      </c>
      <c r="F176" s="248" t="s">
        <v>6456</v>
      </c>
      <c r="G176" s="246"/>
      <c r="H176" s="249">
        <v>0.45000000000000001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301</v>
      </c>
      <c r="AU176" s="255" t="s">
        <v>120</v>
      </c>
      <c r="AV176" s="14" t="s">
        <v>120</v>
      </c>
      <c r="AW176" s="14" t="s">
        <v>32</v>
      </c>
      <c r="AX176" s="14" t="s">
        <v>85</v>
      </c>
      <c r="AY176" s="255" t="s">
        <v>292</v>
      </c>
    </row>
    <row r="177" s="12" customFormat="1" ht="22.8" customHeight="1">
      <c r="A177" s="12"/>
      <c r="B177" s="205"/>
      <c r="C177" s="206"/>
      <c r="D177" s="207" t="s">
        <v>76</v>
      </c>
      <c r="E177" s="219" t="s">
        <v>357</v>
      </c>
      <c r="F177" s="219" t="s">
        <v>6111</v>
      </c>
      <c r="G177" s="206"/>
      <c r="H177" s="206"/>
      <c r="I177" s="209"/>
      <c r="J177" s="220">
        <f>BK177</f>
        <v>0</v>
      </c>
      <c r="K177" s="206"/>
      <c r="L177" s="211"/>
      <c r="M177" s="212"/>
      <c r="N177" s="213"/>
      <c r="O177" s="213"/>
      <c r="P177" s="214">
        <f>SUM(P178:P205)</f>
        <v>0</v>
      </c>
      <c r="Q177" s="213"/>
      <c r="R177" s="214">
        <f>SUM(R178:R205)</f>
        <v>13.475019600000001</v>
      </c>
      <c r="S177" s="213"/>
      <c r="T177" s="215">
        <f>SUM(T178:T205)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6" t="s">
        <v>85</v>
      </c>
      <c r="AT177" s="217" t="s">
        <v>76</v>
      </c>
      <c r="AU177" s="217" t="s">
        <v>85</v>
      </c>
      <c r="AY177" s="216" t="s">
        <v>292</v>
      </c>
      <c r="BK177" s="218">
        <f>SUM(BK178:BK205)</f>
        <v>0</v>
      </c>
    </row>
    <row r="178" s="2" customFormat="1" ht="33" customHeight="1">
      <c r="A178" s="39"/>
      <c r="B178" s="40"/>
      <c r="C178" s="221" t="s">
        <v>494</v>
      </c>
      <c r="D178" s="221" t="s">
        <v>294</v>
      </c>
      <c r="E178" s="222" t="s">
        <v>6474</v>
      </c>
      <c r="F178" s="223" t="s">
        <v>6475</v>
      </c>
      <c r="G178" s="224" t="s">
        <v>407</v>
      </c>
      <c r="H178" s="225">
        <v>34.399999999999999</v>
      </c>
      <c r="I178" s="226"/>
      <c r="J178" s="227">
        <f>ROUND(I178*H178,2)</f>
        <v>0</v>
      </c>
      <c r="K178" s="223" t="s">
        <v>298</v>
      </c>
      <c r="L178" s="45"/>
      <c r="M178" s="228" t="s">
        <v>1</v>
      </c>
      <c r="N178" s="229" t="s">
        <v>42</v>
      </c>
      <c r="O178" s="92"/>
      <c r="P178" s="230">
        <f>O178*H178</f>
        <v>0</v>
      </c>
      <c r="Q178" s="230">
        <v>1.0000000000000001E-05</v>
      </c>
      <c r="R178" s="230">
        <f>Q178*H178</f>
        <v>0.00034400000000000001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299</v>
      </c>
      <c r="BM178" s="232" t="s">
        <v>6476</v>
      </c>
    </row>
    <row r="179" s="2" customFormat="1" ht="21.75" customHeight="1">
      <c r="A179" s="39"/>
      <c r="B179" s="40"/>
      <c r="C179" s="278" t="s">
        <v>498</v>
      </c>
      <c r="D179" s="278" t="s">
        <v>626</v>
      </c>
      <c r="E179" s="279" t="s">
        <v>6477</v>
      </c>
      <c r="F179" s="280" t="s">
        <v>6478</v>
      </c>
      <c r="G179" s="281" t="s">
        <v>407</v>
      </c>
      <c r="H179" s="282">
        <v>36.119999999999997</v>
      </c>
      <c r="I179" s="283"/>
      <c r="J179" s="284">
        <f>ROUND(I179*H179,2)</f>
        <v>0</v>
      </c>
      <c r="K179" s="280" t="s">
        <v>298</v>
      </c>
      <c r="L179" s="285"/>
      <c r="M179" s="286" t="s">
        <v>1</v>
      </c>
      <c r="N179" s="287" t="s">
        <v>42</v>
      </c>
      <c r="O179" s="92"/>
      <c r="P179" s="230">
        <f>O179*H179</f>
        <v>0</v>
      </c>
      <c r="Q179" s="230">
        <v>0.0067299999999999999</v>
      </c>
      <c r="R179" s="230">
        <f>Q179*H179</f>
        <v>0.24308759999999999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357</v>
      </c>
      <c r="AT179" s="232" t="s">
        <v>626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299</v>
      </c>
      <c r="BM179" s="232" t="s">
        <v>6479</v>
      </c>
    </row>
    <row r="180" s="14" customFormat="1">
      <c r="A180" s="14"/>
      <c r="B180" s="245"/>
      <c r="C180" s="246"/>
      <c r="D180" s="236" t="s">
        <v>301</v>
      </c>
      <c r="E180" s="246"/>
      <c r="F180" s="248" t="s">
        <v>6480</v>
      </c>
      <c r="G180" s="246"/>
      <c r="H180" s="249">
        <v>36.119999999999997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301</v>
      </c>
      <c r="AU180" s="255" t="s">
        <v>120</v>
      </c>
      <c r="AV180" s="14" t="s">
        <v>120</v>
      </c>
      <c r="AW180" s="14" t="s">
        <v>4</v>
      </c>
      <c r="AX180" s="14" t="s">
        <v>85</v>
      </c>
      <c r="AY180" s="255" t="s">
        <v>292</v>
      </c>
    </row>
    <row r="181" s="2" customFormat="1" ht="21.75" customHeight="1">
      <c r="A181" s="39"/>
      <c r="B181" s="40"/>
      <c r="C181" s="221" t="s">
        <v>503</v>
      </c>
      <c r="D181" s="221" t="s">
        <v>294</v>
      </c>
      <c r="E181" s="222" t="s">
        <v>6481</v>
      </c>
      <c r="F181" s="223" t="s">
        <v>6482</v>
      </c>
      <c r="G181" s="224" t="s">
        <v>407</v>
      </c>
      <c r="H181" s="225">
        <v>34.399999999999999</v>
      </c>
      <c r="I181" s="226"/>
      <c r="J181" s="227">
        <f>ROUND(I181*H181,2)</f>
        <v>0</v>
      </c>
      <c r="K181" s="223" t="s">
        <v>298</v>
      </c>
      <c r="L181" s="45"/>
      <c r="M181" s="228" t="s">
        <v>1</v>
      </c>
      <c r="N181" s="229" t="s">
        <v>42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299</v>
      </c>
      <c r="BM181" s="232" t="s">
        <v>6483</v>
      </c>
    </row>
    <row r="182" s="2" customFormat="1" ht="24.15" customHeight="1">
      <c r="A182" s="39"/>
      <c r="B182" s="40"/>
      <c r="C182" s="221" t="s">
        <v>517</v>
      </c>
      <c r="D182" s="221" t="s">
        <v>294</v>
      </c>
      <c r="E182" s="222" t="s">
        <v>6484</v>
      </c>
      <c r="F182" s="223" t="s">
        <v>6485</v>
      </c>
      <c r="G182" s="224" t="s">
        <v>6486</v>
      </c>
      <c r="H182" s="225">
        <v>2</v>
      </c>
      <c r="I182" s="226"/>
      <c r="J182" s="227">
        <f>ROUND(I182*H182,2)</f>
        <v>0</v>
      </c>
      <c r="K182" s="223" t="s">
        <v>298</v>
      </c>
      <c r="L182" s="45"/>
      <c r="M182" s="228" t="s">
        <v>1</v>
      </c>
      <c r="N182" s="229" t="s">
        <v>42</v>
      </c>
      <c r="O182" s="92"/>
      <c r="P182" s="230">
        <f>O182*H182</f>
        <v>0</v>
      </c>
      <c r="Q182" s="230">
        <v>0.00018000000000000001</v>
      </c>
      <c r="R182" s="230">
        <f>Q182*H182</f>
        <v>0.00036000000000000002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299</v>
      </c>
      <c r="AT182" s="232" t="s">
        <v>294</v>
      </c>
      <c r="AU182" s="232" t="s">
        <v>120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85</v>
      </c>
      <c r="BK182" s="233">
        <f>ROUND(I182*H182,2)</f>
        <v>0</v>
      </c>
      <c r="BL182" s="18" t="s">
        <v>299</v>
      </c>
      <c r="BM182" s="232" t="s">
        <v>6487</v>
      </c>
    </row>
    <row r="183" s="2" customFormat="1" ht="24.15" customHeight="1">
      <c r="A183" s="39"/>
      <c r="B183" s="40"/>
      <c r="C183" s="221" t="s">
        <v>523</v>
      </c>
      <c r="D183" s="221" t="s">
        <v>294</v>
      </c>
      <c r="E183" s="222" t="s">
        <v>6488</v>
      </c>
      <c r="F183" s="223" t="s">
        <v>6489</v>
      </c>
      <c r="G183" s="224" t="s">
        <v>581</v>
      </c>
      <c r="H183" s="225">
        <v>2</v>
      </c>
      <c r="I183" s="226"/>
      <c r="J183" s="227">
        <f>ROUND(I183*H183,2)</f>
        <v>0</v>
      </c>
      <c r="K183" s="223" t="s">
        <v>298</v>
      </c>
      <c r="L183" s="45"/>
      <c r="M183" s="228" t="s">
        <v>1</v>
      </c>
      <c r="N183" s="229" t="s">
        <v>42</v>
      </c>
      <c r="O183" s="92"/>
      <c r="P183" s="230">
        <f>O183*H183</f>
        <v>0</v>
      </c>
      <c r="Q183" s="230">
        <v>0.45937</v>
      </c>
      <c r="R183" s="230">
        <f>Q183*H183</f>
        <v>0.91874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299</v>
      </c>
      <c r="AT183" s="232" t="s">
        <v>294</v>
      </c>
      <c r="AU183" s="232" t="s">
        <v>120</v>
      </c>
      <c r="AY183" s="18" t="s">
        <v>292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85</v>
      </c>
      <c r="BK183" s="233">
        <f>ROUND(I183*H183,2)</f>
        <v>0</v>
      </c>
      <c r="BL183" s="18" t="s">
        <v>299</v>
      </c>
      <c r="BM183" s="232" t="s">
        <v>6490</v>
      </c>
    </row>
    <row r="184" s="2" customFormat="1" ht="33" customHeight="1">
      <c r="A184" s="39"/>
      <c r="B184" s="40"/>
      <c r="C184" s="221" t="s">
        <v>532</v>
      </c>
      <c r="D184" s="221" t="s">
        <v>294</v>
      </c>
      <c r="E184" s="222" t="s">
        <v>6491</v>
      </c>
      <c r="F184" s="223" t="s">
        <v>6492</v>
      </c>
      <c r="G184" s="224" t="s">
        <v>581</v>
      </c>
      <c r="H184" s="225">
        <v>2</v>
      </c>
      <c r="I184" s="226"/>
      <c r="J184" s="227">
        <f>ROUND(I184*H184,2)</f>
        <v>0</v>
      </c>
      <c r="K184" s="223" t="s">
        <v>298</v>
      </c>
      <c r="L184" s="45"/>
      <c r="M184" s="228" t="s">
        <v>1</v>
      </c>
      <c r="N184" s="229" t="s">
        <v>42</v>
      </c>
      <c r="O184" s="92"/>
      <c r="P184" s="230">
        <f>O184*H184</f>
        <v>0</v>
      </c>
      <c r="Q184" s="230">
        <v>2.1167600000000002</v>
      </c>
      <c r="R184" s="230">
        <f>Q184*H184</f>
        <v>4.2335200000000004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299</v>
      </c>
      <c r="AT184" s="232" t="s">
        <v>294</v>
      </c>
      <c r="AU184" s="232" t="s">
        <v>120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85</v>
      </c>
      <c r="BK184" s="233">
        <f>ROUND(I184*H184,2)</f>
        <v>0</v>
      </c>
      <c r="BL184" s="18" t="s">
        <v>299</v>
      </c>
      <c r="BM184" s="232" t="s">
        <v>6493</v>
      </c>
    </row>
    <row r="185" s="14" customFormat="1">
      <c r="A185" s="14"/>
      <c r="B185" s="245"/>
      <c r="C185" s="246"/>
      <c r="D185" s="236" t="s">
        <v>301</v>
      </c>
      <c r="E185" s="247" t="s">
        <v>1</v>
      </c>
      <c r="F185" s="248" t="s">
        <v>6494</v>
      </c>
      <c r="G185" s="246"/>
      <c r="H185" s="249">
        <v>1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301</v>
      </c>
      <c r="AU185" s="255" t="s">
        <v>120</v>
      </c>
      <c r="AV185" s="14" t="s">
        <v>120</v>
      </c>
      <c r="AW185" s="14" t="s">
        <v>32</v>
      </c>
      <c r="AX185" s="14" t="s">
        <v>77</v>
      </c>
      <c r="AY185" s="255" t="s">
        <v>292</v>
      </c>
    </row>
    <row r="186" s="14" customFormat="1">
      <c r="A186" s="14"/>
      <c r="B186" s="245"/>
      <c r="C186" s="246"/>
      <c r="D186" s="236" t="s">
        <v>301</v>
      </c>
      <c r="E186" s="247" t="s">
        <v>1</v>
      </c>
      <c r="F186" s="248" t="s">
        <v>6495</v>
      </c>
      <c r="G186" s="246"/>
      <c r="H186" s="249">
        <v>1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301</v>
      </c>
      <c r="AU186" s="255" t="s">
        <v>120</v>
      </c>
      <c r="AV186" s="14" t="s">
        <v>120</v>
      </c>
      <c r="AW186" s="14" t="s">
        <v>32</v>
      </c>
      <c r="AX186" s="14" t="s">
        <v>77</v>
      </c>
      <c r="AY186" s="255" t="s">
        <v>292</v>
      </c>
    </row>
    <row r="187" s="15" customFormat="1">
      <c r="A187" s="15"/>
      <c r="B187" s="256"/>
      <c r="C187" s="257"/>
      <c r="D187" s="236" t="s">
        <v>301</v>
      </c>
      <c r="E187" s="258" t="s">
        <v>1</v>
      </c>
      <c r="F187" s="259" t="s">
        <v>304</v>
      </c>
      <c r="G187" s="257"/>
      <c r="H187" s="260">
        <v>2</v>
      </c>
      <c r="I187" s="261"/>
      <c r="J187" s="257"/>
      <c r="K187" s="257"/>
      <c r="L187" s="262"/>
      <c r="M187" s="263"/>
      <c r="N187" s="264"/>
      <c r="O187" s="264"/>
      <c r="P187" s="264"/>
      <c r="Q187" s="264"/>
      <c r="R187" s="264"/>
      <c r="S187" s="264"/>
      <c r="T187" s="26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6" t="s">
        <v>301</v>
      </c>
      <c r="AU187" s="266" t="s">
        <v>120</v>
      </c>
      <c r="AV187" s="15" t="s">
        <v>299</v>
      </c>
      <c r="AW187" s="15" t="s">
        <v>32</v>
      </c>
      <c r="AX187" s="15" t="s">
        <v>85</v>
      </c>
      <c r="AY187" s="266" t="s">
        <v>292</v>
      </c>
    </row>
    <row r="188" s="2" customFormat="1" ht="24.15" customHeight="1">
      <c r="A188" s="39"/>
      <c r="B188" s="40"/>
      <c r="C188" s="278" t="s">
        <v>554</v>
      </c>
      <c r="D188" s="278" t="s">
        <v>626</v>
      </c>
      <c r="E188" s="279" t="s">
        <v>6496</v>
      </c>
      <c r="F188" s="280" t="s">
        <v>6497</v>
      </c>
      <c r="G188" s="281" t="s">
        <v>581</v>
      </c>
      <c r="H188" s="282">
        <v>1</v>
      </c>
      <c r="I188" s="283"/>
      <c r="J188" s="284">
        <f>ROUND(I188*H188,2)</f>
        <v>0</v>
      </c>
      <c r="K188" s="280" t="s">
        <v>298</v>
      </c>
      <c r="L188" s="285"/>
      <c r="M188" s="286" t="s">
        <v>1</v>
      </c>
      <c r="N188" s="287" t="s">
        <v>42</v>
      </c>
      <c r="O188" s="92"/>
      <c r="P188" s="230">
        <f>O188*H188</f>
        <v>0</v>
      </c>
      <c r="Q188" s="230">
        <v>1.2290000000000001</v>
      </c>
      <c r="R188" s="230">
        <f>Q188*H188</f>
        <v>1.2290000000000001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357</v>
      </c>
      <c r="AT188" s="232" t="s">
        <v>626</v>
      </c>
      <c r="AU188" s="232" t="s">
        <v>120</v>
      </c>
      <c r="AY188" s="18" t="s">
        <v>292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85</v>
      </c>
      <c r="BK188" s="233">
        <f>ROUND(I188*H188,2)</f>
        <v>0</v>
      </c>
      <c r="BL188" s="18" t="s">
        <v>299</v>
      </c>
      <c r="BM188" s="232" t="s">
        <v>6498</v>
      </c>
    </row>
    <row r="189" s="2" customFormat="1" ht="24.15" customHeight="1">
      <c r="A189" s="39"/>
      <c r="B189" s="40"/>
      <c r="C189" s="278" t="s">
        <v>562</v>
      </c>
      <c r="D189" s="278" t="s">
        <v>626</v>
      </c>
      <c r="E189" s="279" t="s">
        <v>6499</v>
      </c>
      <c r="F189" s="280" t="s">
        <v>6500</v>
      </c>
      <c r="G189" s="281" t="s">
        <v>581</v>
      </c>
      <c r="H189" s="282">
        <v>1</v>
      </c>
      <c r="I189" s="283"/>
      <c r="J189" s="284">
        <f>ROUND(I189*H189,2)</f>
        <v>0</v>
      </c>
      <c r="K189" s="280" t="s">
        <v>298</v>
      </c>
      <c r="L189" s="285"/>
      <c r="M189" s="286" t="s">
        <v>1</v>
      </c>
      <c r="N189" s="287" t="s">
        <v>42</v>
      </c>
      <c r="O189" s="92"/>
      <c r="P189" s="230">
        <f>O189*H189</f>
        <v>0</v>
      </c>
      <c r="Q189" s="230">
        <v>1.29</v>
      </c>
      <c r="R189" s="230">
        <f>Q189*H189</f>
        <v>1.29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357</v>
      </c>
      <c r="AT189" s="232" t="s">
        <v>626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85</v>
      </c>
      <c r="BK189" s="233">
        <f>ROUND(I189*H189,2)</f>
        <v>0</v>
      </c>
      <c r="BL189" s="18" t="s">
        <v>299</v>
      </c>
      <c r="BM189" s="232" t="s">
        <v>6501</v>
      </c>
    </row>
    <row r="190" s="2" customFormat="1" ht="24.15" customHeight="1">
      <c r="A190" s="39"/>
      <c r="B190" s="40"/>
      <c r="C190" s="278" t="s">
        <v>573</v>
      </c>
      <c r="D190" s="278" t="s">
        <v>626</v>
      </c>
      <c r="E190" s="279" t="s">
        <v>6502</v>
      </c>
      <c r="F190" s="280" t="s">
        <v>6503</v>
      </c>
      <c r="G190" s="281" t="s">
        <v>581</v>
      </c>
      <c r="H190" s="282">
        <v>4</v>
      </c>
      <c r="I190" s="283"/>
      <c r="J190" s="284">
        <f>ROUND(I190*H190,2)</f>
        <v>0</v>
      </c>
      <c r="K190" s="280" t="s">
        <v>298</v>
      </c>
      <c r="L190" s="285"/>
      <c r="M190" s="286" t="s">
        <v>1</v>
      </c>
      <c r="N190" s="287" t="s">
        <v>42</v>
      </c>
      <c r="O190" s="92"/>
      <c r="P190" s="230">
        <f>O190*H190</f>
        <v>0</v>
      </c>
      <c r="Q190" s="230">
        <v>0.002</v>
      </c>
      <c r="R190" s="230">
        <f>Q190*H190</f>
        <v>0.0080000000000000002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357</v>
      </c>
      <c r="AT190" s="232" t="s">
        <v>626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299</v>
      </c>
      <c r="BM190" s="232" t="s">
        <v>6504</v>
      </c>
    </row>
    <row r="191" s="2" customFormat="1" ht="24.15" customHeight="1">
      <c r="A191" s="39"/>
      <c r="B191" s="40"/>
      <c r="C191" s="278" t="s">
        <v>578</v>
      </c>
      <c r="D191" s="278" t="s">
        <v>626</v>
      </c>
      <c r="E191" s="279" t="s">
        <v>6505</v>
      </c>
      <c r="F191" s="280" t="s">
        <v>6506</v>
      </c>
      <c r="G191" s="281" t="s">
        <v>581</v>
      </c>
      <c r="H191" s="282">
        <v>2</v>
      </c>
      <c r="I191" s="283"/>
      <c r="J191" s="284">
        <f>ROUND(I191*H191,2)</f>
        <v>0</v>
      </c>
      <c r="K191" s="280" t="s">
        <v>298</v>
      </c>
      <c r="L191" s="285"/>
      <c r="M191" s="286" t="s">
        <v>1</v>
      </c>
      <c r="N191" s="287" t="s">
        <v>42</v>
      </c>
      <c r="O191" s="92"/>
      <c r="P191" s="230">
        <f>O191*H191</f>
        <v>0</v>
      </c>
      <c r="Q191" s="230">
        <v>0.254</v>
      </c>
      <c r="R191" s="230">
        <f>Q191*H191</f>
        <v>0.50800000000000001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357</v>
      </c>
      <c r="AT191" s="232" t="s">
        <v>626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85</v>
      </c>
      <c r="BK191" s="233">
        <f>ROUND(I191*H191,2)</f>
        <v>0</v>
      </c>
      <c r="BL191" s="18" t="s">
        <v>299</v>
      </c>
      <c r="BM191" s="232" t="s">
        <v>6507</v>
      </c>
    </row>
    <row r="192" s="2" customFormat="1" ht="24.15" customHeight="1">
      <c r="A192" s="39"/>
      <c r="B192" s="40"/>
      <c r="C192" s="278" t="s">
        <v>583</v>
      </c>
      <c r="D192" s="278" t="s">
        <v>626</v>
      </c>
      <c r="E192" s="279" t="s">
        <v>6508</v>
      </c>
      <c r="F192" s="280" t="s">
        <v>6509</v>
      </c>
      <c r="G192" s="281" t="s">
        <v>581</v>
      </c>
      <c r="H192" s="282">
        <v>2</v>
      </c>
      <c r="I192" s="283"/>
      <c r="J192" s="284">
        <f>ROUND(I192*H192,2)</f>
        <v>0</v>
      </c>
      <c r="K192" s="280" t="s">
        <v>298</v>
      </c>
      <c r="L192" s="285"/>
      <c r="M192" s="286" t="s">
        <v>1</v>
      </c>
      <c r="N192" s="287" t="s">
        <v>42</v>
      </c>
      <c r="O192" s="92"/>
      <c r="P192" s="230">
        <f>O192*H192</f>
        <v>0</v>
      </c>
      <c r="Q192" s="230">
        <v>0.50600000000000001</v>
      </c>
      <c r="R192" s="230">
        <f>Q192*H192</f>
        <v>1.012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357</v>
      </c>
      <c r="AT192" s="232" t="s">
        <v>626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299</v>
      </c>
      <c r="BM192" s="232" t="s">
        <v>6510</v>
      </c>
    </row>
    <row r="193" s="2" customFormat="1" ht="24.15" customHeight="1">
      <c r="A193" s="39"/>
      <c r="B193" s="40"/>
      <c r="C193" s="278" t="s">
        <v>587</v>
      </c>
      <c r="D193" s="278" t="s">
        <v>626</v>
      </c>
      <c r="E193" s="279" t="s">
        <v>6511</v>
      </c>
      <c r="F193" s="280" t="s">
        <v>6512</v>
      </c>
      <c r="G193" s="281" t="s">
        <v>581</v>
      </c>
      <c r="H193" s="282">
        <v>2</v>
      </c>
      <c r="I193" s="283"/>
      <c r="J193" s="284">
        <f>ROUND(I193*H193,2)</f>
        <v>0</v>
      </c>
      <c r="K193" s="280" t="s">
        <v>298</v>
      </c>
      <c r="L193" s="285"/>
      <c r="M193" s="286" t="s">
        <v>1</v>
      </c>
      <c r="N193" s="287" t="s">
        <v>42</v>
      </c>
      <c r="O193" s="92"/>
      <c r="P193" s="230">
        <f>O193*H193</f>
        <v>0</v>
      </c>
      <c r="Q193" s="230">
        <v>1.0129999999999999</v>
      </c>
      <c r="R193" s="230">
        <f>Q193*H193</f>
        <v>2.0259999999999998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357</v>
      </c>
      <c r="AT193" s="232" t="s">
        <v>626</v>
      </c>
      <c r="AU193" s="232" t="s">
        <v>120</v>
      </c>
      <c r="AY193" s="18" t="s">
        <v>292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85</v>
      </c>
      <c r="BK193" s="233">
        <f>ROUND(I193*H193,2)</f>
        <v>0</v>
      </c>
      <c r="BL193" s="18" t="s">
        <v>299</v>
      </c>
      <c r="BM193" s="232" t="s">
        <v>6513</v>
      </c>
    </row>
    <row r="194" s="2" customFormat="1" ht="24.15" customHeight="1">
      <c r="A194" s="39"/>
      <c r="B194" s="40"/>
      <c r="C194" s="278" t="s">
        <v>591</v>
      </c>
      <c r="D194" s="278" t="s">
        <v>626</v>
      </c>
      <c r="E194" s="279" t="s">
        <v>6514</v>
      </c>
      <c r="F194" s="280" t="s">
        <v>6515</v>
      </c>
      <c r="G194" s="281" t="s">
        <v>581</v>
      </c>
      <c r="H194" s="282">
        <v>2</v>
      </c>
      <c r="I194" s="283"/>
      <c r="J194" s="284">
        <f>ROUND(I194*H194,2)</f>
        <v>0</v>
      </c>
      <c r="K194" s="280" t="s">
        <v>298</v>
      </c>
      <c r="L194" s="285"/>
      <c r="M194" s="286" t="s">
        <v>1</v>
      </c>
      <c r="N194" s="287" t="s">
        <v>42</v>
      </c>
      <c r="O194" s="92"/>
      <c r="P194" s="230">
        <f>O194*H194</f>
        <v>0</v>
      </c>
      <c r="Q194" s="230">
        <v>0.58499999999999996</v>
      </c>
      <c r="R194" s="230">
        <f>Q194*H194</f>
        <v>1.1699999999999999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357</v>
      </c>
      <c r="AT194" s="232" t="s">
        <v>626</v>
      </c>
      <c r="AU194" s="232" t="s">
        <v>120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299</v>
      </c>
      <c r="BM194" s="232" t="s">
        <v>6516</v>
      </c>
    </row>
    <row r="195" s="2" customFormat="1" ht="24.15" customHeight="1">
      <c r="A195" s="39"/>
      <c r="B195" s="40"/>
      <c r="C195" s="221" t="s">
        <v>595</v>
      </c>
      <c r="D195" s="221" t="s">
        <v>294</v>
      </c>
      <c r="E195" s="222" t="s">
        <v>6517</v>
      </c>
      <c r="F195" s="223" t="s">
        <v>6518</v>
      </c>
      <c r="G195" s="224" t="s">
        <v>581</v>
      </c>
      <c r="H195" s="225">
        <v>2</v>
      </c>
      <c r="I195" s="226"/>
      <c r="J195" s="227">
        <f>ROUND(I195*H195,2)</f>
        <v>0</v>
      </c>
      <c r="K195" s="223" t="s">
        <v>298</v>
      </c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0.21734000000000001</v>
      </c>
      <c r="R195" s="230">
        <f>Q195*H195</f>
        <v>0.43468000000000001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299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299</v>
      </c>
      <c r="BM195" s="232" t="s">
        <v>6519</v>
      </c>
    </row>
    <row r="196" s="2" customFormat="1" ht="24.15" customHeight="1">
      <c r="A196" s="39"/>
      <c r="B196" s="40"/>
      <c r="C196" s="278" t="s">
        <v>599</v>
      </c>
      <c r="D196" s="278" t="s">
        <v>626</v>
      </c>
      <c r="E196" s="279" t="s">
        <v>6520</v>
      </c>
      <c r="F196" s="280" t="s">
        <v>6521</v>
      </c>
      <c r="G196" s="281" t="s">
        <v>581</v>
      </c>
      <c r="H196" s="282">
        <v>2</v>
      </c>
      <c r="I196" s="283"/>
      <c r="J196" s="284">
        <f>ROUND(I196*H196,2)</f>
        <v>0</v>
      </c>
      <c r="K196" s="280" t="s">
        <v>298</v>
      </c>
      <c r="L196" s="285"/>
      <c r="M196" s="286" t="s">
        <v>1</v>
      </c>
      <c r="N196" s="287" t="s">
        <v>42</v>
      </c>
      <c r="O196" s="92"/>
      <c r="P196" s="230">
        <f>O196*H196</f>
        <v>0</v>
      </c>
      <c r="Q196" s="230">
        <v>0.19600000000000001</v>
      </c>
      <c r="R196" s="230">
        <f>Q196*H196</f>
        <v>0.39200000000000002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357</v>
      </c>
      <c r="AT196" s="232" t="s">
        <v>626</v>
      </c>
      <c r="AU196" s="232" t="s">
        <v>120</v>
      </c>
      <c r="AY196" s="18" t="s">
        <v>292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299</v>
      </c>
      <c r="BM196" s="232" t="s">
        <v>6522</v>
      </c>
    </row>
    <row r="197" s="2" customFormat="1" ht="16.5" customHeight="1">
      <c r="A197" s="39"/>
      <c r="B197" s="40"/>
      <c r="C197" s="221" t="s">
        <v>603</v>
      </c>
      <c r="D197" s="221" t="s">
        <v>294</v>
      </c>
      <c r="E197" s="222" t="s">
        <v>6523</v>
      </c>
      <c r="F197" s="223" t="s">
        <v>6524</v>
      </c>
      <c r="G197" s="224" t="s">
        <v>407</v>
      </c>
      <c r="H197" s="225">
        <v>34.399999999999999</v>
      </c>
      <c r="I197" s="226"/>
      <c r="J197" s="227">
        <f>ROUND(I197*H197,2)</f>
        <v>0</v>
      </c>
      <c r="K197" s="223" t="s">
        <v>298</v>
      </c>
      <c r="L197" s="45"/>
      <c r="M197" s="228" t="s">
        <v>1</v>
      </c>
      <c r="N197" s="229" t="s">
        <v>42</v>
      </c>
      <c r="O197" s="92"/>
      <c r="P197" s="230">
        <f>O197*H197</f>
        <v>0</v>
      </c>
      <c r="Q197" s="230">
        <v>0.00020000000000000001</v>
      </c>
      <c r="R197" s="230">
        <f>Q197*H197</f>
        <v>0.0068799999999999998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299</v>
      </c>
      <c r="AT197" s="232" t="s">
        <v>294</v>
      </c>
      <c r="AU197" s="232" t="s">
        <v>120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299</v>
      </c>
      <c r="BM197" s="232" t="s">
        <v>6525</v>
      </c>
    </row>
    <row r="198" s="2" customFormat="1" ht="21.75" customHeight="1">
      <c r="A198" s="39"/>
      <c r="B198" s="40"/>
      <c r="C198" s="221" t="s">
        <v>607</v>
      </c>
      <c r="D198" s="221" t="s">
        <v>294</v>
      </c>
      <c r="E198" s="222" t="s">
        <v>6526</v>
      </c>
      <c r="F198" s="223" t="s">
        <v>6527</v>
      </c>
      <c r="G198" s="224" t="s">
        <v>407</v>
      </c>
      <c r="H198" s="225">
        <v>34.399999999999999</v>
      </c>
      <c r="I198" s="226"/>
      <c r="J198" s="227">
        <f>ROUND(I198*H198,2)</f>
        <v>0</v>
      </c>
      <c r="K198" s="223" t="s">
        <v>298</v>
      </c>
      <c r="L198" s="45"/>
      <c r="M198" s="228" t="s">
        <v>1</v>
      </c>
      <c r="N198" s="229" t="s">
        <v>42</v>
      </c>
      <c r="O198" s="92"/>
      <c r="P198" s="230">
        <f>O198*H198</f>
        <v>0</v>
      </c>
      <c r="Q198" s="230">
        <v>6.9999999999999994E-05</v>
      </c>
      <c r="R198" s="230">
        <f>Q198*H198</f>
        <v>0.0024079999999999996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299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299</v>
      </c>
      <c r="BM198" s="232" t="s">
        <v>6528</v>
      </c>
    </row>
    <row r="199" s="2" customFormat="1" ht="49.05" customHeight="1">
      <c r="A199" s="39"/>
      <c r="B199" s="40"/>
      <c r="C199" s="221" t="s">
        <v>611</v>
      </c>
      <c r="D199" s="221" t="s">
        <v>294</v>
      </c>
      <c r="E199" s="222" t="s">
        <v>6529</v>
      </c>
      <c r="F199" s="223" t="s">
        <v>6530</v>
      </c>
      <c r="G199" s="224" t="s">
        <v>3216</v>
      </c>
      <c r="H199" s="225">
        <v>1</v>
      </c>
      <c r="I199" s="226"/>
      <c r="J199" s="227">
        <f>ROUND(I199*H199,2)</f>
        <v>0</v>
      </c>
      <c r="K199" s="223" t="s">
        <v>1</v>
      </c>
      <c r="L199" s="45"/>
      <c r="M199" s="228" t="s">
        <v>1</v>
      </c>
      <c r="N199" s="229" t="s">
        <v>42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299</v>
      </c>
      <c r="AT199" s="232" t="s">
        <v>294</v>
      </c>
      <c r="AU199" s="232" t="s">
        <v>120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299</v>
      </c>
      <c r="BM199" s="232" t="s">
        <v>6531</v>
      </c>
    </row>
    <row r="200" s="13" customFormat="1">
      <c r="A200" s="13"/>
      <c r="B200" s="234"/>
      <c r="C200" s="235"/>
      <c r="D200" s="236" t="s">
        <v>301</v>
      </c>
      <c r="E200" s="237" t="s">
        <v>1</v>
      </c>
      <c r="F200" s="238" t="s">
        <v>6532</v>
      </c>
      <c r="G200" s="235"/>
      <c r="H200" s="237" t="s">
        <v>1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301</v>
      </c>
      <c r="AU200" s="244" t="s">
        <v>120</v>
      </c>
      <c r="AV200" s="13" t="s">
        <v>85</v>
      </c>
      <c r="AW200" s="13" t="s">
        <v>32</v>
      </c>
      <c r="AX200" s="13" t="s">
        <v>77</v>
      </c>
      <c r="AY200" s="244" t="s">
        <v>292</v>
      </c>
    </row>
    <row r="201" s="13" customFormat="1">
      <c r="A201" s="13"/>
      <c r="B201" s="234"/>
      <c r="C201" s="235"/>
      <c r="D201" s="236" t="s">
        <v>301</v>
      </c>
      <c r="E201" s="237" t="s">
        <v>1</v>
      </c>
      <c r="F201" s="238" t="s">
        <v>6533</v>
      </c>
      <c r="G201" s="235"/>
      <c r="H201" s="237" t="s">
        <v>1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301</v>
      </c>
      <c r="AU201" s="244" t="s">
        <v>120</v>
      </c>
      <c r="AV201" s="13" t="s">
        <v>85</v>
      </c>
      <c r="AW201" s="13" t="s">
        <v>32</v>
      </c>
      <c r="AX201" s="13" t="s">
        <v>77</v>
      </c>
      <c r="AY201" s="244" t="s">
        <v>292</v>
      </c>
    </row>
    <row r="202" s="13" customFormat="1">
      <c r="A202" s="13"/>
      <c r="B202" s="234"/>
      <c r="C202" s="235"/>
      <c r="D202" s="236" t="s">
        <v>301</v>
      </c>
      <c r="E202" s="237" t="s">
        <v>1</v>
      </c>
      <c r="F202" s="238" t="s">
        <v>6534</v>
      </c>
      <c r="G202" s="235"/>
      <c r="H202" s="237" t="s">
        <v>1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301</v>
      </c>
      <c r="AU202" s="244" t="s">
        <v>120</v>
      </c>
      <c r="AV202" s="13" t="s">
        <v>85</v>
      </c>
      <c r="AW202" s="13" t="s">
        <v>32</v>
      </c>
      <c r="AX202" s="13" t="s">
        <v>77</v>
      </c>
      <c r="AY202" s="244" t="s">
        <v>292</v>
      </c>
    </row>
    <row r="203" s="13" customFormat="1">
      <c r="A203" s="13"/>
      <c r="B203" s="234"/>
      <c r="C203" s="235"/>
      <c r="D203" s="236" t="s">
        <v>301</v>
      </c>
      <c r="E203" s="237" t="s">
        <v>1</v>
      </c>
      <c r="F203" s="238" t="s">
        <v>6535</v>
      </c>
      <c r="G203" s="235"/>
      <c r="H203" s="237" t="s">
        <v>1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301</v>
      </c>
      <c r="AU203" s="244" t="s">
        <v>120</v>
      </c>
      <c r="AV203" s="13" t="s">
        <v>85</v>
      </c>
      <c r="AW203" s="13" t="s">
        <v>32</v>
      </c>
      <c r="AX203" s="13" t="s">
        <v>77</v>
      </c>
      <c r="AY203" s="244" t="s">
        <v>292</v>
      </c>
    </row>
    <row r="204" s="13" customFormat="1">
      <c r="A204" s="13"/>
      <c r="B204" s="234"/>
      <c r="C204" s="235"/>
      <c r="D204" s="236" t="s">
        <v>301</v>
      </c>
      <c r="E204" s="237" t="s">
        <v>1</v>
      </c>
      <c r="F204" s="238" t="s">
        <v>6536</v>
      </c>
      <c r="G204" s="235"/>
      <c r="H204" s="237" t="s">
        <v>1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301</v>
      </c>
      <c r="AU204" s="244" t="s">
        <v>120</v>
      </c>
      <c r="AV204" s="13" t="s">
        <v>85</v>
      </c>
      <c r="AW204" s="13" t="s">
        <v>32</v>
      </c>
      <c r="AX204" s="13" t="s">
        <v>77</v>
      </c>
      <c r="AY204" s="244" t="s">
        <v>292</v>
      </c>
    </row>
    <row r="205" s="14" customFormat="1">
      <c r="A205" s="14"/>
      <c r="B205" s="245"/>
      <c r="C205" s="246"/>
      <c r="D205" s="236" t="s">
        <v>301</v>
      </c>
      <c r="E205" s="247" t="s">
        <v>1</v>
      </c>
      <c r="F205" s="248" t="s">
        <v>85</v>
      </c>
      <c r="G205" s="246"/>
      <c r="H205" s="249">
        <v>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301</v>
      </c>
      <c r="AU205" s="255" t="s">
        <v>120</v>
      </c>
      <c r="AV205" s="14" t="s">
        <v>120</v>
      </c>
      <c r="AW205" s="14" t="s">
        <v>32</v>
      </c>
      <c r="AX205" s="14" t="s">
        <v>85</v>
      </c>
      <c r="AY205" s="255" t="s">
        <v>292</v>
      </c>
    </row>
    <row r="206" s="12" customFormat="1" ht="22.8" customHeight="1">
      <c r="A206" s="12"/>
      <c r="B206" s="205"/>
      <c r="C206" s="206"/>
      <c r="D206" s="207" t="s">
        <v>76</v>
      </c>
      <c r="E206" s="219" t="s">
        <v>1488</v>
      </c>
      <c r="F206" s="219" t="s">
        <v>1489</v>
      </c>
      <c r="G206" s="206"/>
      <c r="H206" s="206"/>
      <c r="I206" s="209"/>
      <c r="J206" s="220">
        <f>BK206</f>
        <v>0</v>
      </c>
      <c r="K206" s="206"/>
      <c r="L206" s="211"/>
      <c r="M206" s="212"/>
      <c r="N206" s="213"/>
      <c r="O206" s="213"/>
      <c r="P206" s="214">
        <f>P207</f>
        <v>0</v>
      </c>
      <c r="Q206" s="213"/>
      <c r="R206" s="214">
        <f>R207</f>
        <v>0</v>
      </c>
      <c r="S206" s="213"/>
      <c r="T206" s="215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16" t="s">
        <v>85</v>
      </c>
      <c r="AT206" s="217" t="s">
        <v>76</v>
      </c>
      <c r="AU206" s="217" t="s">
        <v>85</v>
      </c>
      <c r="AY206" s="216" t="s">
        <v>292</v>
      </c>
      <c r="BK206" s="218">
        <f>BK207</f>
        <v>0</v>
      </c>
    </row>
    <row r="207" s="2" customFormat="1" ht="24.15" customHeight="1">
      <c r="A207" s="39"/>
      <c r="B207" s="40"/>
      <c r="C207" s="221" t="s">
        <v>615</v>
      </c>
      <c r="D207" s="221" t="s">
        <v>294</v>
      </c>
      <c r="E207" s="222" t="s">
        <v>4854</v>
      </c>
      <c r="F207" s="223" t="s">
        <v>4855</v>
      </c>
      <c r="G207" s="224" t="s">
        <v>365</v>
      </c>
      <c r="H207" s="225">
        <v>139.94499999999999</v>
      </c>
      <c r="I207" s="226"/>
      <c r="J207" s="227">
        <f>ROUND(I207*H207,2)</f>
        <v>0</v>
      </c>
      <c r="K207" s="223" t="s">
        <v>298</v>
      </c>
      <c r="L207" s="45"/>
      <c r="M207" s="228" t="s">
        <v>1</v>
      </c>
      <c r="N207" s="229" t="s">
        <v>42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299</v>
      </c>
      <c r="AT207" s="232" t="s">
        <v>294</v>
      </c>
      <c r="AU207" s="232" t="s">
        <v>120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85</v>
      </c>
      <c r="BK207" s="233">
        <f>ROUND(I207*H207,2)</f>
        <v>0</v>
      </c>
      <c r="BL207" s="18" t="s">
        <v>299</v>
      </c>
      <c r="BM207" s="232" t="s">
        <v>6537</v>
      </c>
    </row>
    <row r="208" s="12" customFormat="1" ht="25.92" customHeight="1">
      <c r="A208" s="12"/>
      <c r="B208" s="205"/>
      <c r="C208" s="206"/>
      <c r="D208" s="207" t="s">
        <v>76</v>
      </c>
      <c r="E208" s="208" t="s">
        <v>4787</v>
      </c>
      <c r="F208" s="208" t="s">
        <v>4788</v>
      </c>
      <c r="G208" s="206"/>
      <c r="H208" s="206"/>
      <c r="I208" s="209"/>
      <c r="J208" s="210">
        <f>BK208</f>
        <v>0</v>
      </c>
      <c r="K208" s="206"/>
      <c r="L208" s="211"/>
      <c r="M208" s="212"/>
      <c r="N208" s="213"/>
      <c r="O208" s="213"/>
      <c r="P208" s="214">
        <f>SUM(P209:P210)</f>
        <v>0</v>
      </c>
      <c r="Q208" s="213"/>
      <c r="R208" s="214">
        <f>SUM(R209:R210)</f>
        <v>0</v>
      </c>
      <c r="S208" s="213"/>
      <c r="T208" s="215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6" t="s">
        <v>299</v>
      </c>
      <c r="AT208" s="217" t="s">
        <v>76</v>
      </c>
      <c r="AU208" s="217" t="s">
        <v>77</v>
      </c>
      <c r="AY208" s="216" t="s">
        <v>292</v>
      </c>
      <c r="BK208" s="218">
        <f>SUM(BK209:BK210)</f>
        <v>0</v>
      </c>
    </row>
    <row r="209" s="2" customFormat="1" ht="16.5" customHeight="1">
      <c r="A209" s="39"/>
      <c r="B209" s="40"/>
      <c r="C209" s="221" t="s">
        <v>619</v>
      </c>
      <c r="D209" s="221" t="s">
        <v>294</v>
      </c>
      <c r="E209" s="222" t="s">
        <v>6281</v>
      </c>
      <c r="F209" s="223" t="s">
        <v>6282</v>
      </c>
      <c r="G209" s="224" t="s">
        <v>337</v>
      </c>
      <c r="H209" s="225">
        <v>22</v>
      </c>
      <c r="I209" s="226"/>
      <c r="J209" s="227">
        <f>ROUND(I209*H209,2)</f>
        <v>0</v>
      </c>
      <c r="K209" s="223" t="s">
        <v>298</v>
      </c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338</v>
      </c>
      <c r="AT209" s="232" t="s">
        <v>294</v>
      </c>
      <c r="AU209" s="232" t="s">
        <v>85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338</v>
      </c>
      <c r="BM209" s="232" t="s">
        <v>6538</v>
      </c>
    </row>
    <row r="210" s="14" customFormat="1">
      <c r="A210" s="14"/>
      <c r="B210" s="245"/>
      <c r="C210" s="246"/>
      <c r="D210" s="236" t="s">
        <v>301</v>
      </c>
      <c r="E210" s="247" t="s">
        <v>1</v>
      </c>
      <c r="F210" s="248" t="s">
        <v>6539</v>
      </c>
      <c r="G210" s="246"/>
      <c r="H210" s="249">
        <v>22</v>
      </c>
      <c r="I210" s="250"/>
      <c r="J210" s="246"/>
      <c r="K210" s="246"/>
      <c r="L210" s="251"/>
      <c r="M210" s="293"/>
      <c r="N210" s="294"/>
      <c r="O210" s="294"/>
      <c r="P210" s="294"/>
      <c r="Q210" s="294"/>
      <c r="R210" s="294"/>
      <c r="S210" s="294"/>
      <c r="T210" s="29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301</v>
      </c>
      <c r="AU210" s="255" t="s">
        <v>85</v>
      </c>
      <c r="AV210" s="14" t="s">
        <v>120</v>
      </c>
      <c r="AW210" s="14" t="s">
        <v>32</v>
      </c>
      <c r="AX210" s="14" t="s">
        <v>85</v>
      </c>
      <c r="AY210" s="255" t="s">
        <v>292</v>
      </c>
    </row>
    <row r="211" s="2" customFormat="1" ht="6.96" customHeight="1">
      <c r="A211" s="39"/>
      <c r="B211" s="67"/>
      <c r="C211" s="68"/>
      <c r="D211" s="68"/>
      <c r="E211" s="68"/>
      <c r="F211" s="68"/>
      <c r="G211" s="68"/>
      <c r="H211" s="68"/>
      <c r="I211" s="68"/>
      <c r="J211" s="68"/>
      <c r="K211" s="68"/>
      <c r="L211" s="45"/>
      <c r="M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</row>
  </sheetData>
  <sheetProtection sheet="1" autoFilter="0" formatColumns="0" formatRows="0" objects="1" scenarios="1" spinCount="100000" saltValue="ysb8p7Dl2pjgteHI1FQgn7MHI4/fxgt7itZuj9+2zAGtH1YoA+riQf0gQiH0mR3Xjaq3Q1FKxebxmikTVjkusg==" hashValue="wenoXgKxvJtKAE2Dbk3yge5/1G//OT0R0No1fVFjMPKs4zaO5/kcYlz2Wk2dLrLpRJKaFaqLE9vOjEHWwKPvIQ==" algorithmName="SHA-512" password="CC35"/>
  <autoFilter ref="C122:K210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6540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ROUND((SUM(BE123:BE166)),  2)</f>
        <v>0</v>
      </c>
      <c r="G33" s="39"/>
      <c r="H33" s="39"/>
      <c r="I33" s="158">
        <v>0.20999999999999999</v>
      </c>
      <c r="J33" s="157">
        <f>ROUND(((SUM(BE123:BE166))*I33),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ROUND((SUM(BF123:BF166)),  2)</f>
        <v>0</v>
      </c>
      <c r="G34" s="39"/>
      <c r="H34" s="39"/>
      <c r="I34" s="158">
        <v>0.14999999999999999</v>
      </c>
      <c r="J34" s="157">
        <f>ROUND(((SUM(BF123:BF166))*I34),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ROUND((SUM(BG123:BG166)),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ROUND((SUM(BH123:BH166)),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ROUND((SUM(BI123:BI166)),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IO.04 - Plynová přípojka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2"/>
      <c r="C99" s="183"/>
      <c r="D99" s="184" t="s">
        <v>261</v>
      </c>
      <c r="E99" s="185"/>
      <c r="F99" s="185"/>
      <c r="G99" s="185"/>
      <c r="H99" s="185"/>
      <c r="I99" s="185"/>
      <c r="J99" s="186">
        <f>J150</f>
        <v>0</v>
      </c>
      <c r="K99" s="183"/>
      <c r="L99" s="18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8"/>
      <c r="C100" s="189"/>
      <c r="D100" s="190" t="s">
        <v>6541</v>
      </c>
      <c r="E100" s="191"/>
      <c r="F100" s="191"/>
      <c r="G100" s="191"/>
      <c r="H100" s="191"/>
      <c r="I100" s="191"/>
      <c r="J100" s="192">
        <f>J151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2"/>
      <c r="C101" s="183"/>
      <c r="D101" s="184" t="s">
        <v>4542</v>
      </c>
      <c r="E101" s="185"/>
      <c r="F101" s="185"/>
      <c r="G101" s="185"/>
      <c r="H101" s="185"/>
      <c r="I101" s="185"/>
      <c r="J101" s="186">
        <f>J162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2"/>
      <c r="C102" s="183"/>
      <c r="D102" s="184" t="s">
        <v>4808</v>
      </c>
      <c r="E102" s="185"/>
      <c r="F102" s="185"/>
      <c r="G102" s="185"/>
      <c r="H102" s="185"/>
      <c r="I102" s="185"/>
      <c r="J102" s="186">
        <f>J164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4810</v>
      </c>
      <c r="E103" s="191"/>
      <c r="F103" s="191"/>
      <c r="G103" s="191"/>
      <c r="H103" s="191"/>
      <c r="I103" s="191"/>
      <c r="J103" s="192">
        <f>J165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277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7" t="str">
        <f>E7</f>
        <v>Domov pro seniory, Nový Bydžov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 xml:space="preserve">IO.04 - Plynová přípojka - nezpůsobilé náklady 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k.ú. Nový Bydžov, 70 7163</v>
      </c>
      <c r="G117" s="41"/>
      <c r="H117" s="41"/>
      <c r="I117" s="33" t="s">
        <v>22</v>
      </c>
      <c r="J117" s="80" t="str">
        <f>IF(J12="","",J12)</f>
        <v>4. 1. 2023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>Město Nový Bydžov, Masarykovo nám. 1, 504 01</v>
      </c>
      <c r="G119" s="41"/>
      <c r="H119" s="41"/>
      <c r="I119" s="33" t="s">
        <v>30</v>
      </c>
      <c r="J119" s="37" t="str">
        <f>E21</f>
        <v>Architektura s.r.o., Vilkova 1142/15, Praha 4-Krč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>Projecticon s.r.o., A. Kopeckého 151, Nový Hrádek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4"/>
      <c r="B122" s="195"/>
      <c r="C122" s="196" t="s">
        <v>278</v>
      </c>
      <c r="D122" s="197" t="s">
        <v>62</v>
      </c>
      <c r="E122" s="197" t="s">
        <v>58</v>
      </c>
      <c r="F122" s="197" t="s">
        <v>59</v>
      </c>
      <c r="G122" s="197" t="s">
        <v>279</v>
      </c>
      <c r="H122" s="197" t="s">
        <v>280</v>
      </c>
      <c r="I122" s="197" t="s">
        <v>281</v>
      </c>
      <c r="J122" s="197" t="s">
        <v>249</v>
      </c>
      <c r="K122" s="198" t="s">
        <v>282</v>
      </c>
      <c r="L122" s="199"/>
      <c r="M122" s="101" t="s">
        <v>1</v>
      </c>
      <c r="N122" s="102" t="s">
        <v>41</v>
      </c>
      <c r="O122" s="102" t="s">
        <v>283</v>
      </c>
      <c r="P122" s="102" t="s">
        <v>284</v>
      </c>
      <c r="Q122" s="102" t="s">
        <v>285</v>
      </c>
      <c r="R122" s="102" t="s">
        <v>286</v>
      </c>
      <c r="S122" s="102" t="s">
        <v>287</v>
      </c>
      <c r="T122" s="103" t="s">
        <v>288</v>
      </c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</row>
    <row r="123" s="2" customFormat="1" ht="22.8" customHeight="1">
      <c r="A123" s="39"/>
      <c r="B123" s="40"/>
      <c r="C123" s="108" t="s">
        <v>289</v>
      </c>
      <c r="D123" s="41"/>
      <c r="E123" s="41"/>
      <c r="F123" s="41"/>
      <c r="G123" s="41"/>
      <c r="H123" s="41"/>
      <c r="I123" s="41"/>
      <c r="J123" s="200">
        <f>BK123</f>
        <v>0</v>
      </c>
      <c r="K123" s="41"/>
      <c r="L123" s="45"/>
      <c r="M123" s="104"/>
      <c r="N123" s="201"/>
      <c r="O123" s="105"/>
      <c r="P123" s="202">
        <f>P124+P150+P162+P164</f>
        <v>0</v>
      </c>
      <c r="Q123" s="105"/>
      <c r="R123" s="202">
        <f>R124+R150+R162+R164</f>
        <v>0.71489999999999998</v>
      </c>
      <c r="S123" s="105"/>
      <c r="T123" s="203">
        <f>T124+T150+T162+T164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251</v>
      </c>
      <c r="BK123" s="204">
        <f>BK124+BK150+BK162+BK164</f>
        <v>0</v>
      </c>
    </row>
    <row r="124" s="12" customFormat="1" ht="25.92" customHeight="1">
      <c r="A124" s="12"/>
      <c r="B124" s="205"/>
      <c r="C124" s="206"/>
      <c r="D124" s="207" t="s">
        <v>76</v>
      </c>
      <c r="E124" s="208" t="s">
        <v>290</v>
      </c>
      <c r="F124" s="208" t="s">
        <v>291</v>
      </c>
      <c r="G124" s="206"/>
      <c r="H124" s="206"/>
      <c r="I124" s="209"/>
      <c r="J124" s="210">
        <f>BK124</f>
        <v>0</v>
      </c>
      <c r="K124" s="206"/>
      <c r="L124" s="211"/>
      <c r="M124" s="212"/>
      <c r="N124" s="213"/>
      <c r="O124" s="213"/>
      <c r="P124" s="214">
        <f>P125</f>
        <v>0</v>
      </c>
      <c r="Q124" s="213"/>
      <c r="R124" s="214">
        <f>R125</f>
        <v>0.70984000000000003</v>
      </c>
      <c r="S124" s="213"/>
      <c r="T124" s="215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85</v>
      </c>
      <c r="AT124" s="217" t="s">
        <v>76</v>
      </c>
      <c r="AU124" s="217" t="s">
        <v>77</v>
      </c>
      <c r="AY124" s="216" t="s">
        <v>292</v>
      </c>
      <c r="BK124" s="218">
        <f>BK125</f>
        <v>0</v>
      </c>
    </row>
    <row r="125" s="12" customFormat="1" ht="22.8" customHeight="1">
      <c r="A125" s="12"/>
      <c r="B125" s="205"/>
      <c r="C125" s="206"/>
      <c r="D125" s="207" t="s">
        <v>76</v>
      </c>
      <c r="E125" s="219" t="s">
        <v>85</v>
      </c>
      <c r="F125" s="219" t="s">
        <v>293</v>
      </c>
      <c r="G125" s="206"/>
      <c r="H125" s="206"/>
      <c r="I125" s="209"/>
      <c r="J125" s="220">
        <f>BK125</f>
        <v>0</v>
      </c>
      <c r="K125" s="206"/>
      <c r="L125" s="211"/>
      <c r="M125" s="212"/>
      <c r="N125" s="213"/>
      <c r="O125" s="213"/>
      <c r="P125" s="214">
        <f>SUM(P126:P149)</f>
        <v>0</v>
      </c>
      <c r="Q125" s="213"/>
      <c r="R125" s="214">
        <f>SUM(R126:R149)</f>
        <v>0.70984000000000003</v>
      </c>
      <c r="S125" s="213"/>
      <c r="T125" s="215">
        <f>SUM(T126:T149)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6" t="s">
        <v>85</v>
      </c>
      <c r="AT125" s="217" t="s">
        <v>76</v>
      </c>
      <c r="AU125" s="217" t="s">
        <v>85</v>
      </c>
      <c r="AY125" s="216" t="s">
        <v>292</v>
      </c>
      <c r="BK125" s="218">
        <f>SUM(BK126:BK149)</f>
        <v>0</v>
      </c>
    </row>
    <row r="126" s="2" customFormat="1" ht="24.15" customHeight="1">
      <c r="A126" s="39"/>
      <c r="B126" s="40"/>
      <c r="C126" s="221" t="s">
        <v>85</v>
      </c>
      <c r="D126" s="221" t="s">
        <v>294</v>
      </c>
      <c r="E126" s="222" t="s">
        <v>6542</v>
      </c>
      <c r="F126" s="223" t="s">
        <v>6543</v>
      </c>
      <c r="G126" s="224" t="s">
        <v>337</v>
      </c>
      <c r="H126" s="225">
        <v>10</v>
      </c>
      <c r="I126" s="226"/>
      <c r="J126" s="227">
        <f>ROUND(I126*H126,2)</f>
        <v>0</v>
      </c>
      <c r="K126" s="223" t="s">
        <v>298</v>
      </c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0.00010000000000000001</v>
      </c>
      <c r="R126" s="230">
        <f>Q126*H126</f>
        <v>0.001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299</v>
      </c>
      <c r="BM126" s="232" t="s">
        <v>120</v>
      </c>
    </row>
    <row r="127" s="2" customFormat="1" ht="24.15" customHeight="1">
      <c r="A127" s="39"/>
      <c r="B127" s="40"/>
      <c r="C127" s="221" t="s">
        <v>120</v>
      </c>
      <c r="D127" s="221" t="s">
        <v>294</v>
      </c>
      <c r="E127" s="222" t="s">
        <v>6544</v>
      </c>
      <c r="F127" s="223" t="s">
        <v>6545</v>
      </c>
      <c r="G127" s="224" t="s">
        <v>407</v>
      </c>
      <c r="H127" s="225">
        <v>2</v>
      </c>
      <c r="I127" s="226"/>
      <c r="J127" s="227">
        <f>ROUND(I127*H127,2)</f>
        <v>0</v>
      </c>
      <c r="K127" s="223" t="s">
        <v>298</v>
      </c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0.01068</v>
      </c>
      <c r="R127" s="230">
        <f>Q127*H127</f>
        <v>0.021360000000000001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299</v>
      </c>
      <c r="BM127" s="232" t="s">
        <v>299</v>
      </c>
    </row>
    <row r="128" s="2" customFormat="1" ht="24.15" customHeight="1">
      <c r="A128" s="39"/>
      <c r="B128" s="40"/>
      <c r="C128" s="221" t="s">
        <v>317</v>
      </c>
      <c r="D128" s="221" t="s">
        <v>294</v>
      </c>
      <c r="E128" s="222" t="s">
        <v>6546</v>
      </c>
      <c r="F128" s="223" t="s">
        <v>6547</v>
      </c>
      <c r="G128" s="224" t="s">
        <v>407</v>
      </c>
      <c r="H128" s="225">
        <v>2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0.036900000000000002</v>
      </c>
      <c r="R128" s="230">
        <f>Q128*H128</f>
        <v>0.073800000000000004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346</v>
      </c>
    </row>
    <row r="129" s="2" customFormat="1" ht="16.5" customHeight="1">
      <c r="A129" s="39"/>
      <c r="B129" s="40"/>
      <c r="C129" s="221" t="s">
        <v>299</v>
      </c>
      <c r="D129" s="221" t="s">
        <v>294</v>
      </c>
      <c r="E129" s="222" t="s">
        <v>6548</v>
      </c>
      <c r="F129" s="223" t="s">
        <v>6549</v>
      </c>
      <c r="G129" s="224" t="s">
        <v>297</v>
      </c>
      <c r="H129" s="225">
        <v>3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357</v>
      </c>
    </row>
    <row r="130" s="2" customFormat="1" ht="24.15" customHeight="1">
      <c r="A130" s="39"/>
      <c r="B130" s="40"/>
      <c r="C130" s="221" t="s">
        <v>341</v>
      </c>
      <c r="D130" s="221" t="s">
        <v>294</v>
      </c>
      <c r="E130" s="222" t="s">
        <v>6550</v>
      </c>
      <c r="F130" s="223" t="s">
        <v>6551</v>
      </c>
      <c r="G130" s="224" t="s">
        <v>307</v>
      </c>
      <c r="H130" s="225">
        <v>1.6000000000000001</v>
      </c>
      <c r="I130" s="226"/>
      <c r="J130" s="227">
        <f>ROUND(I130*H130,2)</f>
        <v>0</v>
      </c>
      <c r="K130" s="223" t="s">
        <v>298</v>
      </c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120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299</v>
      </c>
      <c r="BM130" s="232" t="s">
        <v>368</v>
      </c>
    </row>
    <row r="131" s="14" customFormat="1">
      <c r="A131" s="14"/>
      <c r="B131" s="245"/>
      <c r="C131" s="246"/>
      <c r="D131" s="236" t="s">
        <v>301</v>
      </c>
      <c r="E131" s="247" t="s">
        <v>1</v>
      </c>
      <c r="F131" s="248" t="s">
        <v>6552</v>
      </c>
      <c r="G131" s="246"/>
      <c r="H131" s="249">
        <v>1.6000000000000001</v>
      </c>
      <c r="I131" s="250"/>
      <c r="J131" s="246"/>
      <c r="K131" s="246"/>
      <c r="L131" s="251"/>
      <c r="M131" s="252"/>
      <c r="N131" s="253"/>
      <c r="O131" s="253"/>
      <c r="P131" s="253"/>
      <c r="Q131" s="253"/>
      <c r="R131" s="253"/>
      <c r="S131" s="253"/>
      <c r="T131" s="25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5" t="s">
        <v>301</v>
      </c>
      <c r="AU131" s="255" t="s">
        <v>120</v>
      </c>
      <c r="AV131" s="14" t="s">
        <v>120</v>
      </c>
      <c r="AW131" s="14" t="s">
        <v>32</v>
      </c>
      <c r="AX131" s="14" t="s">
        <v>77</v>
      </c>
      <c r="AY131" s="255" t="s">
        <v>292</v>
      </c>
    </row>
    <row r="132" s="15" customFormat="1">
      <c r="A132" s="15"/>
      <c r="B132" s="256"/>
      <c r="C132" s="257"/>
      <c r="D132" s="236" t="s">
        <v>301</v>
      </c>
      <c r="E132" s="258" t="s">
        <v>1</v>
      </c>
      <c r="F132" s="259" t="s">
        <v>304</v>
      </c>
      <c r="G132" s="257"/>
      <c r="H132" s="260">
        <v>1.6000000000000001</v>
      </c>
      <c r="I132" s="261"/>
      <c r="J132" s="257"/>
      <c r="K132" s="257"/>
      <c r="L132" s="262"/>
      <c r="M132" s="263"/>
      <c r="N132" s="264"/>
      <c r="O132" s="264"/>
      <c r="P132" s="264"/>
      <c r="Q132" s="264"/>
      <c r="R132" s="264"/>
      <c r="S132" s="264"/>
      <c r="T132" s="26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6" t="s">
        <v>301</v>
      </c>
      <c r="AU132" s="266" t="s">
        <v>120</v>
      </c>
      <c r="AV132" s="15" t="s">
        <v>299</v>
      </c>
      <c r="AW132" s="15" t="s">
        <v>32</v>
      </c>
      <c r="AX132" s="15" t="s">
        <v>85</v>
      </c>
      <c r="AY132" s="266" t="s">
        <v>292</v>
      </c>
    </row>
    <row r="133" s="2" customFormat="1" ht="33" customHeight="1">
      <c r="A133" s="39"/>
      <c r="B133" s="40"/>
      <c r="C133" s="221" t="s">
        <v>346</v>
      </c>
      <c r="D133" s="221" t="s">
        <v>294</v>
      </c>
      <c r="E133" s="222" t="s">
        <v>6553</v>
      </c>
      <c r="F133" s="223" t="s">
        <v>6554</v>
      </c>
      <c r="G133" s="224" t="s">
        <v>307</v>
      </c>
      <c r="H133" s="225">
        <v>1.8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399</v>
      </c>
    </row>
    <row r="134" s="14" customFormat="1">
      <c r="A134" s="14"/>
      <c r="B134" s="245"/>
      <c r="C134" s="246"/>
      <c r="D134" s="236" t="s">
        <v>301</v>
      </c>
      <c r="E134" s="247" t="s">
        <v>1</v>
      </c>
      <c r="F134" s="248" t="s">
        <v>6555</v>
      </c>
      <c r="G134" s="246"/>
      <c r="H134" s="249">
        <v>1.8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301</v>
      </c>
      <c r="AU134" s="255" t="s">
        <v>120</v>
      </c>
      <c r="AV134" s="14" t="s">
        <v>120</v>
      </c>
      <c r="AW134" s="14" t="s">
        <v>32</v>
      </c>
      <c r="AX134" s="14" t="s">
        <v>77</v>
      </c>
      <c r="AY134" s="255" t="s">
        <v>292</v>
      </c>
    </row>
    <row r="135" s="15" customFormat="1">
      <c r="A135" s="15"/>
      <c r="B135" s="256"/>
      <c r="C135" s="257"/>
      <c r="D135" s="236" t="s">
        <v>301</v>
      </c>
      <c r="E135" s="258" t="s">
        <v>1</v>
      </c>
      <c r="F135" s="259" t="s">
        <v>304</v>
      </c>
      <c r="G135" s="257"/>
      <c r="H135" s="260">
        <v>1.8</v>
      </c>
      <c r="I135" s="261"/>
      <c r="J135" s="257"/>
      <c r="K135" s="257"/>
      <c r="L135" s="262"/>
      <c r="M135" s="263"/>
      <c r="N135" s="264"/>
      <c r="O135" s="264"/>
      <c r="P135" s="264"/>
      <c r="Q135" s="264"/>
      <c r="R135" s="264"/>
      <c r="S135" s="264"/>
      <c r="T135" s="26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6" t="s">
        <v>301</v>
      </c>
      <c r="AU135" s="266" t="s">
        <v>120</v>
      </c>
      <c r="AV135" s="15" t="s">
        <v>299</v>
      </c>
      <c r="AW135" s="15" t="s">
        <v>32</v>
      </c>
      <c r="AX135" s="15" t="s">
        <v>85</v>
      </c>
      <c r="AY135" s="266" t="s">
        <v>292</v>
      </c>
    </row>
    <row r="136" s="2" customFormat="1" ht="21.75" customHeight="1">
      <c r="A136" s="39"/>
      <c r="B136" s="40"/>
      <c r="C136" s="221" t="s">
        <v>352</v>
      </c>
      <c r="D136" s="221" t="s">
        <v>294</v>
      </c>
      <c r="E136" s="222" t="s">
        <v>6556</v>
      </c>
      <c r="F136" s="223" t="s">
        <v>6557</v>
      </c>
      <c r="G136" s="224" t="s">
        <v>297</v>
      </c>
      <c r="H136" s="225">
        <v>2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0.00084000000000000003</v>
      </c>
      <c r="R136" s="230">
        <f>Q136*H136</f>
        <v>0.0016800000000000001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415</v>
      </c>
    </row>
    <row r="137" s="2" customFormat="1" ht="24.15" customHeight="1">
      <c r="A137" s="39"/>
      <c r="B137" s="40"/>
      <c r="C137" s="221" t="s">
        <v>357</v>
      </c>
      <c r="D137" s="221" t="s">
        <v>294</v>
      </c>
      <c r="E137" s="222" t="s">
        <v>6558</v>
      </c>
      <c r="F137" s="223" t="s">
        <v>6559</v>
      </c>
      <c r="G137" s="224" t="s">
        <v>297</v>
      </c>
      <c r="H137" s="225">
        <v>2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438</v>
      </c>
    </row>
    <row r="138" s="2" customFormat="1" ht="37.8" customHeight="1">
      <c r="A138" s="39"/>
      <c r="B138" s="40"/>
      <c r="C138" s="221" t="s">
        <v>362</v>
      </c>
      <c r="D138" s="221" t="s">
        <v>294</v>
      </c>
      <c r="E138" s="222" t="s">
        <v>6560</v>
      </c>
      <c r="F138" s="223" t="s">
        <v>6561</v>
      </c>
      <c r="G138" s="224" t="s">
        <v>307</v>
      </c>
      <c r="H138" s="225">
        <v>0.35999999999999999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449</v>
      </c>
    </row>
    <row r="139" s="2" customFormat="1" ht="24.15" customHeight="1">
      <c r="A139" s="39"/>
      <c r="B139" s="40"/>
      <c r="C139" s="221" t="s">
        <v>368</v>
      </c>
      <c r="D139" s="221" t="s">
        <v>294</v>
      </c>
      <c r="E139" s="222" t="s">
        <v>358</v>
      </c>
      <c r="F139" s="223" t="s">
        <v>4827</v>
      </c>
      <c r="G139" s="224" t="s">
        <v>307</v>
      </c>
      <c r="H139" s="225">
        <v>0.35999999999999999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459</v>
      </c>
    </row>
    <row r="140" s="2" customFormat="1" ht="24.15" customHeight="1">
      <c r="A140" s="39"/>
      <c r="B140" s="40"/>
      <c r="C140" s="221" t="s">
        <v>372</v>
      </c>
      <c r="D140" s="221" t="s">
        <v>294</v>
      </c>
      <c r="E140" s="222" t="s">
        <v>4835</v>
      </c>
      <c r="F140" s="223" t="s">
        <v>4836</v>
      </c>
      <c r="G140" s="224" t="s">
        <v>307</v>
      </c>
      <c r="H140" s="225">
        <v>3.3999999999999999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485</v>
      </c>
    </row>
    <row r="141" s="14" customFormat="1">
      <c r="A141" s="14"/>
      <c r="B141" s="245"/>
      <c r="C141" s="246"/>
      <c r="D141" s="236" t="s">
        <v>301</v>
      </c>
      <c r="E141" s="247" t="s">
        <v>1</v>
      </c>
      <c r="F141" s="248" t="s">
        <v>6562</v>
      </c>
      <c r="G141" s="246"/>
      <c r="H141" s="249">
        <v>3.3999999999999999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301</v>
      </c>
      <c r="AU141" s="255" t="s">
        <v>120</v>
      </c>
      <c r="AV141" s="14" t="s">
        <v>120</v>
      </c>
      <c r="AW141" s="14" t="s">
        <v>32</v>
      </c>
      <c r="AX141" s="14" t="s">
        <v>77</v>
      </c>
      <c r="AY141" s="255" t="s">
        <v>292</v>
      </c>
    </row>
    <row r="142" s="15" customFormat="1">
      <c r="A142" s="15"/>
      <c r="B142" s="256"/>
      <c r="C142" s="257"/>
      <c r="D142" s="236" t="s">
        <v>301</v>
      </c>
      <c r="E142" s="258" t="s">
        <v>1</v>
      </c>
      <c r="F142" s="259" t="s">
        <v>304</v>
      </c>
      <c r="G142" s="257"/>
      <c r="H142" s="260">
        <v>3.3999999999999999</v>
      </c>
      <c r="I142" s="261"/>
      <c r="J142" s="257"/>
      <c r="K142" s="257"/>
      <c r="L142" s="262"/>
      <c r="M142" s="263"/>
      <c r="N142" s="264"/>
      <c r="O142" s="264"/>
      <c r="P142" s="264"/>
      <c r="Q142" s="264"/>
      <c r="R142" s="264"/>
      <c r="S142" s="264"/>
      <c r="T142" s="26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6" t="s">
        <v>301</v>
      </c>
      <c r="AU142" s="266" t="s">
        <v>120</v>
      </c>
      <c r="AV142" s="15" t="s">
        <v>299</v>
      </c>
      <c r="AW142" s="15" t="s">
        <v>32</v>
      </c>
      <c r="AX142" s="15" t="s">
        <v>85</v>
      </c>
      <c r="AY142" s="266" t="s">
        <v>292</v>
      </c>
    </row>
    <row r="143" s="2" customFormat="1" ht="24.15" customHeight="1">
      <c r="A143" s="39"/>
      <c r="B143" s="40"/>
      <c r="C143" s="221" t="s">
        <v>399</v>
      </c>
      <c r="D143" s="221" t="s">
        <v>294</v>
      </c>
      <c r="E143" s="222" t="s">
        <v>5768</v>
      </c>
      <c r="F143" s="223" t="s">
        <v>5769</v>
      </c>
      <c r="G143" s="224" t="s">
        <v>307</v>
      </c>
      <c r="H143" s="225">
        <v>0.35999999999999999</v>
      </c>
      <c r="I143" s="226"/>
      <c r="J143" s="227">
        <f>ROUND(I143*H143,2)</f>
        <v>0</v>
      </c>
      <c r="K143" s="223" t="s">
        <v>298</v>
      </c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494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6563</v>
      </c>
      <c r="G144" s="246"/>
      <c r="H144" s="249">
        <v>0.35999999999999999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77</v>
      </c>
      <c r="AY144" s="255" t="s">
        <v>292</v>
      </c>
    </row>
    <row r="145" s="15" customFormat="1">
      <c r="A145" s="15"/>
      <c r="B145" s="256"/>
      <c r="C145" s="257"/>
      <c r="D145" s="236" t="s">
        <v>301</v>
      </c>
      <c r="E145" s="258" t="s">
        <v>1</v>
      </c>
      <c r="F145" s="259" t="s">
        <v>304</v>
      </c>
      <c r="G145" s="257"/>
      <c r="H145" s="260">
        <v>0.35999999999999999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301</v>
      </c>
      <c r="AU145" s="266" t="s">
        <v>120</v>
      </c>
      <c r="AV145" s="15" t="s">
        <v>299</v>
      </c>
      <c r="AW145" s="15" t="s">
        <v>32</v>
      </c>
      <c r="AX145" s="15" t="s">
        <v>85</v>
      </c>
      <c r="AY145" s="266" t="s">
        <v>292</v>
      </c>
    </row>
    <row r="146" s="2" customFormat="1" ht="16.5" customHeight="1">
      <c r="A146" s="39"/>
      <c r="B146" s="40"/>
      <c r="C146" s="278" t="s">
        <v>404</v>
      </c>
      <c r="D146" s="278" t="s">
        <v>626</v>
      </c>
      <c r="E146" s="279" t="s">
        <v>4845</v>
      </c>
      <c r="F146" s="280" t="s">
        <v>6564</v>
      </c>
      <c r="G146" s="281" t="s">
        <v>365</v>
      </c>
      <c r="H146" s="282">
        <v>0.61199999999999999</v>
      </c>
      <c r="I146" s="283"/>
      <c r="J146" s="284">
        <f>ROUND(I146*H146,2)</f>
        <v>0</v>
      </c>
      <c r="K146" s="280" t="s">
        <v>298</v>
      </c>
      <c r="L146" s="285"/>
      <c r="M146" s="286" t="s">
        <v>1</v>
      </c>
      <c r="N146" s="287" t="s">
        <v>42</v>
      </c>
      <c r="O146" s="92"/>
      <c r="P146" s="230">
        <f>O146*H146</f>
        <v>0</v>
      </c>
      <c r="Q146" s="230">
        <v>1</v>
      </c>
      <c r="R146" s="230">
        <f>Q146*H146</f>
        <v>0.61199999999999999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357</v>
      </c>
      <c r="AT146" s="232" t="s">
        <v>626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299</v>
      </c>
      <c r="BM146" s="232" t="s">
        <v>503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6565</v>
      </c>
      <c r="G147" s="246"/>
      <c r="H147" s="249">
        <v>0.61199999999999999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77</v>
      </c>
      <c r="AY147" s="255" t="s">
        <v>292</v>
      </c>
    </row>
    <row r="148" s="15" customFormat="1">
      <c r="A148" s="15"/>
      <c r="B148" s="256"/>
      <c r="C148" s="257"/>
      <c r="D148" s="236" t="s">
        <v>301</v>
      </c>
      <c r="E148" s="258" t="s">
        <v>1</v>
      </c>
      <c r="F148" s="259" t="s">
        <v>304</v>
      </c>
      <c r="G148" s="257"/>
      <c r="H148" s="260">
        <v>0.61199999999999999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301</v>
      </c>
      <c r="AU148" s="266" t="s">
        <v>120</v>
      </c>
      <c r="AV148" s="15" t="s">
        <v>299</v>
      </c>
      <c r="AW148" s="15" t="s">
        <v>32</v>
      </c>
      <c r="AX148" s="15" t="s">
        <v>85</v>
      </c>
      <c r="AY148" s="266" t="s">
        <v>292</v>
      </c>
    </row>
    <row r="149" s="2" customFormat="1" ht="24.15" customHeight="1">
      <c r="A149" s="39"/>
      <c r="B149" s="40"/>
      <c r="C149" s="221" t="s">
        <v>415</v>
      </c>
      <c r="D149" s="221" t="s">
        <v>294</v>
      </c>
      <c r="E149" s="222" t="s">
        <v>6566</v>
      </c>
      <c r="F149" s="223" t="s">
        <v>6567</v>
      </c>
      <c r="G149" s="224" t="s">
        <v>297</v>
      </c>
      <c r="H149" s="225">
        <v>3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523</v>
      </c>
    </row>
    <row r="150" s="12" customFormat="1" ht="25.92" customHeight="1">
      <c r="A150" s="12"/>
      <c r="B150" s="205"/>
      <c r="C150" s="206"/>
      <c r="D150" s="207" t="s">
        <v>76</v>
      </c>
      <c r="E150" s="208" t="s">
        <v>1494</v>
      </c>
      <c r="F150" s="208" t="s">
        <v>1495</v>
      </c>
      <c r="G150" s="206"/>
      <c r="H150" s="206"/>
      <c r="I150" s="209"/>
      <c r="J150" s="210">
        <f>BK150</f>
        <v>0</v>
      </c>
      <c r="K150" s="206"/>
      <c r="L150" s="211"/>
      <c r="M150" s="212"/>
      <c r="N150" s="213"/>
      <c r="O150" s="213"/>
      <c r="P150" s="214">
        <f>P151</f>
        <v>0</v>
      </c>
      <c r="Q150" s="213"/>
      <c r="R150" s="214">
        <f>R151</f>
        <v>0.0050600000000000003</v>
      </c>
      <c r="S150" s="213"/>
      <c r="T150" s="215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6" t="s">
        <v>120</v>
      </c>
      <c r="AT150" s="217" t="s">
        <v>76</v>
      </c>
      <c r="AU150" s="217" t="s">
        <v>77</v>
      </c>
      <c r="AY150" s="216" t="s">
        <v>292</v>
      </c>
      <c r="BK150" s="218">
        <f>BK151</f>
        <v>0</v>
      </c>
    </row>
    <row r="151" s="12" customFormat="1" ht="22.8" customHeight="1">
      <c r="A151" s="12"/>
      <c r="B151" s="205"/>
      <c r="C151" s="206"/>
      <c r="D151" s="207" t="s">
        <v>76</v>
      </c>
      <c r="E151" s="219" t="s">
        <v>6568</v>
      </c>
      <c r="F151" s="219" t="s">
        <v>6569</v>
      </c>
      <c r="G151" s="206"/>
      <c r="H151" s="206"/>
      <c r="I151" s="209"/>
      <c r="J151" s="220">
        <f>BK151</f>
        <v>0</v>
      </c>
      <c r="K151" s="206"/>
      <c r="L151" s="211"/>
      <c r="M151" s="212"/>
      <c r="N151" s="213"/>
      <c r="O151" s="213"/>
      <c r="P151" s="214">
        <f>SUM(P152:P161)</f>
        <v>0</v>
      </c>
      <c r="Q151" s="213"/>
      <c r="R151" s="214">
        <f>SUM(R152:R161)</f>
        <v>0.0050600000000000003</v>
      </c>
      <c r="S151" s="213"/>
      <c r="T151" s="215">
        <f>SUM(T152:T161)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6" t="s">
        <v>120</v>
      </c>
      <c r="AT151" s="217" t="s">
        <v>76</v>
      </c>
      <c r="AU151" s="217" t="s">
        <v>85</v>
      </c>
      <c r="AY151" s="216" t="s">
        <v>292</v>
      </c>
      <c r="BK151" s="218">
        <f>SUM(BK152:BK161)</f>
        <v>0</v>
      </c>
    </row>
    <row r="152" s="2" customFormat="1" ht="24.15" customHeight="1">
      <c r="A152" s="39"/>
      <c r="B152" s="40"/>
      <c r="C152" s="221" t="s">
        <v>8</v>
      </c>
      <c r="D152" s="221" t="s">
        <v>294</v>
      </c>
      <c r="E152" s="222" t="s">
        <v>6570</v>
      </c>
      <c r="F152" s="223" t="s">
        <v>6571</v>
      </c>
      <c r="G152" s="224" t="s">
        <v>407</v>
      </c>
      <c r="H152" s="225">
        <v>4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0.00038000000000000002</v>
      </c>
      <c r="R152" s="230">
        <f>Q152*H152</f>
        <v>0.0015200000000000001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438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438</v>
      </c>
      <c r="BM152" s="232" t="s">
        <v>554</v>
      </c>
    </row>
    <row r="153" s="2" customFormat="1" ht="24.15" customHeight="1">
      <c r="A153" s="39"/>
      <c r="B153" s="40"/>
      <c r="C153" s="221" t="s">
        <v>438</v>
      </c>
      <c r="D153" s="221" t="s">
        <v>294</v>
      </c>
      <c r="E153" s="222" t="s">
        <v>6572</v>
      </c>
      <c r="F153" s="223" t="s">
        <v>6573</v>
      </c>
      <c r="G153" s="224" t="s">
        <v>407</v>
      </c>
      <c r="H153" s="225">
        <v>2</v>
      </c>
      <c r="I153" s="226"/>
      <c r="J153" s="227">
        <f>ROUND(I153*H153,2)</f>
        <v>0</v>
      </c>
      <c r="K153" s="223" t="s">
        <v>298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0.0013699999999999999</v>
      </c>
      <c r="R153" s="230">
        <f>Q153*H153</f>
        <v>0.0027399999999999998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438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438</v>
      </c>
      <c r="BM153" s="232" t="s">
        <v>573</v>
      </c>
    </row>
    <row r="154" s="2" customFormat="1" ht="16.5" customHeight="1">
      <c r="A154" s="39"/>
      <c r="B154" s="40"/>
      <c r="C154" s="221" t="s">
        <v>445</v>
      </c>
      <c r="D154" s="221" t="s">
        <v>294</v>
      </c>
      <c r="E154" s="222" t="s">
        <v>6574</v>
      </c>
      <c r="F154" s="223" t="s">
        <v>6575</v>
      </c>
      <c r="G154" s="224" t="s">
        <v>581</v>
      </c>
      <c r="H154" s="225">
        <v>2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438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438</v>
      </c>
      <c r="BM154" s="232" t="s">
        <v>583</v>
      </c>
    </row>
    <row r="155" s="2" customFormat="1" ht="16.5" customHeight="1">
      <c r="A155" s="39"/>
      <c r="B155" s="40"/>
      <c r="C155" s="221" t="s">
        <v>449</v>
      </c>
      <c r="D155" s="221" t="s">
        <v>294</v>
      </c>
      <c r="E155" s="222" t="s">
        <v>6576</v>
      </c>
      <c r="F155" s="223" t="s">
        <v>6577</v>
      </c>
      <c r="G155" s="224" t="s">
        <v>407</v>
      </c>
      <c r="H155" s="225">
        <v>4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438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438</v>
      </c>
      <c r="BM155" s="232" t="s">
        <v>591</v>
      </c>
    </row>
    <row r="156" s="2" customFormat="1" ht="16.5" customHeight="1">
      <c r="A156" s="39"/>
      <c r="B156" s="40"/>
      <c r="C156" s="221" t="s">
        <v>454</v>
      </c>
      <c r="D156" s="221" t="s">
        <v>294</v>
      </c>
      <c r="E156" s="222" t="s">
        <v>6578</v>
      </c>
      <c r="F156" s="223" t="s">
        <v>6579</v>
      </c>
      <c r="G156" s="224" t="s">
        <v>581</v>
      </c>
      <c r="H156" s="225">
        <v>1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438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438</v>
      </c>
      <c r="BM156" s="232" t="s">
        <v>599</v>
      </c>
    </row>
    <row r="157" s="2" customFormat="1" ht="24.15" customHeight="1">
      <c r="A157" s="39"/>
      <c r="B157" s="40"/>
      <c r="C157" s="221" t="s">
        <v>459</v>
      </c>
      <c r="D157" s="221" t="s">
        <v>294</v>
      </c>
      <c r="E157" s="222" t="s">
        <v>6580</v>
      </c>
      <c r="F157" s="223" t="s">
        <v>6581</v>
      </c>
      <c r="G157" s="224" t="s">
        <v>581</v>
      </c>
      <c r="H157" s="225">
        <v>1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0.00038000000000000002</v>
      </c>
      <c r="R157" s="230">
        <f>Q157*H157</f>
        <v>0.00038000000000000002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438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438</v>
      </c>
      <c r="BM157" s="232" t="s">
        <v>625</v>
      </c>
    </row>
    <row r="158" s="2" customFormat="1" ht="24.15" customHeight="1">
      <c r="A158" s="39"/>
      <c r="B158" s="40"/>
      <c r="C158" s="221" t="s">
        <v>7</v>
      </c>
      <c r="D158" s="221" t="s">
        <v>294</v>
      </c>
      <c r="E158" s="222" t="s">
        <v>6582</v>
      </c>
      <c r="F158" s="223" t="s">
        <v>6583</v>
      </c>
      <c r="G158" s="224" t="s">
        <v>581</v>
      </c>
      <c r="H158" s="225">
        <v>2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42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438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438</v>
      </c>
      <c r="BM158" s="232" t="s">
        <v>639</v>
      </c>
    </row>
    <row r="159" s="2" customFormat="1" ht="16.5" customHeight="1">
      <c r="A159" s="39"/>
      <c r="B159" s="40"/>
      <c r="C159" s="278" t="s">
        <v>485</v>
      </c>
      <c r="D159" s="278" t="s">
        <v>626</v>
      </c>
      <c r="E159" s="279" t="s">
        <v>6584</v>
      </c>
      <c r="F159" s="280" t="s">
        <v>6585</v>
      </c>
      <c r="G159" s="281" t="s">
        <v>581</v>
      </c>
      <c r="H159" s="282">
        <v>1</v>
      </c>
      <c r="I159" s="283"/>
      <c r="J159" s="284">
        <f>ROUND(I159*H159,2)</f>
        <v>0</v>
      </c>
      <c r="K159" s="280" t="s">
        <v>298</v>
      </c>
      <c r="L159" s="285"/>
      <c r="M159" s="286" t="s">
        <v>1</v>
      </c>
      <c r="N159" s="287" t="s">
        <v>42</v>
      </c>
      <c r="O159" s="92"/>
      <c r="P159" s="230">
        <f>O159*H159</f>
        <v>0</v>
      </c>
      <c r="Q159" s="230">
        <v>0.00042000000000000002</v>
      </c>
      <c r="R159" s="230">
        <f>Q159*H159</f>
        <v>0.00042000000000000002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573</v>
      </c>
      <c r="AT159" s="232" t="s">
        <v>626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438</v>
      </c>
      <c r="BM159" s="232" t="s">
        <v>6586</v>
      </c>
    </row>
    <row r="160" s="2" customFormat="1" ht="24.15" customHeight="1">
      <c r="A160" s="39"/>
      <c r="B160" s="40"/>
      <c r="C160" s="221" t="s">
        <v>489</v>
      </c>
      <c r="D160" s="221" t="s">
        <v>294</v>
      </c>
      <c r="E160" s="222" t="s">
        <v>6587</v>
      </c>
      <c r="F160" s="223" t="s">
        <v>6588</v>
      </c>
      <c r="G160" s="224" t="s">
        <v>365</v>
      </c>
      <c r="H160" s="225">
        <v>0.20499999999999999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438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438</v>
      </c>
      <c r="BM160" s="232" t="s">
        <v>670</v>
      </c>
    </row>
    <row r="161" s="2" customFormat="1" ht="24.15" customHeight="1">
      <c r="A161" s="39"/>
      <c r="B161" s="40"/>
      <c r="C161" s="221" t="s">
        <v>494</v>
      </c>
      <c r="D161" s="221" t="s">
        <v>294</v>
      </c>
      <c r="E161" s="222" t="s">
        <v>6589</v>
      </c>
      <c r="F161" s="223" t="s">
        <v>6590</v>
      </c>
      <c r="G161" s="224" t="s">
        <v>365</v>
      </c>
      <c r="H161" s="225">
        <v>0.20499999999999999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438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438</v>
      </c>
      <c r="BM161" s="232" t="s">
        <v>693</v>
      </c>
    </row>
    <row r="162" s="12" customFormat="1" ht="25.92" customHeight="1">
      <c r="A162" s="12"/>
      <c r="B162" s="205"/>
      <c r="C162" s="206"/>
      <c r="D162" s="207" t="s">
        <v>76</v>
      </c>
      <c r="E162" s="208" t="s">
        <v>4787</v>
      </c>
      <c r="F162" s="208" t="s">
        <v>4788</v>
      </c>
      <c r="G162" s="206"/>
      <c r="H162" s="206"/>
      <c r="I162" s="209"/>
      <c r="J162" s="210">
        <f>BK162</f>
        <v>0</v>
      </c>
      <c r="K162" s="206"/>
      <c r="L162" s="211"/>
      <c r="M162" s="212"/>
      <c r="N162" s="213"/>
      <c r="O162" s="213"/>
      <c r="P162" s="214">
        <f>P163</f>
        <v>0</v>
      </c>
      <c r="Q162" s="213"/>
      <c r="R162" s="214">
        <f>R163</f>
        <v>0</v>
      </c>
      <c r="S162" s="213"/>
      <c r="T162" s="215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6" t="s">
        <v>299</v>
      </c>
      <c r="AT162" s="217" t="s">
        <v>76</v>
      </c>
      <c r="AU162" s="217" t="s">
        <v>77</v>
      </c>
      <c r="AY162" s="216" t="s">
        <v>292</v>
      </c>
      <c r="BK162" s="218">
        <f>BK163</f>
        <v>0</v>
      </c>
    </row>
    <row r="163" s="2" customFormat="1" ht="21.75" customHeight="1">
      <c r="A163" s="39"/>
      <c r="B163" s="40"/>
      <c r="C163" s="221" t="s">
        <v>498</v>
      </c>
      <c r="D163" s="221" t="s">
        <v>294</v>
      </c>
      <c r="E163" s="222" t="s">
        <v>4789</v>
      </c>
      <c r="F163" s="223" t="s">
        <v>6591</v>
      </c>
      <c r="G163" s="224" t="s">
        <v>337</v>
      </c>
      <c r="H163" s="225">
        <v>5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4791</v>
      </c>
      <c r="AT163" s="232" t="s">
        <v>294</v>
      </c>
      <c r="AU163" s="232" t="s">
        <v>85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4791</v>
      </c>
      <c r="BM163" s="232" t="s">
        <v>708</v>
      </c>
    </row>
    <row r="164" s="12" customFormat="1" ht="25.92" customHeight="1">
      <c r="A164" s="12"/>
      <c r="B164" s="205"/>
      <c r="C164" s="206"/>
      <c r="D164" s="207" t="s">
        <v>76</v>
      </c>
      <c r="E164" s="208" t="s">
        <v>5299</v>
      </c>
      <c r="F164" s="208" t="s">
        <v>5300</v>
      </c>
      <c r="G164" s="206"/>
      <c r="H164" s="206"/>
      <c r="I164" s="209"/>
      <c r="J164" s="210">
        <f>BK164</f>
        <v>0</v>
      </c>
      <c r="K164" s="206"/>
      <c r="L164" s="211"/>
      <c r="M164" s="212"/>
      <c r="N164" s="213"/>
      <c r="O164" s="213"/>
      <c r="P164" s="214">
        <f>P165</f>
        <v>0</v>
      </c>
      <c r="Q164" s="213"/>
      <c r="R164" s="214">
        <f>R165</f>
        <v>0</v>
      </c>
      <c r="S164" s="213"/>
      <c r="T164" s="215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6" t="s">
        <v>341</v>
      </c>
      <c r="AT164" s="217" t="s">
        <v>76</v>
      </c>
      <c r="AU164" s="217" t="s">
        <v>77</v>
      </c>
      <c r="AY164" s="216" t="s">
        <v>292</v>
      </c>
      <c r="BK164" s="218">
        <f>BK165</f>
        <v>0</v>
      </c>
    </row>
    <row r="165" s="12" customFormat="1" ht="22.8" customHeight="1">
      <c r="A165" s="12"/>
      <c r="B165" s="205"/>
      <c r="C165" s="206"/>
      <c r="D165" s="207" t="s">
        <v>76</v>
      </c>
      <c r="E165" s="219" t="s">
        <v>5308</v>
      </c>
      <c r="F165" s="219" t="s">
        <v>5309</v>
      </c>
      <c r="G165" s="206"/>
      <c r="H165" s="206"/>
      <c r="I165" s="209"/>
      <c r="J165" s="220">
        <f>BK165</f>
        <v>0</v>
      </c>
      <c r="K165" s="206"/>
      <c r="L165" s="211"/>
      <c r="M165" s="212"/>
      <c r="N165" s="213"/>
      <c r="O165" s="213"/>
      <c r="P165" s="214">
        <f>P166</f>
        <v>0</v>
      </c>
      <c r="Q165" s="213"/>
      <c r="R165" s="214">
        <f>R166</f>
        <v>0</v>
      </c>
      <c r="S165" s="213"/>
      <c r="T165" s="215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6" t="s">
        <v>341</v>
      </c>
      <c r="AT165" s="217" t="s">
        <v>76</v>
      </c>
      <c r="AU165" s="217" t="s">
        <v>85</v>
      </c>
      <c r="AY165" s="216" t="s">
        <v>292</v>
      </c>
      <c r="BK165" s="218">
        <f>BK166</f>
        <v>0</v>
      </c>
    </row>
    <row r="166" s="2" customFormat="1" ht="16.5" customHeight="1">
      <c r="A166" s="39"/>
      <c r="B166" s="40"/>
      <c r="C166" s="221" t="s">
        <v>503</v>
      </c>
      <c r="D166" s="221" t="s">
        <v>294</v>
      </c>
      <c r="E166" s="222" t="s">
        <v>6592</v>
      </c>
      <c r="F166" s="223" t="s">
        <v>6593</v>
      </c>
      <c r="G166" s="224" t="s">
        <v>6594</v>
      </c>
      <c r="H166" s="225">
        <v>1</v>
      </c>
      <c r="I166" s="226"/>
      <c r="J166" s="227">
        <f>ROUND(I166*H166,2)</f>
        <v>0</v>
      </c>
      <c r="K166" s="223" t="s">
        <v>298</v>
      </c>
      <c r="L166" s="45"/>
      <c r="M166" s="288" t="s">
        <v>1</v>
      </c>
      <c r="N166" s="289" t="s">
        <v>42</v>
      </c>
      <c r="O166" s="290"/>
      <c r="P166" s="291">
        <f>O166*H166</f>
        <v>0</v>
      </c>
      <c r="Q166" s="291">
        <v>0</v>
      </c>
      <c r="R166" s="291">
        <f>Q166*H166</f>
        <v>0</v>
      </c>
      <c r="S166" s="291">
        <v>0</v>
      </c>
      <c r="T166" s="292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299</v>
      </c>
      <c r="BM166" s="232" t="s">
        <v>731</v>
      </c>
    </row>
    <row r="167" s="2" customFormat="1" ht="6.96" customHeight="1">
      <c r="A167" s="39"/>
      <c r="B167" s="67"/>
      <c r="C167" s="68"/>
      <c r="D167" s="68"/>
      <c r="E167" s="68"/>
      <c r="F167" s="68"/>
      <c r="G167" s="68"/>
      <c r="H167" s="68"/>
      <c r="I167" s="68"/>
      <c r="J167" s="68"/>
      <c r="K167" s="68"/>
      <c r="L167" s="45"/>
      <c r="M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</row>
  </sheetData>
  <sheetProtection sheet="1" autoFilter="0" formatColumns="0" formatRows="0" objects="1" scenarios="1" spinCount="100000" saltValue="DONXX6jczVuA6hpN9OCLzoq1kIgM7s7eYrf+Gko/rK6EGxGkdTNDJSyX5dFrM+e17iC6ipFX6aPkSrMLRCBhFA==" hashValue="H5SqpuQYiwuMns41A6fsSDiTfq8INPGpjwmA/1MdUIBiFaFW1BhMsfwzP4oa0gSkquE2NIQxX3EqwkZEjW0MNg==" algorithmName="SHA-512" password="CC35"/>
  <autoFilter ref="C122:K16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  <c r="AZ2" s="137" t="s">
        <v>5743</v>
      </c>
      <c r="BA2" s="137" t="s">
        <v>4797</v>
      </c>
      <c r="BB2" s="137" t="s">
        <v>1</v>
      </c>
      <c r="BC2" s="137" t="s">
        <v>6595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6596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ROUND((SUM(BE125:BE174)),  2)</f>
        <v>0</v>
      </c>
      <c r="G33" s="39"/>
      <c r="H33" s="39"/>
      <c r="I33" s="158">
        <v>0.20999999999999999</v>
      </c>
      <c r="J33" s="157">
        <f>ROUND(((SUM(BE125:BE174))*I33),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ROUND((SUM(BF125:BF174)),  2)</f>
        <v>0</v>
      </c>
      <c r="G34" s="39"/>
      <c r="H34" s="39"/>
      <c r="I34" s="158">
        <v>0.14999999999999999</v>
      </c>
      <c r="J34" s="157">
        <f>ROUND(((SUM(BF125:BF174))*I34),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ROUND((SUM(BG125:BG174)),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ROUND((SUM(BH125:BH174)),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ROUND((SUM(BI125:BI174)),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IO.05 - Slaboproudé kabelové napojení - přípojka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J147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2"/>
      <c r="C100" s="183"/>
      <c r="D100" s="184" t="s">
        <v>261</v>
      </c>
      <c r="E100" s="185"/>
      <c r="F100" s="185"/>
      <c r="G100" s="185"/>
      <c r="H100" s="185"/>
      <c r="I100" s="185"/>
      <c r="J100" s="186">
        <f>J151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8"/>
      <c r="C101" s="189"/>
      <c r="D101" s="190" t="s">
        <v>6597</v>
      </c>
      <c r="E101" s="191"/>
      <c r="F101" s="191"/>
      <c r="G101" s="191"/>
      <c r="H101" s="191"/>
      <c r="I101" s="191"/>
      <c r="J101" s="192">
        <f>J152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5750</v>
      </c>
      <c r="E102" s="185"/>
      <c r="F102" s="185"/>
      <c r="G102" s="185"/>
      <c r="H102" s="185"/>
      <c r="I102" s="185"/>
      <c r="J102" s="186">
        <f>J161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5751</v>
      </c>
      <c r="E103" s="191"/>
      <c r="F103" s="191"/>
      <c r="G103" s="191"/>
      <c r="H103" s="191"/>
      <c r="I103" s="191"/>
      <c r="J103" s="192">
        <f>J162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5752</v>
      </c>
      <c r="E104" s="191"/>
      <c r="F104" s="191"/>
      <c r="G104" s="191"/>
      <c r="H104" s="191"/>
      <c r="I104" s="191"/>
      <c r="J104" s="192">
        <f>J165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2"/>
      <c r="C105" s="183"/>
      <c r="D105" s="184" t="s">
        <v>4542</v>
      </c>
      <c r="E105" s="185"/>
      <c r="F105" s="185"/>
      <c r="G105" s="185"/>
      <c r="H105" s="185"/>
      <c r="I105" s="185"/>
      <c r="J105" s="186">
        <f>J167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277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7" t="str">
        <f>E7</f>
        <v>Domov pro seniory, Nový Bydžov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179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30" customHeight="1">
      <c r="A117" s="39"/>
      <c r="B117" s="40"/>
      <c r="C117" s="41"/>
      <c r="D117" s="41"/>
      <c r="E117" s="77" t="str">
        <f>E9</f>
        <v xml:space="preserve">IO.05 - Slaboproudé kabelové napojení - přípojka - nezpůsobilé náklady 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k.ú. Nový Bydžov, 70 7163</v>
      </c>
      <c r="G119" s="41"/>
      <c r="H119" s="41"/>
      <c r="I119" s="33" t="s">
        <v>22</v>
      </c>
      <c r="J119" s="80" t="str">
        <f>IF(J12="","",J12)</f>
        <v>4. 1. 2023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E15</f>
        <v>Město Nový Bydžov, Masarykovo nám. 1, 504 01</v>
      </c>
      <c r="G121" s="41"/>
      <c r="H121" s="41"/>
      <c r="I121" s="33" t="s">
        <v>30</v>
      </c>
      <c r="J121" s="37" t="str">
        <f>E21</f>
        <v>Architektura s.r.o., Vilkova 1142/15, Praha 4-Krč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Projecticon s.r.o., A. Kopeckého 151, Nový Hrádek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4"/>
      <c r="B124" s="195"/>
      <c r="C124" s="196" t="s">
        <v>278</v>
      </c>
      <c r="D124" s="197" t="s">
        <v>62</v>
      </c>
      <c r="E124" s="197" t="s">
        <v>58</v>
      </c>
      <c r="F124" s="197" t="s">
        <v>59</v>
      </c>
      <c r="G124" s="197" t="s">
        <v>279</v>
      </c>
      <c r="H124" s="197" t="s">
        <v>280</v>
      </c>
      <c r="I124" s="197" t="s">
        <v>281</v>
      </c>
      <c r="J124" s="197" t="s">
        <v>249</v>
      </c>
      <c r="K124" s="198" t="s">
        <v>282</v>
      </c>
      <c r="L124" s="199"/>
      <c r="M124" s="101" t="s">
        <v>1</v>
      </c>
      <c r="N124" s="102" t="s">
        <v>41</v>
      </c>
      <c r="O124" s="102" t="s">
        <v>283</v>
      </c>
      <c r="P124" s="102" t="s">
        <v>284</v>
      </c>
      <c r="Q124" s="102" t="s">
        <v>285</v>
      </c>
      <c r="R124" s="102" t="s">
        <v>286</v>
      </c>
      <c r="S124" s="102" t="s">
        <v>287</v>
      </c>
      <c r="T124" s="103" t="s">
        <v>288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39"/>
      <c r="B125" s="40"/>
      <c r="C125" s="108" t="s">
        <v>289</v>
      </c>
      <c r="D125" s="41"/>
      <c r="E125" s="41"/>
      <c r="F125" s="41"/>
      <c r="G125" s="41"/>
      <c r="H125" s="41"/>
      <c r="I125" s="41"/>
      <c r="J125" s="200">
        <f>BK125</f>
        <v>0</v>
      </c>
      <c r="K125" s="41"/>
      <c r="L125" s="45"/>
      <c r="M125" s="104"/>
      <c r="N125" s="201"/>
      <c r="O125" s="105"/>
      <c r="P125" s="202">
        <f>P126+P151+P161+P167</f>
        <v>0</v>
      </c>
      <c r="Q125" s="105"/>
      <c r="R125" s="202">
        <f>R126+R151+R161+R167</f>
        <v>1.1776559999999998</v>
      </c>
      <c r="S125" s="105"/>
      <c r="T125" s="203">
        <f>T126+T151+T161+T167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76</v>
      </c>
      <c r="AU125" s="18" t="s">
        <v>251</v>
      </c>
      <c r="BK125" s="204">
        <f>BK126+BK151+BK161+BK167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290</v>
      </c>
      <c r="F126" s="208" t="s">
        <v>291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P127+P147</f>
        <v>0</v>
      </c>
      <c r="Q126" s="213"/>
      <c r="R126" s="214">
        <f>R127+R147</f>
        <v>1.1519999999999999</v>
      </c>
      <c r="S126" s="213"/>
      <c r="T126" s="215">
        <f>T127+T147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77</v>
      </c>
      <c r="AY126" s="216" t="s">
        <v>292</v>
      </c>
      <c r="BK126" s="218">
        <f>BK127+BK147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85</v>
      </c>
      <c r="F127" s="219" t="s">
        <v>293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SUM(P128:P146)</f>
        <v>0</v>
      </c>
      <c r="Q127" s="213"/>
      <c r="R127" s="214">
        <f>SUM(R128:R146)</f>
        <v>1.1519999999999999</v>
      </c>
      <c r="S127" s="213"/>
      <c r="T127" s="215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85</v>
      </c>
      <c r="AY127" s="216" t="s">
        <v>292</v>
      </c>
      <c r="BK127" s="218">
        <f>SUM(BK128:BK146)</f>
        <v>0</v>
      </c>
    </row>
    <row r="128" s="2" customFormat="1" ht="33" customHeight="1">
      <c r="A128" s="39"/>
      <c r="B128" s="40"/>
      <c r="C128" s="221" t="s">
        <v>85</v>
      </c>
      <c r="D128" s="221" t="s">
        <v>294</v>
      </c>
      <c r="E128" s="222" t="s">
        <v>6598</v>
      </c>
      <c r="F128" s="223" t="s">
        <v>6599</v>
      </c>
      <c r="G128" s="224" t="s">
        <v>307</v>
      </c>
      <c r="H128" s="225">
        <v>1.28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6600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6601</v>
      </c>
      <c r="G129" s="246"/>
      <c r="H129" s="249">
        <v>1.28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77</v>
      </c>
      <c r="AY129" s="255" t="s">
        <v>292</v>
      </c>
    </row>
    <row r="130" s="15" customFormat="1">
      <c r="A130" s="15"/>
      <c r="B130" s="256"/>
      <c r="C130" s="257"/>
      <c r="D130" s="236" t="s">
        <v>301</v>
      </c>
      <c r="E130" s="258" t="s">
        <v>1</v>
      </c>
      <c r="F130" s="259" t="s">
        <v>304</v>
      </c>
      <c r="G130" s="257"/>
      <c r="H130" s="260">
        <v>1.28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301</v>
      </c>
      <c r="AU130" s="266" t="s">
        <v>120</v>
      </c>
      <c r="AV130" s="15" t="s">
        <v>299</v>
      </c>
      <c r="AW130" s="15" t="s">
        <v>32</v>
      </c>
      <c r="AX130" s="15" t="s">
        <v>85</v>
      </c>
      <c r="AY130" s="266" t="s">
        <v>292</v>
      </c>
    </row>
    <row r="131" s="2" customFormat="1" ht="33" customHeight="1">
      <c r="A131" s="39"/>
      <c r="B131" s="40"/>
      <c r="C131" s="221" t="s">
        <v>120</v>
      </c>
      <c r="D131" s="221" t="s">
        <v>294</v>
      </c>
      <c r="E131" s="222" t="s">
        <v>342</v>
      </c>
      <c r="F131" s="223" t="s">
        <v>4817</v>
      </c>
      <c r="G131" s="224" t="s">
        <v>307</v>
      </c>
      <c r="H131" s="225">
        <v>1.6000000000000001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6602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5758</v>
      </c>
      <c r="G132" s="246"/>
      <c r="H132" s="249">
        <v>1.6000000000000001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85</v>
      </c>
      <c r="AY132" s="255" t="s">
        <v>292</v>
      </c>
    </row>
    <row r="133" s="2" customFormat="1" ht="33" customHeight="1">
      <c r="A133" s="39"/>
      <c r="B133" s="40"/>
      <c r="C133" s="221" t="s">
        <v>317</v>
      </c>
      <c r="D133" s="221" t="s">
        <v>294</v>
      </c>
      <c r="E133" s="222" t="s">
        <v>347</v>
      </c>
      <c r="F133" s="223" t="s">
        <v>4820</v>
      </c>
      <c r="G133" s="224" t="s">
        <v>307</v>
      </c>
      <c r="H133" s="225">
        <v>1.28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6603</v>
      </c>
    </row>
    <row r="134" s="14" customFormat="1">
      <c r="A134" s="14"/>
      <c r="B134" s="245"/>
      <c r="C134" s="246"/>
      <c r="D134" s="236" t="s">
        <v>301</v>
      </c>
      <c r="E134" s="247" t="s">
        <v>5743</v>
      </c>
      <c r="F134" s="248" t="s">
        <v>6595</v>
      </c>
      <c r="G134" s="246"/>
      <c r="H134" s="249">
        <v>1.28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301</v>
      </c>
      <c r="AU134" s="255" t="s">
        <v>120</v>
      </c>
      <c r="AV134" s="14" t="s">
        <v>120</v>
      </c>
      <c r="AW134" s="14" t="s">
        <v>32</v>
      </c>
      <c r="AX134" s="14" t="s">
        <v>85</v>
      </c>
      <c r="AY134" s="255" t="s">
        <v>292</v>
      </c>
    </row>
    <row r="135" s="2" customFormat="1" ht="37.8" customHeight="1">
      <c r="A135" s="39"/>
      <c r="B135" s="40"/>
      <c r="C135" s="221" t="s">
        <v>299</v>
      </c>
      <c r="D135" s="221" t="s">
        <v>294</v>
      </c>
      <c r="E135" s="222" t="s">
        <v>353</v>
      </c>
      <c r="F135" s="223" t="s">
        <v>4824</v>
      </c>
      <c r="G135" s="224" t="s">
        <v>307</v>
      </c>
      <c r="H135" s="225">
        <v>19.199999999999999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6604</v>
      </c>
    </row>
    <row r="136" s="14" customFormat="1">
      <c r="A136" s="14"/>
      <c r="B136" s="245"/>
      <c r="C136" s="246"/>
      <c r="D136" s="236" t="s">
        <v>301</v>
      </c>
      <c r="E136" s="247" t="s">
        <v>1</v>
      </c>
      <c r="F136" s="248" t="s">
        <v>6605</v>
      </c>
      <c r="G136" s="246"/>
      <c r="H136" s="249">
        <v>19.199999999999999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32</v>
      </c>
      <c r="AX136" s="14" t="s">
        <v>85</v>
      </c>
      <c r="AY136" s="255" t="s">
        <v>292</v>
      </c>
    </row>
    <row r="137" s="2" customFormat="1" ht="24.15" customHeight="1">
      <c r="A137" s="39"/>
      <c r="B137" s="40"/>
      <c r="C137" s="221" t="s">
        <v>341</v>
      </c>
      <c r="D137" s="221" t="s">
        <v>294</v>
      </c>
      <c r="E137" s="222" t="s">
        <v>358</v>
      </c>
      <c r="F137" s="223" t="s">
        <v>4827</v>
      </c>
      <c r="G137" s="224" t="s">
        <v>307</v>
      </c>
      <c r="H137" s="225">
        <v>1.6000000000000001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6606</v>
      </c>
    </row>
    <row r="138" s="2" customFormat="1" ht="33" customHeight="1">
      <c r="A138" s="39"/>
      <c r="B138" s="40"/>
      <c r="C138" s="221" t="s">
        <v>346</v>
      </c>
      <c r="D138" s="221" t="s">
        <v>294</v>
      </c>
      <c r="E138" s="222" t="s">
        <v>363</v>
      </c>
      <c r="F138" s="223" t="s">
        <v>364</v>
      </c>
      <c r="G138" s="224" t="s">
        <v>365</v>
      </c>
      <c r="H138" s="225">
        <v>2.3039999999999998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6607</v>
      </c>
    </row>
    <row r="139" s="14" customFormat="1">
      <c r="A139" s="14"/>
      <c r="B139" s="245"/>
      <c r="C139" s="246"/>
      <c r="D139" s="236" t="s">
        <v>301</v>
      </c>
      <c r="E139" s="247" t="s">
        <v>1</v>
      </c>
      <c r="F139" s="248" t="s">
        <v>6608</v>
      </c>
      <c r="G139" s="246"/>
      <c r="H139" s="249">
        <v>2.3039999999999998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301</v>
      </c>
      <c r="AU139" s="255" t="s">
        <v>120</v>
      </c>
      <c r="AV139" s="14" t="s">
        <v>120</v>
      </c>
      <c r="AW139" s="14" t="s">
        <v>32</v>
      </c>
      <c r="AX139" s="14" t="s">
        <v>85</v>
      </c>
      <c r="AY139" s="255" t="s">
        <v>292</v>
      </c>
    </row>
    <row r="140" s="2" customFormat="1" ht="24.15" customHeight="1">
      <c r="A140" s="39"/>
      <c r="B140" s="40"/>
      <c r="C140" s="221" t="s">
        <v>352</v>
      </c>
      <c r="D140" s="221" t="s">
        <v>294</v>
      </c>
      <c r="E140" s="222" t="s">
        <v>373</v>
      </c>
      <c r="F140" s="223" t="s">
        <v>374</v>
      </c>
      <c r="G140" s="224" t="s">
        <v>307</v>
      </c>
      <c r="H140" s="225">
        <v>0.16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6609</v>
      </c>
    </row>
    <row r="141" s="14" customFormat="1">
      <c r="A141" s="14"/>
      <c r="B141" s="245"/>
      <c r="C141" s="246"/>
      <c r="D141" s="236" t="s">
        <v>301</v>
      </c>
      <c r="E141" s="247" t="s">
        <v>1</v>
      </c>
      <c r="F141" s="248" t="s">
        <v>6610</v>
      </c>
      <c r="G141" s="246"/>
      <c r="H141" s="249">
        <v>0.16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301</v>
      </c>
      <c r="AU141" s="255" t="s">
        <v>120</v>
      </c>
      <c r="AV141" s="14" t="s">
        <v>120</v>
      </c>
      <c r="AW141" s="14" t="s">
        <v>32</v>
      </c>
      <c r="AX141" s="14" t="s">
        <v>77</v>
      </c>
      <c r="AY141" s="255" t="s">
        <v>292</v>
      </c>
    </row>
    <row r="142" s="15" customFormat="1">
      <c r="A142" s="15"/>
      <c r="B142" s="256"/>
      <c r="C142" s="257"/>
      <c r="D142" s="236" t="s">
        <v>301</v>
      </c>
      <c r="E142" s="258" t="s">
        <v>5745</v>
      </c>
      <c r="F142" s="259" t="s">
        <v>304</v>
      </c>
      <c r="G142" s="257"/>
      <c r="H142" s="260">
        <v>0.16</v>
      </c>
      <c r="I142" s="261"/>
      <c r="J142" s="257"/>
      <c r="K142" s="257"/>
      <c r="L142" s="262"/>
      <c r="M142" s="263"/>
      <c r="N142" s="264"/>
      <c r="O142" s="264"/>
      <c r="P142" s="264"/>
      <c r="Q142" s="264"/>
      <c r="R142" s="264"/>
      <c r="S142" s="264"/>
      <c r="T142" s="26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6" t="s">
        <v>301</v>
      </c>
      <c r="AU142" s="266" t="s">
        <v>120</v>
      </c>
      <c r="AV142" s="15" t="s">
        <v>299</v>
      </c>
      <c r="AW142" s="15" t="s">
        <v>32</v>
      </c>
      <c r="AX142" s="15" t="s">
        <v>85</v>
      </c>
      <c r="AY142" s="266" t="s">
        <v>292</v>
      </c>
    </row>
    <row r="143" s="2" customFormat="1" ht="24.15" customHeight="1">
      <c r="A143" s="39"/>
      <c r="B143" s="40"/>
      <c r="C143" s="221" t="s">
        <v>357</v>
      </c>
      <c r="D143" s="221" t="s">
        <v>294</v>
      </c>
      <c r="E143" s="222" t="s">
        <v>5768</v>
      </c>
      <c r="F143" s="223" t="s">
        <v>5769</v>
      </c>
      <c r="G143" s="224" t="s">
        <v>307</v>
      </c>
      <c r="H143" s="225">
        <v>0.95999999999999996</v>
      </c>
      <c r="I143" s="226"/>
      <c r="J143" s="227">
        <f>ROUND(I143*H143,2)</f>
        <v>0</v>
      </c>
      <c r="K143" s="223" t="s">
        <v>298</v>
      </c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6611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6612</v>
      </c>
      <c r="G144" s="246"/>
      <c r="H144" s="249">
        <v>0.95999999999999996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85</v>
      </c>
      <c r="AY144" s="255" t="s">
        <v>292</v>
      </c>
    </row>
    <row r="145" s="2" customFormat="1" ht="16.5" customHeight="1">
      <c r="A145" s="39"/>
      <c r="B145" s="40"/>
      <c r="C145" s="278" t="s">
        <v>362</v>
      </c>
      <c r="D145" s="278" t="s">
        <v>626</v>
      </c>
      <c r="E145" s="279" t="s">
        <v>5772</v>
      </c>
      <c r="F145" s="280" t="s">
        <v>5773</v>
      </c>
      <c r="G145" s="281" t="s">
        <v>365</v>
      </c>
      <c r="H145" s="282">
        <v>1.1519999999999999</v>
      </c>
      <c r="I145" s="283"/>
      <c r="J145" s="284">
        <f>ROUND(I145*H145,2)</f>
        <v>0</v>
      </c>
      <c r="K145" s="280" t="s">
        <v>298</v>
      </c>
      <c r="L145" s="285"/>
      <c r="M145" s="286" t="s">
        <v>1</v>
      </c>
      <c r="N145" s="287" t="s">
        <v>42</v>
      </c>
      <c r="O145" s="92"/>
      <c r="P145" s="230">
        <f>O145*H145</f>
        <v>0</v>
      </c>
      <c r="Q145" s="230">
        <v>1</v>
      </c>
      <c r="R145" s="230">
        <f>Q145*H145</f>
        <v>1.1519999999999999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1445</v>
      </c>
      <c r="AT145" s="232" t="s">
        <v>626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1445</v>
      </c>
      <c r="BM145" s="232" t="s">
        <v>6613</v>
      </c>
    </row>
    <row r="146" s="14" customFormat="1">
      <c r="A146" s="14"/>
      <c r="B146" s="245"/>
      <c r="C146" s="246"/>
      <c r="D146" s="236" t="s">
        <v>301</v>
      </c>
      <c r="E146" s="246"/>
      <c r="F146" s="248" t="s">
        <v>6614</v>
      </c>
      <c r="G146" s="246"/>
      <c r="H146" s="249">
        <v>1.1519999999999999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4</v>
      </c>
      <c r="AX146" s="14" t="s">
        <v>85</v>
      </c>
      <c r="AY146" s="255" t="s">
        <v>292</v>
      </c>
    </row>
    <row r="147" s="12" customFormat="1" ht="22.8" customHeight="1">
      <c r="A147" s="12"/>
      <c r="B147" s="205"/>
      <c r="C147" s="206"/>
      <c r="D147" s="207" t="s">
        <v>76</v>
      </c>
      <c r="E147" s="219" t="s">
        <v>299</v>
      </c>
      <c r="F147" s="219" t="s">
        <v>766</v>
      </c>
      <c r="G147" s="206"/>
      <c r="H147" s="206"/>
      <c r="I147" s="209"/>
      <c r="J147" s="220">
        <f>BK147</f>
        <v>0</v>
      </c>
      <c r="K147" s="206"/>
      <c r="L147" s="211"/>
      <c r="M147" s="212"/>
      <c r="N147" s="213"/>
      <c r="O147" s="213"/>
      <c r="P147" s="214">
        <f>SUM(P148:P150)</f>
        <v>0</v>
      </c>
      <c r="Q147" s="213"/>
      <c r="R147" s="214">
        <f>SUM(R148:R150)</f>
        <v>0</v>
      </c>
      <c r="S147" s="213"/>
      <c r="T147" s="215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6" t="s">
        <v>85</v>
      </c>
      <c r="AT147" s="217" t="s">
        <v>76</v>
      </c>
      <c r="AU147" s="217" t="s">
        <v>85</v>
      </c>
      <c r="AY147" s="216" t="s">
        <v>292</v>
      </c>
      <c r="BK147" s="218">
        <f>SUM(BK148:BK150)</f>
        <v>0</v>
      </c>
    </row>
    <row r="148" s="2" customFormat="1" ht="24.15" customHeight="1">
      <c r="A148" s="39"/>
      <c r="B148" s="40"/>
      <c r="C148" s="221" t="s">
        <v>368</v>
      </c>
      <c r="D148" s="221" t="s">
        <v>294</v>
      </c>
      <c r="E148" s="222" t="s">
        <v>5776</v>
      </c>
      <c r="F148" s="223" t="s">
        <v>5777</v>
      </c>
      <c r="G148" s="224" t="s">
        <v>307</v>
      </c>
      <c r="H148" s="225">
        <v>0.16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299</v>
      </c>
      <c r="BM148" s="232" t="s">
        <v>6615</v>
      </c>
    </row>
    <row r="149" s="13" customFormat="1">
      <c r="A149" s="13"/>
      <c r="B149" s="234"/>
      <c r="C149" s="235"/>
      <c r="D149" s="236" t="s">
        <v>301</v>
      </c>
      <c r="E149" s="237" t="s">
        <v>1</v>
      </c>
      <c r="F149" s="238" t="s">
        <v>5779</v>
      </c>
      <c r="G149" s="235"/>
      <c r="H149" s="237" t="s">
        <v>1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301</v>
      </c>
      <c r="AU149" s="244" t="s">
        <v>120</v>
      </c>
      <c r="AV149" s="13" t="s">
        <v>85</v>
      </c>
      <c r="AW149" s="13" t="s">
        <v>32</v>
      </c>
      <c r="AX149" s="13" t="s">
        <v>77</v>
      </c>
      <c r="AY149" s="244" t="s">
        <v>292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6616</v>
      </c>
      <c r="G150" s="246"/>
      <c r="H150" s="249">
        <v>0.16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85</v>
      </c>
      <c r="AY150" s="255" t="s">
        <v>292</v>
      </c>
    </row>
    <row r="151" s="12" customFormat="1" ht="25.92" customHeight="1">
      <c r="A151" s="12"/>
      <c r="B151" s="205"/>
      <c r="C151" s="206"/>
      <c r="D151" s="207" t="s">
        <v>76</v>
      </c>
      <c r="E151" s="208" t="s">
        <v>1494</v>
      </c>
      <c r="F151" s="208" t="s">
        <v>1495</v>
      </c>
      <c r="G151" s="206"/>
      <c r="H151" s="206"/>
      <c r="I151" s="209"/>
      <c r="J151" s="210">
        <f>BK151</f>
        <v>0</v>
      </c>
      <c r="K151" s="206"/>
      <c r="L151" s="211"/>
      <c r="M151" s="212"/>
      <c r="N151" s="213"/>
      <c r="O151" s="213"/>
      <c r="P151" s="214">
        <f>P152</f>
        <v>0</v>
      </c>
      <c r="Q151" s="213"/>
      <c r="R151" s="214">
        <f>R152</f>
        <v>0.0024159999999999997</v>
      </c>
      <c r="S151" s="213"/>
      <c r="T151" s="215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6" t="s">
        <v>120</v>
      </c>
      <c r="AT151" s="217" t="s">
        <v>76</v>
      </c>
      <c r="AU151" s="217" t="s">
        <v>77</v>
      </c>
      <c r="AY151" s="216" t="s">
        <v>292</v>
      </c>
      <c r="BK151" s="218">
        <f>BK152</f>
        <v>0</v>
      </c>
    </row>
    <row r="152" s="12" customFormat="1" ht="22.8" customHeight="1">
      <c r="A152" s="12"/>
      <c r="B152" s="205"/>
      <c r="C152" s="206"/>
      <c r="D152" s="207" t="s">
        <v>76</v>
      </c>
      <c r="E152" s="219" t="s">
        <v>6617</v>
      </c>
      <c r="F152" s="219" t="s">
        <v>6618</v>
      </c>
      <c r="G152" s="206"/>
      <c r="H152" s="206"/>
      <c r="I152" s="209"/>
      <c r="J152" s="220">
        <f>BK152</f>
        <v>0</v>
      </c>
      <c r="K152" s="206"/>
      <c r="L152" s="211"/>
      <c r="M152" s="212"/>
      <c r="N152" s="213"/>
      <c r="O152" s="213"/>
      <c r="P152" s="214">
        <f>SUM(P153:P160)</f>
        <v>0</v>
      </c>
      <c r="Q152" s="213"/>
      <c r="R152" s="214">
        <f>SUM(R153:R160)</f>
        <v>0.0024159999999999997</v>
      </c>
      <c r="S152" s="213"/>
      <c r="T152" s="215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6" t="s">
        <v>120</v>
      </c>
      <c r="AT152" s="217" t="s">
        <v>76</v>
      </c>
      <c r="AU152" s="217" t="s">
        <v>85</v>
      </c>
      <c r="AY152" s="216" t="s">
        <v>292</v>
      </c>
      <c r="BK152" s="218">
        <f>SUM(BK153:BK160)</f>
        <v>0</v>
      </c>
    </row>
    <row r="153" s="2" customFormat="1" ht="24.15" customHeight="1">
      <c r="A153" s="39"/>
      <c r="B153" s="40"/>
      <c r="C153" s="221" t="s">
        <v>372</v>
      </c>
      <c r="D153" s="221" t="s">
        <v>294</v>
      </c>
      <c r="E153" s="222" t="s">
        <v>6619</v>
      </c>
      <c r="F153" s="223" t="s">
        <v>6620</v>
      </c>
      <c r="G153" s="224" t="s">
        <v>407</v>
      </c>
      <c r="H153" s="225">
        <v>4</v>
      </c>
      <c r="I153" s="226"/>
      <c r="J153" s="227">
        <f>ROUND(I153*H153,2)</f>
        <v>0</v>
      </c>
      <c r="K153" s="223" t="s">
        <v>298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438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438</v>
      </c>
      <c r="BM153" s="232" t="s">
        <v>6621</v>
      </c>
    </row>
    <row r="154" s="2" customFormat="1" ht="24.15" customHeight="1">
      <c r="A154" s="39"/>
      <c r="B154" s="40"/>
      <c r="C154" s="278" t="s">
        <v>399</v>
      </c>
      <c r="D154" s="278" t="s">
        <v>626</v>
      </c>
      <c r="E154" s="279" t="s">
        <v>5789</v>
      </c>
      <c r="F154" s="280" t="s">
        <v>5790</v>
      </c>
      <c r="G154" s="281" t="s">
        <v>407</v>
      </c>
      <c r="H154" s="282">
        <v>4.7999999999999998</v>
      </c>
      <c r="I154" s="283"/>
      <c r="J154" s="284">
        <f>ROUND(I154*H154,2)</f>
        <v>0</v>
      </c>
      <c r="K154" s="280" t="s">
        <v>298</v>
      </c>
      <c r="L154" s="285"/>
      <c r="M154" s="286" t="s">
        <v>1</v>
      </c>
      <c r="N154" s="287" t="s">
        <v>42</v>
      </c>
      <c r="O154" s="92"/>
      <c r="P154" s="230">
        <f>O154*H154</f>
        <v>0</v>
      </c>
      <c r="Q154" s="230">
        <v>0.00035</v>
      </c>
      <c r="R154" s="230">
        <f>Q154*H154</f>
        <v>0.0016799999999999999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1445</v>
      </c>
      <c r="AT154" s="232" t="s">
        <v>626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1445</v>
      </c>
      <c r="BM154" s="232" t="s">
        <v>6622</v>
      </c>
    </row>
    <row r="155" s="14" customFormat="1">
      <c r="A155" s="14"/>
      <c r="B155" s="245"/>
      <c r="C155" s="246"/>
      <c r="D155" s="236" t="s">
        <v>301</v>
      </c>
      <c r="E155" s="246"/>
      <c r="F155" s="248" t="s">
        <v>6623</v>
      </c>
      <c r="G155" s="246"/>
      <c r="H155" s="249">
        <v>4.7999999999999998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4</v>
      </c>
      <c r="AX155" s="14" t="s">
        <v>85</v>
      </c>
      <c r="AY155" s="255" t="s">
        <v>292</v>
      </c>
    </row>
    <row r="156" s="2" customFormat="1" ht="21.75" customHeight="1">
      <c r="A156" s="39"/>
      <c r="B156" s="40"/>
      <c r="C156" s="221" t="s">
        <v>404</v>
      </c>
      <c r="D156" s="221" t="s">
        <v>294</v>
      </c>
      <c r="E156" s="222" t="s">
        <v>6624</v>
      </c>
      <c r="F156" s="223" t="s">
        <v>6625</v>
      </c>
      <c r="G156" s="224" t="s">
        <v>407</v>
      </c>
      <c r="H156" s="225">
        <v>4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438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438</v>
      </c>
      <c r="BM156" s="232" t="s">
        <v>6626</v>
      </c>
    </row>
    <row r="157" s="2" customFormat="1" ht="44.25" customHeight="1">
      <c r="A157" s="39"/>
      <c r="B157" s="40"/>
      <c r="C157" s="278" t="s">
        <v>415</v>
      </c>
      <c r="D157" s="278" t="s">
        <v>626</v>
      </c>
      <c r="E157" s="279" t="s">
        <v>6627</v>
      </c>
      <c r="F157" s="280" t="s">
        <v>6628</v>
      </c>
      <c r="G157" s="281" t="s">
        <v>407</v>
      </c>
      <c r="H157" s="282">
        <v>4.5999999999999996</v>
      </c>
      <c r="I157" s="283"/>
      <c r="J157" s="284">
        <f>ROUND(I157*H157,2)</f>
        <v>0</v>
      </c>
      <c r="K157" s="280" t="s">
        <v>298</v>
      </c>
      <c r="L157" s="285"/>
      <c r="M157" s="286" t="s">
        <v>1</v>
      </c>
      <c r="N157" s="287" t="s">
        <v>42</v>
      </c>
      <c r="O157" s="92"/>
      <c r="P157" s="230">
        <f>O157*H157</f>
        <v>0</v>
      </c>
      <c r="Q157" s="230">
        <v>0.00016000000000000001</v>
      </c>
      <c r="R157" s="230">
        <f>Q157*H157</f>
        <v>0.000736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1445</v>
      </c>
      <c r="AT157" s="232" t="s">
        <v>626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1445</v>
      </c>
      <c r="BM157" s="232" t="s">
        <v>6629</v>
      </c>
    </row>
    <row r="158" s="14" customFormat="1">
      <c r="A158" s="14"/>
      <c r="B158" s="245"/>
      <c r="C158" s="246"/>
      <c r="D158" s="236" t="s">
        <v>301</v>
      </c>
      <c r="E158" s="246"/>
      <c r="F158" s="248" t="s">
        <v>6630</v>
      </c>
      <c r="G158" s="246"/>
      <c r="H158" s="249">
        <v>4.5999999999999996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301</v>
      </c>
      <c r="AU158" s="255" t="s">
        <v>120</v>
      </c>
      <c r="AV158" s="14" t="s">
        <v>120</v>
      </c>
      <c r="AW158" s="14" t="s">
        <v>4</v>
      </c>
      <c r="AX158" s="14" t="s">
        <v>85</v>
      </c>
      <c r="AY158" s="255" t="s">
        <v>292</v>
      </c>
    </row>
    <row r="159" s="2" customFormat="1" ht="16.5" customHeight="1">
      <c r="A159" s="39"/>
      <c r="B159" s="40"/>
      <c r="C159" s="221" t="s">
        <v>8</v>
      </c>
      <c r="D159" s="221" t="s">
        <v>294</v>
      </c>
      <c r="E159" s="222" t="s">
        <v>6631</v>
      </c>
      <c r="F159" s="223" t="s">
        <v>6632</v>
      </c>
      <c r="G159" s="224" t="s">
        <v>407</v>
      </c>
      <c r="H159" s="225">
        <v>4</v>
      </c>
      <c r="I159" s="226"/>
      <c r="J159" s="227">
        <f>ROUND(I159*H159,2)</f>
        <v>0</v>
      </c>
      <c r="K159" s="223" t="s">
        <v>298</v>
      </c>
      <c r="L159" s="45"/>
      <c r="M159" s="228" t="s">
        <v>1</v>
      </c>
      <c r="N159" s="229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829</v>
      </c>
      <c r="AT159" s="232" t="s">
        <v>294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829</v>
      </c>
      <c r="BM159" s="232" t="s">
        <v>6633</v>
      </c>
    </row>
    <row r="160" s="2" customFormat="1" ht="24.15" customHeight="1">
      <c r="A160" s="39"/>
      <c r="B160" s="40"/>
      <c r="C160" s="221" t="s">
        <v>438</v>
      </c>
      <c r="D160" s="221" t="s">
        <v>294</v>
      </c>
      <c r="E160" s="222" t="s">
        <v>6634</v>
      </c>
      <c r="F160" s="223" t="s">
        <v>6635</v>
      </c>
      <c r="G160" s="224" t="s">
        <v>407</v>
      </c>
      <c r="H160" s="225">
        <v>4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829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829</v>
      </c>
      <c r="BM160" s="232" t="s">
        <v>6636</v>
      </c>
    </row>
    <row r="161" s="12" customFormat="1" ht="25.92" customHeight="1">
      <c r="A161" s="12"/>
      <c r="B161" s="205"/>
      <c r="C161" s="206"/>
      <c r="D161" s="207" t="s">
        <v>76</v>
      </c>
      <c r="E161" s="208" t="s">
        <v>626</v>
      </c>
      <c r="F161" s="208" t="s">
        <v>5806</v>
      </c>
      <c r="G161" s="206"/>
      <c r="H161" s="206"/>
      <c r="I161" s="209"/>
      <c r="J161" s="210">
        <f>BK161</f>
        <v>0</v>
      </c>
      <c r="K161" s="206"/>
      <c r="L161" s="211"/>
      <c r="M161" s="212"/>
      <c r="N161" s="213"/>
      <c r="O161" s="213"/>
      <c r="P161" s="214">
        <f>P162+P165</f>
        <v>0</v>
      </c>
      <c r="Q161" s="213"/>
      <c r="R161" s="214">
        <f>R162+R165</f>
        <v>0.02324</v>
      </c>
      <c r="S161" s="213"/>
      <c r="T161" s="215">
        <f>T162+T165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6" t="s">
        <v>317</v>
      </c>
      <c r="AT161" s="217" t="s">
        <v>76</v>
      </c>
      <c r="AU161" s="217" t="s">
        <v>77</v>
      </c>
      <c r="AY161" s="216" t="s">
        <v>292</v>
      </c>
      <c r="BK161" s="218">
        <f>BK162+BK165</f>
        <v>0</v>
      </c>
    </row>
    <row r="162" s="12" customFormat="1" ht="22.8" customHeight="1">
      <c r="A162" s="12"/>
      <c r="B162" s="205"/>
      <c r="C162" s="206"/>
      <c r="D162" s="207" t="s">
        <v>76</v>
      </c>
      <c r="E162" s="219" t="s">
        <v>5807</v>
      </c>
      <c r="F162" s="219" t="s">
        <v>5808</v>
      </c>
      <c r="G162" s="206"/>
      <c r="H162" s="206"/>
      <c r="I162" s="209"/>
      <c r="J162" s="220">
        <f>BK162</f>
        <v>0</v>
      </c>
      <c r="K162" s="206"/>
      <c r="L162" s="211"/>
      <c r="M162" s="212"/>
      <c r="N162" s="213"/>
      <c r="O162" s="213"/>
      <c r="P162" s="214">
        <f>SUM(P163:P164)</f>
        <v>0</v>
      </c>
      <c r="Q162" s="213"/>
      <c r="R162" s="214">
        <f>SUM(R163:R164)</f>
        <v>0.023</v>
      </c>
      <c r="S162" s="213"/>
      <c r="T162" s="215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16" t="s">
        <v>317</v>
      </c>
      <c r="AT162" s="217" t="s">
        <v>76</v>
      </c>
      <c r="AU162" s="217" t="s">
        <v>85</v>
      </c>
      <c r="AY162" s="216" t="s">
        <v>292</v>
      </c>
      <c r="BK162" s="218">
        <f>SUM(BK163:BK164)</f>
        <v>0</v>
      </c>
    </row>
    <row r="163" s="2" customFormat="1" ht="37.8" customHeight="1">
      <c r="A163" s="39"/>
      <c r="B163" s="40"/>
      <c r="C163" s="221" t="s">
        <v>445</v>
      </c>
      <c r="D163" s="221" t="s">
        <v>294</v>
      </c>
      <c r="E163" s="222" t="s">
        <v>5809</v>
      </c>
      <c r="F163" s="223" t="s">
        <v>5810</v>
      </c>
      <c r="G163" s="224" t="s">
        <v>581</v>
      </c>
      <c r="H163" s="225">
        <v>1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829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829</v>
      </c>
      <c r="BM163" s="232" t="s">
        <v>6637</v>
      </c>
    </row>
    <row r="164" s="2" customFormat="1" ht="37.8" customHeight="1">
      <c r="A164" s="39"/>
      <c r="B164" s="40"/>
      <c r="C164" s="278" t="s">
        <v>449</v>
      </c>
      <c r="D164" s="278" t="s">
        <v>626</v>
      </c>
      <c r="E164" s="279" t="s">
        <v>5813</v>
      </c>
      <c r="F164" s="280" t="s">
        <v>5814</v>
      </c>
      <c r="G164" s="281" t="s">
        <v>581</v>
      </c>
      <c r="H164" s="282">
        <v>1</v>
      </c>
      <c r="I164" s="283"/>
      <c r="J164" s="284">
        <f>ROUND(I164*H164,2)</f>
        <v>0</v>
      </c>
      <c r="K164" s="280" t="s">
        <v>298</v>
      </c>
      <c r="L164" s="285"/>
      <c r="M164" s="286" t="s">
        <v>1</v>
      </c>
      <c r="N164" s="287" t="s">
        <v>42</v>
      </c>
      <c r="O164" s="92"/>
      <c r="P164" s="230">
        <f>O164*H164</f>
        <v>0</v>
      </c>
      <c r="Q164" s="230">
        <v>0.023</v>
      </c>
      <c r="R164" s="230">
        <f>Q164*H164</f>
        <v>0.023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1445</v>
      </c>
      <c r="AT164" s="232" t="s">
        <v>626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1445</v>
      </c>
      <c r="BM164" s="232" t="s">
        <v>6638</v>
      </c>
    </row>
    <row r="165" s="12" customFormat="1" ht="22.8" customHeight="1">
      <c r="A165" s="12"/>
      <c r="B165" s="205"/>
      <c r="C165" s="206"/>
      <c r="D165" s="207" t="s">
        <v>76</v>
      </c>
      <c r="E165" s="219" t="s">
        <v>5819</v>
      </c>
      <c r="F165" s="219" t="s">
        <v>5820</v>
      </c>
      <c r="G165" s="206"/>
      <c r="H165" s="206"/>
      <c r="I165" s="209"/>
      <c r="J165" s="220">
        <f>BK165</f>
        <v>0</v>
      </c>
      <c r="K165" s="206"/>
      <c r="L165" s="211"/>
      <c r="M165" s="212"/>
      <c r="N165" s="213"/>
      <c r="O165" s="213"/>
      <c r="P165" s="214">
        <f>P166</f>
        <v>0</v>
      </c>
      <c r="Q165" s="213"/>
      <c r="R165" s="214">
        <f>R166</f>
        <v>0.00024000000000000001</v>
      </c>
      <c r="S165" s="213"/>
      <c r="T165" s="215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6" t="s">
        <v>317</v>
      </c>
      <c r="AT165" s="217" t="s">
        <v>76</v>
      </c>
      <c r="AU165" s="217" t="s">
        <v>85</v>
      </c>
      <c r="AY165" s="216" t="s">
        <v>292</v>
      </c>
      <c r="BK165" s="218">
        <f>BK166</f>
        <v>0</v>
      </c>
    </row>
    <row r="166" s="2" customFormat="1" ht="16.5" customHeight="1">
      <c r="A166" s="39"/>
      <c r="B166" s="40"/>
      <c r="C166" s="221" t="s">
        <v>454</v>
      </c>
      <c r="D166" s="221" t="s">
        <v>294</v>
      </c>
      <c r="E166" s="222" t="s">
        <v>6639</v>
      </c>
      <c r="F166" s="223" t="s">
        <v>6640</v>
      </c>
      <c r="G166" s="224" t="s">
        <v>407</v>
      </c>
      <c r="H166" s="225">
        <v>4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6.0000000000000002E-05</v>
      </c>
      <c r="R166" s="230">
        <f>Q166*H166</f>
        <v>0.00024000000000000001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829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829</v>
      </c>
      <c r="BM166" s="232" t="s">
        <v>6641</v>
      </c>
    </row>
    <row r="167" s="12" customFormat="1" ht="25.92" customHeight="1">
      <c r="A167" s="12"/>
      <c r="B167" s="205"/>
      <c r="C167" s="206"/>
      <c r="D167" s="207" t="s">
        <v>76</v>
      </c>
      <c r="E167" s="208" t="s">
        <v>4787</v>
      </c>
      <c r="F167" s="208" t="s">
        <v>4788</v>
      </c>
      <c r="G167" s="206"/>
      <c r="H167" s="206"/>
      <c r="I167" s="209"/>
      <c r="J167" s="210">
        <f>BK167</f>
        <v>0</v>
      </c>
      <c r="K167" s="206"/>
      <c r="L167" s="211"/>
      <c r="M167" s="212"/>
      <c r="N167" s="213"/>
      <c r="O167" s="213"/>
      <c r="P167" s="214">
        <f>SUM(P168:P174)</f>
        <v>0</v>
      </c>
      <c r="Q167" s="213"/>
      <c r="R167" s="214">
        <f>SUM(R168:R174)</f>
        <v>0</v>
      </c>
      <c r="S167" s="213"/>
      <c r="T167" s="215">
        <f>SUM(T168:T174)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6" t="s">
        <v>299</v>
      </c>
      <c r="AT167" s="217" t="s">
        <v>76</v>
      </c>
      <c r="AU167" s="217" t="s">
        <v>77</v>
      </c>
      <c r="AY167" s="216" t="s">
        <v>292</v>
      </c>
      <c r="BK167" s="218">
        <f>SUM(BK168:BK174)</f>
        <v>0</v>
      </c>
    </row>
    <row r="168" s="2" customFormat="1" ht="21.75" customHeight="1">
      <c r="A168" s="39"/>
      <c r="B168" s="40"/>
      <c r="C168" s="221" t="s">
        <v>459</v>
      </c>
      <c r="D168" s="221" t="s">
        <v>294</v>
      </c>
      <c r="E168" s="222" t="s">
        <v>6642</v>
      </c>
      <c r="F168" s="223" t="s">
        <v>6643</v>
      </c>
      <c r="G168" s="224" t="s">
        <v>337</v>
      </c>
      <c r="H168" s="225">
        <v>8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338</v>
      </c>
      <c r="AT168" s="232" t="s">
        <v>294</v>
      </c>
      <c r="AU168" s="232" t="s">
        <v>85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338</v>
      </c>
      <c r="BM168" s="232" t="s">
        <v>6644</v>
      </c>
    </row>
    <row r="169" s="14" customFormat="1">
      <c r="A169" s="14"/>
      <c r="B169" s="245"/>
      <c r="C169" s="246"/>
      <c r="D169" s="236" t="s">
        <v>301</v>
      </c>
      <c r="E169" s="247" t="s">
        <v>1</v>
      </c>
      <c r="F169" s="248" t="s">
        <v>6645</v>
      </c>
      <c r="G169" s="246"/>
      <c r="H169" s="249">
        <v>2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301</v>
      </c>
      <c r="AU169" s="255" t="s">
        <v>85</v>
      </c>
      <c r="AV169" s="14" t="s">
        <v>120</v>
      </c>
      <c r="AW169" s="14" t="s">
        <v>32</v>
      </c>
      <c r="AX169" s="14" t="s">
        <v>77</v>
      </c>
      <c r="AY169" s="255" t="s">
        <v>292</v>
      </c>
    </row>
    <row r="170" s="14" customFormat="1">
      <c r="A170" s="14"/>
      <c r="B170" s="245"/>
      <c r="C170" s="246"/>
      <c r="D170" s="236" t="s">
        <v>301</v>
      </c>
      <c r="E170" s="247" t="s">
        <v>1</v>
      </c>
      <c r="F170" s="248" t="s">
        <v>6646</v>
      </c>
      <c r="G170" s="246"/>
      <c r="H170" s="249">
        <v>6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85</v>
      </c>
      <c r="AV170" s="14" t="s">
        <v>120</v>
      </c>
      <c r="AW170" s="14" t="s">
        <v>32</v>
      </c>
      <c r="AX170" s="14" t="s">
        <v>77</v>
      </c>
      <c r="AY170" s="255" t="s">
        <v>292</v>
      </c>
    </row>
    <row r="171" s="15" customFormat="1">
      <c r="A171" s="15"/>
      <c r="B171" s="256"/>
      <c r="C171" s="257"/>
      <c r="D171" s="236" t="s">
        <v>301</v>
      </c>
      <c r="E171" s="258" t="s">
        <v>1</v>
      </c>
      <c r="F171" s="259" t="s">
        <v>304</v>
      </c>
      <c r="G171" s="257"/>
      <c r="H171" s="260">
        <v>8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301</v>
      </c>
      <c r="AU171" s="266" t="s">
        <v>85</v>
      </c>
      <c r="AV171" s="15" t="s">
        <v>299</v>
      </c>
      <c r="AW171" s="15" t="s">
        <v>32</v>
      </c>
      <c r="AX171" s="15" t="s">
        <v>85</v>
      </c>
      <c r="AY171" s="266" t="s">
        <v>292</v>
      </c>
    </row>
    <row r="172" s="2" customFormat="1" ht="21.75" customHeight="1">
      <c r="A172" s="39"/>
      <c r="B172" s="40"/>
      <c r="C172" s="221" t="s">
        <v>7</v>
      </c>
      <c r="D172" s="221" t="s">
        <v>294</v>
      </c>
      <c r="E172" s="222" t="s">
        <v>6647</v>
      </c>
      <c r="F172" s="223" t="s">
        <v>6648</v>
      </c>
      <c r="G172" s="224" t="s">
        <v>337</v>
      </c>
      <c r="H172" s="225">
        <v>4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338</v>
      </c>
      <c r="AT172" s="232" t="s">
        <v>294</v>
      </c>
      <c r="AU172" s="232" t="s">
        <v>85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338</v>
      </c>
      <c r="BM172" s="232" t="s">
        <v>6649</v>
      </c>
    </row>
    <row r="173" s="2" customFormat="1" ht="16.5" customHeight="1">
      <c r="A173" s="39"/>
      <c r="B173" s="40"/>
      <c r="C173" s="221" t="s">
        <v>485</v>
      </c>
      <c r="D173" s="221" t="s">
        <v>294</v>
      </c>
      <c r="E173" s="222" t="s">
        <v>5829</v>
      </c>
      <c r="F173" s="223" t="s">
        <v>5830</v>
      </c>
      <c r="G173" s="224" t="s">
        <v>337</v>
      </c>
      <c r="H173" s="225">
        <v>10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42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338</v>
      </c>
      <c r="AT173" s="232" t="s">
        <v>294</v>
      </c>
      <c r="AU173" s="232" t="s">
        <v>85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338</v>
      </c>
      <c r="BM173" s="232" t="s">
        <v>6650</v>
      </c>
    </row>
    <row r="174" s="14" customFormat="1">
      <c r="A174" s="14"/>
      <c r="B174" s="245"/>
      <c r="C174" s="246"/>
      <c r="D174" s="236" t="s">
        <v>301</v>
      </c>
      <c r="E174" s="247" t="s">
        <v>1</v>
      </c>
      <c r="F174" s="248" t="s">
        <v>5832</v>
      </c>
      <c r="G174" s="246"/>
      <c r="H174" s="249">
        <v>10</v>
      </c>
      <c r="I174" s="250"/>
      <c r="J174" s="246"/>
      <c r="K174" s="246"/>
      <c r="L174" s="251"/>
      <c r="M174" s="293"/>
      <c r="N174" s="294"/>
      <c r="O174" s="294"/>
      <c r="P174" s="294"/>
      <c r="Q174" s="294"/>
      <c r="R174" s="294"/>
      <c r="S174" s="294"/>
      <c r="T174" s="29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301</v>
      </c>
      <c r="AU174" s="255" t="s">
        <v>85</v>
      </c>
      <c r="AV174" s="14" t="s">
        <v>120</v>
      </c>
      <c r="AW174" s="14" t="s">
        <v>32</v>
      </c>
      <c r="AX174" s="14" t="s">
        <v>85</v>
      </c>
      <c r="AY174" s="255" t="s">
        <v>292</v>
      </c>
    </row>
    <row r="175" s="2" customFormat="1" ht="6.96" customHeight="1">
      <c r="A175" s="39"/>
      <c r="B175" s="67"/>
      <c r="C175" s="68"/>
      <c r="D175" s="68"/>
      <c r="E175" s="68"/>
      <c r="F175" s="68"/>
      <c r="G175" s="68"/>
      <c r="H175" s="68"/>
      <c r="I175" s="68"/>
      <c r="J175" s="68"/>
      <c r="K175" s="68"/>
      <c r="L175" s="45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sheetProtection sheet="1" autoFilter="0" formatColumns="0" formatRows="0" objects="1" scenarios="1" spinCount="100000" saltValue="SV4gEx0XnwkuVbbTL1Xvfw1R/Wrt3jY8KR8xtlrYDo9tvEPj/rRywKwWzixHHB3LRp7gjujthf0hBvSxdUEIRw==" hashValue="tgxsYnSqo+4PqtJzwcNFT9RofDwMdjfdvHhZuKIJJQjS+NLmg6sQdkML2VdBPq1xmrvNPUz0IPGgu12wy5jzIg==" algorithmName="SHA-512" password="CC35"/>
  <autoFilter ref="C124:K174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6651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ROUND((SUM(BE122:BE179)),  2)</f>
        <v>0</v>
      </c>
      <c r="G33" s="39"/>
      <c r="H33" s="39"/>
      <c r="I33" s="158">
        <v>0.20999999999999999</v>
      </c>
      <c r="J33" s="157">
        <f>ROUND(((SUM(BE122:BE179))*I33),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ROUND((SUM(BF122:BF179)),  2)</f>
        <v>0</v>
      </c>
      <c r="G34" s="39"/>
      <c r="H34" s="39"/>
      <c r="I34" s="158">
        <v>0.14999999999999999</v>
      </c>
      <c r="J34" s="157">
        <f>ROUND(((SUM(BF122:BF179))*I34),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ROUND((SUM(BG122:BG179)),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ROUND((SUM(BH122:BH179)),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ROUND((SUM(BI122:BI179)),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IO.06 - Plynová zařízení 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82"/>
      <c r="C99" s="183"/>
      <c r="D99" s="184" t="s">
        <v>261</v>
      </c>
      <c r="E99" s="185"/>
      <c r="F99" s="185"/>
      <c r="G99" s="185"/>
      <c r="H99" s="185"/>
      <c r="I99" s="185"/>
      <c r="J99" s="186">
        <f>J144</f>
        <v>0</v>
      </c>
      <c r="K99" s="183"/>
      <c r="L99" s="18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8"/>
      <c r="C100" s="189"/>
      <c r="D100" s="190" t="s">
        <v>6541</v>
      </c>
      <c r="E100" s="191"/>
      <c r="F100" s="191"/>
      <c r="G100" s="191"/>
      <c r="H100" s="191"/>
      <c r="I100" s="191"/>
      <c r="J100" s="192">
        <f>J145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275</v>
      </c>
      <c r="E101" s="191"/>
      <c r="F101" s="191"/>
      <c r="G101" s="191"/>
      <c r="H101" s="191"/>
      <c r="I101" s="191"/>
      <c r="J101" s="192">
        <f>J168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4542</v>
      </c>
      <c r="E102" s="185"/>
      <c r="F102" s="185"/>
      <c r="G102" s="185"/>
      <c r="H102" s="185"/>
      <c r="I102" s="185"/>
      <c r="J102" s="186">
        <f>J175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277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77" t="str">
        <f>E7</f>
        <v>Domov pro seniory, Nový Bydžov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 xml:space="preserve">IO.06 - Plynová zařízení  - nezpůsobilé náklady 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>k.ú. Nový Bydžov, 70 7163</v>
      </c>
      <c r="G116" s="41"/>
      <c r="H116" s="41"/>
      <c r="I116" s="33" t="s">
        <v>22</v>
      </c>
      <c r="J116" s="80" t="str">
        <f>IF(J12="","",J12)</f>
        <v>4. 1. 2023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05" customHeight="1">
      <c r="A118" s="39"/>
      <c r="B118" s="40"/>
      <c r="C118" s="33" t="s">
        <v>24</v>
      </c>
      <c r="D118" s="41"/>
      <c r="E118" s="41"/>
      <c r="F118" s="28" t="str">
        <f>E15</f>
        <v>Město Nový Bydžov, Masarykovo nám. 1, 504 01</v>
      </c>
      <c r="G118" s="41"/>
      <c r="H118" s="41"/>
      <c r="I118" s="33" t="s">
        <v>30</v>
      </c>
      <c r="J118" s="37" t="str">
        <f>E21</f>
        <v>Architektura s.r.o., Vilkova 1142/15, Praha 4-Krč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28</v>
      </c>
      <c r="D119" s="41"/>
      <c r="E119" s="41"/>
      <c r="F119" s="28" t="str">
        <f>IF(E18="","",E18)</f>
        <v>Vyplň údaj</v>
      </c>
      <c r="G119" s="41"/>
      <c r="H119" s="41"/>
      <c r="I119" s="33" t="s">
        <v>33</v>
      </c>
      <c r="J119" s="37" t="str">
        <f>E24</f>
        <v>Projecticon s.r.o., A. Kopeckého 151, Nový Hrádek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4"/>
      <c r="B121" s="195"/>
      <c r="C121" s="196" t="s">
        <v>278</v>
      </c>
      <c r="D121" s="197" t="s">
        <v>62</v>
      </c>
      <c r="E121" s="197" t="s">
        <v>58</v>
      </c>
      <c r="F121" s="197" t="s">
        <v>59</v>
      </c>
      <c r="G121" s="197" t="s">
        <v>279</v>
      </c>
      <c r="H121" s="197" t="s">
        <v>280</v>
      </c>
      <c r="I121" s="197" t="s">
        <v>281</v>
      </c>
      <c r="J121" s="197" t="s">
        <v>249</v>
      </c>
      <c r="K121" s="198" t="s">
        <v>282</v>
      </c>
      <c r="L121" s="199"/>
      <c r="M121" s="101" t="s">
        <v>1</v>
      </c>
      <c r="N121" s="102" t="s">
        <v>41</v>
      </c>
      <c r="O121" s="102" t="s">
        <v>283</v>
      </c>
      <c r="P121" s="102" t="s">
        <v>284</v>
      </c>
      <c r="Q121" s="102" t="s">
        <v>285</v>
      </c>
      <c r="R121" s="102" t="s">
        <v>286</v>
      </c>
      <c r="S121" s="102" t="s">
        <v>287</v>
      </c>
      <c r="T121" s="103" t="s">
        <v>288</v>
      </c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</row>
    <row r="122" s="2" customFormat="1" ht="22.8" customHeight="1">
      <c r="A122" s="39"/>
      <c r="B122" s="40"/>
      <c r="C122" s="108" t="s">
        <v>289</v>
      </c>
      <c r="D122" s="41"/>
      <c r="E122" s="41"/>
      <c r="F122" s="41"/>
      <c r="G122" s="41"/>
      <c r="H122" s="41"/>
      <c r="I122" s="41"/>
      <c r="J122" s="200">
        <f>BK122</f>
        <v>0</v>
      </c>
      <c r="K122" s="41"/>
      <c r="L122" s="45"/>
      <c r="M122" s="104"/>
      <c r="N122" s="201"/>
      <c r="O122" s="105"/>
      <c r="P122" s="202">
        <f>P123+P144+P175</f>
        <v>0</v>
      </c>
      <c r="Q122" s="105"/>
      <c r="R122" s="202">
        <f>R123+R144+R175</f>
        <v>51.61824</v>
      </c>
      <c r="S122" s="105"/>
      <c r="T122" s="203">
        <f>T123+T144+T175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76</v>
      </c>
      <c r="AU122" s="18" t="s">
        <v>251</v>
      </c>
      <c r="BK122" s="204">
        <f>BK123+BK144+BK175</f>
        <v>0</v>
      </c>
    </row>
    <row r="123" s="12" customFormat="1" ht="25.92" customHeight="1">
      <c r="A123" s="12"/>
      <c r="B123" s="205"/>
      <c r="C123" s="206"/>
      <c r="D123" s="207" t="s">
        <v>76</v>
      </c>
      <c r="E123" s="208" t="s">
        <v>290</v>
      </c>
      <c r="F123" s="208" t="s">
        <v>291</v>
      </c>
      <c r="G123" s="206"/>
      <c r="H123" s="206"/>
      <c r="I123" s="209"/>
      <c r="J123" s="210">
        <f>BK123</f>
        <v>0</v>
      </c>
      <c r="K123" s="206"/>
      <c r="L123" s="211"/>
      <c r="M123" s="212"/>
      <c r="N123" s="213"/>
      <c r="O123" s="213"/>
      <c r="P123" s="214">
        <f>P124</f>
        <v>0</v>
      </c>
      <c r="Q123" s="213"/>
      <c r="R123" s="214">
        <f>R124</f>
        <v>51.181919999999998</v>
      </c>
      <c r="S123" s="213"/>
      <c r="T123" s="215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85</v>
      </c>
      <c r="AT123" s="217" t="s">
        <v>76</v>
      </c>
      <c r="AU123" s="217" t="s">
        <v>77</v>
      </c>
      <c r="AY123" s="216" t="s">
        <v>292</v>
      </c>
      <c r="BK123" s="218">
        <f>BK124</f>
        <v>0</v>
      </c>
    </row>
    <row r="124" s="12" customFormat="1" ht="22.8" customHeight="1">
      <c r="A124" s="12"/>
      <c r="B124" s="205"/>
      <c r="C124" s="206"/>
      <c r="D124" s="207" t="s">
        <v>76</v>
      </c>
      <c r="E124" s="219" t="s">
        <v>85</v>
      </c>
      <c r="F124" s="219" t="s">
        <v>293</v>
      </c>
      <c r="G124" s="206"/>
      <c r="H124" s="206"/>
      <c r="I124" s="209"/>
      <c r="J124" s="220">
        <f>BK124</f>
        <v>0</v>
      </c>
      <c r="K124" s="206"/>
      <c r="L124" s="211"/>
      <c r="M124" s="212"/>
      <c r="N124" s="213"/>
      <c r="O124" s="213"/>
      <c r="P124" s="214">
        <f>SUM(P125:P143)</f>
        <v>0</v>
      </c>
      <c r="Q124" s="213"/>
      <c r="R124" s="214">
        <f>SUM(R125:R143)</f>
        <v>51.181919999999998</v>
      </c>
      <c r="S124" s="213"/>
      <c r="T124" s="215">
        <f>SUM(T125:T143)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85</v>
      </c>
      <c r="AT124" s="217" t="s">
        <v>76</v>
      </c>
      <c r="AU124" s="217" t="s">
        <v>85</v>
      </c>
      <c r="AY124" s="216" t="s">
        <v>292</v>
      </c>
      <c r="BK124" s="218">
        <f>SUM(BK125:BK143)</f>
        <v>0</v>
      </c>
    </row>
    <row r="125" s="2" customFormat="1" ht="24.15" customHeight="1">
      <c r="A125" s="39"/>
      <c r="B125" s="40"/>
      <c r="C125" s="221" t="s">
        <v>85</v>
      </c>
      <c r="D125" s="221" t="s">
        <v>294</v>
      </c>
      <c r="E125" s="222" t="s">
        <v>6542</v>
      </c>
      <c r="F125" s="223" t="s">
        <v>6543</v>
      </c>
      <c r="G125" s="224" t="s">
        <v>337</v>
      </c>
      <c r="H125" s="225">
        <v>20</v>
      </c>
      <c r="I125" s="226"/>
      <c r="J125" s="227">
        <f>ROUND(I125*H125,2)</f>
        <v>0</v>
      </c>
      <c r="K125" s="223" t="s">
        <v>298</v>
      </c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0.00010000000000000001</v>
      </c>
      <c r="R125" s="230">
        <f>Q125*H125</f>
        <v>0.002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120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299</v>
      </c>
      <c r="BM125" s="232" t="s">
        <v>120</v>
      </c>
    </row>
    <row r="126" s="2" customFormat="1" ht="24.15" customHeight="1">
      <c r="A126" s="39"/>
      <c r="B126" s="40"/>
      <c r="C126" s="221" t="s">
        <v>120</v>
      </c>
      <c r="D126" s="221" t="s">
        <v>294</v>
      </c>
      <c r="E126" s="222" t="s">
        <v>6544</v>
      </c>
      <c r="F126" s="223" t="s">
        <v>6545</v>
      </c>
      <c r="G126" s="224" t="s">
        <v>407</v>
      </c>
      <c r="H126" s="225">
        <v>4</v>
      </c>
      <c r="I126" s="226"/>
      <c r="J126" s="227">
        <f>ROUND(I126*H126,2)</f>
        <v>0</v>
      </c>
      <c r="K126" s="223" t="s">
        <v>298</v>
      </c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0.01068</v>
      </c>
      <c r="R126" s="230">
        <f>Q126*H126</f>
        <v>0.042720000000000001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299</v>
      </c>
      <c r="BM126" s="232" t="s">
        <v>299</v>
      </c>
    </row>
    <row r="127" s="2" customFormat="1" ht="24.15" customHeight="1">
      <c r="A127" s="39"/>
      <c r="B127" s="40"/>
      <c r="C127" s="221" t="s">
        <v>317</v>
      </c>
      <c r="D127" s="221" t="s">
        <v>294</v>
      </c>
      <c r="E127" s="222" t="s">
        <v>6546</v>
      </c>
      <c r="F127" s="223" t="s">
        <v>6547</v>
      </c>
      <c r="G127" s="224" t="s">
        <v>407</v>
      </c>
      <c r="H127" s="225">
        <v>10</v>
      </c>
      <c r="I127" s="226"/>
      <c r="J127" s="227">
        <f>ROUND(I127*H127,2)</f>
        <v>0</v>
      </c>
      <c r="K127" s="223" t="s">
        <v>298</v>
      </c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0.036900000000000002</v>
      </c>
      <c r="R127" s="230">
        <f>Q127*H127</f>
        <v>0.36899999999999999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299</v>
      </c>
      <c r="BM127" s="232" t="s">
        <v>346</v>
      </c>
    </row>
    <row r="128" s="2" customFormat="1" ht="33" customHeight="1">
      <c r="A128" s="39"/>
      <c r="B128" s="40"/>
      <c r="C128" s="221" t="s">
        <v>299</v>
      </c>
      <c r="D128" s="221" t="s">
        <v>294</v>
      </c>
      <c r="E128" s="222" t="s">
        <v>6553</v>
      </c>
      <c r="F128" s="223" t="s">
        <v>6554</v>
      </c>
      <c r="G128" s="224" t="s">
        <v>307</v>
      </c>
      <c r="H128" s="225">
        <v>148.5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357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6652</v>
      </c>
      <c r="G129" s="246"/>
      <c r="H129" s="249">
        <v>148.5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77</v>
      </c>
      <c r="AY129" s="255" t="s">
        <v>292</v>
      </c>
    </row>
    <row r="130" s="15" customFormat="1">
      <c r="A130" s="15"/>
      <c r="B130" s="256"/>
      <c r="C130" s="257"/>
      <c r="D130" s="236" t="s">
        <v>301</v>
      </c>
      <c r="E130" s="258" t="s">
        <v>1</v>
      </c>
      <c r="F130" s="259" t="s">
        <v>304</v>
      </c>
      <c r="G130" s="257"/>
      <c r="H130" s="260">
        <v>148.5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301</v>
      </c>
      <c r="AU130" s="266" t="s">
        <v>120</v>
      </c>
      <c r="AV130" s="15" t="s">
        <v>299</v>
      </c>
      <c r="AW130" s="15" t="s">
        <v>32</v>
      </c>
      <c r="AX130" s="15" t="s">
        <v>85</v>
      </c>
      <c r="AY130" s="266" t="s">
        <v>292</v>
      </c>
    </row>
    <row r="131" s="2" customFormat="1" ht="21.75" customHeight="1">
      <c r="A131" s="39"/>
      <c r="B131" s="40"/>
      <c r="C131" s="221" t="s">
        <v>341</v>
      </c>
      <c r="D131" s="221" t="s">
        <v>294</v>
      </c>
      <c r="E131" s="222" t="s">
        <v>6556</v>
      </c>
      <c r="F131" s="223" t="s">
        <v>6557</v>
      </c>
      <c r="G131" s="224" t="s">
        <v>297</v>
      </c>
      <c r="H131" s="225">
        <v>330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0.00084000000000000003</v>
      </c>
      <c r="R131" s="230">
        <f>Q131*H131</f>
        <v>0.2772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368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6653</v>
      </c>
      <c r="G132" s="246"/>
      <c r="H132" s="249">
        <v>330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77</v>
      </c>
      <c r="AY132" s="255" t="s">
        <v>292</v>
      </c>
    </row>
    <row r="133" s="15" customFormat="1">
      <c r="A133" s="15"/>
      <c r="B133" s="256"/>
      <c r="C133" s="257"/>
      <c r="D133" s="236" t="s">
        <v>301</v>
      </c>
      <c r="E133" s="258" t="s">
        <v>1</v>
      </c>
      <c r="F133" s="259" t="s">
        <v>304</v>
      </c>
      <c r="G133" s="257"/>
      <c r="H133" s="260">
        <v>330</v>
      </c>
      <c r="I133" s="261"/>
      <c r="J133" s="257"/>
      <c r="K133" s="257"/>
      <c r="L133" s="262"/>
      <c r="M133" s="263"/>
      <c r="N133" s="264"/>
      <c r="O133" s="264"/>
      <c r="P133" s="264"/>
      <c r="Q133" s="264"/>
      <c r="R133" s="264"/>
      <c r="S133" s="264"/>
      <c r="T133" s="26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6" t="s">
        <v>301</v>
      </c>
      <c r="AU133" s="266" t="s">
        <v>120</v>
      </c>
      <c r="AV133" s="15" t="s">
        <v>299</v>
      </c>
      <c r="AW133" s="15" t="s">
        <v>32</v>
      </c>
      <c r="AX133" s="15" t="s">
        <v>85</v>
      </c>
      <c r="AY133" s="266" t="s">
        <v>292</v>
      </c>
    </row>
    <row r="134" s="2" customFormat="1" ht="24.15" customHeight="1">
      <c r="A134" s="39"/>
      <c r="B134" s="40"/>
      <c r="C134" s="221" t="s">
        <v>346</v>
      </c>
      <c r="D134" s="221" t="s">
        <v>294</v>
      </c>
      <c r="E134" s="222" t="s">
        <v>6558</v>
      </c>
      <c r="F134" s="223" t="s">
        <v>6559</v>
      </c>
      <c r="G134" s="224" t="s">
        <v>297</v>
      </c>
      <c r="H134" s="225">
        <v>330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399</v>
      </c>
    </row>
    <row r="135" s="2" customFormat="1" ht="37.8" customHeight="1">
      <c r="A135" s="39"/>
      <c r="B135" s="40"/>
      <c r="C135" s="221" t="s">
        <v>352</v>
      </c>
      <c r="D135" s="221" t="s">
        <v>294</v>
      </c>
      <c r="E135" s="222" t="s">
        <v>6560</v>
      </c>
      <c r="F135" s="223" t="s">
        <v>6561</v>
      </c>
      <c r="G135" s="224" t="s">
        <v>307</v>
      </c>
      <c r="H135" s="225">
        <v>29.699999999999999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415</v>
      </c>
    </row>
    <row r="136" s="2" customFormat="1" ht="24.15" customHeight="1">
      <c r="A136" s="39"/>
      <c r="B136" s="40"/>
      <c r="C136" s="221" t="s">
        <v>357</v>
      </c>
      <c r="D136" s="221" t="s">
        <v>294</v>
      </c>
      <c r="E136" s="222" t="s">
        <v>358</v>
      </c>
      <c r="F136" s="223" t="s">
        <v>4827</v>
      </c>
      <c r="G136" s="224" t="s">
        <v>307</v>
      </c>
      <c r="H136" s="225">
        <v>29.699999999999999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438</v>
      </c>
    </row>
    <row r="137" s="2" customFormat="1" ht="24.15" customHeight="1">
      <c r="A137" s="39"/>
      <c r="B137" s="40"/>
      <c r="C137" s="221" t="s">
        <v>362</v>
      </c>
      <c r="D137" s="221" t="s">
        <v>294</v>
      </c>
      <c r="E137" s="222" t="s">
        <v>4835</v>
      </c>
      <c r="F137" s="223" t="s">
        <v>4836</v>
      </c>
      <c r="G137" s="224" t="s">
        <v>307</v>
      </c>
      <c r="H137" s="225">
        <v>118.8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449</v>
      </c>
    </row>
    <row r="138" s="14" customFormat="1">
      <c r="A138" s="14"/>
      <c r="B138" s="245"/>
      <c r="C138" s="246"/>
      <c r="D138" s="236" t="s">
        <v>301</v>
      </c>
      <c r="E138" s="247" t="s">
        <v>1</v>
      </c>
      <c r="F138" s="248" t="s">
        <v>6654</v>
      </c>
      <c r="G138" s="246"/>
      <c r="H138" s="249">
        <v>118.8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301</v>
      </c>
      <c r="AU138" s="255" t="s">
        <v>120</v>
      </c>
      <c r="AV138" s="14" t="s">
        <v>120</v>
      </c>
      <c r="AW138" s="14" t="s">
        <v>32</v>
      </c>
      <c r="AX138" s="14" t="s">
        <v>77</v>
      </c>
      <c r="AY138" s="255" t="s">
        <v>292</v>
      </c>
    </row>
    <row r="139" s="15" customFormat="1">
      <c r="A139" s="15"/>
      <c r="B139" s="256"/>
      <c r="C139" s="257"/>
      <c r="D139" s="236" t="s">
        <v>301</v>
      </c>
      <c r="E139" s="258" t="s">
        <v>1</v>
      </c>
      <c r="F139" s="259" t="s">
        <v>304</v>
      </c>
      <c r="G139" s="257"/>
      <c r="H139" s="260">
        <v>118.8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301</v>
      </c>
      <c r="AU139" s="266" t="s">
        <v>120</v>
      </c>
      <c r="AV139" s="15" t="s">
        <v>299</v>
      </c>
      <c r="AW139" s="15" t="s">
        <v>32</v>
      </c>
      <c r="AX139" s="15" t="s">
        <v>85</v>
      </c>
      <c r="AY139" s="266" t="s">
        <v>292</v>
      </c>
    </row>
    <row r="140" s="2" customFormat="1" ht="24.15" customHeight="1">
      <c r="A140" s="39"/>
      <c r="B140" s="40"/>
      <c r="C140" s="221" t="s">
        <v>368</v>
      </c>
      <c r="D140" s="221" t="s">
        <v>294</v>
      </c>
      <c r="E140" s="222" t="s">
        <v>5768</v>
      </c>
      <c r="F140" s="223" t="s">
        <v>5769</v>
      </c>
      <c r="G140" s="224" t="s">
        <v>307</v>
      </c>
      <c r="H140" s="225">
        <v>29.699999999999999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459</v>
      </c>
    </row>
    <row r="141" s="14" customFormat="1">
      <c r="A141" s="14"/>
      <c r="B141" s="245"/>
      <c r="C141" s="246"/>
      <c r="D141" s="236" t="s">
        <v>301</v>
      </c>
      <c r="E141" s="247" t="s">
        <v>1</v>
      </c>
      <c r="F141" s="248" t="s">
        <v>6655</v>
      </c>
      <c r="G141" s="246"/>
      <c r="H141" s="249">
        <v>29.699999999999999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301</v>
      </c>
      <c r="AU141" s="255" t="s">
        <v>120</v>
      </c>
      <c r="AV141" s="14" t="s">
        <v>120</v>
      </c>
      <c r="AW141" s="14" t="s">
        <v>32</v>
      </c>
      <c r="AX141" s="14" t="s">
        <v>77</v>
      </c>
      <c r="AY141" s="255" t="s">
        <v>292</v>
      </c>
    </row>
    <row r="142" s="15" customFormat="1">
      <c r="A142" s="15"/>
      <c r="B142" s="256"/>
      <c r="C142" s="257"/>
      <c r="D142" s="236" t="s">
        <v>301</v>
      </c>
      <c r="E142" s="258" t="s">
        <v>1</v>
      </c>
      <c r="F142" s="259" t="s">
        <v>304</v>
      </c>
      <c r="G142" s="257"/>
      <c r="H142" s="260">
        <v>29.699999999999999</v>
      </c>
      <c r="I142" s="261"/>
      <c r="J142" s="257"/>
      <c r="K142" s="257"/>
      <c r="L142" s="262"/>
      <c r="M142" s="263"/>
      <c r="N142" s="264"/>
      <c r="O142" s="264"/>
      <c r="P142" s="264"/>
      <c r="Q142" s="264"/>
      <c r="R142" s="264"/>
      <c r="S142" s="264"/>
      <c r="T142" s="26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6" t="s">
        <v>301</v>
      </c>
      <c r="AU142" s="266" t="s">
        <v>120</v>
      </c>
      <c r="AV142" s="15" t="s">
        <v>299</v>
      </c>
      <c r="AW142" s="15" t="s">
        <v>32</v>
      </c>
      <c r="AX142" s="15" t="s">
        <v>85</v>
      </c>
      <c r="AY142" s="266" t="s">
        <v>292</v>
      </c>
    </row>
    <row r="143" s="2" customFormat="1" ht="16.5" customHeight="1">
      <c r="A143" s="39"/>
      <c r="B143" s="40"/>
      <c r="C143" s="278" t="s">
        <v>372</v>
      </c>
      <c r="D143" s="278" t="s">
        <v>626</v>
      </c>
      <c r="E143" s="279" t="s">
        <v>4845</v>
      </c>
      <c r="F143" s="280" t="s">
        <v>6564</v>
      </c>
      <c r="G143" s="281" t="s">
        <v>365</v>
      </c>
      <c r="H143" s="282">
        <v>50.491</v>
      </c>
      <c r="I143" s="283"/>
      <c r="J143" s="284">
        <f>ROUND(I143*H143,2)</f>
        <v>0</v>
      </c>
      <c r="K143" s="280" t="s">
        <v>298</v>
      </c>
      <c r="L143" s="285"/>
      <c r="M143" s="286" t="s">
        <v>1</v>
      </c>
      <c r="N143" s="287" t="s">
        <v>42</v>
      </c>
      <c r="O143" s="92"/>
      <c r="P143" s="230">
        <f>O143*H143</f>
        <v>0</v>
      </c>
      <c r="Q143" s="230">
        <v>1</v>
      </c>
      <c r="R143" s="230">
        <f>Q143*H143</f>
        <v>50.491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357</v>
      </c>
      <c r="AT143" s="232" t="s">
        <v>626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485</v>
      </c>
    </row>
    <row r="144" s="12" customFormat="1" ht="25.92" customHeight="1">
      <c r="A144" s="12"/>
      <c r="B144" s="205"/>
      <c r="C144" s="206"/>
      <c r="D144" s="207" t="s">
        <v>76</v>
      </c>
      <c r="E144" s="208" t="s">
        <v>1494</v>
      </c>
      <c r="F144" s="208" t="s">
        <v>1495</v>
      </c>
      <c r="G144" s="206"/>
      <c r="H144" s="206"/>
      <c r="I144" s="209"/>
      <c r="J144" s="210">
        <f>BK144</f>
        <v>0</v>
      </c>
      <c r="K144" s="206"/>
      <c r="L144" s="211"/>
      <c r="M144" s="212"/>
      <c r="N144" s="213"/>
      <c r="O144" s="213"/>
      <c r="P144" s="214">
        <f>P145+P168</f>
        <v>0</v>
      </c>
      <c r="Q144" s="213"/>
      <c r="R144" s="214">
        <f>R145+R168</f>
        <v>0.43631999999999993</v>
      </c>
      <c r="S144" s="213"/>
      <c r="T144" s="215">
        <f>T145+T168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6" t="s">
        <v>120</v>
      </c>
      <c r="AT144" s="217" t="s">
        <v>76</v>
      </c>
      <c r="AU144" s="217" t="s">
        <v>77</v>
      </c>
      <c r="AY144" s="216" t="s">
        <v>292</v>
      </c>
      <c r="BK144" s="218">
        <f>BK145+BK168</f>
        <v>0</v>
      </c>
    </row>
    <row r="145" s="12" customFormat="1" ht="22.8" customHeight="1">
      <c r="A145" s="12"/>
      <c r="B145" s="205"/>
      <c r="C145" s="206"/>
      <c r="D145" s="207" t="s">
        <v>76</v>
      </c>
      <c r="E145" s="219" t="s">
        <v>6568</v>
      </c>
      <c r="F145" s="219" t="s">
        <v>6569</v>
      </c>
      <c r="G145" s="206"/>
      <c r="H145" s="206"/>
      <c r="I145" s="209"/>
      <c r="J145" s="220">
        <f>BK145</f>
        <v>0</v>
      </c>
      <c r="K145" s="206"/>
      <c r="L145" s="211"/>
      <c r="M145" s="212"/>
      <c r="N145" s="213"/>
      <c r="O145" s="213"/>
      <c r="P145" s="214">
        <f>SUM(P146:P167)</f>
        <v>0</v>
      </c>
      <c r="Q145" s="213"/>
      <c r="R145" s="214">
        <f>SUM(R146:R167)</f>
        <v>0.43316999999999994</v>
      </c>
      <c r="S145" s="213"/>
      <c r="T145" s="215">
        <f>SUM(T146:T167)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6" t="s">
        <v>120</v>
      </c>
      <c r="AT145" s="217" t="s">
        <v>76</v>
      </c>
      <c r="AU145" s="217" t="s">
        <v>85</v>
      </c>
      <c r="AY145" s="216" t="s">
        <v>292</v>
      </c>
      <c r="BK145" s="218">
        <f>SUM(BK146:BK167)</f>
        <v>0</v>
      </c>
    </row>
    <row r="146" s="2" customFormat="1" ht="24.15" customHeight="1">
      <c r="A146" s="39"/>
      <c r="B146" s="40"/>
      <c r="C146" s="221" t="s">
        <v>399</v>
      </c>
      <c r="D146" s="221" t="s">
        <v>294</v>
      </c>
      <c r="E146" s="222" t="s">
        <v>6656</v>
      </c>
      <c r="F146" s="223" t="s">
        <v>6657</v>
      </c>
      <c r="G146" s="224" t="s">
        <v>407</v>
      </c>
      <c r="H146" s="225">
        <v>10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0.00147</v>
      </c>
      <c r="R146" s="230">
        <f>Q146*H146</f>
        <v>0.0147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438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438</v>
      </c>
      <c r="BM146" s="232" t="s">
        <v>494</v>
      </c>
    </row>
    <row r="147" s="2" customFormat="1" ht="24.15" customHeight="1">
      <c r="A147" s="39"/>
      <c r="B147" s="40"/>
      <c r="C147" s="221" t="s">
        <v>404</v>
      </c>
      <c r="D147" s="221" t="s">
        <v>294</v>
      </c>
      <c r="E147" s="222" t="s">
        <v>6658</v>
      </c>
      <c r="F147" s="223" t="s">
        <v>6659</v>
      </c>
      <c r="G147" s="224" t="s">
        <v>407</v>
      </c>
      <c r="H147" s="225">
        <v>1</v>
      </c>
      <c r="I147" s="226"/>
      <c r="J147" s="227">
        <f>ROUND(I147*H147,2)</f>
        <v>0</v>
      </c>
      <c r="K147" s="223" t="s">
        <v>298</v>
      </c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0.0018500000000000001</v>
      </c>
      <c r="R147" s="230">
        <f>Q147*H147</f>
        <v>0.0018500000000000001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438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438</v>
      </c>
      <c r="BM147" s="232" t="s">
        <v>503</v>
      </c>
    </row>
    <row r="148" s="2" customFormat="1" ht="24.15" customHeight="1">
      <c r="A148" s="39"/>
      <c r="B148" s="40"/>
      <c r="C148" s="221" t="s">
        <v>415</v>
      </c>
      <c r="D148" s="221" t="s">
        <v>294</v>
      </c>
      <c r="E148" s="222" t="s">
        <v>6660</v>
      </c>
      <c r="F148" s="223" t="s">
        <v>6661</v>
      </c>
      <c r="G148" s="224" t="s">
        <v>407</v>
      </c>
      <c r="H148" s="225">
        <v>4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0.00396</v>
      </c>
      <c r="R148" s="230">
        <f>Q148*H148</f>
        <v>0.01584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438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438</v>
      </c>
      <c r="BM148" s="232" t="s">
        <v>523</v>
      </c>
    </row>
    <row r="149" s="2" customFormat="1" ht="24.15" customHeight="1">
      <c r="A149" s="39"/>
      <c r="B149" s="40"/>
      <c r="C149" s="221" t="s">
        <v>8</v>
      </c>
      <c r="D149" s="221" t="s">
        <v>294</v>
      </c>
      <c r="E149" s="222" t="s">
        <v>6662</v>
      </c>
      <c r="F149" s="223" t="s">
        <v>6663</v>
      </c>
      <c r="G149" s="224" t="s">
        <v>407</v>
      </c>
      <c r="H149" s="225">
        <v>8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0.0067999999999999996</v>
      </c>
      <c r="R149" s="230">
        <f>Q149*H149</f>
        <v>0.054399999999999997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438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438</v>
      </c>
      <c r="BM149" s="232" t="s">
        <v>554</v>
      </c>
    </row>
    <row r="150" s="2" customFormat="1" ht="16.5" customHeight="1">
      <c r="A150" s="39"/>
      <c r="B150" s="40"/>
      <c r="C150" s="221" t="s">
        <v>438</v>
      </c>
      <c r="D150" s="221" t="s">
        <v>294</v>
      </c>
      <c r="E150" s="222" t="s">
        <v>6664</v>
      </c>
      <c r="F150" s="223" t="s">
        <v>6665</v>
      </c>
      <c r="G150" s="224" t="s">
        <v>407</v>
      </c>
      <c r="H150" s="225">
        <v>1</v>
      </c>
      <c r="I150" s="226"/>
      <c r="J150" s="227">
        <f>ROUND(I150*H150,2)</f>
        <v>0</v>
      </c>
      <c r="K150" s="223" t="s">
        <v>298</v>
      </c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0.0025600000000000002</v>
      </c>
      <c r="R150" s="230">
        <f>Q150*H150</f>
        <v>0.0025600000000000002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438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438</v>
      </c>
      <c r="BM150" s="232" t="s">
        <v>573</v>
      </c>
    </row>
    <row r="151" s="2" customFormat="1" ht="16.5" customHeight="1">
      <c r="A151" s="39"/>
      <c r="B151" s="40"/>
      <c r="C151" s="221" t="s">
        <v>445</v>
      </c>
      <c r="D151" s="221" t="s">
        <v>294</v>
      </c>
      <c r="E151" s="222" t="s">
        <v>6666</v>
      </c>
      <c r="F151" s="223" t="s">
        <v>6667</v>
      </c>
      <c r="G151" s="224" t="s">
        <v>407</v>
      </c>
      <c r="H151" s="225">
        <v>1</v>
      </c>
      <c r="I151" s="226"/>
      <c r="J151" s="227">
        <f>ROUND(I151*H151,2)</f>
        <v>0</v>
      </c>
      <c r="K151" s="223" t="s">
        <v>298</v>
      </c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0.01171</v>
      </c>
      <c r="R151" s="230">
        <f>Q151*H151</f>
        <v>0.01171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438</v>
      </c>
      <c r="AT151" s="232" t="s">
        <v>294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438</v>
      </c>
      <c r="BM151" s="232" t="s">
        <v>583</v>
      </c>
    </row>
    <row r="152" s="2" customFormat="1" ht="24.15" customHeight="1">
      <c r="A152" s="39"/>
      <c r="B152" s="40"/>
      <c r="C152" s="221" t="s">
        <v>449</v>
      </c>
      <c r="D152" s="221" t="s">
        <v>294</v>
      </c>
      <c r="E152" s="222" t="s">
        <v>6668</v>
      </c>
      <c r="F152" s="223" t="s">
        <v>6669</v>
      </c>
      <c r="G152" s="224" t="s">
        <v>407</v>
      </c>
      <c r="H152" s="225">
        <v>165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0.00191</v>
      </c>
      <c r="R152" s="230">
        <f>Q152*H152</f>
        <v>0.31514999999999999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438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438</v>
      </c>
      <c r="BM152" s="232" t="s">
        <v>591</v>
      </c>
    </row>
    <row r="153" s="2" customFormat="1" ht="24.15" customHeight="1">
      <c r="A153" s="39"/>
      <c r="B153" s="40"/>
      <c r="C153" s="221" t="s">
        <v>454</v>
      </c>
      <c r="D153" s="221" t="s">
        <v>294</v>
      </c>
      <c r="E153" s="222" t="s">
        <v>6670</v>
      </c>
      <c r="F153" s="223" t="s">
        <v>6671</v>
      </c>
      <c r="G153" s="224" t="s">
        <v>407</v>
      </c>
      <c r="H153" s="225">
        <v>15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438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438</v>
      </c>
      <c r="BM153" s="232" t="s">
        <v>599</v>
      </c>
    </row>
    <row r="154" s="2" customFormat="1" ht="16.5" customHeight="1">
      <c r="A154" s="39"/>
      <c r="B154" s="40"/>
      <c r="C154" s="221" t="s">
        <v>459</v>
      </c>
      <c r="D154" s="221" t="s">
        <v>294</v>
      </c>
      <c r="E154" s="222" t="s">
        <v>6574</v>
      </c>
      <c r="F154" s="223" t="s">
        <v>6575</v>
      </c>
      <c r="G154" s="224" t="s">
        <v>581</v>
      </c>
      <c r="H154" s="225">
        <v>2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438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438</v>
      </c>
      <c r="BM154" s="232" t="s">
        <v>607</v>
      </c>
    </row>
    <row r="155" s="2" customFormat="1" ht="16.5" customHeight="1">
      <c r="A155" s="39"/>
      <c r="B155" s="40"/>
      <c r="C155" s="221" t="s">
        <v>7</v>
      </c>
      <c r="D155" s="221" t="s">
        <v>294</v>
      </c>
      <c r="E155" s="222" t="s">
        <v>6576</v>
      </c>
      <c r="F155" s="223" t="s">
        <v>6577</v>
      </c>
      <c r="G155" s="224" t="s">
        <v>407</v>
      </c>
      <c r="H155" s="225">
        <v>180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438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438</v>
      </c>
      <c r="BM155" s="232" t="s">
        <v>615</v>
      </c>
    </row>
    <row r="156" s="2" customFormat="1" ht="16.5" customHeight="1">
      <c r="A156" s="39"/>
      <c r="B156" s="40"/>
      <c r="C156" s="221" t="s">
        <v>485</v>
      </c>
      <c r="D156" s="221" t="s">
        <v>294</v>
      </c>
      <c r="E156" s="222" t="s">
        <v>6578</v>
      </c>
      <c r="F156" s="223" t="s">
        <v>6579</v>
      </c>
      <c r="G156" s="224" t="s">
        <v>581</v>
      </c>
      <c r="H156" s="225">
        <v>1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438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438</v>
      </c>
      <c r="BM156" s="232" t="s">
        <v>625</v>
      </c>
    </row>
    <row r="157" s="2" customFormat="1" ht="24.15" customHeight="1">
      <c r="A157" s="39"/>
      <c r="B157" s="40"/>
      <c r="C157" s="221" t="s">
        <v>489</v>
      </c>
      <c r="D157" s="221" t="s">
        <v>294</v>
      </c>
      <c r="E157" s="222" t="s">
        <v>6672</v>
      </c>
      <c r="F157" s="223" t="s">
        <v>6673</v>
      </c>
      <c r="G157" s="224" t="s">
        <v>581</v>
      </c>
      <c r="H157" s="225">
        <v>1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0.0046800000000000001</v>
      </c>
      <c r="R157" s="230">
        <f>Q157*H157</f>
        <v>0.0046800000000000001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438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438</v>
      </c>
      <c r="BM157" s="232" t="s">
        <v>639</v>
      </c>
    </row>
    <row r="158" s="2" customFormat="1" ht="21.75" customHeight="1">
      <c r="A158" s="39"/>
      <c r="B158" s="40"/>
      <c r="C158" s="278" t="s">
        <v>494</v>
      </c>
      <c r="D158" s="278" t="s">
        <v>626</v>
      </c>
      <c r="E158" s="279" t="s">
        <v>6674</v>
      </c>
      <c r="F158" s="280" t="s">
        <v>6675</v>
      </c>
      <c r="G158" s="281" t="s">
        <v>3216</v>
      </c>
      <c r="H158" s="282">
        <v>1</v>
      </c>
      <c r="I158" s="283"/>
      <c r="J158" s="284">
        <f>ROUND(I158*H158,2)</f>
        <v>0</v>
      </c>
      <c r="K158" s="280" t="s">
        <v>1</v>
      </c>
      <c r="L158" s="285"/>
      <c r="M158" s="286" t="s">
        <v>1</v>
      </c>
      <c r="N158" s="287" t="s">
        <v>42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573</v>
      </c>
      <c r="AT158" s="232" t="s">
        <v>626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438</v>
      </c>
      <c r="BM158" s="232" t="s">
        <v>670</v>
      </c>
    </row>
    <row r="159" s="2" customFormat="1" ht="24.15" customHeight="1">
      <c r="A159" s="39"/>
      <c r="B159" s="40"/>
      <c r="C159" s="278" t="s">
        <v>498</v>
      </c>
      <c r="D159" s="278" t="s">
        <v>626</v>
      </c>
      <c r="E159" s="279" t="s">
        <v>6676</v>
      </c>
      <c r="F159" s="280" t="s">
        <v>6677</v>
      </c>
      <c r="G159" s="281" t="s">
        <v>3216</v>
      </c>
      <c r="H159" s="282">
        <v>2</v>
      </c>
      <c r="I159" s="283"/>
      <c r="J159" s="284">
        <f>ROUND(I159*H159,2)</f>
        <v>0</v>
      </c>
      <c r="K159" s="280" t="s">
        <v>1</v>
      </c>
      <c r="L159" s="285"/>
      <c r="M159" s="286" t="s">
        <v>1</v>
      </c>
      <c r="N159" s="287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573</v>
      </c>
      <c r="AT159" s="232" t="s">
        <v>626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438</v>
      </c>
      <c r="BM159" s="232" t="s">
        <v>708</v>
      </c>
    </row>
    <row r="160" s="2" customFormat="1" ht="21.75" customHeight="1">
      <c r="A160" s="39"/>
      <c r="B160" s="40"/>
      <c r="C160" s="221" t="s">
        <v>503</v>
      </c>
      <c r="D160" s="221" t="s">
        <v>294</v>
      </c>
      <c r="E160" s="222" t="s">
        <v>6678</v>
      </c>
      <c r="F160" s="223" t="s">
        <v>6679</v>
      </c>
      <c r="G160" s="224" t="s">
        <v>581</v>
      </c>
      <c r="H160" s="225">
        <v>1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0.00018000000000000001</v>
      </c>
      <c r="R160" s="230">
        <f>Q160*H160</f>
        <v>0.00018000000000000001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438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438</v>
      </c>
      <c r="BM160" s="232" t="s">
        <v>751</v>
      </c>
    </row>
    <row r="161" s="2" customFormat="1" ht="24.15" customHeight="1">
      <c r="A161" s="39"/>
      <c r="B161" s="40"/>
      <c r="C161" s="221" t="s">
        <v>517</v>
      </c>
      <c r="D161" s="221" t="s">
        <v>294</v>
      </c>
      <c r="E161" s="222" t="s">
        <v>6680</v>
      </c>
      <c r="F161" s="223" t="s">
        <v>6681</v>
      </c>
      <c r="G161" s="224" t="s">
        <v>581</v>
      </c>
      <c r="H161" s="225">
        <v>2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0.00024000000000000001</v>
      </c>
      <c r="R161" s="230">
        <f>Q161*H161</f>
        <v>0.00048000000000000001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438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438</v>
      </c>
      <c r="BM161" s="232" t="s">
        <v>783</v>
      </c>
    </row>
    <row r="162" s="2" customFormat="1" ht="24.15" customHeight="1">
      <c r="A162" s="39"/>
      <c r="B162" s="40"/>
      <c r="C162" s="221" t="s">
        <v>523</v>
      </c>
      <c r="D162" s="221" t="s">
        <v>294</v>
      </c>
      <c r="E162" s="222" t="s">
        <v>6682</v>
      </c>
      <c r="F162" s="223" t="s">
        <v>6683</v>
      </c>
      <c r="G162" s="224" t="s">
        <v>581</v>
      </c>
      <c r="H162" s="225">
        <v>2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42</v>
      </c>
      <c r="O162" s="92"/>
      <c r="P162" s="230">
        <f>O162*H162</f>
        <v>0</v>
      </c>
      <c r="Q162" s="230">
        <v>0.0012999999999999999</v>
      </c>
      <c r="R162" s="230">
        <f>Q162*H162</f>
        <v>0.0025999999999999999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438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438</v>
      </c>
      <c r="BM162" s="232" t="s">
        <v>804</v>
      </c>
    </row>
    <row r="163" s="2" customFormat="1" ht="24.15" customHeight="1">
      <c r="A163" s="39"/>
      <c r="B163" s="40"/>
      <c r="C163" s="221" t="s">
        <v>532</v>
      </c>
      <c r="D163" s="221" t="s">
        <v>294</v>
      </c>
      <c r="E163" s="222" t="s">
        <v>6684</v>
      </c>
      <c r="F163" s="223" t="s">
        <v>6685</v>
      </c>
      <c r="G163" s="224" t="s">
        <v>1911</v>
      </c>
      <c r="H163" s="225">
        <v>1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0.0090200000000000002</v>
      </c>
      <c r="R163" s="230">
        <f>Q163*H163</f>
        <v>0.0090200000000000002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438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438</v>
      </c>
      <c r="BM163" s="232" t="s">
        <v>821</v>
      </c>
    </row>
    <row r="164" s="2" customFormat="1" ht="24.15" customHeight="1">
      <c r="A164" s="39"/>
      <c r="B164" s="40"/>
      <c r="C164" s="221" t="s">
        <v>554</v>
      </c>
      <c r="D164" s="221" t="s">
        <v>294</v>
      </c>
      <c r="E164" s="222" t="s">
        <v>6686</v>
      </c>
      <c r="F164" s="223" t="s">
        <v>6687</v>
      </c>
      <c r="G164" s="224" t="s">
        <v>581</v>
      </c>
      <c r="H164" s="225">
        <v>3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438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438</v>
      </c>
      <c r="BM164" s="232" t="s">
        <v>829</v>
      </c>
    </row>
    <row r="165" s="2" customFormat="1" ht="24.15" customHeight="1">
      <c r="A165" s="39"/>
      <c r="B165" s="40"/>
      <c r="C165" s="221" t="s">
        <v>562</v>
      </c>
      <c r="D165" s="221" t="s">
        <v>294</v>
      </c>
      <c r="E165" s="222" t="s">
        <v>6688</v>
      </c>
      <c r="F165" s="223" t="s">
        <v>6689</v>
      </c>
      <c r="G165" s="224" t="s">
        <v>581</v>
      </c>
      <c r="H165" s="225">
        <v>2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438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438</v>
      </c>
      <c r="BM165" s="232" t="s">
        <v>839</v>
      </c>
    </row>
    <row r="166" s="2" customFormat="1" ht="24.15" customHeight="1">
      <c r="A166" s="39"/>
      <c r="B166" s="40"/>
      <c r="C166" s="221" t="s">
        <v>573</v>
      </c>
      <c r="D166" s="221" t="s">
        <v>294</v>
      </c>
      <c r="E166" s="222" t="s">
        <v>6587</v>
      </c>
      <c r="F166" s="223" t="s">
        <v>6588</v>
      </c>
      <c r="G166" s="224" t="s">
        <v>365</v>
      </c>
      <c r="H166" s="225">
        <v>0.76200000000000001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438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438</v>
      </c>
      <c r="BM166" s="232" t="s">
        <v>852</v>
      </c>
    </row>
    <row r="167" s="2" customFormat="1" ht="24.15" customHeight="1">
      <c r="A167" s="39"/>
      <c r="B167" s="40"/>
      <c r="C167" s="221" t="s">
        <v>578</v>
      </c>
      <c r="D167" s="221" t="s">
        <v>294</v>
      </c>
      <c r="E167" s="222" t="s">
        <v>6589</v>
      </c>
      <c r="F167" s="223" t="s">
        <v>6590</v>
      </c>
      <c r="G167" s="224" t="s">
        <v>365</v>
      </c>
      <c r="H167" s="225">
        <v>0.76200000000000001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438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438</v>
      </c>
      <c r="BM167" s="232" t="s">
        <v>866</v>
      </c>
    </row>
    <row r="168" s="12" customFormat="1" ht="22.8" customHeight="1">
      <c r="A168" s="12"/>
      <c r="B168" s="205"/>
      <c r="C168" s="206"/>
      <c r="D168" s="207" t="s">
        <v>76</v>
      </c>
      <c r="E168" s="219" t="s">
        <v>2925</v>
      </c>
      <c r="F168" s="219" t="s">
        <v>2926</v>
      </c>
      <c r="G168" s="206"/>
      <c r="H168" s="206"/>
      <c r="I168" s="209"/>
      <c r="J168" s="220">
        <f>BK168</f>
        <v>0</v>
      </c>
      <c r="K168" s="206"/>
      <c r="L168" s="211"/>
      <c r="M168" s="212"/>
      <c r="N168" s="213"/>
      <c r="O168" s="213"/>
      <c r="P168" s="214">
        <f>SUM(P169:P174)</f>
        <v>0</v>
      </c>
      <c r="Q168" s="213"/>
      <c r="R168" s="214">
        <f>SUM(R169:R174)</f>
        <v>0.00315</v>
      </c>
      <c r="S168" s="213"/>
      <c r="T168" s="215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6" t="s">
        <v>120</v>
      </c>
      <c r="AT168" s="217" t="s">
        <v>76</v>
      </c>
      <c r="AU168" s="217" t="s">
        <v>85</v>
      </c>
      <c r="AY168" s="216" t="s">
        <v>292</v>
      </c>
      <c r="BK168" s="218">
        <f>SUM(BK169:BK174)</f>
        <v>0</v>
      </c>
    </row>
    <row r="169" s="2" customFormat="1" ht="24.15" customHeight="1">
      <c r="A169" s="39"/>
      <c r="B169" s="40"/>
      <c r="C169" s="221" t="s">
        <v>583</v>
      </c>
      <c r="D169" s="221" t="s">
        <v>294</v>
      </c>
      <c r="E169" s="222" t="s">
        <v>4783</v>
      </c>
      <c r="F169" s="223" t="s">
        <v>4784</v>
      </c>
      <c r="G169" s="224" t="s">
        <v>297</v>
      </c>
      <c r="H169" s="225">
        <v>1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42</v>
      </c>
      <c r="O169" s="92"/>
      <c r="P169" s="230">
        <f>O169*H169</f>
        <v>0</v>
      </c>
      <c r="Q169" s="230">
        <v>0.00013999999999999999</v>
      </c>
      <c r="R169" s="230">
        <f>Q169*H169</f>
        <v>0.00013999999999999999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438</v>
      </c>
      <c r="AT169" s="232" t="s">
        <v>294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438</v>
      </c>
      <c r="BM169" s="232" t="s">
        <v>876</v>
      </c>
    </row>
    <row r="170" s="2" customFormat="1" ht="24.15" customHeight="1">
      <c r="A170" s="39"/>
      <c r="B170" s="40"/>
      <c r="C170" s="221" t="s">
        <v>587</v>
      </c>
      <c r="D170" s="221" t="s">
        <v>294</v>
      </c>
      <c r="E170" s="222" t="s">
        <v>6690</v>
      </c>
      <c r="F170" s="223" t="s">
        <v>6691</v>
      </c>
      <c r="G170" s="224" t="s">
        <v>297</v>
      </c>
      <c r="H170" s="225">
        <v>1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42</v>
      </c>
      <c r="O170" s="92"/>
      <c r="P170" s="230">
        <f>O170*H170</f>
        <v>0</v>
      </c>
      <c r="Q170" s="230">
        <v>0.00012</v>
      </c>
      <c r="R170" s="230">
        <f>Q170*H170</f>
        <v>0.00012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438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438</v>
      </c>
      <c r="BM170" s="232" t="s">
        <v>907</v>
      </c>
    </row>
    <row r="171" s="2" customFormat="1" ht="24.15" customHeight="1">
      <c r="A171" s="39"/>
      <c r="B171" s="40"/>
      <c r="C171" s="221" t="s">
        <v>591</v>
      </c>
      <c r="D171" s="221" t="s">
        <v>294</v>
      </c>
      <c r="E171" s="222" t="s">
        <v>6692</v>
      </c>
      <c r="F171" s="223" t="s">
        <v>6693</v>
      </c>
      <c r="G171" s="224" t="s">
        <v>297</v>
      </c>
      <c r="H171" s="225">
        <v>1</v>
      </c>
      <c r="I171" s="226"/>
      <c r="J171" s="227">
        <f>ROUND(I171*H171,2)</f>
        <v>0</v>
      </c>
      <c r="K171" s="223" t="s">
        <v>298</v>
      </c>
      <c r="L171" s="45"/>
      <c r="M171" s="228" t="s">
        <v>1</v>
      </c>
      <c r="N171" s="229" t="s">
        <v>42</v>
      </c>
      <c r="O171" s="92"/>
      <c r="P171" s="230">
        <f>O171*H171</f>
        <v>0</v>
      </c>
      <c r="Q171" s="230">
        <v>0.00012999999999999999</v>
      </c>
      <c r="R171" s="230">
        <f>Q171*H171</f>
        <v>0.00012999999999999999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438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85</v>
      </c>
      <c r="BK171" s="233">
        <f>ROUND(I171*H171,2)</f>
        <v>0</v>
      </c>
      <c r="BL171" s="18" t="s">
        <v>438</v>
      </c>
      <c r="BM171" s="232" t="s">
        <v>914</v>
      </c>
    </row>
    <row r="172" s="2" customFormat="1" ht="24.15" customHeight="1">
      <c r="A172" s="39"/>
      <c r="B172" s="40"/>
      <c r="C172" s="221" t="s">
        <v>595</v>
      </c>
      <c r="D172" s="221" t="s">
        <v>294</v>
      </c>
      <c r="E172" s="222" t="s">
        <v>4785</v>
      </c>
      <c r="F172" s="223" t="s">
        <v>4786</v>
      </c>
      <c r="G172" s="224" t="s">
        <v>407</v>
      </c>
      <c r="H172" s="225">
        <v>23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4.0000000000000003E-05</v>
      </c>
      <c r="R172" s="230">
        <f>Q172*H172</f>
        <v>0.00092000000000000003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438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438</v>
      </c>
      <c r="BM172" s="232" t="s">
        <v>923</v>
      </c>
    </row>
    <row r="173" s="2" customFormat="1" ht="24.15" customHeight="1">
      <c r="A173" s="39"/>
      <c r="B173" s="40"/>
      <c r="C173" s="221" t="s">
        <v>599</v>
      </c>
      <c r="D173" s="221" t="s">
        <v>294</v>
      </c>
      <c r="E173" s="222" t="s">
        <v>6694</v>
      </c>
      <c r="F173" s="223" t="s">
        <v>6695</v>
      </c>
      <c r="G173" s="224" t="s">
        <v>407</v>
      </c>
      <c r="H173" s="225">
        <v>23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42</v>
      </c>
      <c r="O173" s="92"/>
      <c r="P173" s="230">
        <f>O173*H173</f>
        <v>0</v>
      </c>
      <c r="Q173" s="230">
        <v>4.0000000000000003E-05</v>
      </c>
      <c r="R173" s="230">
        <f>Q173*H173</f>
        <v>0.00092000000000000003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438</v>
      </c>
      <c r="AT173" s="232" t="s">
        <v>294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438</v>
      </c>
      <c r="BM173" s="232" t="s">
        <v>947</v>
      </c>
    </row>
    <row r="174" s="2" customFormat="1" ht="24.15" customHeight="1">
      <c r="A174" s="39"/>
      <c r="B174" s="40"/>
      <c r="C174" s="221" t="s">
        <v>603</v>
      </c>
      <c r="D174" s="221" t="s">
        <v>294</v>
      </c>
      <c r="E174" s="222" t="s">
        <v>6696</v>
      </c>
      <c r="F174" s="223" t="s">
        <v>6697</v>
      </c>
      <c r="G174" s="224" t="s">
        <v>407</v>
      </c>
      <c r="H174" s="225">
        <v>23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4.0000000000000003E-05</v>
      </c>
      <c r="R174" s="230">
        <f>Q174*H174</f>
        <v>0.00092000000000000003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438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438</v>
      </c>
      <c r="BM174" s="232" t="s">
        <v>962</v>
      </c>
    </row>
    <row r="175" s="12" customFormat="1" ht="25.92" customHeight="1">
      <c r="A175" s="12"/>
      <c r="B175" s="205"/>
      <c r="C175" s="206"/>
      <c r="D175" s="207" t="s">
        <v>76</v>
      </c>
      <c r="E175" s="208" t="s">
        <v>4787</v>
      </c>
      <c r="F175" s="208" t="s">
        <v>4788</v>
      </c>
      <c r="G175" s="206"/>
      <c r="H175" s="206"/>
      <c r="I175" s="209"/>
      <c r="J175" s="210">
        <f>BK175</f>
        <v>0</v>
      </c>
      <c r="K175" s="206"/>
      <c r="L175" s="211"/>
      <c r="M175" s="212"/>
      <c r="N175" s="213"/>
      <c r="O175" s="213"/>
      <c r="P175" s="214">
        <f>SUM(P176:P179)</f>
        <v>0</v>
      </c>
      <c r="Q175" s="213"/>
      <c r="R175" s="214">
        <f>SUM(R176:R179)</f>
        <v>0</v>
      </c>
      <c r="S175" s="213"/>
      <c r="T175" s="215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6" t="s">
        <v>299</v>
      </c>
      <c r="AT175" s="217" t="s">
        <v>76</v>
      </c>
      <c r="AU175" s="217" t="s">
        <v>77</v>
      </c>
      <c r="AY175" s="216" t="s">
        <v>292</v>
      </c>
      <c r="BK175" s="218">
        <f>SUM(BK176:BK179)</f>
        <v>0</v>
      </c>
    </row>
    <row r="176" s="2" customFormat="1" ht="21.75" customHeight="1">
      <c r="A176" s="39"/>
      <c r="B176" s="40"/>
      <c r="C176" s="221" t="s">
        <v>607</v>
      </c>
      <c r="D176" s="221" t="s">
        <v>294</v>
      </c>
      <c r="E176" s="222" t="s">
        <v>4789</v>
      </c>
      <c r="F176" s="223" t="s">
        <v>6591</v>
      </c>
      <c r="G176" s="224" t="s">
        <v>337</v>
      </c>
      <c r="H176" s="225">
        <v>25</v>
      </c>
      <c r="I176" s="226"/>
      <c r="J176" s="227">
        <f>ROUND(I176*H176,2)</f>
        <v>0</v>
      </c>
      <c r="K176" s="223" t="s">
        <v>298</v>
      </c>
      <c r="L176" s="45"/>
      <c r="M176" s="228" t="s">
        <v>1</v>
      </c>
      <c r="N176" s="229" t="s">
        <v>42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4791</v>
      </c>
      <c r="AT176" s="232" t="s">
        <v>294</v>
      </c>
      <c r="AU176" s="232" t="s">
        <v>85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4791</v>
      </c>
      <c r="BM176" s="232" t="s">
        <v>970</v>
      </c>
    </row>
    <row r="177" s="2" customFormat="1" ht="16.5" customHeight="1">
      <c r="A177" s="39"/>
      <c r="B177" s="40"/>
      <c r="C177" s="221" t="s">
        <v>611</v>
      </c>
      <c r="D177" s="221" t="s">
        <v>294</v>
      </c>
      <c r="E177" s="222" t="s">
        <v>6698</v>
      </c>
      <c r="F177" s="223" t="s">
        <v>6699</v>
      </c>
      <c r="G177" s="224" t="s">
        <v>337</v>
      </c>
      <c r="H177" s="225">
        <v>20</v>
      </c>
      <c r="I177" s="226"/>
      <c r="J177" s="227">
        <f>ROUND(I177*H177,2)</f>
        <v>0</v>
      </c>
      <c r="K177" s="223" t="s">
        <v>298</v>
      </c>
      <c r="L177" s="45"/>
      <c r="M177" s="228" t="s">
        <v>1</v>
      </c>
      <c r="N177" s="229" t="s">
        <v>42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338</v>
      </c>
      <c r="AT177" s="232" t="s">
        <v>294</v>
      </c>
      <c r="AU177" s="232" t="s">
        <v>85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85</v>
      </c>
      <c r="BK177" s="233">
        <f>ROUND(I177*H177,2)</f>
        <v>0</v>
      </c>
      <c r="BL177" s="18" t="s">
        <v>338</v>
      </c>
      <c r="BM177" s="232" t="s">
        <v>6700</v>
      </c>
    </row>
    <row r="178" s="14" customFormat="1">
      <c r="A178" s="14"/>
      <c r="B178" s="245"/>
      <c r="C178" s="246"/>
      <c r="D178" s="236" t="s">
        <v>301</v>
      </c>
      <c r="E178" s="247" t="s">
        <v>1</v>
      </c>
      <c r="F178" s="248" t="s">
        <v>6701</v>
      </c>
      <c r="G178" s="246"/>
      <c r="H178" s="249">
        <v>20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301</v>
      </c>
      <c r="AU178" s="255" t="s">
        <v>85</v>
      </c>
      <c r="AV178" s="14" t="s">
        <v>120</v>
      </c>
      <c r="AW178" s="14" t="s">
        <v>32</v>
      </c>
      <c r="AX178" s="14" t="s">
        <v>85</v>
      </c>
      <c r="AY178" s="255" t="s">
        <v>292</v>
      </c>
    </row>
    <row r="179" s="2" customFormat="1" ht="16.5" customHeight="1">
      <c r="A179" s="39"/>
      <c r="B179" s="40"/>
      <c r="C179" s="221" t="s">
        <v>615</v>
      </c>
      <c r="D179" s="221" t="s">
        <v>294</v>
      </c>
      <c r="E179" s="222" t="s">
        <v>4794</v>
      </c>
      <c r="F179" s="223" t="s">
        <v>5297</v>
      </c>
      <c r="G179" s="224" t="s">
        <v>337</v>
      </c>
      <c r="H179" s="225">
        <v>8</v>
      </c>
      <c r="I179" s="226"/>
      <c r="J179" s="227">
        <f>ROUND(I179*H179,2)</f>
        <v>0</v>
      </c>
      <c r="K179" s="223" t="s">
        <v>298</v>
      </c>
      <c r="L179" s="45"/>
      <c r="M179" s="288" t="s">
        <v>1</v>
      </c>
      <c r="N179" s="289" t="s">
        <v>42</v>
      </c>
      <c r="O179" s="290"/>
      <c r="P179" s="291">
        <f>O179*H179</f>
        <v>0</v>
      </c>
      <c r="Q179" s="291">
        <v>0</v>
      </c>
      <c r="R179" s="291">
        <f>Q179*H179</f>
        <v>0</v>
      </c>
      <c r="S179" s="291">
        <v>0</v>
      </c>
      <c r="T179" s="292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338</v>
      </c>
      <c r="AT179" s="232" t="s">
        <v>294</v>
      </c>
      <c r="AU179" s="232" t="s">
        <v>85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338</v>
      </c>
      <c r="BM179" s="232" t="s">
        <v>6702</v>
      </c>
    </row>
    <row r="180" s="2" customFormat="1" ht="6.96" customHeight="1">
      <c r="A180" s="39"/>
      <c r="B180" s="67"/>
      <c r="C180" s="68"/>
      <c r="D180" s="68"/>
      <c r="E180" s="68"/>
      <c r="F180" s="68"/>
      <c r="G180" s="68"/>
      <c r="H180" s="68"/>
      <c r="I180" s="68"/>
      <c r="J180" s="68"/>
      <c r="K180" s="68"/>
      <c r="L180" s="45"/>
      <c r="M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</row>
  </sheetData>
  <sheetProtection sheet="1" autoFilter="0" formatColumns="0" formatRows="0" objects="1" scenarios="1" spinCount="100000" saltValue="fkaAQCianMB1NUFzMs56Bo0ZFVQ7tYxcwboo2J8/TlGyHjJH3I3AcP3quqHkOLJ2pMfIt1GxPTLzBKI1CRneSA==" hashValue="o9eqzrK9c/V7FNLRWyEYr3JYjaLAH200kgyI3ugECcaVx2RXz+8rYFDoO0lcrfMk8kxbnROTphDYSyUxU8OHtA==" algorithmName="SHA-512" password="CC35"/>
  <autoFilter ref="C121:K17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  <c r="AZ2" s="137" t="s">
        <v>6703</v>
      </c>
      <c r="BA2" s="137" t="s">
        <v>6704</v>
      </c>
      <c r="BB2" s="137" t="s">
        <v>1</v>
      </c>
      <c r="BC2" s="137" t="s">
        <v>767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6705</v>
      </c>
      <c r="BA3" s="137" t="s">
        <v>6706</v>
      </c>
      <c r="BB3" s="137" t="s">
        <v>1</v>
      </c>
      <c r="BC3" s="137" t="s">
        <v>1498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  <c r="AZ4" s="137" t="s">
        <v>6707</v>
      </c>
      <c r="BA4" s="137" t="s">
        <v>6708</v>
      </c>
      <c r="BB4" s="137" t="s">
        <v>1</v>
      </c>
      <c r="BC4" s="137" t="s">
        <v>6709</v>
      </c>
      <c r="BD4" s="137" t="s">
        <v>120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6710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ROUND((SUM(BE122:BE224)),  2)</f>
        <v>0</v>
      </c>
      <c r="G33" s="39"/>
      <c r="H33" s="39"/>
      <c r="I33" s="158">
        <v>0.20999999999999999</v>
      </c>
      <c r="J33" s="157">
        <f>ROUND(((SUM(BE122:BE224))*I33),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ROUND((SUM(BF122:BF224)),  2)</f>
        <v>0</v>
      </c>
      <c r="G34" s="39"/>
      <c r="H34" s="39"/>
      <c r="I34" s="158">
        <v>0.14999999999999999</v>
      </c>
      <c r="J34" s="157">
        <f>ROUND(((SUM(BF122:BF224))*I34),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ROUND((SUM(BG122:BG224)),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ROUND((SUM(BH122:BH224)),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ROUND((SUM(BI122:BI224)),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IO.07 - Sadové úpravy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6711</v>
      </c>
      <c r="E99" s="191"/>
      <c r="F99" s="191"/>
      <c r="G99" s="191"/>
      <c r="H99" s="191"/>
      <c r="I99" s="191"/>
      <c r="J99" s="192">
        <f>J210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6712</v>
      </c>
      <c r="E100" s="191"/>
      <c r="F100" s="191"/>
      <c r="G100" s="191"/>
      <c r="H100" s="191"/>
      <c r="I100" s="191"/>
      <c r="J100" s="192">
        <f>J215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260</v>
      </c>
      <c r="E101" s="191"/>
      <c r="F101" s="191"/>
      <c r="G101" s="191"/>
      <c r="H101" s="191"/>
      <c r="I101" s="191"/>
      <c r="J101" s="192">
        <f>J218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4542</v>
      </c>
      <c r="E102" s="185"/>
      <c r="F102" s="185"/>
      <c r="G102" s="185"/>
      <c r="H102" s="185"/>
      <c r="I102" s="185"/>
      <c r="J102" s="186">
        <f>J220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277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77" t="str">
        <f>E7</f>
        <v>Domov pro seniory, Nový Bydžov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 xml:space="preserve">IO.07 - Sadové úpravy - nezpůsobilé náklady 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>k.ú. Nový Bydžov, 70 7163</v>
      </c>
      <c r="G116" s="41"/>
      <c r="H116" s="41"/>
      <c r="I116" s="33" t="s">
        <v>22</v>
      </c>
      <c r="J116" s="80" t="str">
        <f>IF(J12="","",J12)</f>
        <v>4. 1. 2023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05" customHeight="1">
      <c r="A118" s="39"/>
      <c r="B118" s="40"/>
      <c r="C118" s="33" t="s">
        <v>24</v>
      </c>
      <c r="D118" s="41"/>
      <c r="E118" s="41"/>
      <c r="F118" s="28" t="str">
        <f>E15</f>
        <v>Město Nový Bydžov, Masarykovo nám. 1, 504 01</v>
      </c>
      <c r="G118" s="41"/>
      <c r="H118" s="41"/>
      <c r="I118" s="33" t="s">
        <v>30</v>
      </c>
      <c r="J118" s="37" t="str">
        <f>E21</f>
        <v>Architektura s.r.o., Vilkova 1142/15, Praha 4-Krč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28</v>
      </c>
      <c r="D119" s="41"/>
      <c r="E119" s="41"/>
      <c r="F119" s="28" t="str">
        <f>IF(E18="","",E18)</f>
        <v>Vyplň údaj</v>
      </c>
      <c r="G119" s="41"/>
      <c r="H119" s="41"/>
      <c r="I119" s="33" t="s">
        <v>33</v>
      </c>
      <c r="J119" s="37" t="str">
        <f>E24</f>
        <v>Projecticon s.r.o., A. Kopeckého 151, Nový Hrádek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4"/>
      <c r="B121" s="195"/>
      <c r="C121" s="196" t="s">
        <v>278</v>
      </c>
      <c r="D121" s="197" t="s">
        <v>62</v>
      </c>
      <c r="E121" s="197" t="s">
        <v>58</v>
      </c>
      <c r="F121" s="197" t="s">
        <v>59</v>
      </c>
      <c r="G121" s="197" t="s">
        <v>279</v>
      </c>
      <c r="H121" s="197" t="s">
        <v>280</v>
      </c>
      <c r="I121" s="197" t="s">
        <v>281</v>
      </c>
      <c r="J121" s="197" t="s">
        <v>249</v>
      </c>
      <c r="K121" s="198" t="s">
        <v>282</v>
      </c>
      <c r="L121" s="199"/>
      <c r="M121" s="101" t="s">
        <v>1</v>
      </c>
      <c r="N121" s="102" t="s">
        <v>41</v>
      </c>
      <c r="O121" s="102" t="s">
        <v>283</v>
      </c>
      <c r="P121" s="102" t="s">
        <v>284</v>
      </c>
      <c r="Q121" s="102" t="s">
        <v>285</v>
      </c>
      <c r="R121" s="102" t="s">
        <v>286</v>
      </c>
      <c r="S121" s="102" t="s">
        <v>287</v>
      </c>
      <c r="T121" s="103" t="s">
        <v>288</v>
      </c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</row>
    <row r="122" s="2" customFormat="1" ht="22.8" customHeight="1">
      <c r="A122" s="39"/>
      <c r="B122" s="40"/>
      <c r="C122" s="108" t="s">
        <v>289</v>
      </c>
      <c r="D122" s="41"/>
      <c r="E122" s="41"/>
      <c r="F122" s="41"/>
      <c r="G122" s="41"/>
      <c r="H122" s="41"/>
      <c r="I122" s="41"/>
      <c r="J122" s="200">
        <f>BK122</f>
        <v>0</v>
      </c>
      <c r="K122" s="41"/>
      <c r="L122" s="45"/>
      <c r="M122" s="104"/>
      <c r="N122" s="201"/>
      <c r="O122" s="105"/>
      <c r="P122" s="202">
        <f>P123+P220</f>
        <v>0</v>
      </c>
      <c r="Q122" s="105"/>
      <c r="R122" s="202">
        <f>R123+R220</f>
        <v>19.04194</v>
      </c>
      <c r="S122" s="105"/>
      <c r="T122" s="203">
        <f>T123+T220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76</v>
      </c>
      <c r="AU122" s="18" t="s">
        <v>251</v>
      </c>
      <c r="BK122" s="204">
        <f>BK123+BK220</f>
        <v>0</v>
      </c>
    </row>
    <row r="123" s="12" customFormat="1" ht="25.92" customHeight="1">
      <c r="A123" s="12"/>
      <c r="B123" s="205"/>
      <c r="C123" s="206"/>
      <c r="D123" s="207" t="s">
        <v>76</v>
      </c>
      <c r="E123" s="208" t="s">
        <v>290</v>
      </c>
      <c r="F123" s="208" t="s">
        <v>291</v>
      </c>
      <c r="G123" s="206"/>
      <c r="H123" s="206"/>
      <c r="I123" s="209"/>
      <c r="J123" s="210">
        <f>BK123</f>
        <v>0</v>
      </c>
      <c r="K123" s="206"/>
      <c r="L123" s="211"/>
      <c r="M123" s="212"/>
      <c r="N123" s="213"/>
      <c r="O123" s="213"/>
      <c r="P123" s="214">
        <f>P124+P210+P215+P218</f>
        <v>0</v>
      </c>
      <c r="Q123" s="213"/>
      <c r="R123" s="214">
        <f>R124+R210+R215+R218</f>
        <v>19.04194</v>
      </c>
      <c r="S123" s="213"/>
      <c r="T123" s="215">
        <f>T124+T210+T215+T218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85</v>
      </c>
      <c r="AT123" s="217" t="s">
        <v>76</v>
      </c>
      <c r="AU123" s="217" t="s">
        <v>77</v>
      </c>
      <c r="AY123" s="216" t="s">
        <v>292</v>
      </c>
      <c r="BK123" s="218">
        <f>BK124+BK210+BK215+BK218</f>
        <v>0</v>
      </c>
    </row>
    <row r="124" s="12" customFormat="1" ht="22.8" customHeight="1">
      <c r="A124" s="12"/>
      <c r="B124" s="205"/>
      <c r="C124" s="206"/>
      <c r="D124" s="207" t="s">
        <v>76</v>
      </c>
      <c r="E124" s="219" t="s">
        <v>85</v>
      </c>
      <c r="F124" s="219" t="s">
        <v>293</v>
      </c>
      <c r="G124" s="206"/>
      <c r="H124" s="206"/>
      <c r="I124" s="209"/>
      <c r="J124" s="220">
        <f>BK124</f>
        <v>0</v>
      </c>
      <c r="K124" s="206"/>
      <c r="L124" s="211"/>
      <c r="M124" s="212"/>
      <c r="N124" s="213"/>
      <c r="O124" s="213"/>
      <c r="P124" s="214">
        <f>SUM(P125:P209)</f>
        <v>0</v>
      </c>
      <c r="Q124" s="213"/>
      <c r="R124" s="214">
        <f>SUM(R125:R209)</f>
        <v>19.021419999999999</v>
      </c>
      <c r="S124" s="213"/>
      <c r="T124" s="215">
        <f>SUM(T125:T209)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85</v>
      </c>
      <c r="AT124" s="217" t="s">
        <v>76</v>
      </c>
      <c r="AU124" s="217" t="s">
        <v>85</v>
      </c>
      <c r="AY124" s="216" t="s">
        <v>292</v>
      </c>
      <c r="BK124" s="218">
        <f>SUM(BK125:BK209)</f>
        <v>0</v>
      </c>
    </row>
    <row r="125" s="2" customFormat="1" ht="37.8" customHeight="1">
      <c r="A125" s="39"/>
      <c r="B125" s="40"/>
      <c r="C125" s="221" t="s">
        <v>85</v>
      </c>
      <c r="D125" s="221" t="s">
        <v>294</v>
      </c>
      <c r="E125" s="222" t="s">
        <v>6713</v>
      </c>
      <c r="F125" s="223" t="s">
        <v>6714</v>
      </c>
      <c r="G125" s="224" t="s">
        <v>297</v>
      </c>
      <c r="H125" s="225">
        <v>360.69999999999999</v>
      </c>
      <c r="I125" s="226"/>
      <c r="J125" s="227">
        <f>ROUND(I125*H125,2)</f>
        <v>0</v>
      </c>
      <c r="K125" s="223" t="s">
        <v>298</v>
      </c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120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299</v>
      </c>
      <c r="BM125" s="232" t="s">
        <v>6715</v>
      </c>
    </row>
    <row r="126" s="14" customFormat="1">
      <c r="A126" s="14"/>
      <c r="B126" s="245"/>
      <c r="C126" s="246"/>
      <c r="D126" s="236" t="s">
        <v>301</v>
      </c>
      <c r="E126" s="247" t="s">
        <v>1</v>
      </c>
      <c r="F126" s="248" t="s">
        <v>6716</v>
      </c>
      <c r="G126" s="246"/>
      <c r="H126" s="249">
        <v>360.69999999999999</v>
      </c>
      <c r="I126" s="250"/>
      <c r="J126" s="246"/>
      <c r="K126" s="246"/>
      <c r="L126" s="251"/>
      <c r="M126" s="252"/>
      <c r="N126" s="253"/>
      <c r="O126" s="253"/>
      <c r="P126" s="253"/>
      <c r="Q126" s="253"/>
      <c r="R126" s="253"/>
      <c r="S126" s="253"/>
      <c r="T126" s="25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5" t="s">
        <v>301</v>
      </c>
      <c r="AU126" s="255" t="s">
        <v>120</v>
      </c>
      <c r="AV126" s="14" t="s">
        <v>120</v>
      </c>
      <c r="AW126" s="14" t="s">
        <v>32</v>
      </c>
      <c r="AX126" s="14" t="s">
        <v>85</v>
      </c>
      <c r="AY126" s="255" t="s">
        <v>292</v>
      </c>
    </row>
    <row r="127" s="2" customFormat="1" ht="24.15" customHeight="1">
      <c r="A127" s="39"/>
      <c r="B127" s="40"/>
      <c r="C127" s="221" t="s">
        <v>120</v>
      </c>
      <c r="D127" s="221" t="s">
        <v>294</v>
      </c>
      <c r="E127" s="222" t="s">
        <v>6717</v>
      </c>
      <c r="F127" s="223" t="s">
        <v>6718</v>
      </c>
      <c r="G127" s="224" t="s">
        <v>581</v>
      </c>
      <c r="H127" s="225">
        <v>29</v>
      </c>
      <c r="I127" s="226"/>
      <c r="J127" s="227">
        <f>ROUND(I127*H127,2)</f>
        <v>0</v>
      </c>
      <c r="K127" s="223" t="s">
        <v>298</v>
      </c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299</v>
      </c>
      <c r="BM127" s="232" t="s">
        <v>6719</v>
      </c>
    </row>
    <row r="128" s="2" customFormat="1" ht="24.15" customHeight="1">
      <c r="A128" s="39"/>
      <c r="B128" s="40"/>
      <c r="C128" s="221" t="s">
        <v>317</v>
      </c>
      <c r="D128" s="221" t="s">
        <v>294</v>
      </c>
      <c r="E128" s="222" t="s">
        <v>6720</v>
      </c>
      <c r="F128" s="223" t="s">
        <v>6721</v>
      </c>
      <c r="G128" s="224" t="s">
        <v>581</v>
      </c>
      <c r="H128" s="225">
        <v>16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6722</v>
      </c>
    </row>
    <row r="129" s="2" customFormat="1" ht="24.15" customHeight="1">
      <c r="A129" s="39"/>
      <c r="B129" s="40"/>
      <c r="C129" s="221" t="s">
        <v>299</v>
      </c>
      <c r="D129" s="221" t="s">
        <v>294</v>
      </c>
      <c r="E129" s="222" t="s">
        <v>6723</v>
      </c>
      <c r="F129" s="223" t="s">
        <v>6724</v>
      </c>
      <c r="G129" s="224" t="s">
        <v>581</v>
      </c>
      <c r="H129" s="225">
        <v>2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6725</v>
      </c>
    </row>
    <row r="130" s="2" customFormat="1" ht="24.15" customHeight="1">
      <c r="A130" s="39"/>
      <c r="B130" s="40"/>
      <c r="C130" s="221" t="s">
        <v>341</v>
      </c>
      <c r="D130" s="221" t="s">
        <v>294</v>
      </c>
      <c r="E130" s="222" t="s">
        <v>6726</v>
      </c>
      <c r="F130" s="223" t="s">
        <v>6727</v>
      </c>
      <c r="G130" s="224" t="s">
        <v>581</v>
      </c>
      <c r="H130" s="225">
        <v>3</v>
      </c>
      <c r="I130" s="226"/>
      <c r="J130" s="227">
        <f>ROUND(I130*H130,2)</f>
        <v>0</v>
      </c>
      <c r="K130" s="223" t="s">
        <v>298</v>
      </c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120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299</v>
      </c>
      <c r="BM130" s="232" t="s">
        <v>6728</v>
      </c>
    </row>
    <row r="131" s="2" customFormat="1" ht="24.15" customHeight="1">
      <c r="A131" s="39"/>
      <c r="B131" s="40"/>
      <c r="C131" s="221" t="s">
        <v>346</v>
      </c>
      <c r="D131" s="221" t="s">
        <v>294</v>
      </c>
      <c r="E131" s="222" t="s">
        <v>6729</v>
      </c>
      <c r="F131" s="223" t="s">
        <v>6730</v>
      </c>
      <c r="G131" s="224" t="s">
        <v>581</v>
      </c>
      <c r="H131" s="225">
        <v>27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6731</v>
      </c>
    </row>
    <row r="132" s="2" customFormat="1" ht="24.15" customHeight="1">
      <c r="A132" s="39"/>
      <c r="B132" s="40"/>
      <c r="C132" s="221" t="s">
        <v>352</v>
      </c>
      <c r="D132" s="221" t="s">
        <v>294</v>
      </c>
      <c r="E132" s="222" t="s">
        <v>6732</v>
      </c>
      <c r="F132" s="223" t="s">
        <v>6733</v>
      </c>
      <c r="G132" s="224" t="s">
        <v>581</v>
      </c>
      <c r="H132" s="225">
        <v>18</v>
      </c>
      <c r="I132" s="226"/>
      <c r="J132" s="227">
        <f>ROUND(I132*H132,2)</f>
        <v>0</v>
      </c>
      <c r="K132" s="223" t="s">
        <v>298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6734</v>
      </c>
    </row>
    <row r="133" s="2" customFormat="1" ht="24.15" customHeight="1">
      <c r="A133" s="39"/>
      <c r="B133" s="40"/>
      <c r="C133" s="221" t="s">
        <v>357</v>
      </c>
      <c r="D133" s="221" t="s">
        <v>294</v>
      </c>
      <c r="E133" s="222" t="s">
        <v>6735</v>
      </c>
      <c r="F133" s="223" t="s">
        <v>6736</v>
      </c>
      <c r="G133" s="224" t="s">
        <v>581</v>
      </c>
      <c r="H133" s="225">
        <v>3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6737</v>
      </c>
    </row>
    <row r="134" s="2" customFormat="1" ht="24.15" customHeight="1">
      <c r="A134" s="39"/>
      <c r="B134" s="40"/>
      <c r="C134" s="221" t="s">
        <v>362</v>
      </c>
      <c r="D134" s="221" t="s">
        <v>294</v>
      </c>
      <c r="E134" s="222" t="s">
        <v>6738</v>
      </c>
      <c r="F134" s="223" t="s">
        <v>6739</v>
      </c>
      <c r="G134" s="224" t="s">
        <v>581</v>
      </c>
      <c r="H134" s="225">
        <v>1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6740</v>
      </c>
    </row>
    <row r="135" s="2" customFormat="1" ht="33" customHeight="1">
      <c r="A135" s="39"/>
      <c r="B135" s="40"/>
      <c r="C135" s="221" t="s">
        <v>368</v>
      </c>
      <c r="D135" s="221" t="s">
        <v>294</v>
      </c>
      <c r="E135" s="222" t="s">
        <v>6741</v>
      </c>
      <c r="F135" s="223" t="s">
        <v>6742</v>
      </c>
      <c r="G135" s="224" t="s">
        <v>581</v>
      </c>
      <c r="H135" s="225">
        <v>56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6743</v>
      </c>
    </row>
    <row r="136" s="2" customFormat="1" ht="33" customHeight="1">
      <c r="A136" s="39"/>
      <c r="B136" s="40"/>
      <c r="C136" s="221" t="s">
        <v>372</v>
      </c>
      <c r="D136" s="221" t="s">
        <v>294</v>
      </c>
      <c r="E136" s="222" t="s">
        <v>6744</v>
      </c>
      <c r="F136" s="223" t="s">
        <v>6745</v>
      </c>
      <c r="G136" s="224" t="s">
        <v>581</v>
      </c>
      <c r="H136" s="225">
        <v>34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6746</v>
      </c>
    </row>
    <row r="137" s="2" customFormat="1" ht="16.5" customHeight="1">
      <c r="A137" s="39"/>
      <c r="B137" s="40"/>
      <c r="C137" s="221" t="s">
        <v>399</v>
      </c>
      <c r="D137" s="221" t="s">
        <v>294</v>
      </c>
      <c r="E137" s="222" t="s">
        <v>6747</v>
      </c>
      <c r="F137" s="223" t="s">
        <v>6748</v>
      </c>
      <c r="G137" s="224" t="s">
        <v>581</v>
      </c>
      <c r="H137" s="225">
        <v>56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6749</v>
      </c>
    </row>
    <row r="138" s="2" customFormat="1" ht="16.5" customHeight="1">
      <c r="A138" s="39"/>
      <c r="B138" s="40"/>
      <c r="C138" s="221" t="s">
        <v>404</v>
      </c>
      <c r="D138" s="221" t="s">
        <v>294</v>
      </c>
      <c r="E138" s="222" t="s">
        <v>6750</v>
      </c>
      <c r="F138" s="223" t="s">
        <v>6751</v>
      </c>
      <c r="G138" s="224" t="s">
        <v>581</v>
      </c>
      <c r="H138" s="225">
        <v>34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6752</v>
      </c>
    </row>
    <row r="139" s="2" customFormat="1" ht="16.5" customHeight="1">
      <c r="A139" s="39"/>
      <c r="B139" s="40"/>
      <c r="C139" s="221" t="s">
        <v>415</v>
      </c>
      <c r="D139" s="221" t="s">
        <v>294</v>
      </c>
      <c r="E139" s="222" t="s">
        <v>6753</v>
      </c>
      <c r="F139" s="223" t="s">
        <v>6754</v>
      </c>
      <c r="G139" s="224" t="s">
        <v>581</v>
      </c>
      <c r="H139" s="225">
        <v>5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6755</v>
      </c>
    </row>
    <row r="140" s="2" customFormat="1" ht="16.5" customHeight="1">
      <c r="A140" s="39"/>
      <c r="B140" s="40"/>
      <c r="C140" s="221" t="s">
        <v>8</v>
      </c>
      <c r="D140" s="221" t="s">
        <v>294</v>
      </c>
      <c r="E140" s="222" t="s">
        <v>6756</v>
      </c>
      <c r="F140" s="223" t="s">
        <v>6757</v>
      </c>
      <c r="G140" s="224" t="s">
        <v>581</v>
      </c>
      <c r="H140" s="225">
        <v>4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6758</v>
      </c>
    </row>
    <row r="141" s="2" customFormat="1" ht="24.15" customHeight="1">
      <c r="A141" s="39"/>
      <c r="B141" s="40"/>
      <c r="C141" s="221" t="s">
        <v>438</v>
      </c>
      <c r="D141" s="221" t="s">
        <v>294</v>
      </c>
      <c r="E141" s="222" t="s">
        <v>295</v>
      </c>
      <c r="F141" s="223" t="s">
        <v>296</v>
      </c>
      <c r="G141" s="224" t="s">
        <v>297</v>
      </c>
      <c r="H141" s="225">
        <v>2976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6759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6760</v>
      </c>
      <c r="G142" s="246"/>
      <c r="H142" s="249">
        <v>2976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85</v>
      </c>
      <c r="AY142" s="255" t="s">
        <v>292</v>
      </c>
    </row>
    <row r="143" s="2" customFormat="1" ht="33" customHeight="1">
      <c r="A143" s="39"/>
      <c r="B143" s="40"/>
      <c r="C143" s="221" t="s">
        <v>445</v>
      </c>
      <c r="D143" s="221" t="s">
        <v>294</v>
      </c>
      <c r="E143" s="222" t="s">
        <v>6761</v>
      </c>
      <c r="F143" s="223" t="s">
        <v>6762</v>
      </c>
      <c r="G143" s="224" t="s">
        <v>297</v>
      </c>
      <c r="H143" s="225">
        <v>2976</v>
      </c>
      <c r="I143" s="226"/>
      <c r="J143" s="227">
        <f>ROUND(I143*H143,2)</f>
        <v>0</v>
      </c>
      <c r="K143" s="223" t="s">
        <v>298</v>
      </c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6763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6760</v>
      </c>
      <c r="G144" s="246"/>
      <c r="H144" s="249">
        <v>2976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85</v>
      </c>
      <c r="AY144" s="255" t="s">
        <v>292</v>
      </c>
    </row>
    <row r="145" s="2" customFormat="1" ht="33" customHeight="1">
      <c r="A145" s="39"/>
      <c r="B145" s="40"/>
      <c r="C145" s="221" t="s">
        <v>449</v>
      </c>
      <c r="D145" s="221" t="s">
        <v>294</v>
      </c>
      <c r="E145" s="222" t="s">
        <v>6764</v>
      </c>
      <c r="F145" s="223" t="s">
        <v>6765</v>
      </c>
      <c r="G145" s="224" t="s">
        <v>297</v>
      </c>
      <c r="H145" s="225">
        <v>2976</v>
      </c>
      <c r="I145" s="226"/>
      <c r="J145" s="227">
        <f>ROUND(I145*H145,2)</f>
        <v>0</v>
      </c>
      <c r="K145" s="223" t="s">
        <v>298</v>
      </c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6766</v>
      </c>
    </row>
    <row r="146" s="13" customFormat="1">
      <c r="A146" s="13"/>
      <c r="B146" s="234"/>
      <c r="C146" s="235"/>
      <c r="D146" s="236" t="s">
        <v>301</v>
      </c>
      <c r="E146" s="237" t="s">
        <v>1</v>
      </c>
      <c r="F146" s="238" t="s">
        <v>6767</v>
      </c>
      <c r="G146" s="235"/>
      <c r="H146" s="237" t="s">
        <v>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4" t="s">
        <v>301</v>
      </c>
      <c r="AU146" s="244" t="s">
        <v>120</v>
      </c>
      <c r="AV146" s="13" t="s">
        <v>85</v>
      </c>
      <c r="AW146" s="13" t="s">
        <v>32</v>
      </c>
      <c r="AX146" s="13" t="s">
        <v>77</v>
      </c>
      <c r="AY146" s="244" t="s">
        <v>292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6760</v>
      </c>
      <c r="G147" s="246"/>
      <c r="H147" s="249">
        <v>2976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77</v>
      </c>
      <c r="AY147" s="255" t="s">
        <v>292</v>
      </c>
    </row>
    <row r="148" s="15" customFormat="1">
      <c r="A148" s="15"/>
      <c r="B148" s="256"/>
      <c r="C148" s="257"/>
      <c r="D148" s="236" t="s">
        <v>301</v>
      </c>
      <c r="E148" s="258" t="s">
        <v>1</v>
      </c>
      <c r="F148" s="259" t="s">
        <v>304</v>
      </c>
      <c r="G148" s="257"/>
      <c r="H148" s="260">
        <v>2976</v>
      </c>
      <c r="I148" s="261"/>
      <c r="J148" s="257"/>
      <c r="K148" s="257"/>
      <c r="L148" s="262"/>
      <c r="M148" s="263"/>
      <c r="N148" s="264"/>
      <c r="O148" s="264"/>
      <c r="P148" s="264"/>
      <c r="Q148" s="264"/>
      <c r="R148" s="264"/>
      <c r="S148" s="264"/>
      <c r="T148" s="26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6" t="s">
        <v>301</v>
      </c>
      <c r="AU148" s="266" t="s">
        <v>120</v>
      </c>
      <c r="AV148" s="15" t="s">
        <v>299</v>
      </c>
      <c r="AW148" s="15" t="s">
        <v>32</v>
      </c>
      <c r="AX148" s="15" t="s">
        <v>85</v>
      </c>
      <c r="AY148" s="266" t="s">
        <v>292</v>
      </c>
    </row>
    <row r="149" s="2" customFormat="1" ht="16.5" customHeight="1">
      <c r="A149" s="39"/>
      <c r="B149" s="40"/>
      <c r="C149" s="278" t="s">
        <v>454</v>
      </c>
      <c r="D149" s="278" t="s">
        <v>626</v>
      </c>
      <c r="E149" s="279" t="s">
        <v>6768</v>
      </c>
      <c r="F149" s="280" t="s">
        <v>6769</v>
      </c>
      <c r="G149" s="281" t="s">
        <v>365</v>
      </c>
      <c r="H149" s="282">
        <v>5.952</v>
      </c>
      <c r="I149" s="283"/>
      <c r="J149" s="284">
        <f>ROUND(I149*H149,2)</f>
        <v>0</v>
      </c>
      <c r="K149" s="280" t="s">
        <v>298</v>
      </c>
      <c r="L149" s="285"/>
      <c r="M149" s="286" t="s">
        <v>1</v>
      </c>
      <c r="N149" s="287" t="s">
        <v>42</v>
      </c>
      <c r="O149" s="92"/>
      <c r="P149" s="230">
        <f>O149*H149</f>
        <v>0</v>
      </c>
      <c r="Q149" s="230">
        <v>1</v>
      </c>
      <c r="R149" s="230">
        <f>Q149*H149</f>
        <v>5.952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357</v>
      </c>
      <c r="AT149" s="232" t="s">
        <v>626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6770</v>
      </c>
    </row>
    <row r="150" s="14" customFormat="1">
      <c r="A150" s="14"/>
      <c r="B150" s="245"/>
      <c r="C150" s="246"/>
      <c r="D150" s="236" t="s">
        <v>301</v>
      </c>
      <c r="E150" s="246"/>
      <c r="F150" s="248" t="s">
        <v>6771</v>
      </c>
      <c r="G150" s="246"/>
      <c r="H150" s="249">
        <v>5.952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4</v>
      </c>
      <c r="AX150" s="14" t="s">
        <v>85</v>
      </c>
      <c r="AY150" s="255" t="s">
        <v>292</v>
      </c>
    </row>
    <row r="151" s="2" customFormat="1" ht="21.75" customHeight="1">
      <c r="A151" s="39"/>
      <c r="B151" s="40"/>
      <c r="C151" s="221" t="s">
        <v>459</v>
      </c>
      <c r="D151" s="221" t="s">
        <v>294</v>
      </c>
      <c r="E151" s="222" t="s">
        <v>6772</v>
      </c>
      <c r="F151" s="223" t="s">
        <v>6773</v>
      </c>
      <c r="G151" s="224" t="s">
        <v>297</v>
      </c>
      <c r="H151" s="225">
        <v>2976</v>
      </c>
      <c r="I151" s="226"/>
      <c r="J151" s="227">
        <f>ROUND(I151*H151,2)</f>
        <v>0</v>
      </c>
      <c r="K151" s="223" t="s">
        <v>298</v>
      </c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299</v>
      </c>
      <c r="BM151" s="232" t="s">
        <v>6774</v>
      </c>
    </row>
    <row r="152" s="14" customFormat="1">
      <c r="A152" s="14"/>
      <c r="B152" s="245"/>
      <c r="C152" s="246"/>
      <c r="D152" s="236" t="s">
        <v>301</v>
      </c>
      <c r="E152" s="247" t="s">
        <v>1</v>
      </c>
      <c r="F152" s="248" t="s">
        <v>6760</v>
      </c>
      <c r="G152" s="246"/>
      <c r="H152" s="249">
        <v>2976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301</v>
      </c>
      <c r="AU152" s="255" t="s">
        <v>120</v>
      </c>
      <c r="AV152" s="14" t="s">
        <v>120</v>
      </c>
      <c r="AW152" s="14" t="s">
        <v>32</v>
      </c>
      <c r="AX152" s="14" t="s">
        <v>85</v>
      </c>
      <c r="AY152" s="255" t="s">
        <v>292</v>
      </c>
    </row>
    <row r="153" s="2" customFormat="1" ht="21.75" customHeight="1">
      <c r="A153" s="39"/>
      <c r="B153" s="40"/>
      <c r="C153" s="221" t="s">
        <v>7</v>
      </c>
      <c r="D153" s="221" t="s">
        <v>294</v>
      </c>
      <c r="E153" s="222" t="s">
        <v>6775</v>
      </c>
      <c r="F153" s="223" t="s">
        <v>6776</v>
      </c>
      <c r="G153" s="224" t="s">
        <v>297</v>
      </c>
      <c r="H153" s="225">
        <v>2976</v>
      </c>
      <c r="I153" s="226"/>
      <c r="J153" s="227">
        <f>ROUND(I153*H153,2)</f>
        <v>0</v>
      </c>
      <c r="K153" s="223" t="s">
        <v>298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299</v>
      </c>
      <c r="BM153" s="232" t="s">
        <v>6777</v>
      </c>
    </row>
    <row r="154" s="14" customFormat="1">
      <c r="A154" s="14"/>
      <c r="B154" s="245"/>
      <c r="C154" s="246"/>
      <c r="D154" s="236" t="s">
        <v>301</v>
      </c>
      <c r="E154" s="247" t="s">
        <v>1</v>
      </c>
      <c r="F154" s="248" t="s">
        <v>6760</v>
      </c>
      <c r="G154" s="246"/>
      <c r="H154" s="249">
        <v>2976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301</v>
      </c>
      <c r="AU154" s="255" t="s">
        <v>120</v>
      </c>
      <c r="AV154" s="14" t="s">
        <v>120</v>
      </c>
      <c r="AW154" s="14" t="s">
        <v>32</v>
      </c>
      <c r="AX154" s="14" t="s">
        <v>85</v>
      </c>
      <c r="AY154" s="255" t="s">
        <v>292</v>
      </c>
    </row>
    <row r="155" s="2" customFormat="1" ht="16.5" customHeight="1">
      <c r="A155" s="39"/>
      <c r="B155" s="40"/>
      <c r="C155" s="221" t="s">
        <v>485</v>
      </c>
      <c r="D155" s="221" t="s">
        <v>294</v>
      </c>
      <c r="E155" s="222" t="s">
        <v>6778</v>
      </c>
      <c r="F155" s="223" t="s">
        <v>6779</v>
      </c>
      <c r="G155" s="224" t="s">
        <v>297</v>
      </c>
      <c r="H155" s="225">
        <v>2976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299</v>
      </c>
      <c r="BM155" s="232" t="s">
        <v>6780</v>
      </c>
    </row>
    <row r="156" s="14" customFormat="1">
      <c r="A156" s="14"/>
      <c r="B156" s="245"/>
      <c r="C156" s="246"/>
      <c r="D156" s="236" t="s">
        <v>301</v>
      </c>
      <c r="E156" s="247" t="s">
        <v>1</v>
      </c>
      <c r="F156" s="248" t="s">
        <v>6760</v>
      </c>
      <c r="G156" s="246"/>
      <c r="H156" s="249">
        <v>2976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301</v>
      </c>
      <c r="AU156" s="255" t="s">
        <v>120</v>
      </c>
      <c r="AV156" s="14" t="s">
        <v>120</v>
      </c>
      <c r="AW156" s="14" t="s">
        <v>32</v>
      </c>
      <c r="AX156" s="14" t="s">
        <v>85</v>
      </c>
      <c r="AY156" s="255" t="s">
        <v>292</v>
      </c>
    </row>
    <row r="157" s="2" customFormat="1" ht="24.15" customHeight="1">
      <c r="A157" s="39"/>
      <c r="B157" s="40"/>
      <c r="C157" s="221" t="s">
        <v>489</v>
      </c>
      <c r="D157" s="221" t="s">
        <v>294</v>
      </c>
      <c r="E157" s="222" t="s">
        <v>6781</v>
      </c>
      <c r="F157" s="223" t="s">
        <v>6782</v>
      </c>
      <c r="G157" s="224" t="s">
        <v>297</v>
      </c>
      <c r="H157" s="225">
        <v>2780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299</v>
      </c>
      <c r="BM157" s="232" t="s">
        <v>6783</v>
      </c>
    </row>
    <row r="158" s="13" customFormat="1">
      <c r="A158" s="13"/>
      <c r="B158" s="234"/>
      <c r="C158" s="235"/>
      <c r="D158" s="236" t="s">
        <v>301</v>
      </c>
      <c r="E158" s="237" t="s">
        <v>1</v>
      </c>
      <c r="F158" s="238" t="s">
        <v>6767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301</v>
      </c>
      <c r="AU158" s="244" t="s">
        <v>120</v>
      </c>
      <c r="AV158" s="13" t="s">
        <v>85</v>
      </c>
      <c r="AW158" s="13" t="s">
        <v>32</v>
      </c>
      <c r="AX158" s="13" t="s">
        <v>77</v>
      </c>
      <c r="AY158" s="244" t="s">
        <v>292</v>
      </c>
    </row>
    <row r="159" s="14" customFormat="1">
      <c r="A159" s="14"/>
      <c r="B159" s="245"/>
      <c r="C159" s="246"/>
      <c r="D159" s="236" t="s">
        <v>301</v>
      </c>
      <c r="E159" s="247" t="s">
        <v>1</v>
      </c>
      <c r="F159" s="248" t="s">
        <v>6784</v>
      </c>
      <c r="G159" s="246"/>
      <c r="H159" s="249">
        <v>2780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32</v>
      </c>
      <c r="AX159" s="14" t="s">
        <v>77</v>
      </c>
      <c r="AY159" s="255" t="s">
        <v>292</v>
      </c>
    </row>
    <row r="160" s="15" customFormat="1">
      <c r="A160" s="15"/>
      <c r="B160" s="256"/>
      <c r="C160" s="257"/>
      <c r="D160" s="236" t="s">
        <v>301</v>
      </c>
      <c r="E160" s="258" t="s">
        <v>6707</v>
      </c>
      <c r="F160" s="259" t="s">
        <v>304</v>
      </c>
      <c r="G160" s="257"/>
      <c r="H160" s="260">
        <v>2780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301</v>
      </c>
      <c r="AU160" s="266" t="s">
        <v>120</v>
      </c>
      <c r="AV160" s="15" t="s">
        <v>299</v>
      </c>
      <c r="AW160" s="15" t="s">
        <v>32</v>
      </c>
      <c r="AX160" s="15" t="s">
        <v>85</v>
      </c>
      <c r="AY160" s="266" t="s">
        <v>292</v>
      </c>
    </row>
    <row r="161" s="2" customFormat="1" ht="16.5" customHeight="1">
      <c r="A161" s="39"/>
      <c r="B161" s="40"/>
      <c r="C161" s="278" t="s">
        <v>494</v>
      </c>
      <c r="D161" s="278" t="s">
        <v>626</v>
      </c>
      <c r="E161" s="279" t="s">
        <v>6785</v>
      </c>
      <c r="F161" s="280" t="s">
        <v>6786</v>
      </c>
      <c r="G161" s="281" t="s">
        <v>1738</v>
      </c>
      <c r="H161" s="282">
        <v>83.400000000000006</v>
      </c>
      <c r="I161" s="283"/>
      <c r="J161" s="284">
        <f>ROUND(I161*H161,2)</f>
        <v>0</v>
      </c>
      <c r="K161" s="280" t="s">
        <v>298</v>
      </c>
      <c r="L161" s="285"/>
      <c r="M161" s="286" t="s">
        <v>1</v>
      </c>
      <c r="N161" s="287" t="s">
        <v>42</v>
      </c>
      <c r="O161" s="92"/>
      <c r="P161" s="230">
        <f>O161*H161</f>
        <v>0</v>
      </c>
      <c r="Q161" s="230">
        <v>0.001</v>
      </c>
      <c r="R161" s="230">
        <f>Q161*H161</f>
        <v>0.083400000000000002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357</v>
      </c>
      <c r="AT161" s="232" t="s">
        <v>626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299</v>
      </c>
      <c r="BM161" s="232" t="s">
        <v>6787</v>
      </c>
    </row>
    <row r="162" s="14" customFormat="1">
      <c r="A162" s="14"/>
      <c r="B162" s="245"/>
      <c r="C162" s="246"/>
      <c r="D162" s="236" t="s">
        <v>301</v>
      </c>
      <c r="E162" s="247" t="s">
        <v>1</v>
      </c>
      <c r="F162" s="248" t="s">
        <v>6788</v>
      </c>
      <c r="G162" s="246"/>
      <c r="H162" s="249">
        <v>83.400000000000006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301</v>
      </c>
      <c r="AU162" s="255" t="s">
        <v>120</v>
      </c>
      <c r="AV162" s="14" t="s">
        <v>120</v>
      </c>
      <c r="AW162" s="14" t="s">
        <v>32</v>
      </c>
      <c r="AX162" s="14" t="s">
        <v>85</v>
      </c>
      <c r="AY162" s="255" t="s">
        <v>292</v>
      </c>
    </row>
    <row r="163" s="2" customFormat="1" ht="21.75" customHeight="1">
      <c r="A163" s="39"/>
      <c r="B163" s="40"/>
      <c r="C163" s="221" t="s">
        <v>498</v>
      </c>
      <c r="D163" s="221" t="s">
        <v>294</v>
      </c>
      <c r="E163" s="222" t="s">
        <v>6789</v>
      </c>
      <c r="F163" s="223" t="s">
        <v>6790</v>
      </c>
      <c r="G163" s="224" t="s">
        <v>581</v>
      </c>
      <c r="H163" s="225">
        <v>98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299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299</v>
      </c>
      <c r="BM163" s="232" t="s">
        <v>6791</v>
      </c>
    </row>
    <row r="164" s="14" customFormat="1">
      <c r="A164" s="14"/>
      <c r="B164" s="245"/>
      <c r="C164" s="246"/>
      <c r="D164" s="236" t="s">
        <v>301</v>
      </c>
      <c r="E164" s="247" t="s">
        <v>1</v>
      </c>
      <c r="F164" s="248" t="s">
        <v>6792</v>
      </c>
      <c r="G164" s="246"/>
      <c r="H164" s="249">
        <v>98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301</v>
      </c>
      <c r="AU164" s="255" t="s">
        <v>120</v>
      </c>
      <c r="AV164" s="14" t="s">
        <v>120</v>
      </c>
      <c r="AW164" s="14" t="s">
        <v>32</v>
      </c>
      <c r="AX164" s="14" t="s">
        <v>85</v>
      </c>
      <c r="AY164" s="255" t="s">
        <v>292</v>
      </c>
    </row>
    <row r="165" s="2" customFormat="1" ht="24.15" customHeight="1">
      <c r="A165" s="39"/>
      <c r="B165" s="40"/>
      <c r="C165" s="221" t="s">
        <v>503</v>
      </c>
      <c r="D165" s="221" t="s">
        <v>294</v>
      </c>
      <c r="E165" s="222" t="s">
        <v>6793</v>
      </c>
      <c r="F165" s="223" t="s">
        <v>6794</v>
      </c>
      <c r="G165" s="224" t="s">
        <v>581</v>
      </c>
      <c r="H165" s="225">
        <v>120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299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299</v>
      </c>
      <c r="BM165" s="232" t="s">
        <v>6795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6796</v>
      </c>
      <c r="G166" s="246"/>
      <c r="H166" s="249">
        <v>120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120</v>
      </c>
      <c r="AV166" s="14" t="s">
        <v>120</v>
      </c>
      <c r="AW166" s="14" t="s">
        <v>32</v>
      </c>
      <c r="AX166" s="14" t="s">
        <v>85</v>
      </c>
      <c r="AY166" s="255" t="s">
        <v>292</v>
      </c>
    </row>
    <row r="167" s="2" customFormat="1" ht="24.15" customHeight="1">
      <c r="A167" s="39"/>
      <c r="B167" s="40"/>
      <c r="C167" s="221" t="s">
        <v>517</v>
      </c>
      <c r="D167" s="221" t="s">
        <v>294</v>
      </c>
      <c r="E167" s="222" t="s">
        <v>6797</v>
      </c>
      <c r="F167" s="223" t="s">
        <v>6798</v>
      </c>
      <c r="G167" s="224" t="s">
        <v>581</v>
      </c>
      <c r="H167" s="225">
        <v>68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299</v>
      </c>
      <c r="BM167" s="232" t="s">
        <v>6799</v>
      </c>
    </row>
    <row r="168" s="2" customFormat="1" ht="33" customHeight="1">
      <c r="A168" s="39"/>
      <c r="B168" s="40"/>
      <c r="C168" s="221" t="s">
        <v>523</v>
      </c>
      <c r="D168" s="221" t="s">
        <v>294</v>
      </c>
      <c r="E168" s="222" t="s">
        <v>6800</v>
      </c>
      <c r="F168" s="223" t="s">
        <v>6801</v>
      </c>
      <c r="G168" s="224" t="s">
        <v>297</v>
      </c>
      <c r="H168" s="225">
        <v>2976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299</v>
      </c>
      <c r="BM168" s="232" t="s">
        <v>6802</v>
      </c>
    </row>
    <row r="169" s="14" customFormat="1">
      <c r="A169" s="14"/>
      <c r="B169" s="245"/>
      <c r="C169" s="246"/>
      <c r="D169" s="236" t="s">
        <v>301</v>
      </c>
      <c r="E169" s="247" t="s">
        <v>1</v>
      </c>
      <c r="F169" s="248" t="s">
        <v>6760</v>
      </c>
      <c r="G169" s="246"/>
      <c r="H169" s="249">
        <v>2976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301</v>
      </c>
      <c r="AU169" s="255" t="s">
        <v>120</v>
      </c>
      <c r="AV169" s="14" t="s">
        <v>120</v>
      </c>
      <c r="AW169" s="14" t="s">
        <v>32</v>
      </c>
      <c r="AX169" s="14" t="s">
        <v>85</v>
      </c>
      <c r="AY169" s="255" t="s">
        <v>292</v>
      </c>
    </row>
    <row r="170" s="2" customFormat="1" ht="21.75" customHeight="1">
      <c r="A170" s="39"/>
      <c r="B170" s="40"/>
      <c r="C170" s="221" t="s">
        <v>532</v>
      </c>
      <c r="D170" s="221" t="s">
        <v>294</v>
      </c>
      <c r="E170" s="222" t="s">
        <v>6803</v>
      </c>
      <c r="F170" s="223" t="s">
        <v>6804</v>
      </c>
      <c r="G170" s="224" t="s">
        <v>297</v>
      </c>
      <c r="H170" s="225">
        <v>2780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42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299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299</v>
      </c>
      <c r="BM170" s="232" t="s">
        <v>6805</v>
      </c>
    </row>
    <row r="171" s="14" customFormat="1">
      <c r="A171" s="14"/>
      <c r="B171" s="245"/>
      <c r="C171" s="246"/>
      <c r="D171" s="236" t="s">
        <v>301</v>
      </c>
      <c r="E171" s="247" t="s">
        <v>1</v>
      </c>
      <c r="F171" s="248" t="s">
        <v>6707</v>
      </c>
      <c r="G171" s="246"/>
      <c r="H171" s="249">
        <v>2780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301</v>
      </c>
      <c r="AU171" s="255" t="s">
        <v>120</v>
      </c>
      <c r="AV171" s="14" t="s">
        <v>120</v>
      </c>
      <c r="AW171" s="14" t="s">
        <v>32</v>
      </c>
      <c r="AX171" s="14" t="s">
        <v>85</v>
      </c>
      <c r="AY171" s="255" t="s">
        <v>292</v>
      </c>
    </row>
    <row r="172" s="2" customFormat="1" ht="16.5" customHeight="1">
      <c r="A172" s="39"/>
      <c r="B172" s="40"/>
      <c r="C172" s="221" t="s">
        <v>554</v>
      </c>
      <c r="D172" s="221" t="s">
        <v>294</v>
      </c>
      <c r="E172" s="222" t="s">
        <v>6806</v>
      </c>
      <c r="F172" s="223" t="s">
        <v>6807</v>
      </c>
      <c r="G172" s="224" t="s">
        <v>297</v>
      </c>
      <c r="H172" s="225">
        <v>2780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299</v>
      </c>
      <c r="BM172" s="232" t="s">
        <v>6808</v>
      </c>
    </row>
    <row r="173" s="14" customFormat="1">
      <c r="A173" s="14"/>
      <c r="B173" s="245"/>
      <c r="C173" s="246"/>
      <c r="D173" s="236" t="s">
        <v>301</v>
      </c>
      <c r="E173" s="247" t="s">
        <v>1</v>
      </c>
      <c r="F173" s="248" t="s">
        <v>6707</v>
      </c>
      <c r="G173" s="246"/>
      <c r="H173" s="249">
        <v>2780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301</v>
      </c>
      <c r="AU173" s="255" t="s">
        <v>120</v>
      </c>
      <c r="AV173" s="14" t="s">
        <v>120</v>
      </c>
      <c r="AW173" s="14" t="s">
        <v>32</v>
      </c>
      <c r="AX173" s="14" t="s">
        <v>85</v>
      </c>
      <c r="AY173" s="255" t="s">
        <v>292</v>
      </c>
    </row>
    <row r="174" s="2" customFormat="1" ht="21.75" customHeight="1">
      <c r="A174" s="39"/>
      <c r="B174" s="40"/>
      <c r="C174" s="221" t="s">
        <v>562</v>
      </c>
      <c r="D174" s="221" t="s">
        <v>294</v>
      </c>
      <c r="E174" s="222" t="s">
        <v>6809</v>
      </c>
      <c r="F174" s="223" t="s">
        <v>6810</v>
      </c>
      <c r="G174" s="224" t="s">
        <v>297</v>
      </c>
      <c r="H174" s="225">
        <v>57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299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299</v>
      </c>
      <c r="BM174" s="232" t="s">
        <v>6811</v>
      </c>
    </row>
    <row r="175" s="13" customFormat="1">
      <c r="A175" s="13"/>
      <c r="B175" s="234"/>
      <c r="C175" s="235"/>
      <c r="D175" s="236" t="s">
        <v>301</v>
      </c>
      <c r="E175" s="237" t="s">
        <v>1</v>
      </c>
      <c r="F175" s="238" t="s">
        <v>6812</v>
      </c>
      <c r="G175" s="235"/>
      <c r="H175" s="237" t="s">
        <v>1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301</v>
      </c>
      <c r="AU175" s="244" t="s">
        <v>120</v>
      </c>
      <c r="AV175" s="13" t="s">
        <v>85</v>
      </c>
      <c r="AW175" s="13" t="s">
        <v>32</v>
      </c>
      <c r="AX175" s="13" t="s">
        <v>77</v>
      </c>
      <c r="AY175" s="244" t="s">
        <v>292</v>
      </c>
    </row>
    <row r="176" s="14" customFormat="1">
      <c r="A176" s="14"/>
      <c r="B176" s="245"/>
      <c r="C176" s="246"/>
      <c r="D176" s="236" t="s">
        <v>301</v>
      </c>
      <c r="E176" s="247" t="s">
        <v>1</v>
      </c>
      <c r="F176" s="248" t="s">
        <v>767</v>
      </c>
      <c r="G176" s="246"/>
      <c r="H176" s="249">
        <v>57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301</v>
      </c>
      <c r="AU176" s="255" t="s">
        <v>120</v>
      </c>
      <c r="AV176" s="14" t="s">
        <v>120</v>
      </c>
      <c r="AW176" s="14" t="s">
        <v>32</v>
      </c>
      <c r="AX176" s="14" t="s">
        <v>77</v>
      </c>
      <c r="AY176" s="255" t="s">
        <v>292</v>
      </c>
    </row>
    <row r="177" s="15" customFormat="1">
      <c r="A177" s="15"/>
      <c r="B177" s="256"/>
      <c r="C177" s="257"/>
      <c r="D177" s="236" t="s">
        <v>301</v>
      </c>
      <c r="E177" s="258" t="s">
        <v>6703</v>
      </c>
      <c r="F177" s="259" t="s">
        <v>304</v>
      </c>
      <c r="G177" s="257"/>
      <c r="H177" s="260">
        <v>57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301</v>
      </c>
      <c r="AU177" s="266" t="s">
        <v>120</v>
      </c>
      <c r="AV177" s="15" t="s">
        <v>299</v>
      </c>
      <c r="AW177" s="15" t="s">
        <v>32</v>
      </c>
      <c r="AX177" s="15" t="s">
        <v>85</v>
      </c>
      <c r="AY177" s="266" t="s">
        <v>292</v>
      </c>
    </row>
    <row r="178" s="2" customFormat="1" ht="24.15" customHeight="1">
      <c r="A178" s="39"/>
      <c r="B178" s="40"/>
      <c r="C178" s="221" t="s">
        <v>573</v>
      </c>
      <c r="D178" s="221" t="s">
        <v>294</v>
      </c>
      <c r="E178" s="222" t="s">
        <v>6813</v>
      </c>
      <c r="F178" s="223" t="s">
        <v>6814</v>
      </c>
      <c r="G178" s="224" t="s">
        <v>297</v>
      </c>
      <c r="H178" s="225">
        <v>57</v>
      </c>
      <c r="I178" s="226"/>
      <c r="J178" s="227">
        <f>ROUND(I178*H178,2)</f>
        <v>0</v>
      </c>
      <c r="K178" s="223" t="s">
        <v>298</v>
      </c>
      <c r="L178" s="45"/>
      <c r="M178" s="228" t="s">
        <v>1</v>
      </c>
      <c r="N178" s="229" t="s">
        <v>42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299</v>
      </c>
      <c r="BM178" s="232" t="s">
        <v>6815</v>
      </c>
    </row>
    <row r="179" s="2" customFormat="1" ht="33" customHeight="1">
      <c r="A179" s="39"/>
      <c r="B179" s="40"/>
      <c r="C179" s="221" t="s">
        <v>578</v>
      </c>
      <c r="D179" s="221" t="s">
        <v>294</v>
      </c>
      <c r="E179" s="222" t="s">
        <v>6816</v>
      </c>
      <c r="F179" s="223" t="s">
        <v>6817</v>
      </c>
      <c r="G179" s="224" t="s">
        <v>581</v>
      </c>
      <c r="H179" s="225">
        <v>24</v>
      </c>
      <c r="I179" s="226"/>
      <c r="J179" s="227">
        <f>ROUND(I179*H179,2)</f>
        <v>0</v>
      </c>
      <c r="K179" s="223" t="s">
        <v>298</v>
      </c>
      <c r="L179" s="45"/>
      <c r="M179" s="228" t="s">
        <v>1</v>
      </c>
      <c r="N179" s="229" t="s">
        <v>42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299</v>
      </c>
      <c r="AT179" s="232" t="s">
        <v>294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299</v>
      </c>
      <c r="BM179" s="232" t="s">
        <v>6818</v>
      </c>
    </row>
    <row r="180" s="2" customFormat="1" ht="33" customHeight="1">
      <c r="A180" s="39"/>
      <c r="B180" s="40"/>
      <c r="C180" s="221" t="s">
        <v>583</v>
      </c>
      <c r="D180" s="221" t="s">
        <v>294</v>
      </c>
      <c r="E180" s="222" t="s">
        <v>6819</v>
      </c>
      <c r="F180" s="223" t="s">
        <v>6820</v>
      </c>
      <c r="G180" s="224" t="s">
        <v>581</v>
      </c>
      <c r="H180" s="225">
        <v>98</v>
      </c>
      <c r="I180" s="226"/>
      <c r="J180" s="227">
        <f>ROUND(I180*H180,2)</f>
        <v>0</v>
      </c>
      <c r="K180" s="223" t="s">
        <v>298</v>
      </c>
      <c r="L180" s="45"/>
      <c r="M180" s="228" t="s">
        <v>1</v>
      </c>
      <c r="N180" s="229" t="s">
        <v>42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85</v>
      </c>
      <c r="BK180" s="233">
        <f>ROUND(I180*H180,2)</f>
        <v>0</v>
      </c>
      <c r="BL180" s="18" t="s">
        <v>299</v>
      </c>
      <c r="BM180" s="232" t="s">
        <v>6821</v>
      </c>
    </row>
    <row r="181" s="2" customFormat="1" ht="37.8" customHeight="1">
      <c r="A181" s="39"/>
      <c r="B181" s="40"/>
      <c r="C181" s="221" t="s">
        <v>587</v>
      </c>
      <c r="D181" s="221" t="s">
        <v>294</v>
      </c>
      <c r="E181" s="222" t="s">
        <v>6822</v>
      </c>
      <c r="F181" s="223" t="s">
        <v>6823</v>
      </c>
      <c r="G181" s="224" t="s">
        <v>581</v>
      </c>
      <c r="H181" s="225">
        <v>68</v>
      </c>
      <c r="I181" s="226"/>
      <c r="J181" s="227">
        <f>ROUND(I181*H181,2)</f>
        <v>0</v>
      </c>
      <c r="K181" s="223" t="s">
        <v>298</v>
      </c>
      <c r="L181" s="45"/>
      <c r="M181" s="228" t="s">
        <v>1</v>
      </c>
      <c r="N181" s="229" t="s">
        <v>42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299</v>
      </c>
      <c r="BM181" s="232" t="s">
        <v>6824</v>
      </c>
    </row>
    <row r="182" s="2" customFormat="1" ht="16.5" customHeight="1">
      <c r="A182" s="39"/>
      <c r="B182" s="40"/>
      <c r="C182" s="278" t="s">
        <v>591</v>
      </c>
      <c r="D182" s="278" t="s">
        <v>626</v>
      </c>
      <c r="E182" s="279" t="s">
        <v>6825</v>
      </c>
      <c r="F182" s="280" t="s">
        <v>6826</v>
      </c>
      <c r="G182" s="281" t="s">
        <v>307</v>
      </c>
      <c r="H182" s="282">
        <v>22</v>
      </c>
      <c r="I182" s="283"/>
      <c r="J182" s="284">
        <f>ROUND(I182*H182,2)</f>
        <v>0</v>
      </c>
      <c r="K182" s="280" t="s">
        <v>298</v>
      </c>
      <c r="L182" s="285"/>
      <c r="M182" s="286" t="s">
        <v>1</v>
      </c>
      <c r="N182" s="287" t="s">
        <v>42</v>
      </c>
      <c r="O182" s="92"/>
      <c r="P182" s="230">
        <f>O182*H182</f>
        <v>0</v>
      </c>
      <c r="Q182" s="230">
        <v>0.22</v>
      </c>
      <c r="R182" s="230">
        <f>Q182*H182</f>
        <v>4.8399999999999999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357</v>
      </c>
      <c r="AT182" s="232" t="s">
        <v>626</v>
      </c>
      <c r="AU182" s="232" t="s">
        <v>120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85</v>
      </c>
      <c r="BK182" s="233">
        <f>ROUND(I182*H182,2)</f>
        <v>0</v>
      </c>
      <c r="BL182" s="18" t="s">
        <v>299</v>
      </c>
      <c r="BM182" s="232" t="s">
        <v>6827</v>
      </c>
    </row>
    <row r="183" s="14" customFormat="1">
      <c r="A183" s="14"/>
      <c r="B183" s="245"/>
      <c r="C183" s="246"/>
      <c r="D183" s="236" t="s">
        <v>301</v>
      </c>
      <c r="E183" s="246"/>
      <c r="F183" s="248" t="s">
        <v>6828</v>
      </c>
      <c r="G183" s="246"/>
      <c r="H183" s="249">
        <v>22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301</v>
      </c>
      <c r="AU183" s="255" t="s">
        <v>120</v>
      </c>
      <c r="AV183" s="14" t="s">
        <v>120</v>
      </c>
      <c r="AW183" s="14" t="s">
        <v>4</v>
      </c>
      <c r="AX183" s="14" t="s">
        <v>85</v>
      </c>
      <c r="AY183" s="255" t="s">
        <v>292</v>
      </c>
    </row>
    <row r="184" s="2" customFormat="1" ht="24.15" customHeight="1">
      <c r="A184" s="39"/>
      <c r="B184" s="40"/>
      <c r="C184" s="221" t="s">
        <v>595</v>
      </c>
      <c r="D184" s="221" t="s">
        <v>294</v>
      </c>
      <c r="E184" s="222" t="s">
        <v>6829</v>
      </c>
      <c r="F184" s="223" t="s">
        <v>6830</v>
      </c>
      <c r="G184" s="224" t="s">
        <v>581</v>
      </c>
      <c r="H184" s="225">
        <v>24</v>
      </c>
      <c r="I184" s="226"/>
      <c r="J184" s="227">
        <f>ROUND(I184*H184,2)</f>
        <v>0</v>
      </c>
      <c r="K184" s="223" t="s">
        <v>298</v>
      </c>
      <c r="L184" s="45"/>
      <c r="M184" s="228" t="s">
        <v>1</v>
      </c>
      <c r="N184" s="229" t="s">
        <v>42</v>
      </c>
      <c r="O184" s="92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299</v>
      </c>
      <c r="AT184" s="232" t="s">
        <v>294</v>
      </c>
      <c r="AU184" s="232" t="s">
        <v>120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85</v>
      </c>
      <c r="BK184" s="233">
        <f>ROUND(I184*H184,2)</f>
        <v>0</v>
      </c>
      <c r="BL184" s="18" t="s">
        <v>299</v>
      </c>
      <c r="BM184" s="232" t="s">
        <v>6831</v>
      </c>
    </row>
    <row r="185" s="2" customFormat="1" ht="16.5" customHeight="1">
      <c r="A185" s="39"/>
      <c r="B185" s="40"/>
      <c r="C185" s="278" t="s">
        <v>599</v>
      </c>
      <c r="D185" s="278" t="s">
        <v>626</v>
      </c>
      <c r="E185" s="279" t="s">
        <v>6832</v>
      </c>
      <c r="F185" s="280" t="s">
        <v>6833</v>
      </c>
      <c r="G185" s="281" t="s">
        <v>581</v>
      </c>
      <c r="H185" s="282">
        <v>4</v>
      </c>
      <c r="I185" s="283"/>
      <c r="J185" s="284">
        <f>ROUND(I185*H185,2)</f>
        <v>0</v>
      </c>
      <c r="K185" s="280" t="s">
        <v>1</v>
      </c>
      <c r="L185" s="285"/>
      <c r="M185" s="286" t="s">
        <v>1</v>
      </c>
      <c r="N185" s="287" t="s">
        <v>42</v>
      </c>
      <c r="O185" s="92"/>
      <c r="P185" s="230">
        <f>O185*H185</f>
        <v>0</v>
      </c>
      <c r="Q185" s="230">
        <v>0.040000000000000001</v>
      </c>
      <c r="R185" s="230">
        <f>Q185*H185</f>
        <v>0.16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357</v>
      </c>
      <c r="AT185" s="232" t="s">
        <v>626</v>
      </c>
      <c r="AU185" s="232" t="s">
        <v>120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299</v>
      </c>
      <c r="BM185" s="232" t="s">
        <v>6834</v>
      </c>
    </row>
    <row r="186" s="2" customFormat="1" ht="16.5" customHeight="1">
      <c r="A186" s="39"/>
      <c r="B186" s="40"/>
      <c r="C186" s="278" t="s">
        <v>603</v>
      </c>
      <c r="D186" s="278" t="s">
        <v>626</v>
      </c>
      <c r="E186" s="279" t="s">
        <v>6835</v>
      </c>
      <c r="F186" s="280" t="s">
        <v>6836</v>
      </c>
      <c r="G186" s="281" t="s">
        <v>581</v>
      </c>
      <c r="H186" s="282">
        <v>2</v>
      </c>
      <c r="I186" s="283"/>
      <c r="J186" s="284">
        <f>ROUND(I186*H186,2)</f>
        <v>0</v>
      </c>
      <c r="K186" s="280" t="s">
        <v>1</v>
      </c>
      <c r="L186" s="285"/>
      <c r="M186" s="286" t="s">
        <v>1</v>
      </c>
      <c r="N186" s="287" t="s">
        <v>42</v>
      </c>
      <c r="O186" s="92"/>
      <c r="P186" s="230">
        <f>O186*H186</f>
        <v>0</v>
      </c>
      <c r="Q186" s="230">
        <v>0.040000000000000001</v>
      </c>
      <c r="R186" s="230">
        <f>Q186*H186</f>
        <v>0.080000000000000002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357</v>
      </c>
      <c r="AT186" s="232" t="s">
        <v>626</v>
      </c>
      <c r="AU186" s="232" t="s">
        <v>120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85</v>
      </c>
      <c r="BK186" s="233">
        <f>ROUND(I186*H186,2)</f>
        <v>0</v>
      </c>
      <c r="BL186" s="18" t="s">
        <v>299</v>
      </c>
      <c r="BM186" s="232" t="s">
        <v>6837</v>
      </c>
    </row>
    <row r="187" s="2" customFormat="1" ht="24.15" customHeight="1">
      <c r="A187" s="39"/>
      <c r="B187" s="40"/>
      <c r="C187" s="278" t="s">
        <v>607</v>
      </c>
      <c r="D187" s="278" t="s">
        <v>626</v>
      </c>
      <c r="E187" s="279" t="s">
        <v>6838</v>
      </c>
      <c r="F187" s="280" t="s">
        <v>6839</v>
      </c>
      <c r="G187" s="281" t="s">
        <v>581</v>
      </c>
      <c r="H187" s="282">
        <v>14</v>
      </c>
      <c r="I187" s="283"/>
      <c r="J187" s="284">
        <f>ROUND(I187*H187,2)</f>
        <v>0</v>
      </c>
      <c r="K187" s="280" t="s">
        <v>1</v>
      </c>
      <c r="L187" s="285"/>
      <c r="M187" s="286" t="s">
        <v>1</v>
      </c>
      <c r="N187" s="287" t="s">
        <v>42</v>
      </c>
      <c r="O187" s="92"/>
      <c r="P187" s="230">
        <f>O187*H187</f>
        <v>0</v>
      </c>
      <c r="Q187" s="230">
        <v>0.040000000000000001</v>
      </c>
      <c r="R187" s="230">
        <f>Q187*H187</f>
        <v>0.56000000000000005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357</v>
      </c>
      <c r="AT187" s="232" t="s">
        <v>626</v>
      </c>
      <c r="AU187" s="232" t="s">
        <v>120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85</v>
      </c>
      <c r="BK187" s="233">
        <f>ROUND(I187*H187,2)</f>
        <v>0</v>
      </c>
      <c r="BL187" s="18" t="s">
        <v>299</v>
      </c>
      <c r="BM187" s="232" t="s">
        <v>6840</v>
      </c>
    </row>
    <row r="188" s="2" customFormat="1" ht="16.5" customHeight="1">
      <c r="A188" s="39"/>
      <c r="B188" s="40"/>
      <c r="C188" s="278" t="s">
        <v>611</v>
      </c>
      <c r="D188" s="278" t="s">
        <v>626</v>
      </c>
      <c r="E188" s="279" t="s">
        <v>6841</v>
      </c>
      <c r="F188" s="280" t="s">
        <v>6842</v>
      </c>
      <c r="G188" s="281" t="s">
        <v>581</v>
      </c>
      <c r="H188" s="282">
        <v>4</v>
      </c>
      <c r="I188" s="283"/>
      <c r="J188" s="284">
        <f>ROUND(I188*H188,2)</f>
        <v>0</v>
      </c>
      <c r="K188" s="280" t="s">
        <v>1</v>
      </c>
      <c r="L188" s="285"/>
      <c r="M188" s="286" t="s">
        <v>1</v>
      </c>
      <c r="N188" s="287" t="s">
        <v>42</v>
      </c>
      <c r="O188" s="92"/>
      <c r="P188" s="230">
        <f>O188*H188</f>
        <v>0</v>
      </c>
      <c r="Q188" s="230">
        <v>0.01</v>
      </c>
      <c r="R188" s="230">
        <f>Q188*H188</f>
        <v>0.040000000000000001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357</v>
      </c>
      <c r="AT188" s="232" t="s">
        <v>626</v>
      </c>
      <c r="AU188" s="232" t="s">
        <v>120</v>
      </c>
      <c r="AY188" s="18" t="s">
        <v>292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85</v>
      </c>
      <c r="BK188" s="233">
        <f>ROUND(I188*H188,2)</f>
        <v>0</v>
      </c>
      <c r="BL188" s="18" t="s">
        <v>299</v>
      </c>
      <c r="BM188" s="232" t="s">
        <v>6843</v>
      </c>
    </row>
    <row r="189" s="2" customFormat="1" ht="24.15" customHeight="1">
      <c r="A189" s="39"/>
      <c r="B189" s="40"/>
      <c r="C189" s="221" t="s">
        <v>615</v>
      </c>
      <c r="D189" s="221" t="s">
        <v>294</v>
      </c>
      <c r="E189" s="222" t="s">
        <v>6844</v>
      </c>
      <c r="F189" s="223" t="s">
        <v>6845</v>
      </c>
      <c r="G189" s="224" t="s">
        <v>581</v>
      </c>
      <c r="H189" s="225">
        <v>98</v>
      </c>
      <c r="I189" s="226"/>
      <c r="J189" s="227">
        <f>ROUND(I189*H189,2)</f>
        <v>0</v>
      </c>
      <c r="K189" s="223" t="s">
        <v>298</v>
      </c>
      <c r="L189" s="45"/>
      <c r="M189" s="228" t="s">
        <v>1</v>
      </c>
      <c r="N189" s="229" t="s">
        <v>42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299</v>
      </c>
      <c r="AT189" s="232" t="s">
        <v>294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85</v>
      </c>
      <c r="BK189" s="233">
        <f>ROUND(I189*H189,2)</f>
        <v>0</v>
      </c>
      <c r="BL189" s="18" t="s">
        <v>299</v>
      </c>
      <c r="BM189" s="232" t="s">
        <v>6846</v>
      </c>
    </row>
    <row r="190" s="2" customFormat="1" ht="21.75" customHeight="1">
      <c r="A190" s="39"/>
      <c r="B190" s="40"/>
      <c r="C190" s="278" t="s">
        <v>619</v>
      </c>
      <c r="D190" s="278" t="s">
        <v>626</v>
      </c>
      <c r="E190" s="279" t="s">
        <v>6847</v>
      </c>
      <c r="F190" s="280" t="s">
        <v>6848</v>
      </c>
      <c r="G190" s="281" t="s">
        <v>581</v>
      </c>
      <c r="H190" s="282">
        <v>98</v>
      </c>
      <c r="I190" s="283"/>
      <c r="J190" s="284">
        <f>ROUND(I190*H190,2)</f>
        <v>0</v>
      </c>
      <c r="K190" s="280" t="s">
        <v>1</v>
      </c>
      <c r="L190" s="285"/>
      <c r="M190" s="286" t="s">
        <v>1</v>
      </c>
      <c r="N190" s="287" t="s">
        <v>42</v>
      </c>
      <c r="O190" s="92"/>
      <c r="P190" s="230">
        <f>O190*H190</f>
        <v>0</v>
      </c>
      <c r="Q190" s="230">
        <v>3.0000000000000001E-05</v>
      </c>
      <c r="R190" s="230">
        <f>Q190*H190</f>
        <v>0.0029399999999999999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357</v>
      </c>
      <c r="AT190" s="232" t="s">
        <v>626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299</v>
      </c>
      <c r="BM190" s="232" t="s">
        <v>6849</v>
      </c>
    </row>
    <row r="191" s="2" customFormat="1" ht="16.5" customHeight="1">
      <c r="A191" s="39"/>
      <c r="B191" s="40"/>
      <c r="C191" s="221" t="s">
        <v>625</v>
      </c>
      <c r="D191" s="221" t="s">
        <v>294</v>
      </c>
      <c r="E191" s="222" t="s">
        <v>6850</v>
      </c>
      <c r="F191" s="223" t="s">
        <v>6851</v>
      </c>
      <c r="G191" s="224" t="s">
        <v>581</v>
      </c>
      <c r="H191" s="225">
        <v>68</v>
      </c>
      <c r="I191" s="226"/>
      <c r="J191" s="227">
        <f>ROUND(I191*H191,2)</f>
        <v>0</v>
      </c>
      <c r="K191" s="223" t="s">
        <v>298</v>
      </c>
      <c r="L191" s="45"/>
      <c r="M191" s="228" t="s">
        <v>1</v>
      </c>
      <c r="N191" s="229" t="s">
        <v>42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299</v>
      </c>
      <c r="AT191" s="232" t="s">
        <v>294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85</v>
      </c>
      <c r="BK191" s="233">
        <f>ROUND(I191*H191,2)</f>
        <v>0</v>
      </c>
      <c r="BL191" s="18" t="s">
        <v>299</v>
      </c>
      <c r="BM191" s="232" t="s">
        <v>6852</v>
      </c>
    </row>
    <row r="192" s="2" customFormat="1" ht="16.5" customHeight="1">
      <c r="A192" s="39"/>
      <c r="B192" s="40"/>
      <c r="C192" s="278" t="s">
        <v>631</v>
      </c>
      <c r="D192" s="278" t="s">
        <v>626</v>
      </c>
      <c r="E192" s="279" t="s">
        <v>6853</v>
      </c>
      <c r="F192" s="280" t="s">
        <v>6854</v>
      </c>
      <c r="G192" s="281" t="s">
        <v>581</v>
      </c>
      <c r="H192" s="282">
        <v>7</v>
      </c>
      <c r="I192" s="283"/>
      <c r="J192" s="284">
        <f>ROUND(I192*H192,2)</f>
        <v>0</v>
      </c>
      <c r="K192" s="280" t="s">
        <v>1</v>
      </c>
      <c r="L192" s="285"/>
      <c r="M192" s="286" t="s">
        <v>1</v>
      </c>
      <c r="N192" s="287" t="s">
        <v>42</v>
      </c>
      <c r="O192" s="92"/>
      <c r="P192" s="230">
        <f>O192*H192</f>
        <v>0</v>
      </c>
      <c r="Q192" s="230">
        <v>0.0089999999999999993</v>
      </c>
      <c r="R192" s="230">
        <f>Q192*H192</f>
        <v>0.063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357</v>
      </c>
      <c r="AT192" s="232" t="s">
        <v>626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299</v>
      </c>
      <c r="BM192" s="232" t="s">
        <v>6855</v>
      </c>
    </row>
    <row r="193" s="2" customFormat="1" ht="16.5" customHeight="1">
      <c r="A193" s="39"/>
      <c r="B193" s="40"/>
      <c r="C193" s="278" t="s">
        <v>639</v>
      </c>
      <c r="D193" s="278" t="s">
        <v>626</v>
      </c>
      <c r="E193" s="279" t="s">
        <v>6856</v>
      </c>
      <c r="F193" s="280" t="s">
        <v>6857</v>
      </c>
      <c r="G193" s="281" t="s">
        <v>581</v>
      </c>
      <c r="H193" s="282">
        <v>6</v>
      </c>
      <c r="I193" s="283"/>
      <c r="J193" s="284">
        <f>ROUND(I193*H193,2)</f>
        <v>0</v>
      </c>
      <c r="K193" s="280" t="s">
        <v>1</v>
      </c>
      <c r="L193" s="285"/>
      <c r="M193" s="286" t="s">
        <v>1</v>
      </c>
      <c r="N193" s="287" t="s">
        <v>42</v>
      </c>
      <c r="O193" s="92"/>
      <c r="P193" s="230">
        <f>O193*H193</f>
        <v>0</v>
      </c>
      <c r="Q193" s="230">
        <v>0.0089999999999999993</v>
      </c>
      <c r="R193" s="230">
        <f>Q193*H193</f>
        <v>0.053999999999999992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357</v>
      </c>
      <c r="AT193" s="232" t="s">
        <v>626</v>
      </c>
      <c r="AU193" s="232" t="s">
        <v>120</v>
      </c>
      <c r="AY193" s="18" t="s">
        <v>292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85</v>
      </c>
      <c r="BK193" s="233">
        <f>ROUND(I193*H193,2)</f>
        <v>0</v>
      </c>
      <c r="BL193" s="18" t="s">
        <v>299</v>
      </c>
      <c r="BM193" s="232" t="s">
        <v>6858</v>
      </c>
    </row>
    <row r="194" s="2" customFormat="1" ht="21.75" customHeight="1">
      <c r="A194" s="39"/>
      <c r="B194" s="40"/>
      <c r="C194" s="278" t="s">
        <v>648</v>
      </c>
      <c r="D194" s="278" t="s">
        <v>626</v>
      </c>
      <c r="E194" s="279" t="s">
        <v>6859</v>
      </c>
      <c r="F194" s="280" t="s">
        <v>6860</v>
      </c>
      <c r="G194" s="281" t="s">
        <v>581</v>
      </c>
      <c r="H194" s="282">
        <v>6</v>
      </c>
      <c r="I194" s="283"/>
      <c r="J194" s="284">
        <f>ROUND(I194*H194,2)</f>
        <v>0</v>
      </c>
      <c r="K194" s="280" t="s">
        <v>1</v>
      </c>
      <c r="L194" s="285"/>
      <c r="M194" s="286" t="s">
        <v>1</v>
      </c>
      <c r="N194" s="287" t="s">
        <v>42</v>
      </c>
      <c r="O194" s="92"/>
      <c r="P194" s="230">
        <f>O194*H194</f>
        <v>0</v>
      </c>
      <c r="Q194" s="230">
        <v>0.0089999999999999993</v>
      </c>
      <c r="R194" s="230">
        <f>Q194*H194</f>
        <v>0.053999999999999992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357</v>
      </c>
      <c r="AT194" s="232" t="s">
        <v>626</v>
      </c>
      <c r="AU194" s="232" t="s">
        <v>120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299</v>
      </c>
      <c r="BM194" s="232" t="s">
        <v>6861</v>
      </c>
    </row>
    <row r="195" s="2" customFormat="1" ht="16.5" customHeight="1">
      <c r="A195" s="39"/>
      <c r="B195" s="40"/>
      <c r="C195" s="278" t="s">
        <v>670</v>
      </c>
      <c r="D195" s="278" t="s">
        <v>626</v>
      </c>
      <c r="E195" s="279" t="s">
        <v>6862</v>
      </c>
      <c r="F195" s="280" t="s">
        <v>6863</v>
      </c>
      <c r="G195" s="281" t="s">
        <v>581</v>
      </c>
      <c r="H195" s="282">
        <v>10</v>
      </c>
      <c r="I195" s="283"/>
      <c r="J195" s="284">
        <f>ROUND(I195*H195,2)</f>
        <v>0</v>
      </c>
      <c r="K195" s="280" t="s">
        <v>1</v>
      </c>
      <c r="L195" s="285"/>
      <c r="M195" s="286" t="s">
        <v>1</v>
      </c>
      <c r="N195" s="287" t="s">
        <v>42</v>
      </c>
      <c r="O195" s="92"/>
      <c r="P195" s="230">
        <f>O195*H195</f>
        <v>0</v>
      </c>
      <c r="Q195" s="230">
        <v>0.0089999999999999993</v>
      </c>
      <c r="R195" s="230">
        <f>Q195*H195</f>
        <v>0.089999999999999997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357</v>
      </c>
      <c r="AT195" s="232" t="s">
        <v>626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299</v>
      </c>
      <c r="BM195" s="232" t="s">
        <v>6864</v>
      </c>
    </row>
    <row r="196" s="2" customFormat="1" ht="16.5" customHeight="1">
      <c r="A196" s="39"/>
      <c r="B196" s="40"/>
      <c r="C196" s="278" t="s">
        <v>676</v>
      </c>
      <c r="D196" s="278" t="s">
        <v>626</v>
      </c>
      <c r="E196" s="279" t="s">
        <v>6865</v>
      </c>
      <c r="F196" s="280" t="s">
        <v>6866</v>
      </c>
      <c r="G196" s="281" t="s">
        <v>581</v>
      </c>
      <c r="H196" s="282">
        <v>15</v>
      </c>
      <c r="I196" s="283"/>
      <c r="J196" s="284">
        <f>ROUND(I196*H196,2)</f>
        <v>0</v>
      </c>
      <c r="K196" s="280" t="s">
        <v>1</v>
      </c>
      <c r="L196" s="285"/>
      <c r="M196" s="286" t="s">
        <v>1</v>
      </c>
      <c r="N196" s="287" t="s">
        <v>42</v>
      </c>
      <c r="O196" s="92"/>
      <c r="P196" s="230">
        <f>O196*H196</f>
        <v>0</v>
      </c>
      <c r="Q196" s="230">
        <v>0.0089999999999999993</v>
      </c>
      <c r="R196" s="230">
        <f>Q196*H196</f>
        <v>0.13499999999999998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357</v>
      </c>
      <c r="AT196" s="232" t="s">
        <v>626</v>
      </c>
      <c r="AU196" s="232" t="s">
        <v>120</v>
      </c>
      <c r="AY196" s="18" t="s">
        <v>292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299</v>
      </c>
      <c r="BM196" s="232" t="s">
        <v>6867</v>
      </c>
    </row>
    <row r="197" s="2" customFormat="1" ht="16.5" customHeight="1">
      <c r="A197" s="39"/>
      <c r="B197" s="40"/>
      <c r="C197" s="278" t="s">
        <v>693</v>
      </c>
      <c r="D197" s="278" t="s">
        <v>626</v>
      </c>
      <c r="E197" s="279" t="s">
        <v>6868</v>
      </c>
      <c r="F197" s="280" t="s">
        <v>6869</v>
      </c>
      <c r="G197" s="281" t="s">
        <v>581</v>
      </c>
      <c r="H197" s="282">
        <v>5</v>
      </c>
      <c r="I197" s="283"/>
      <c r="J197" s="284">
        <f>ROUND(I197*H197,2)</f>
        <v>0</v>
      </c>
      <c r="K197" s="280" t="s">
        <v>1</v>
      </c>
      <c r="L197" s="285"/>
      <c r="M197" s="286" t="s">
        <v>1</v>
      </c>
      <c r="N197" s="287" t="s">
        <v>42</v>
      </c>
      <c r="O197" s="92"/>
      <c r="P197" s="230">
        <f>O197*H197</f>
        <v>0</v>
      </c>
      <c r="Q197" s="230">
        <v>0.0089999999999999993</v>
      </c>
      <c r="R197" s="230">
        <f>Q197*H197</f>
        <v>0.044999999999999998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357</v>
      </c>
      <c r="AT197" s="232" t="s">
        <v>626</v>
      </c>
      <c r="AU197" s="232" t="s">
        <v>120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299</v>
      </c>
      <c r="BM197" s="232" t="s">
        <v>6870</v>
      </c>
    </row>
    <row r="198" s="2" customFormat="1" ht="24.15" customHeight="1">
      <c r="A198" s="39"/>
      <c r="B198" s="40"/>
      <c r="C198" s="278" t="s">
        <v>697</v>
      </c>
      <c r="D198" s="278" t="s">
        <v>626</v>
      </c>
      <c r="E198" s="279" t="s">
        <v>6871</v>
      </c>
      <c r="F198" s="280" t="s">
        <v>6872</v>
      </c>
      <c r="G198" s="281" t="s">
        <v>581</v>
      </c>
      <c r="H198" s="282">
        <v>8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42</v>
      </c>
      <c r="O198" s="92"/>
      <c r="P198" s="230">
        <f>O198*H198</f>
        <v>0</v>
      </c>
      <c r="Q198" s="230">
        <v>0.0089999999999999993</v>
      </c>
      <c r="R198" s="230">
        <f>Q198*H198</f>
        <v>0.071999999999999995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357</v>
      </c>
      <c r="AT198" s="232" t="s">
        <v>626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299</v>
      </c>
      <c r="BM198" s="232" t="s">
        <v>6873</v>
      </c>
    </row>
    <row r="199" s="2" customFormat="1" ht="16.5" customHeight="1">
      <c r="A199" s="39"/>
      <c r="B199" s="40"/>
      <c r="C199" s="278" t="s">
        <v>708</v>
      </c>
      <c r="D199" s="278" t="s">
        <v>626</v>
      </c>
      <c r="E199" s="279" t="s">
        <v>6874</v>
      </c>
      <c r="F199" s="280" t="s">
        <v>6875</v>
      </c>
      <c r="G199" s="281" t="s">
        <v>581</v>
      </c>
      <c r="H199" s="282">
        <v>6</v>
      </c>
      <c r="I199" s="283"/>
      <c r="J199" s="284">
        <f>ROUND(I199*H199,2)</f>
        <v>0</v>
      </c>
      <c r="K199" s="280" t="s">
        <v>1</v>
      </c>
      <c r="L199" s="285"/>
      <c r="M199" s="286" t="s">
        <v>1</v>
      </c>
      <c r="N199" s="287" t="s">
        <v>42</v>
      </c>
      <c r="O199" s="92"/>
      <c r="P199" s="230">
        <f>O199*H199</f>
        <v>0</v>
      </c>
      <c r="Q199" s="230">
        <v>0.0089999999999999993</v>
      </c>
      <c r="R199" s="230">
        <f>Q199*H199</f>
        <v>0.053999999999999992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357</v>
      </c>
      <c r="AT199" s="232" t="s">
        <v>626</v>
      </c>
      <c r="AU199" s="232" t="s">
        <v>120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299</v>
      </c>
      <c r="BM199" s="232" t="s">
        <v>6876</v>
      </c>
    </row>
    <row r="200" s="2" customFormat="1" ht="24.15" customHeight="1">
      <c r="A200" s="39"/>
      <c r="B200" s="40"/>
      <c r="C200" s="221" t="s">
        <v>719</v>
      </c>
      <c r="D200" s="221" t="s">
        <v>294</v>
      </c>
      <c r="E200" s="222" t="s">
        <v>6877</v>
      </c>
      <c r="F200" s="223" t="s">
        <v>6878</v>
      </c>
      <c r="G200" s="224" t="s">
        <v>581</v>
      </c>
      <c r="H200" s="225">
        <v>72</v>
      </c>
      <c r="I200" s="226"/>
      <c r="J200" s="227">
        <f>ROUND(I200*H200,2)</f>
        <v>0</v>
      </c>
      <c r="K200" s="223" t="s">
        <v>298</v>
      </c>
      <c r="L200" s="45"/>
      <c r="M200" s="228" t="s">
        <v>1</v>
      </c>
      <c r="N200" s="229" t="s">
        <v>42</v>
      </c>
      <c r="O200" s="92"/>
      <c r="P200" s="230">
        <f>O200*H200</f>
        <v>0</v>
      </c>
      <c r="Q200" s="230">
        <v>5.0000000000000002E-05</v>
      </c>
      <c r="R200" s="230">
        <f>Q200*H200</f>
        <v>0.0036000000000000003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299</v>
      </c>
      <c r="AT200" s="232" t="s">
        <v>294</v>
      </c>
      <c r="AU200" s="232" t="s">
        <v>120</v>
      </c>
      <c r="AY200" s="18" t="s">
        <v>292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85</v>
      </c>
      <c r="BK200" s="233">
        <f>ROUND(I200*H200,2)</f>
        <v>0</v>
      </c>
      <c r="BL200" s="18" t="s">
        <v>299</v>
      </c>
      <c r="BM200" s="232" t="s">
        <v>6879</v>
      </c>
    </row>
    <row r="201" s="14" customFormat="1">
      <c r="A201" s="14"/>
      <c r="B201" s="245"/>
      <c r="C201" s="246"/>
      <c r="D201" s="236" t="s">
        <v>301</v>
      </c>
      <c r="E201" s="247" t="s">
        <v>1</v>
      </c>
      <c r="F201" s="248" t="s">
        <v>6880</v>
      </c>
      <c r="G201" s="246"/>
      <c r="H201" s="249">
        <v>72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301</v>
      </c>
      <c r="AU201" s="255" t="s">
        <v>120</v>
      </c>
      <c r="AV201" s="14" t="s">
        <v>120</v>
      </c>
      <c r="AW201" s="14" t="s">
        <v>32</v>
      </c>
      <c r="AX201" s="14" t="s">
        <v>85</v>
      </c>
      <c r="AY201" s="255" t="s">
        <v>292</v>
      </c>
    </row>
    <row r="202" s="2" customFormat="1" ht="21.75" customHeight="1">
      <c r="A202" s="39"/>
      <c r="B202" s="40"/>
      <c r="C202" s="278" t="s">
        <v>731</v>
      </c>
      <c r="D202" s="278" t="s">
        <v>626</v>
      </c>
      <c r="E202" s="279" t="s">
        <v>6881</v>
      </c>
      <c r="F202" s="280" t="s">
        <v>6882</v>
      </c>
      <c r="G202" s="281" t="s">
        <v>581</v>
      </c>
      <c r="H202" s="282">
        <v>72</v>
      </c>
      <c r="I202" s="283"/>
      <c r="J202" s="284">
        <f>ROUND(I202*H202,2)</f>
        <v>0</v>
      </c>
      <c r="K202" s="280" t="s">
        <v>298</v>
      </c>
      <c r="L202" s="285"/>
      <c r="M202" s="286" t="s">
        <v>1</v>
      </c>
      <c r="N202" s="287" t="s">
        <v>42</v>
      </c>
      <c r="O202" s="92"/>
      <c r="P202" s="230">
        <f>O202*H202</f>
        <v>0</v>
      </c>
      <c r="Q202" s="230">
        <v>0.0047200000000000002</v>
      </c>
      <c r="R202" s="230">
        <f>Q202*H202</f>
        <v>0.33984000000000003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357</v>
      </c>
      <c r="AT202" s="232" t="s">
        <v>626</v>
      </c>
      <c r="AU202" s="232" t="s">
        <v>120</v>
      </c>
      <c r="AY202" s="18" t="s">
        <v>292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85</v>
      </c>
      <c r="BK202" s="233">
        <f>ROUND(I202*H202,2)</f>
        <v>0</v>
      </c>
      <c r="BL202" s="18" t="s">
        <v>299</v>
      </c>
      <c r="BM202" s="232" t="s">
        <v>6883</v>
      </c>
    </row>
    <row r="203" s="2" customFormat="1" ht="24.15" customHeight="1">
      <c r="A203" s="39"/>
      <c r="B203" s="40"/>
      <c r="C203" s="221" t="s">
        <v>741</v>
      </c>
      <c r="D203" s="221" t="s">
        <v>294</v>
      </c>
      <c r="E203" s="222" t="s">
        <v>6884</v>
      </c>
      <c r="F203" s="223" t="s">
        <v>6885</v>
      </c>
      <c r="G203" s="224" t="s">
        <v>297</v>
      </c>
      <c r="H203" s="225">
        <v>24</v>
      </c>
      <c r="I203" s="226"/>
      <c r="J203" s="227">
        <f>ROUND(I203*H203,2)</f>
        <v>0</v>
      </c>
      <c r="K203" s="223" t="s">
        <v>298</v>
      </c>
      <c r="L203" s="45"/>
      <c r="M203" s="228" t="s">
        <v>1</v>
      </c>
      <c r="N203" s="229" t="s">
        <v>42</v>
      </c>
      <c r="O203" s="92"/>
      <c r="P203" s="230">
        <f>O203*H203</f>
        <v>0</v>
      </c>
      <c r="Q203" s="230">
        <v>0.00036000000000000002</v>
      </c>
      <c r="R203" s="230">
        <f>Q203*H203</f>
        <v>0.0086400000000000001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299</v>
      </c>
      <c r="AT203" s="232" t="s">
        <v>294</v>
      </c>
      <c r="AU203" s="232" t="s">
        <v>120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299</v>
      </c>
      <c r="BM203" s="232" t="s">
        <v>6886</v>
      </c>
    </row>
    <row r="204" s="2" customFormat="1" ht="24.15" customHeight="1">
      <c r="A204" s="39"/>
      <c r="B204" s="40"/>
      <c r="C204" s="221" t="s">
        <v>751</v>
      </c>
      <c r="D204" s="221" t="s">
        <v>294</v>
      </c>
      <c r="E204" s="222" t="s">
        <v>6887</v>
      </c>
      <c r="F204" s="223" t="s">
        <v>6888</v>
      </c>
      <c r="G204" s="224" t="s">
        <v>297</v>
      </c>
      <c r="H204" s="225">
        <v>57</v>
      </c>
      <c r="I204" s="226"/>
      <c r="J204" s="227">
        <f>ROUND(I204*H204,2)</f>
        <v>0</v>
      </c>
      <c r="K204" s="223" t="s">
        <v>298</v>
      </c>
      <c r="L204" s="45"/>
      <c r="M204" s="228" t="s">
        <v>1</v>
      </c>
      <c r="N204" s="229" t="s">
        <v>42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299</v>
      </c>
      <c r="AT204" s="232" t="s">
        <v>294</v>
      </c>
      <c r="AU204" s="232" t="s">
        <v>120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85</v>
      </c>
      <c r="BK204" s="233">
        <f>ROUND(I204*H204,2)</f>
        <v>0</v>
      </c>
      <c r="BL204" s="18" t="s">
        <v>299</v>
      </c>
      <c r="BM204" s="232" t="s">
        <v>6889</v>
      </c>
    </row>
    <row r="205" s="14" customFormat="1">
      <c r="A205" s="14"/>
      <c r="B205" s="245"/>
      <c r="C205" s="246"/>
      <c r="D205" s="236" t="s">
        <v>301</v>
      </c>
      <c r="E205" s="247" t="s">
        <v>1</v>
      </c>
      <c r="F205" s="248" t="s">
        <v>6703</v>
      </c>
      <c r="G205" s="246"/>
      <c r="H205" s="249">
        <v>57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301</v>
      </c>
      <c r="AU205" s="255" t="s">
        <v>120</v>
      </c>
      <c r="AV205" s="14" t="s">
        <v>120</v>
      </c>
      <c r="AW205" s="14" t="s">
        <v>32</v>
      </c>
      <c r="AX205" s="14" t="s">
        <v>85</v>
      </c>
      <c r="AY205" s="255" t="s">
        <v>292</v>
      </c>
    </row>
    <row r="206" s="2" customFormat="1" ht="16.5" customHeight="1">
      <c r="A206" s="39"/>
      <c r="B206" s="40"/>
      <c r="C206" s="278" t="s">
        <v>767</v>
      </c>
      <c r="D206" s="278" t="s">
        <v>626</v>
      </c>
      <c r="E206" s="279" t="s">
        <v>6890</v>
      </c>
      <c r="F206" s="280" t="s">
        <v>6891</v>
      </c>
      <c r="G206" s="281" t="s">
        <v>365</v>
      </c>
      <c r="H206" s="282">
        <v>6.3840000000000003</v>
      </c>
      <c r="I206" s="283"/>
      <c r="J206" s="284">
        <f>ROUND(I206*H206,2)</f>
        <v>0</v>
      </c>
      <c r="K206" s="280" t="s">
        <v>298</v>
      </c>
      <c r="L206" s="285"/>
      <c r="M206" s="286" t="s">
        <v>1</v>
      </c>
      <c r="N206" s="287" t="s">
        <v>42</v>
      </c>
      <c r="O206" s="92"/>
      <c r="P206" s="230">
        <f>O206*H206</f>
        <v>0</v>
      </c>
      <c r="Q206" s="230">
        <v>1</v>
      </c>
      <c r="R206" s="230">
        <f>Q206*H206</f>
        <v>6.3840000000000003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357</v>
      </c>
      <c r="AT206" s="232" t="s">
        <v>626</v>
      </c>
      <c r="AU206" s="232" t="s">
        <v>120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85</v>
      </c>
      <c r="BK206" s="233">
        <f>ROUND(I206*H206,2)</f>
        <v>0</v>
      </c>
      <c r="BL206" s="18" t="s">
        <v>299</v>
      </c>
      <c r="BM206" s="232" t="s">
        <v>6892</v>
      </c>
    </row>
    <row r="207" s="14" customFormat="1">
      <c r="A207" s="14"/>
      <c r="B207" s="245"/>
      <c r="C207" s="246"/>
      <c r="D207" s="236" t="s">
        <v>301</v>
      </c>
      <c r="E207" s="247" t="s">
        <v>1</v>
      </c>
      <c r="F207" s="248" t="s">
        <v>6893</v>
      </c>
      <c r="G207" s="246"/>
      <c r="H207" s="249">
        <v>6.3840000000000003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301</v>
      </c>
      <c r="AU207" s="255" t="s">
        <v>120</v>
      </c>
      <c r="AV207" s="14" t="s">
        <v>120</v>
      </c>
      <c r="AW207" s="14" t="s">
        <v>32</v>
      </c>
      <c r="AX207" s="14" t="s">
        <v>85</v>
      </c>
      <c r="AY207" s="255" t="s">
        <v>292</v>
      </c>
    </row>
    <row r="208" s="2" customFormat="1" ht="16.5" customHeight="1">
      <c r="A208" s="39"/>
      <c r="B208" s="40"/>
      <c r="C208" s="221" t="s">
        <v>783</v>
      </c>
      <c r="D208" s="221" t="s">
        <v>294</v>
      </c>
      <c r="E208" s="222" t="s">
        <v>6894</v>
      </c>
      <c r="F208" s="223" t="s">
        <v>6895</v>
      </c>
      <c r="G208" s="224" t="s">
        <v>307</v>
      </c>
      <c r="H208" s="225">
        <v>68</v>
      </c>
      <c r="I208" s="226"/>
      <c r="J208" s="227">
        <f>ROUND(I208*H208,2)</f>
        <v>0</v>
      </c>
      <c r="K208" s="223" t="s">
        <v>298</v>
      </c>
      <c r="L208" s="45"/>
      <c r="M208" s="228" t="s">
        <v>1</v>
      </c>
      <c r="N208" s="229" t="s">
        <v>42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299</v>
      </c>
      <c r="AT208" s="232" t="s">
        <v>294</v>
      </c>
      <c r="AU208" s="232" t="s">
        <v>120</v>
      </c>
      <c r="AY208" s="18" t="s">
        <v>292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85</v>
      </c>
      <c r="BK208" s="233">
        <f>ROUND(I208*H208,2)</f>
        <v>0</v>
      </c>
      <c r="BL208" s="18" t="s">
        <v>299</v>
      </c>
      <c r="BM208" s="232" t="s">
        <v>6896</v>
      </c>
    </row>
    <row r="209" s="2" customFormat="1" ht="21.75" customHeight="1">
      <c r="A209" s="39"/>
      <c r="B209" s="40"/>
      <c r="C209" s="221" t="s">
        <v>792</v>
      </c>
      <c r="D209" s="221" t="s">
        <v>294</v>
      </c>
      <c r="E209" s="222" t="s">
        <v>6897</v>
      </c>
      <c r="F209" s="223" t="s">
        <v>6898</v>
      </c>
      <c r="G209" s="224" t="s">
        <v>307</v>
      </c>
      <c r="H209" s="225">
        <v>68</v>
      </c>
      <c r="I209" s="226"/>
      <c r="J209" s="227">
        <f>ROUND(I209*H209,2)</f>
        <v>0</v>
      </c>
      <c r="K209" s="223" t="s">
        <v>298</v>
      </c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299</v>
      </c>
      <c r="AT209" s="232" t="s">
        <v>294</v>
      </c>
      <c r="AU209" s="232" t="s">
        <v>120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299</v>
      </c>
      <c r="BM209" s="232" t="s">
        <v>6899</v>
      </c>
    </row>
    <row r="210" s="12" customFormat="1" ht="22.8" customHeight="1">
      <c r="A210" s="12"/>
      <c r="B210" s="205"/>
      <c r="C210" s="206"/>
      <c r="D210" s="207" t="s">
        <v>76</v>
      </c>
      <c r="E210" s="219" t="s">
        <v>341</v>
      </c>
      <c r="F210" s="219" t="s">
        <v>6900</v>
      </c>
      <c r="G210" s="206"/>
      <c r="H210" s="206"/>
      <c r="I210" s="209"/>
      <c r="J210" s="220">
        <f>BK210</f>
        <v>0</v>
      </c>
      <c r="K210" s="206"/>
      <c r="L210" s="211"/>
      <c r="M210" s="212"/>
      <c r="N210" s="213"/>
      <c r="O210" s="213"/>
      <c r="P210" s="214">
        <f>SUM(P211:P214)</f>
        <v>0</v>
      </c>
      <c r="Q210" s="213"/>
      <c r="R210" s="214">
        <f>SUM(R211:R214)</f>
        <v>0</v>
      </c>
      <c r="S210" s="213"/>
      <c r="T210" s="215">
        <f>SUM(T211:T214)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6" t="s">
        <v>85</v>
      </c>
      <c r="AT210" s="217" t="s">
        <v>76</v>
      </c>
      <c r="AU210" s="217" t="s">
        <v>85</v>
      </c>
      <c r="AY210" s="216" t="s">
        <v>292</v>
      </c>
      <c r="BK210" s="218">
        <f>SUM(BK211:BK214)</f>
        <v>0</v>
      </c>
    </row>
    <row r="211" s="2" customFormat="1" ht="24.15" customHeight="1">
      <c r="A211" s="39"/>
      <c r="B211" s="40"/>
      <c r="C211" s="221" t="s">
        <v>804</v>
      </c>
      <c r="D211" s="221" t="s">
        <v>294</v>
      </c>
      <c r="E211" s="222" t="s">
        <v>6901</v>
      </c>
      <c r="F211" s="223" t="s">
        <v>6902</v>
      </c>
      <c r="G211" s="224" t="s">
        <v>297</v>
      </c>
      <c r="H211" s="225">
        <v>139</v>
      </c>
      <c r="I211" s="226"/>
      <c r="J211" s="227">
        <f>ROUND(I211*H211,2)</f>
        <v>0</v>
      </c>
      <c r="K211" s="223" t="s">
        <v>298</v>
      </c>
      <c r="L211" s="45"/>
      <c r="M211" s="228" t="s">
        <v>1</v>
      </c>
      <c r="N211" s="229" t="s">
        <v>42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299</v>
      </c>
      <c r="AT211" s="232" t="s">
        <v>294</v>
      </c>
      <c r="AU211" s="232" t="s">
        <v>120</v>
      </c>
      <c r="AY211" s="18" t="s">
        <v>292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85</v>
      </c>
      <c r="BK211" s="233">
        <f>ROUND(I211*H211,2)</f>
        <v>0</v>
      </c>
      <c r="BL211" s="18" t="s">
        <v>299</v>
      </c>
      <c r="BM211" s="232" t="s">
        <v>6903</v>
      </c>
    </row>
    <row r="212" s="13" customFormat="1">
      <c r="A212" s="13"/>
      <c r="B212" s="234"/>
      <c r="C212" s="235"/>
      <c r="D212" s="236" t="s">
        <v>301</v>
      </c>
      <c r="E212" s="237" t="s">
        <v>1</v>
      </c>
      <c r="F212" s="238" t="s">
        <v>6904</v>
      </c>
      <c r="G212" s="235"/>
      <c r="H212" s="237" t="s">
        <v>1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4" t="s">
        <v>301</v>
      </c>
      <c r="AU212" s="244" t="s">
        <v>120</v>
      </c>
      <c r="AV212" s="13" t="s">
        <v>85</v>
      </c>
      <c r="AW212" s="13" t="s">
        <v>32</v>
      </c>
      <c r="AX212" s="13" t="s">
        <v>77</v>
      </c>
      <c r="AY212" s="244" t="s">
        <v>292</v>
      </c>
    </row>
    <row r="213" s="14" customFormat="1">
      <c r="A213" s="14"/>
      <c r="B213" s="245"/>
      <c r="C213" s="246"/>
      <c r="D213" s="236" t="s">
        <v>301</v>
      </c>
      <c r="E213" s="247" t="s">
        <v>1</v>
      </c>
      <c r="F213" s="248" t="s">
        <v>6905</v>
      </c>
      <c r="G213" s="246"/>
      <c r="H213" s="249">
        <v>139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301</v>
      </c>
      <c r="AU213" s="255" t="s">
        <v>120</v>
      </c>
      <c r="AV213" s="14" t="s">
        <v>120</v>
      </c>
      <c r="AW213" s="14" t="s">
        <v>32</v>
      </c>
      <c r="AX213" s="14" t="s">
        <v>77</v>
      </c>
      <c r="AY213" s="255" t="s">
        <v>292</v>
      </c>
    </row>
    <row r="214" s="15" customFormat="1">
      <c r="A214" s="15"/>
      <c r="B214" s="256"/>
      <c r="C214" s="257"/>
      <c r="D214" s="236" t="s">
        <v>301</v>
      </c>
      <c r="E214" s="258" t="s">
        <v>6705</v>
      </c>
      <c r="F214" s="259" t="s">
        <v>304</v>
      </c>
      <c r="G214" s="257"/>
      <c r="H214" s="260">
        <v>139</v>
      </c>
      <c r="I214" s="261"/>
      <c r="J214" s="257"/>
      <c r="K214" s="257"/>
      <c r="L214" s="262"/>
      <c r="M214" s="263"/>
      <c r="N214" s="264"/>
      <c r="O214" s="264"/>
      <c r="P214" s="264"/>
      <c r="Q214" s="264"/>
      <c r="R214" s="264"/>
      <c r="S214" s="264"/>
      <c r="T214" s="26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66" t="s">
        <v>301</v>
      </c>
      <c r="AU214" s="266" t="s">
        <v>120</v>
      </c>
      <c r="AV214" s="15" t="s">
        <v>299</v>
      </c>
      <c r="AW214" s="15" t="s">
        <v>32</v>
      </c>
      <c r="AX214" s="15" t="s">
        <v>85</v>
      </c>
      <c r="AY214" s="266" t="s">
        <v>292</v>
      </c>
    </row>
    <row r="215" s="12" customFormat="1" ht="22.8" customHeight="1">
      <c r="A215" s="12"/>
      <c r="B215" s="205"/>
      <c r="C215" s="206"/>
      <c r="D215" s="207" t="s">
        <v>76</v>
      </c>
      <c r="E215" s="219" t="s">
        <v>362</v>
      </c>
      <c r="F215" s="219" t="s">
        <v>6906</v>
      </c>
      <c r="G215" s="206"/>
      <c r="H215" s="206"/>
      <c r="I215" s="209"/>
      <c r="J215" s="220">
        <f>BK215</f>
        <v>0</v>
      </c>
      <c r="K215" s="206"/>
      <c r="L215" s="211"/>
      <c r="M215" s="212"/>
      <c r="N215" s="213"/>
      <c r="O215" s="213"/>
      <c r="P215" s="214">
        <f>SUM(P216:P217)</f>
        <v>0</v>
      </c>
      <c r="Q215" s="213"/>
      <c r="R215" s="214">
        <f>SUM(R216:R217)</f>
        <v>0.02052</v>
      </c>
      <c r="S215" s="213"/>
      <c r="T215" s="215">
        <f>SUM(T216:T217)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6" t="s">
        <v>85</v>
      </c>
      <c r="AT215" s="217" t="s">
        <v>76</v>
      </c>
      <c r="AU215" s="217" t="s">
        <v>85</v>
      </c>
      <c r="AY215" s="216" t="s">
        <v>292</v>
      </c>
      <c r="BK215" s="218">
        <f>SUM(BK216:BK217)</f>
        <v>0</v>
      </c>
    </row>
    <row r="216" s="2" customFormat="1" ht="24.15" customHeight="1">
      <c r="A216" s="39"/>
      <c r="B216" s="40"/>
      <c r="C216" s="221" t="s">
        <v>812</v>
      </c>
      <c r="D216" s="221" t="s">
        <v>294</v>
      </c>
      <c r="E216" s="222" t="s">
        <v>6907</v>
      </c>
      <c r="F216" s="223" t="s">
        <v>6908</v>
      </c>
      <c r="G216" s="224" t="s">
        <v>297</v>
      </c>
      <c r="H216" s="225">
        <v>57</v>
      </c>
      <c r="I216" s="226"/>
      <c r="J216" s="227">
        <f>ROUND(I216*H216,2)</f>
        <v>0</v>
      </c>
      <c r="K216" s="223" t="s">
        <v>298</v>
      </c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0.00036000000000000002</v>
      </c>
      <c r="R216" s="230">
        <f>Q216*H216</f>
        <v>0.02052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299</v>
      </c>
      <c r="AT216" s="232" t="s">
        <v>294</v>
      </c>
      <c r="AU216" s="232" t="s">
        <v>120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299</v>
      </c>
      <c r="BM216" s="232" t="s">
        <v>6909</v>
      </c>
    </row>
    <row r="217" s="14" customFormat="1">
      <c r="A217" s="14"/>
      <c r="B217" s="245"/>
      <c r="C217" s="246"/>
      <c r="D217" s="236" t="s">
        <v>301</v>
      </c>
      <c r="E217" s="247" t="s">
        <v>1</v>
      </c>
      <c r="F217" s="248" t="s">
        <v>6703</v>
      </c>
      <c r="G217" s="246"/>
      <c r="H217" s="249">
        <v>57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301</v>
      </c>
      <c r="AU217" s="255" t="s">
        <v>120</v>
      </c>
      <c r="AV217" s="14" t="s">
        <v>120</v>
      </c>
      <c r="AW217" s="14" t="s">
        <v>32</v>
      </c>
      <c r="AX217" s="14" t="s">
        <v>85</v>
      </c>
      <c r="AY217" s="255" t="s">
        <v>292</v>
      </c>
    </row>
    <row r="218" s="12" customFormat="1" ht="22.8" customHeight="1">
      <c r="A218" s="12"/>
      <c r="B218" s="205"/>
      <c r="C218" s="206"/>
      <c r="D218" s="207" t="s">
        <v>76</v>
      </c>
      <c r="E218" s="219" t="s">
        <v>1488</v>
      </c>
      <c r="F218" s="219" t="s">
        <v>1489</v>
      </c>
      <c r="G218" s="206"/>
      <c r="H218" s="206"/>
      <c r="I218" s="209"/>
      <c r="J218" s="220">
        <f>BK218</f>
        <v>0</v>
      </c>
      <c r="K218" s="206"/>
      <c r="L218" s="211"/>
      <c r="M218" s="212"/>
      <c r="N218" s="213"/>
      <c r="O218" s="213"/>
      <c r="P218" s="214">
        <f>P219</f>
        <v>0</v>
      </c>
      <c r="Q218" s="213"/>
      <c r="R218" s="214">
        <f>R219</f>
        <v>0</v>
      </c>
      <c r="S218" s="213"/>
      <c r="T218" s="215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6" t="s">
        <v>85</v>
      </c>
      <c r="AT218" s="217" t="s">
        <v>76</v>
      </c>
      <c r="AU218" s="217" t="s">
        <v>85</v>
      </c>
      <c r="AY218" s="216" t="s">
        <v>292</v>
      </c>
      <c r="BK218" s="218">
        <f>BK219</f>
        <v>0</v>
      </c>
    </row>
    <row r="219" s="2" customFormat="1" ht="24.15" customHeight="1">
      <c r="A219" s="39"/>
      <c r="B219" s="40"/>
      <c r="C219" s="221" t="s">
        <v>821</v>
      </c>
      <c r="D219" s="221" t="s">
        <v>294</v>
      </c>
      <c r="E219" s="222" t="s">
        <v>6910</v>
      </c>
      <c r="F219" s="223" t="s">
        <v>6911</v>
      </c>
      <c r="G219" s="224" t="s">
        <v>365</v>
      </c>
      <c r="H219" s="225">
        <v>19.042000000000002</v>
      </c>
      <c r="I219" s="226"/>
      <c r="J219" s="227">
        <f>ROUND(I219*H219,2)</f>
        <v>0</v>
      </c>
      <c r="K219" s="223" t="s">
        <v>298</v>
      </c>
      <c r="L219" s="45"/>
      <c r="M219" s="228" t="s">
        <v>1</v>
      </c>
      <c r="N219" s="229" t="s">
        <v>42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299</v>
      </c>
      <c r="AT219" s="232" t="s">
        <v>294</v>
      </c>
      <c r="AU219" s="232" t="s">
        <v>120</v>
      </c>
      <c r="AY219" s="18" t="s">
        <v>292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299</v>
      </c>
      <c r="BM219" s="232" t="s">
        <v>6912</v>
      </c>
    </row>
    <row r="220" s="12" customFormat="1" ht="25.92" customHeight="1">
      <c r="A220" s="12"/>
      <c r="B220" s="205"/>
      <c r="C220" s="206"/>
      <c r="D220" s="207" t="s">
        <v>76</v>
      </c>
      <c r="E220" s="208" t="s">
        <v>4787</v>
      </c>
      <c r="F220" s="208" t="s">
        <v>4788</v>
      </c>
      <c r="G220" s="206"/>
      <c r="H220" s="206"/>
      <c r="I220" s="209"/>
      <c r="J220" s="210">
        <f>BK220</f>
        <v>0</v>
      </c>
      <c r="K220" s="206"/>
      <c r="L220" s="211"/>
      <c r="M220" s="212"/>
      <c r="N220" s="213"/>
      <c r="O220" s="213"/>
      <c r="P220" s="214">
        <f>SUM(P221:P224)</f>
        <v>0</v>
      </c>
      <c r="Q220" s="213"/>
      <c r="R220" s="214">
        <f>SUM(R221:R224)</f>
        <v>0</v>
      </c>
      <c r="S220" s="213"/>
      <c r="T220" s="215">
        <f>SUM(T221:T224)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16" t="s">
        <v>299</v>
      </c>
      <c r="AT220" s="217" t="s">
        <v>76</v>
      </c>
      <c r="AU220" s="217" t="s">
        <v>77</v>
      </c>
      <c r="AY220" s="216" t="s">
        <v>292</v>
      </c>
      <c r="BK220" s="218">
        <f>SUM(BK221:BK224)</f>
        <v>0</v>
      </c>
    </row>
    <row r="221" s="2" customFormat="1" ht="16.5" customHeight="1">
      <c r="A221" s="39"/>
      <c r="B221" s="40"/>
      <c r="C221" s="221" t="s">
        <v>825</v>
      </c>
      <c r="D221" s="221" t="s">
        <v>294</v>
      </c>
      <c r="E221" s="222" t="s">
        <v>5293</v>
      </c>
      <c r="F221" s="223" t="s">
        <v>5294</v>
      </c>
      <c r="G221" s="224" t="s">
        <v>337</v>
      </c>
      <c r="H221" s="225">
        <v>40</v>
      </c>
      <c r="I221" s="226"/>
      <c r="J221" s="227">
        <f>ROUND(I221*H221,2)</f>
        <v>0</v>
      </c>
      <c r="K221" s="223" t="s">
        <v>298</v>
      </c>
      <c r="L221" s="45"/>
      <c r="M221" s="228" t="s">
        <v>1</v>
      </c>
      <c r="N221" s="229" t="s">
        <v>42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338</v>
      </c>
      <c r="AT221" s="232" t="s">
        <v>294</v>
      </c>
      <c r="AU221" s="232" t="s">
        <v>85</v>
      </c>
      <c r="AY221" s="18" t="s">
        <v>292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85</v>
      </c>
      <c r="BK221" s="233">
        <f>ROUND(I221*H221,2)</f>
        <v>0</v>
      </c>
      <c r="BL221" s="18" t="s">
        <v>338</v>
      </c>
      <c r="BM221" s="232" t="s">
        <v>6913</v>
      </c>
    </row>
    <row r="222" s="14" customFormat="1">
      <c r="A222" s="14"/>
      <c r="B222" s="245"/>
      <c r="C222" s="246"/>
      <c r="D222" s="236" t="s">
        <v>301</v>
      </c>
      <c r="E222" s="247" t="s">
        <v>1</v>
      </c>
      <c r="F222" s="248" t="s">
        <v>6914</v>
      </c>
      <c r="G222" s="246"/>
      <c r="H222" s="249">
        <v>40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301</v>
      </c>
      <c r="AU222" s="255" t="s">
        <v>85</v>
      </c>
      <c r="AV222" s="14" t="s">
        <v>120</v>
      </c>
      <c r="AW222" s="14" t="s">
        <v>32</v>
      </c>
      <c r="AX222" s="14" t="s">
        <v>85</v>
      </c>
      <c r="AY222" s="255" t="s">
        <v>292</v>
      </c>
    </row>
    <row r="223" s="2" customFormat="1" ht="16.5" customHeight="1">
      <c r="A223" s="39"/>
      <c r="B223" s="40"/>
      <c r="C223" s="221" t="s">
        <v>829</v>
      </c>
      <c r="D223" s="221" t="s">
        <v>294</v>
      </c>
      <c r="E223" s="222" t="s">
        <v>6915</v>
      </c>
      <c r="F223" s="223" t="s">
        <v>6916</v>
      </c>
      <c r="G223" s="224" t="s">
        <v>337</v>
      </c>
      <c r="H223" s="225">
        <v>6</v>
      </c>
      <c r="I223" s="226"/>
      <c r="J223" s="227">
        <f>ROUND(I223*H223,2)</f>
        <v>0</v>
      </c>
      <c r="K223" s="223" t="s">
        <v>298</v>
      </c>
      <c r="L223" s="45"/>
      <c r="M223" s="228" t="s">
        <v>1</v>
      </c>
      <c r="N223" s="229" t="s">
        <v>42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338</v>
      </c>
      <c r="AT223" s="232" t="s">
        <v>294</v>
      </c>
      <c r="AU223" s="232" t="s">
        <v>85</v>
      </c>
      <c r="AY223" s="18" t="s">
        <v>292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85</v>
      </c>
      <c r="BK223" s="233">
        <f>ROUND(I223*H223,2)</f>
        <v>0</v>
      </c>
      <c r="BL223" s="18" t="s">
        <v>338</v>
      </c>
      <c r="BM223" s="232" t="s">
        <v>6917</v>
      </c>
    </row>
    <row r="224" s="14" customFormat="1">
      <c r="A224" s="14"/>
      <c r="B224" s="245"/>
      <c r="C224" s="246"/>
      <c r="D224" s="236" t="s">
        <v>301</v>
      </c>
      <c r="E224" s="247" t="s">
        <v>1</v>
      </c>
      <c r="F224" s="248" t="s">
        <v>6918</v>
      </c>
      <c r="G224" s="246"/>
      <c r="H224" s="249">
        <v>6</v>
      </c>
      <c r="I224" s="250"/>
      <c r="J224" s="246"/>
      <c r="K224" s="246"/>
      <c r="L224" s="251"/>
      <c r="M224" s="293"/>
      <c r="N224" s="294"/>
      <c r="O224" s="294"/>
      <c r="P224" s="294"/>
      <c r="Q224" s="294"/>
      <c r="R224" s="294"/>
      <c r="S224" s="294"/>
      <c r="T224" s="29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301</v>
      </c>
      <c r="AU224" s="255" t="s">
        <v>85</v>
      </c>
      <c r="AV224" s="14" t="s">
        <v>120</v>
      </c>
      <c r="AW224" s="14" t="s">
        <v>32</v>
      </c>
      <c r="AX224" s="14" t="s">
        <v>85</v>
      </c>
      <c r="AY224" s="255" t="s">
        <v>292</v>
      </c>
    </row>
    <row r="225" s="2" customFormat="1" ht="6.96" customHeight="1">
      <c r="A225" s="39"/>
      <c r="B225" s="67"/>
      <c r="C225" s="68"/>
      <c r="D225" s="68"/>
      <c r="E225" s="68"/>
      <c r="F225" s="68"/>
      <c r="G225" s="68"/>
      <c r="H225" s="68"/>
      <c r="I225" s="68"/>
      <c r="J225" s="68"/>
      <c r="K225" s="68"/>
      <c r="L225" s="45"/>
      <c r="M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</row>
  </sheetData>
  <sheetProtection sheet="1" autoFilter="0" formatColumns="0" formatRows="0" objects="1" scenarios="1" spinCount="100000" saltValue="3jiAiK5uTsCnDeFJTRcQWvv9j3mf0xMP++BXxpgu+1lmSTn5bJeVDxWfZfrc3BUC7CowtwhD8UwnbszoN8OWDg==" hashValue="3/a5NopCr5yniHw0VDTHI9jK2OZsBWZN5TdVl1AZA1GrEKGbSPn46Ubrf27LTJoQ6Bj8t4gCJjeUraiVuvMCqg==" algorithmName="SHA-512" password="CC35"/>
  <autoFilter ref="C121:K224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  <c r="AZ2" s="137" t="s">
        <v>160</v>
      </c>
      <c r="BA2" s="137" t="s">
        <v>161</v>
      </c>
      <c r="BB2" s="137" t="s">
        <v>1</v>
      </c>
      <c r="BC2" s="137" t="s">
        <v>162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  <c r="AZ3" s="137" t="s">
        <v>163</v>
      </c>
      <c r="BA3" s="137" t="s">
        <v>164</v>
      </c>
      <c r="BB3" s="137" t="s">
        <v>1</v>
      </c>
      <c r="BC3" s="137" t="s">
        <v>165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  <c r="AZ4" s="137" t="s">
        <v>167</v>
      </c>
      <c r="BA4" s="137" t="s">
        <v>168</v>
      </c>
      <c r="BB4" s="137" t="s">
        <v>1</v>
      </c>
      <c r="BC4" s="137" t="s">
        <v>169</v>
      </c>
      <c r="BD4" s="137" t="s">
        <v>120</v>
      </c>
    </row>
    <row r="5" s="1" customFormat="1" ht="6.96" customHeight="1">
      <c r="B5" s="21"/>
      <c r="L5" s="21"/>
      <c r="AZ5" s="137" t="s">
        <v>170</v>
      </c>
      <c r="BA5" s="137" t="s">
        <v>171</v>
      </c>
      <c r="BB5" s="137" t="s">
        <v>1</v>
      </c>
      <c r="BC5" s="137" t="s">
        <v>172</v>
      </c>
      <c r="BD5" s="137" t="s">
        <v>120</v>
      </c>
    </row>
    <row r="6" s="1" customFormat="1" ht="12" customHeight="1">
      <c r="B6" s="21"/>
      <c r="D6" s="142" t="s">
        <v>16</v>
      </c>
      <c r="L6" s="21"/>
      <c r="AZ6" s="137" t="s">
        <v>173</v>
      </c>
      <c r="BA6" s="137" t="s">
        <v>174</v>
      </c>
      <c r="BB6" s="137" t="s">
        <v>1</v>
      </c>
      <c r="BC6" s="137" t="s">
        <v>175</v>
      </c>
      <c r="BD6" s="137" t="s">
        <v>120</v>
      </c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  <c r="AZ7" s="137" t="s">
        <v>176</v>
      </c>
      <c r="BA7" s="137" t="s">
        <v>177</v>
      </c>
      <c r="BB7" s="137" t="s">
        <v>1</v>
      </c>
      <c r="BC7" s="137" t="s">
        <v>178</v>
      </c>
      <c r="BD7" s="137" t="s">
        <v>120</v>
      </c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37" t="s">
        <v>180</v>
      </c>
      <c r="BA8" s="137" t="s">
        <v>181</v>
      </c>
      <c r="BB8" s="137" t="s">
        <v>1</v>
      </c>
      <c r="BC8" s="137" t="s">
        <v>182</v>
      </c>
      <c r="BD8" s="137" t="s">
        <v>120</v>
      </c>
    </row>
    <row r="9" s="2" customFormat="1" ht="30" customHeight="1">
      <c r="A9" s="39"/>
      <c r="B9" s="45"/>
      <c r="C9" s="39"/>
      <c r="D9" s="39"/>
      <c r="E9" s="144" t="s">
        <v>183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37" t="s">
        <v>184</v>
      </c>
      <c r="BA9" s="137" t="s">
        <v>185</v>
      </c>
      <c r="BB9" s="137" t="s">
        <v>1</v>
      </c>
      <c r="BC9" s="137" t="s">
        <v>186</v>
      </c>
      <c r="BD9" s="137" t="s">
        <v>120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37" t="s">
        <v>187</v>
      </c>
      <c r="BA10" s="137" t="s">
        <v>188</v>
      </c>
      <c r="BB10" s="137" t="s">
        <v>1</v>
      </c>
      <c r="BC10" s="137" t="s">
        <v>189</v>
      </c>
      <c r="BD10" s="137" t="s">
        <v>120</v>
      </c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Z11" s="137" t="s">
        <v>190</v>
      </c>
      <c r="BA11" s="137" t="s">
        <v>191</v>
      </c>
      <c r="BB11" s="137" t="s">
        <v>1</v>
      </c>
      <c r="BC11" s="137" t="s">
        <v>192</v>
      </c>
      <c r="BD11" s="137" t="s">
        <v>120</v>
      </c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Z12" s="137" t="s">
        <v>193</v>
      </c>
      <c r="BA12" s="137" t="s">
        <v>194</v>
      </c>
      <c r="BB12" s="137" t="s">
        <v>1</v>
      </c>
      <c r="BC12" s="137" t="s">
        <v>195</v>
      </c>
      <c r="BD12" s="137" t="s">
        <v>120</v>
      </c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Z13" s="137" t="s">
        <v>196</v>
      </c>
      <c r="BA13" s="137" t="s">
        <v>197</v>
      </c>
      <c r="BB13" s="137" t="s">
        <v>1</v>
      </c>
      <c r="BC13" s="137" t="s">
        <v>198</v>
      </c>
      <c r="BD13" s="137" t="s">
        <v>120</v>
      </c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Z14" s="137" t="s">
        <v>199</v>
      </c>
      <c r="BA14" s="137" t="s">
        <v>200</v>
      </c>
      <c r="BB14" s="137" t="s">
        <v>1</v>
      </c>
      <c r="BC14" s="137" t="s">
        <v>201</v>
      </c>
      <c r="BD14" s="137" t="s">
        <v>120</v>
      </c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Z15" s="137" t="s">
        <v>202</v>
      </c>
      <c r="BA15" s="137" t="s">
        <v>203</v>
      </c>
      <c r="BB15" s="137" t="s">
        <v>1</v>
      </c>
      <c r="BC15" s="137" t="s">
        <v>204</v>
      </c>
      <c r="BD15" s="137" t="s">
        <v>120</v>
      </c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Z16" s="137" t="s">
        <v>205</v>
      </c>
      <c r="BA16" s="137" t="s">
        <v>206</v>
      </c>
      <c r="BB16" s="137" t="s">
        <v>1</v>
      </c>
      <c r="BC16" s="137" t="s">
        <v>207</v>
      </c>
      <c r="BD16" s="137" t="s">
        <v>120</v>
      </c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Z17" s="137" t="s">
        <v>208</v>
      </c>
      <c r="BA17" s="137" t="s">
        <v>209</v>
      </c>
      <c r="BB17" s="137" t="s">
        <v>1</v>
      </c>
      <c r="BC17" s="137" t="s">
        <v>210</v>
      </c>
      <c r="BD17" s="137" t="s">
        <v>120</v>
      </c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Z18" s="137" t="s">
        <v>211</v>
      </c>
      <c r="BA18" s="137" t="s">
        <v>212</v>
      </c>
      <c r="BB18" s="137" t="s">
        <v>1</v>
      </c>
      <c r="BC18" s="137" t="s">
        <v>213</v>
      </c>
      <c r="BD18" s="137" t="s">
        <v>120</v>
      </c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Z19" s="137" t="s">
        <v>214</v>
      </c>
      <c r="BA19" s="137" t="s">
        <v>215</v>
      </c>
      <c r="BB19" s="137" t="s">
        <v>1</v>
      </c>
      <c r="BC19" s="137" t="s">
        <v>216</v>
      </c>
      <c r="BD19" s="137" t="s">
        <v>120</v>
      </c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Z20" s="137" t="s">
        <v>217</v>
      </c>
      <c r="BA20" s="137" t="s">
        <v>218</v>
      </c>
      <c r="BB20" s="137" t="s">
        <v>1</v>
      </c>
      <c r="BC20" s="137" t="s">
        <v>219</v>
      </c>
      <c r="BD20" s="137" t="s">
        <v>120</v>
      </c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Z21" s="137" t="s">
        <v>220</v>
      </c>
      <c r="BA21" s="137" t="s">
        <v>221</v>
      </c>
      <c r="BB21" s="137" t="s">
        <v>1</v>
      </c>
      <c r="BC21" s="137" t="s">
        <v>222</v>
      </c>
      <c r="BD21" s="137" t="s">
        <v>120</v>
      </c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Z22" s="137" t="s">
        <v>223</v>
      </c>
      <c r="BA22" s="137" t="s">
        <v>224</v>
      </c>
      <c r="BB22" s="137" t="s">
        <v>1</v>
      </c>
      <c r="BC22" s="137" t="s">
        <v>225</v>
      </c>
      <c r="BD22" s="137" t="s">
        <v>120</v>
      </c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Z23" s="137" t="s">
        <v>226</v>
      </c>
      <c r="BA23" s="137" t="s">
        <v>227</v>
      </c>
      <c r="BB23" s="137" t="s">
        <v>1</v>
      </c>
      <c r="BC23" s="137" t="s">
        <v>228</v>
      </c>
      <c r="BD23" s="137" t="s">
        <v>120</v>
      </c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Z24" s="137" t="s">
        <v>229</v>
      </c>
      <c r="BA24" s="137" t="s">
        <v>230</v>
      </c>
      <c r="BB24" s="137" t="s">
        <v>1</v>
      </c>
      <c r="BC24" s="137" t="s">
        <v>231</v>
      </c>
      <c r="BD24" s="137" t="s">
        <v>120</v>
      </c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Z25" s="137" t="s">
        <v>232</v>
      </c>
      <c r="BA25" s="137" t="s">
        <v>233</v>
      </c>
      <c r="BB25" s="137" t="s">
        <v>1</v>
      </c>
      <c r="BC25" s="137" t="s">
        <v>234</v>
      </c>
      <c r="BD25" s="137" t="s">
        <v>120</v>
      </c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Z26" s="137" t="s">
        <v>235</v>
      </c>
      <c r="BA26" s="137" t="s">
        <v>236</v>
      </c>
      <c r="BB26" s="137" t="s">
        <v>1</v>
      </c>
      <c r="BC26" s="137" t="s">
        <v>237</v>
      </c>
      <c r="BD26" s="137" t="s">
        <v>120</v>
      </c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Z27" s="151" t="s">
        <v>238</v>
      </c>
      <c r="BA27" s="151" t="s">
        <v>239</v>
      </c>
      <c r="BB27" s="151" t="s">
        <v>1</v>
      </c>
      <c r="BC27" s="151" t="s">
        <v>240</v>
      </c>
      <c r="BD27" s="151" t="s">
        <v>120</v>
      </c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Z28" s="137" t="s">
        <v>241</v>
      </c>
      <c r="BA28" s="137" t="s">
        <v>242</v>
      </c>
      <c r="BB28" s="137" t="s">
        <v>1</v>
      </c>
      <c r="BC28" s="137" t="s">
        <v>243</v>
      </c>
      <c r="BD28" s="137" t="s">
        <v>120</v>
      </c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Z29" s="137" t="s">
        <v>244</v>
      </c>
      <c r="BA29" s="137" t="s">
        <v>245</v>
      </c>
      <c r="BB29" s="137" t="s">
        <v>1</v>
      </c>
      <c r="BC29" s="137" t="s">
        <v>246</v>
      </c>
      <c r="BD29" s="137" t="s">
        <v>120</v>
      </c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ROUND(J141,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ROUND((SUM(BE141:BE2673)),  2)</f>
        <v>0</v>
      </c>
      <c r="G33" s="39"/>
      <c r="H33" s="39"/>
      <c r="I33" s="158">
        <v>0.20999999999999999</v>
      </c>
      <c r="J33" s="157">
        <f>ROUND(((SUM(BE141:BE2673))*I33),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ROUND((SUM(BF141:BF2673)),  2)</f>
        <v>0</v>
      </c>
      <c r="G34" s="39"/>
      <c r="H34" s="39"/>
      <c r="I34" s="158">
        <v>0.14999999999999999</v>
      </c>
      <c r="J34" s="157">
        <f>ROUND(((SUM(BF141:BF2673))*I34),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ROUND((SUM(BG141:BG2673)),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ROUND((SUM(BH141:BH2673)),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ROUND((SUM(BI141:BI2673)),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>SO 01.1.1.R01 - Domov pro seniory - stavební řešení - způsobilé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J141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J142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J143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254</v>
      </c>
      <c r="E99" s="191"/>
      <c r="F99" s="191"/>
      <c r="G99" s="191"/>
      <c r="H99" s="191"/>
      <c r="I99" s="191"/>
      <c r="J99" s="192">
        <f>J230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255</v>
      </c>
      <c r="E100" s="191"/>
      <c r="F100" s="191"/>
      <c r="G100" s="191"/>
      <c r="H100" s="191"/>
      <c r="I100" s="191"/>
      <c r="J100" s="192">
        <f>J344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256</v>
      </c>
      <c r="E101" s="191"/>
      <c r="F101" s="191"/>
      <c r="G101" s="191"/>
      <c r="H101" s="191"/>
      <c r="I101" s="191"/>
      <c r="J101" s="192">
        <f>J598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257</v>
      </c>
      <c r="E102" s="191"/>
      <c r="F102" s="191"/>
      <c r="G102" s="191"/>
      <c r="H102" s="191"/>
      <c r="I102" s="191"/>
      <c r="J102" s="192">
        <f>J748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258</v>
      </c>
      <c r="E103" s="191"/>
      <c r="F103" s="191"/>
      <c r="G103" s="191"/>
      <c r="H103" s="191"/>
      <c r="I103" s="191"/>
      <c r="J103" s="192">
        <f>J787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259</v>
      </c>
      <c r="E104" s="191"/>
      <c r="F104" s="191"/>
      <c r="G104" s="191"/>
      <c r="H104" s="191"/>
      <c r="I104" s="191"/>
      <c r="J104" s="192">
        <f>J1213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260</v>
      </c>
      <c r="E105" s="191"/>
      <c r="F105" s="191"/>
      <c r="G105" s="191"/>
      <c r="H105" s="191"/>
      <c r="I105" s="191"/>
      <c r="J105" s="192">
        <f>J1239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2"/>
      <c r="C106" s="183"/>
      <c r="D106" s="184" t="s">
        <v>261</v>
      </c>
      <c r="E106" s="185"/>
      <c r="F106" s="185"/>
      <c r="G106" s="185"/>
      <c r="H106" s="185"/>
      <c r="I106" s="185"/>
      <c r="J106" s="186">
        <f>J1241</f>
        <v>0</v>
      </c>
      <c r="K106" s="183"/>
      <c r="L106" s="18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8"/>
      <c r="C107" s="189"/>
      <c r="D107" s="190" t="s">
        <v>262</v>
      </c>
      <c r="E107" s="191"/>
      <c r="F107" s="191"/>
      <c r="G107" s="191"/>
      <c r="H107" s="191"/>
      <c r="I107" s="191"/>
      <c r="J107" s="192">
        <f>J1242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8"/>
      <c r="C108" s="189"/>
      <c r="D108" s="190" t="s">
        <v>263</v>
      </c>
      <c r="E108" s="191"/>
      <c r="F108" s="191"/>
      <c r="G108" s="191"/>
      <c r="H108" s="191"/>
      <c r="I108" s="191"/>
      <c r="J108" s="192">
        <f>J1292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8"/>
      <c r="C109" s="189"/>
      <c r="D109" s="190" t="s">
        <v>264</v>
      </c>
      <c r="E109" s="191"/>
      <c r="F109" s="191"/>
      <c r="G109" s="191"/>
      <c r="H109" s="191"/>
      <c r="I109" s="191"/>
      <c r="J109" s="192">
        <f>J1419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8"/>
      <c r="C110" s="189"/>
      <c r="D110" s="190" t="s">
        <v>265</v>
      </c>
      <c r="E110" s="191"/>
      <c r="F110" s="191"/>
      <c r="G110" s="191"/>
      <c r="H110" s="191"/>
      <c r="I110" s="191"/>
      <c r="J110" s="192">
        <f>J1554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8"/>
      <c r="C111" s="189"/>
      <c r="D111" s="190" t="s">
        <v>266</v>
      </c>
      <c r="E111" s="191"/>
      <c r="F111" s="191"/>
      <c r="G111" s="191"/>
      <c r="H111" s="191"/>
      <c r="I111" s="191"/>
      <c r="J111" s="192">
        <f>J1557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8"/>
      <c r="C112" s="189"/>
      <c r="D112" s="190" t="s">
        <v>267</v>
      </c>
      <c r="E112" s="191"/>
      <c r="F112" s="191"/>
      <c r="G112" s="191"/>
      <c r="H112" s="191"/>
      <c r="I112" s="191"/>
      <c r="J112" s="192">
        <f>J1561</f>
        <v>0</v>
      </c>
      <c r="K112" s="189"/>
      <c r="L112" s="19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8"/>
      <c r="C113" s="189"/>
      <c r="D113" s="190" t="s">
        <v>268</v>
      </c>
      <c r="E113" s="191"/>
      <c r="F113" s="191"/>
      <c r="G113" s="191"/>
      <c r="H113" s="191"/>
      <c r="I113" s="191"/>
      <c r="J113" s="192">
        <f>J1595</f>
        <v>0</v>
      </c>
      <c r="K113" s="189"/>
      <c r="L113" s="19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8"/>
      <c r="C114" s="189"/>
      <c r="D114" s="190" t="s">
        <v>269</v>
      </c>
      <c r="E114" s="191"/>
      <c r="F114" s="191"/>
      <c r="G114" s="191"/>
      <c r="H114" s="191"/>
      <c r="I114" s="191"/>
      <c r="J114" s="192">
        <f>J1811</f>
        <v>0</v>
      </c>
      <c r="K114" s="189"/>
      <c r="L114" s="19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88"/>
      <c r="C115" s="189"/>
      <c r="D115" s="190" t="s">
        <v>270</v>
      </c>
      <c r="E115" s="191"/>
      <c r="F115" s="191"/>
      <c r="G115" s="191"/>
      <c r="H115" s="191"/>
      <c r="I115" s="191"/>
      <c r="J115" s="192">
        <f>J1838</f>
        <v>0</v>
      </c>
      <c r="K115" s="189"/>
      <c r="L115" s="19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8"/>
      <c r="C116" s="189"/>
      <c r="D116" s="190" t="s">
        <v>271</v>
      </c>
      <c r="E116" s="191"/>
      <c r="F116" s="191"/>
      <c r="G116" s="191"/>
      <c r="H116" s="191"/>
      <c r="I116" s="191"/>
      <c r="J116" s="192">
        <f>J2068</f>
        <v>0</v>
      </c>
      <c r="K116" s="189"/>
      <c r="L116" s="19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8"/>
      <c r="C117" s="189"/>
      <c r="D117" s="190" t="s">
        <v>272</v>
      </c>
      <c r="E117" s="191"/>
      <c r="F117" s="191"/>
      <c r="G117" s="191"/>
      <c r="H117" s="191"/>
      <c r="I117" s="191"/>
      <c r="J117" s="192">
        <f>J2190</f>
        <v>0</v>
      </c>
      <c r="K117" s="189"/>
      <c r="L117" s="19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8"/>
      <c r="C118" s="189"/>
      <c r="D118" s="190" t="s">
        <v>273</v>
      </c>
      <c r="E118" s="191"/>
      <c r="F118" s="191"/>
      <c r="G118" s="191"/>
      <c r="H118" s="191"/>
      <c r="I118" s="191"/>
      <c r="J118" s="192">
        <f>J2340</f>
        <v>0</v>
      </c>
      <c r="K118" s="189"/>
      <c r="L118" s="19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88"/>
      <c r="C119" s="189"/>
      <c r="D119" s="190" t="s">
        <v>274</v>
      </c>
      <c r="E119" s="191"/>
      <c r="F119" s="191"/>
      <c r="G119" s="191"/>
      <c r="H119" s="191"/>
      <c r="I119" s="191"/>
      <c r="J119" s="192">
        <f>J2542</f>
        <v>0</v>
      </c>
      <c r="K119" s="189"/>
      <c r="L119" s="19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88"/>
      <c r="C120" s="189"/>
      <c r="D120" s="190" t="s">
        <v>275</v>
      </c>
      <c r="E120" s="191"/>
      <c r="F120" s="191"/>
      <c r="G120" s="191"/>
      <c r="H120" s="191"/>
      <c r="I120" s="191"/>
      <c r="J120" s="192">
        <f>J2664</f>
        <v>0</v>
      </c>
      <c r="K120" s="189"/>
      <c r="L120" s="193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88"/>
      <c r="C121" s="189"/>
      <c r="D121" s="190" t="s">
        <v>276</v>
      </c>
      <c r="E121" s="191"/>
      <c r="F121" s="191"/>
      <c r="G121" s="191"/>
      <c r="H121" s="191"/>
      <c r="I121" s="191"/>
      <c r="J121" s="192">
        <f>J2669</f>
        <v>0</v>
      </c>
      <c r="K121" s="189"/>
      <c r="L121" s="193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2" customFormat="1" ht="21.84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7" s="2" customFormat="1" ht="6.96" customHeight="1">
      <c r="A127" s="39"/>
      <c r="B127" s="69"/>
      <c r="C127" s="70"/>
      <c r="D127" s="70"/>
      <c r="E127" s="70"/>
      <c r="F127" s="70"/>
      <c r="G127" s="70"/>
      <c r="H127" s="70"/>
      <c r="I127" s="70"/>
      <c r="J127" s="70"/>
      <c r="K127" s="70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96" customHeight="1">
      <c r="A128" s="39"/>
      <c r="B128" s="40"/>
      <c r="C128" s="24" t="s">
        <v>277</v>
      </c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6.96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2" customHeight="1">
      <c r="A130" s="39"/>
      <c r="B130" s="40"/>
      <c r="C130" s="33" t="s">
        <v>16</v>
      </c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6.5" customHeight="1">
      <c r="A131" s="39"/>
      <c r="B131" s="40"/>
      <c r="C131" s="41"/>
      <c r="D131" s="41"/>
      <c r="E131" s="177" t="str">
        <f>E7</f>
        <v>Domov pro seniory, Nový Bydžov</v>
      </c>
      <c r="F131" s="33"/>
      <c r="G131" s="33"/>
      <c r="H131" s="33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2" customFormat="1" ht="12" customHeight="1">
      <c r="A132" s="39"/>
      <c r="B132" s="40"/>
      <c r="C132" s="33" t="s">
        <v>179</v>
      </c>
      <c r="D132" s="41"/>
      <c r="E132" s="41"/>
      <c r="F132" s="41"/>
      <c r="G132" s="41"/>
      <c r="H132" s="41"/>
      <c r="I132" s="41"/>
      <c r="J132" s="41"/>
      <c r="K132" s="41"/>
      <c r="L132" s="64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30" customHeight="1">
      <c r="A133" s="39"/>
      <c r="B133" s="40"/>
      <c r="C133" s="41"/>
      <c r="D133" s="41"/>
      <c r="E133" s="77" t="str">
        <f>E9</f>
        <v>SO 01.1.1.R01 - Domov pro seniory - stavební řešení - způsobilé náklady</v>
      </c>
      <c r="F133" s="41"/>
      <c r="G133" s="41"/>
      <c r="H133" s="41"/>
      <c r="I133" s="41"/>
      <c r="J133" s="41"/>
      <c r="K133" s="41"/>
      <c r="L133" s="64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6.96" customHeight="1">
      <c r="A134" s="39"/>
      <c r="B134" s="40"/>
      <c r="C134" s="41"/>
      <c r="D134" s="41"/>
      <c r="E134" s="41"/>
      <c r="F134" s="41"/>
      <c r="G134" s="41"/>
      <c r="H134" s="41"/>
      <c r="I134" s="41"/>
      <c r="J134" s="41"/>
      <c r="K134" s="41"/>
      <c r="L134" s="64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12" customHeight="1">
      <c r="A135" s="39"/>
      <c r="B135" s="40"/>
      <c r="C135" s="33" t="s">
        <v>20</v>
      </c>
      <c r="D135" s="41"/>
      <c r="E135" s="41"/>
      <c r="F135" s="28" t="str">
        <f>F12</f>
        <v>k.ú. Nový Bydžov, 70 7163</v>
      </c>
      <c r="G135" s="41"/>
      <c r="H135" s="41"/>
      <c r="I135" s="33" t="s">
        <v>22</v>
      </c>
      <c r="J135" s="80" t="str">
        <f>IF(J12="","",J12)</f>
        <v>4. 1. 2023</v>
      </c>
      <c r="K135" s="41"/>
      <c r="L135" s="64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6.96" customHeight="1">
      <c r="A136" s="39"/>
      <c r="B136" s="40"/>
      <c r="C136" s="41"/>
      <c r="D136" s="41"/>
      <c r="E136" s="41"/>
      <c r="F136" s="41"/>
      <c r="G136" s="41"/>
      <c r="H136" s="41"/>
      <c r="I136" s="41"/>
      <c r="J136" s="41"/>
      <c r="K136" s="41"/>
      <c r="L136" s="64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40.05" customHeight="1">
      <c r="A137" s="39"/>
      <c r="B137" s="40"/>
      <c r="C137" s="33" t="s">
        <v>24</v>
      </c>
      <c r="D137" s="41"/>
      <c r="E137" s="41"/>
      <c r="F137" s="28" t="str">
        <f>E15</f>
        <v>Město Nový Bydžov, Masarykovo nám. 1, 504 01</v>
      </c>
      <c r="G137" s="41"/>
      <c r="H137" s="41"/>
      <c r="I137" s="33" t="s">
        <v>30</v>
      </c>
      <c r="J137" s="37" t="str">
        <f>E21</f>
        <v>Architektura s.r.o., Vilkova 1142/15, Praha 4-Krč</v>
      </c>
      <c r="K137" s="41"/>
      <c r="L137" s="64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40.05" customHeight="1">
      <c r="A138" s="39"/>
      <c r="B138" s="40"/>
      <c r="C138" s="33" t="s">
        <v>28</v>
      </c>
      <c r="D138" s="41"/>
      <c r="E138" s="41"/>
      <c r="F138" s="28" t="str">
        <f>IF(E18="","",E18)</f>
        <v>Vyplň údaj</v>
      </c>
      <c r="G138" s="41"/>
      <c r="H138" s="41"/>
      <c r="I138" s="33" t="s">
        <v>33</v>
      </c>
      <c r="J138" s="37" t="str">
        <f>E24</f>
        <v>Projecticon s.r.o., A. Kopeckého 151, Nový Hrádek</v>
      </c>
      <c r="K138" s="41"/>
      <c r="L138" s="64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0.32" customHeight="1">
      <c r="A139" s="39"/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64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11" customFormat="1" ht="29.28" customHeight="1">
      <c r="A140" s="194"/>
      <c r="B140" s="195"/>
      <c r="C140" s="196" t="s">
        <v>278</v>
      </c>
      <c r="D140" s="197" t="s">
        <v>62</v>
      </c>
      <c r="E140" s="197" t="s">
        <v>58</v>
      </c>
      <c r="F140" s="197" t="s">
        <v>59</v>
      </c>
      <c r="G140" s="197" t="s">
        <v>279</v>
      </c>
      <c r="H140" s="197" t="s">
        <v>280</v>
      </c>
      <c r="I140" s="197" t="s">
        <v>281</v>
      </c>
      <c r="J140" s="197" t="s">
        <v>249</v>
      </c>
      <c r="K140" s="198" t="s">
        <v>282</v>
      </c>
      <c r="L140" s="199"/>
      <c r="M140" s="101" t="s">
        <v>1</v>
      </c>
      <c r="N140" s="102" t="s">
        <v>41</v>
      </c>
      <c r="O140" s="102" t="s">
        <v>283</v>
      </c>
      <c r="P140" s="102" t="s">
        <v>284</v>
      </c>
      <c r="Q140" s="102" t="s">
        <v>285</v>
      </c>
      <c r="R140" s="102" t="s">
        <v>286</v>
      </c>
      <c r="S140" s="102" t="s">
        <v>287</v>
      </c>
      <c r="T140" s="103" t="s">
        <v>288</v>
      </c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</row>
    <row r="141" s="2" customFormat="1" ht="22.8" customHeight="1">
      <c r="A141" s="39"/>
      <c r="B141" s="40"/>
      <c r="C141" s="108" t="s">
        <v>289</v>
      </c>
      <c r="D141" s="41"/>
      <c r="E141" s="41"/>
      <c r="F141" s="41"/>
      <c r="G141" s="41"/>
      <c r="H141" s="41"/>
      <c r="I141" s="41"/>
      <c r="J141" s="200">
        <f>BK141</f>
        <v>0</v>
      </c>
      <c r="K141" s="41"/>
      <c r="L141" s="45"/>
      <c r="M141" s="104"/>
      <c r="N141" s="201"/>
      <c r="O141" s="105"/>
      <c r="P141" s="202">
        <f>P142+P1241</f>
        <v>0</v>
      </c>
      <c r="Q141" s="105"/>
      <c r="R141" s="202">
        <f>R142+R1241</f>
        <v>8587.2926824100014</v>
      </c>
      <c r="S141" s="105"/>
      <c r="T141" s="203">
        <f>T142+T1241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76</v>
      </c>
      <c r="AU141" s="18" t="s">
        <v>251</v>
      </c>
      <c r="BK141" s="204">
        <f>BK142+BK1241</f>
        <v>0</v>
      </c>
    </row>
    <row r="142" s="12" customFormat="1" ht="25.92" customHeight="1">
      <c r="A142" s="12"/>
      <c r="B142" s="205"/>
      <c r="C142" s="206"/>
      <c r="D142" s="207" t="s">
        <v>76</v>
      </c>
      <c r="E142" s="208" t="s">
        <v>290</v>
      </c>
      <c r="F142" s="208" t="s">
        <v>291</v>
      </c>
      <c r="G142" s="206"/>
      <c r="H142" s="206"/>
      <c r="I142" s="209"/>
      <c r="J142" s="210">
        <f>BK142</f>
        <v>0</v>
      </c>
      <c r="K142" s="206"/>
      <c r="L142" s="211"/>
      <c r="M142" s="212"/>
      <c r="N142" s="213"/>
      <c r="O142" s="213"/>
      <c r="P142" s="214">
        <f>P143+P230+P344+P598+P748+P787+P1213+P1239</f>
        <v>0</v>
      </c>
      <c r="Q142" s="213"/>
      <c r="R142" s="214">
        <f>R143+R230+R344+R598+R748+R787+R1213+R1239</f>
        <v>8056.9563311600004</v>
      </c>
      <c r="S142" s="213"/>
      <c r="T142" s="215">
        <f>T143+T230+T344+T598+T748+T787+T1213+T1239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6" t="s">
        <v>85</v>
      </c>
      <c r="AT142" s="217" t="s">
        <v>76</v>
      </c>
      <c r="AU142" s="217" t="s">
        <v>77</v>
      </c>
      <c r="AY142" s="216" t="s">
        <v>292</v>
      </c>
      <c r="BK142" s="218">
        <f>BK143+BK230+BK344+BK598+BK748+BK787+BK1213+BK1239</f>
        <v>0</v>
      </c>
    </row>
    <row r="143" s="12" customFormat="1" ht="22.8" customHeight="1">
      <c r="A143" s="12"/>
      <c r="B143" s="205"/>
      <c r="C143" s="206"/>
      <c r="D143" s="207" t="s">
        <v>76</v>
      </c>
      <c r="E143" s="219" t="s">
        <v>85</v>
      </c>
      <c r="F143" s="219" t="s">
        <v>293</v>
      </c>
      <c r="G143" s="206"/>
      <c r="H143" s="206"/>
      <c r="I143" s="209"/>
      <c r="J143" s="220">
        <f>BK143</f>
        <v>0</v>
      </c>
      <c r="K143" s="206"/>
      <c r="L143" s="211"/>
      <c r="M143" s="212"/>
      <c r="N143" s="213"/>
      <c r="O143" s="213"/>
      <c r="P143" s="214">
        <f>SUM(P144:P229)</f>
        <v>0</v>
      </c>
      <c r="Q143" s="213"/>
      <c r="R143" s="214">
        <f>SUM(R144:R229)</f>
        <v>0</v>
      </c>
      <c r="S143" s="213"/>
      <c r="T143" s="215">
        <f>SUM(T144:T229)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6" t="s">
        <v>85</v>
      </c>
      <c r="AT143" s="217" t="s">
        <v>76</v>
      </c>
      <c r="AU143" s="217" t="s">
        <v>85</v>
      </c>
      <c r="AY143" s="216" t="s">
        <v>292</v>
      </c>
      <c r="BK143" s="218">
        <f>SUM(BK144:BK229)</f>
        <v>0</v>
      </c>
    </row>
    <row r="144" s="2" customFormat="1" ht="24.15" customHeight="1">
      <c r="A144" s="39"/>
      <c r="B144" s="40"/>
      <c r="C144" s="221" t="s">
        <v>85</v>
      </c>
      <c r="D144" s="221" t="s">
        <v>294</v>
      </c>
      <c r="E144" s="222" t="s">
        <v>295</v>
      </c>
      <c r="F144" s="223" t="s">
        <v>296</v>
      </c>
      <c r="G144" s="224" t="s">
        <v>297</v>
      </c>
      <c r="H144" s="225">
        <v>4496</v>
      </c>
      <c r="I144" s="226"/>
      <c r="J144" s="227">
        <f>ROUND(I144*H144,2)</f>
        <v>0</v>
      </c>
      <c r="K144" s="223" t="s">
        <v>298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300</v>
      </c>
    </row>
    <row r="145" s="13" customFormat="1">
      <c r="A145" s="13"/>
      <c r="B145" s="234"/>
      <c r="C145" s="235"/>
      <c r="D145" s="236" t="s">
        <v>301</v>
      </c>
      <c r="E145" s="237" t="s">
        <v>1</v>
      </c>
      <c r="F145" s="238" t="s">
        <v>302</v>
      </c>
      <c r="G145" s="235"/>
      <c r="H145" s="237" t="s">
        <v>1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301</v>
      </c>
      <c r="AU145" s="244" t="s">
        <v>120</v>
      </c>
      <c r="AV145" s="13" t="s">
        <v>85</v>
      </c>
      <c r="AW145" s="13" t="s">
        <v>32</v>
      </c>
      <c r="AX145" s="13" t="s">
        <v>77</v>
      </c>
      <c r="AY145" s="244" t="s">
        <v>292</v>
      </c>
    </row>
    <row r="146" s="14" customFormat="1">
      <c r="A146" s="14"/>
      <c r="B146" s="245"/>
      <c r="C146" s="246"/>
      <c r="D146" s="236" t="s">
        <v>301</v>
      </c>
      <c r="E146" s="247" t="s">
        <v>1</v>
      </c>
      <c r="F146" s="248" t="s">
        <v>303</v>
      </c>
      <c r="G146" s="246"/>
      <c r="H146" s="249">
        <v>4496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32</v>
      </c>
      <c r="AX146" s="14" t="s">
        <v>77</v>
      </c>
      <c r="AY146" s="255" t="s">
        <v>292</v>
      </c>
    </row>
    <row r="147" s="15" customFormat="1">
      <c r="A147" s="15"/>
      <c r="B147" s="256"/>
      <c r="C147" s="257"/>
      <c r="D147" s="236" t="s">
        <v>301</v>
      </c>
      <c r="E147" s="258" t="s">
        <v>196</v>
      </c>
      <c r="F147" s="259" t="s">
        <v>304</v>
      </c>
      <c r="G147" s="257"/>
      <c r="H147" s="260">
        <v>4496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301</v>
      </c>
      <c r="AU147" s="266" t="s">
        <v>120</v>
      </c>
      <c r="AV147" s="15" t="s">
        <v>299</v>
      </c>
      <c r="AW147" s="15" t="s">
        <v>32</v>
      </c>
      <c r="AX147" s="15" t="s">
        <v>85</v>
      </c>
      <c r="AY147" s="266" t="s">
        <v>292</v>
      </c>
    </row>
    <row r="148" s="2" customFormat="1" ht="33" customHeight="1">
      <c r="A148" s="39"/>
      <c r="B148" s="40"/>
      <c r="C148" s="221" t="s">
        <v>120</v>
      </c>
      <c r="D148" s="221" t="s">
        <v>294</v>
      </c>
      <c r="E148" s="222" t="s">
        <v>305</v>
      </c>
      <c r="F148" s="223" t="s">
        <v>306</v>
      </c>
      <c r="G148" s="224" t="s">
        <v>307</v>
      </c>
      <c r="H148" s="225">
        <v>4210.9359999999997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308</v>
      </c>
    </row>
    <row r="149" s="13" customFormat="1">
      <c r="A149" s="13"/>
      <c r="B149" s="234"/>
      <c r="C149" s="235"/>
      <c r="D149" s="236" t="s">
        <v>301</v>
      </c>
      <c r="E149" s="237" t="s">
        <v>1</v>
      </c>
      <c r="F149" s="238" t="s">
        <v>309</v>
      </c>
      <c r="G149" s="235"/>
      <c r="H149" s="237" t="s">
        <v>1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301</v>
      </c>
      <c r="AU149" s="244" t="s">
        <v>120</v>
      </c>
      <c r="AV149" s="13" t="s">
        <v>85</v>
      </c>
      <c r="AW149" s="13" t="s">
        <v>32</v>
      </c>
      <c r="AX149" s="13" t="s">
        <v>77</v>
      </c>
      <c r="AY149" s="244" t="s">
        <v>292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310</v>
      </c>
      <c r="G150" s="246"/>
      <c r="H150" s="249">
        <v>2483.788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77</v>
      </c>
      <c r="AY150" s="255" t="s">
        <v>292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311</v>
      </c>
      <c r="G151" s="246"/>
      <c r="H151" s="249">
        <v>454.226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77</v>
      </c>
      <c r="AY151" s="255" t="s">
        <v>292</v>
      </c>
    </row>
    <row r="152" s="14" customFormat="1">
      <c r="A152" s="14"/>
      <c r="B152" s="245"/>
      <c r="C152" s="246"/>
      <c r="D152" s="236" t="s">
        <v>301</v>
      </c>
      <c r="E152" s="247" t="s">
        <v>1</v>
      </c>
      <c r="F152" s="248" t="s">
        <v>312</v>
      </c>
      <c r="G152" s="246"/>
      <c r="H152" s="249">
        <v>82.253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301</v>
      </c>
      <c r="AU152" s="255" t="s">
        <v>120</v>
      </c>
      <c r="AV152" s="14" t="s">
        <v>120</v>
      </c>
      <c r="AW152" s="14" t="s">
        <v>32</v>
      </c>
      <c r="AX152" s="14" t="s">
        <v>77</v>
      </c>
      <c r="AY152" s="255" t="s">
        <v>292</v>
      </c>
    </row>
    <row r="153" s="14" customFormat="1">
      <c r="A153" s="14"/>
      <c r="B153" s="245"/>
      <c r="C153" s="246"/>
      <c r="D153" s="236" t="s">
        <v>301</v>
      </c>
      <c r="E153" s="247" t="s">
        <v>1</v>
      </c>
      <c r="F153" s="248" t="s">
        <v>313</v>
      </c>
      <c r="G153" s="246"/>
      <c r="H153" s="249">
        <v>4.7329999999999997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301</v>
      </c>
      <c r="AU153" s="255" t="s">
        <v>120</v>
      </c>
      <c r="AV153" s="14" t="s">
        <v>120</v>
      </c>
      <c r="AW153" s="14" t="s">
        <v>32</v>
      </c>
      <c r="AX153" s="14" t="s">
        <v>77</v>
      </c>
      <c r="AY153" s="255" t="s">
        <v>292</v>
      </c>
    </row>
    <row r="154" s="14" customFormat="1">
      <c r="A154" s="14"/>
      <c r="B154" s="245"/>
      <c r="C154" s="246"/>
      <c r="D154" s="236" t="s">
        <v>301</v>
      </c>
      <c r="E154" s="247" t="s">
        <v>1</v>
      </c>
      <c r="F154" s="248" t="s">
        <v>314</v>
      </c>
      <c r="G154" s="246"/>
      <c r="H154" s="249">
        <v>878.76599999999996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301</v>
      </c>
      <c r="AU154" s="255" t="s">
        <v>120</v>
      </c>
      <c r="AV154" s="14" t="s">
        <v>120</v>
      </c>
      <c r="AW154" s="14" t="s">
        <v>32</v>
      </c>
      <c r="AX154" s="14" t="s">
        <v>77</v>
      </c>
      <c r="AY154" s="255" t="s">
        <v>292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315</v>
      </c>
      <c r="G155" s="246"/>
      <c r="H155" s="249">
        <v>307.17000000000002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77</v>
      </c>
      <c r="AY155" s="255" t="s">
        <v>292</v>
      </c>
    </row>
    <row r="156" s="16" customFormat="1">
      <c r="A156" s="16"/>
      <c r="B156" s="267"/>
      <c r="C156" s="268"/>
      <c r="D156" s="236" t="s">
        <v>301</v>
      </c>
      <c r="E156" s="269" t="s">
        <v>1</v>
      </c>
      <c r="F156" s="270" t="s">
        <v>316</v>
      </c>
      <c r="G156" s="268"/>
      <c r="H156" s="271">
        <v>4210.9359999999997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301</v>
      </c>
      <c r="AU156" s="277" t="s">
        <v>120</v>
      </c>
      <c r="AV156" s="16" t="s">
        <v>317</v>
      </c>
      <c r="AW156" s="16" t="s">
        <v>32</v>
      </c>
      <c r="AX156" s="16" t="s">
        <v>77</v>
      </c>
      <c r="AY156" s="277" t="s">
        <v>292</v>
      </c>
    </row>
    <row r="157" s="15" customFormat="1">
      <c r="A157" s="15"/>
      <c r="B157" s="256"/>
      <c r="C157" s="257"/>
      <c r="D157" s="236" t="s">
        <v>301</v>
      </c>
      <c r="E157" s="258" t="s">
        <v>160</v>
      </c>
      <c r="F157" s="259" t="s">
        <v>304</v>
      </c>
      <c r="G157" s="257"/>
      <c r="H157" s="260">
        <v>4210.9359999999997</v>
      </c>
      <c r="I157" s="261"/>
      <c r="J157" s="257"/>
      <c r="K157" s="257"/>
      <c r="L157" s="262"/>
      <c r="M157" s="263"/>
      <c r="N157" s="264"/>
      <c r="O157" s="264"/>
      <c r="P157" s="264"/>
      <c r="Q157" s="264"/>
      <c r="R157" s="264"/>
      <c r="S157" s="264"/>
      <c r="T157" s="26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6" t="s">
        <v>301</v>
      </c>
      <c r="AU157" s="266" t="s">
        <v>120</v>
      </c>
      <c r="AV157" s="15" t="s">
        <v>299</v>
      </c>
      <c r="AW157" s="15" t="s">
        <v>32</v>
      </c>
      <c r="AX157" s="15" t="s">
        <v>85</v>
      </c>
      <c r="AY157" s="266" t="s">
        <v>292</v>
      </c>
    </row>
    <row r="158" s="2" customFormat="1" ht="33" customHeight="1">
      <c r="A158" s="39"/>
      <c r="B158" s="40"/>
      <c r="C158" s="221" t="s">
        <v>317</v>
      </c>
      <c r="D158" s="221" t="s">
        <v>294</v>
      </c>
      <c r="E158" s="222" t="s">
        <v>318</v>
      </c>
      <c r="F158" s="223" t="s">
        <v>319</v>
      </c>
      <c r="G158" s="224" t="s">
        <v>307</v>
      </c>
      <c r="H158" s="225">
        <v>1122.068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299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299</v>
      </c>
      <c r="BM158" s="232" t="s">
        <v>320</v>
      </c>
    </row>
    <row r="159" s="13" customFormat="1">
      <c r="A159" s="13"/>
      <c r="B159" s="234"/>
      <c r="C159" s="235"/>
      <c r="D159" s="236" t="s">
        <v>301</v>
      </c>
      <c r="E159" s="237" t="s">
        <v>1</v>
      </c>
      <c r="F159" s="238" t="s">
        <v>321</v>
      </c>
      <c r="G159" s="235"/>
      <c r="H159" s="237" t="s">
        <v>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301</v>
      </c>
      <c r="AU159" s="244" t="s">
        <v>120</v>
      </c>
      <c r="AV159" s="13" t="s">
        <v>85</v>
      </c>
      <c r="AW159" s="13" t="s">
        <v>32</v>
      </c>
      <c r="AX159" s="13" t="s">
        <v>77</v>
      </c>
      <c r="AY159" s="244" t="s">
        <v>292</v>
      </c>
    </row>
    <row r="160" s="14" customFormat="1">
      <c r="A160" s="14"/>
      <c r="B160" s="245"/>
      <c r="C160" s="246"/>
      <c r="D160" s="236" t="s">
        <v>301</v>
      </c>
      <c r="E160" s="247" t="s">
        <v>1</v>
      </c>
      <c r="F160" s="248" t="s">
        <v>322</v>
      </c>
      <c r="G160" s="246"/>
      <c r="H160" s="249">
        <v>321.98399999999998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32</v>
      </c>
      <c r="AX160" s="14" t="s">
        <v>77</v>
      </c>
      <c r="AY160" s="255" t="s">
        <v>292</v>
      </c>
    </row>
    <row r="161" s="14" customFormat="1">
      <c r="A161" s="14"/>
      <c r="B161" s="245"/>
      <c r="C161" s="246"/>
      <c r="D161" s="236" t="s">
        <v>301</v>
      </c>
      <c r="E161" s="247" t="s">
        <v>1</v>
      </c>
      <c r="F161" s="248" t="s">
        <v>323</v>
      </c>
      <c r="G161" s="246"/>
      <c r="H161" s="249">
        <v>85.137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301</v>
      </c>
      <c r="AU161" s="255" t="s">
        <v>120</v>
      </c>
      <c r="AV161" s="14" t="s">
        <v>120</v>
      </c>
      <c r="AW161" s="14" t="s">
        <v>32</v>
      </c>
      <c r="AX161" s="14" t="s">
        <v>77</v>
      </c>
      <c r="AY161" s="255" t="s">
        <v>292</v>
      </c>
    </row>
    <row r="162" s="14" customFormat="1">
      <c r="A162" s="14"/>
      <c r="B162" s="245"/>
      <c r="C162" s="246"/>
      <c r="D162" s="236" t="s">
        <v>301</v>
      </c>
      <c r="E162" s="247" t="s">
        <v>1</v>
      </c>
      <c r="F162" s="248" t="s">
        <v>324</v>
      </c>
      <c r="G162" s="246"/>
      <c r="H162" s="249">
        <v>121.76600000000001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301</v>
      </c>
      <c r="AU162" s="255" t="s">
        <v>120</v>
      </c>
      <c r="AV162" s="14" t="s">
        <v>120</v>
      </c>
      <c r="AW162" s="14" t="s">
        <v>32</v>
      </c>
      <c r="AX162" s="14" t="s">
        <v>77</v>
      </c>
      <c r="AY162" s="255" t="s">
        <v>292</v>
      </c>
    </row>
    <row r="163" s="14" customFormat="1">
      <c r="A163" s="14"/>
      <c r="B163" s="245"/>
      <c r="C163" s="246"/>
      <c r="D163" s="236" t="s">
        <v>301</v>
      </c>
      <c r="E163" s="247" t="s">
        <v>1</v>
      </c>
      <c r="F163" s="248" t="s">
        <v>325</v>
      </c>
      <c r="G163" s="246"/>
      <c r="H163" s="249">
        <v>42.493000000000002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301</v>
      </c>
      <c r="AU163" s="255" t="s">
        <v>120</v>
      </c>
      <c r="AV163" s="14" t="s">
        <v>120</v>
      </c>
      <c r="AW163" s="14" t="s">
        <v>32</v>
      </c>
      <c r="AX163" s="14" t="s">
        <v>77</v>
      </c>
      <c r="AY163" s="255" t="s">
        <v>292</v>
      </c>
    </row>
    <row r="164" s="14" customFormat="1">
      <c r="A164" s="14"/>
      <c r="B164" s="245"/>
      <c r="C164" s="246"/>
      <c r="D164" s="236" t="s">
        <v>301</v>
      </c>
      <c r="E164" s="247" t="s">
        <v>1</v>
      </c>
      <c r="F164" s="248" t="s">
        <v>326</v>
      </c>
      <c r="G164" s="246"/>
      <c r="H164" s="249">
        <v>63.481999999999999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301</v>
      </c>
      <c r="AU164" s="255" t="s">
        <v>120</v>
      </c>
      <c r="AV164" s="14" t="s">
        <v>120</v>
      </c>
      <c r="AW164" s="14" t="s">
        <v>32</v>
      </c>
      <c r="AX164" s="14" t="s">
        <v>77</v>
      </c>
      <c r="AY164" s="255" t="s">
        <v>292</v>
      </c>
    </row>
    <row r="165" s="14" customFormat="1">
      <c r="A165" s="14"/>
      <c r="B165" s="245"/>
      <c r="C165" s="246"/>
      <c r="D165" s="236" t="s">
        <v>301</v>
      </c>
      <c r="E165" s="247" t="s">
        <v>1</v>
      </c>
      <c r="F165" s="248" t="s">
        <v>327</v>
      </c>
      <c r="G165" s="246"/>
      <c r="H165" s="249">
        <v>42.569000000000003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301</v>
      </c>
      <c r="AU165" s="255" t="s">
        <v>120</v>
      </c>
      <c r="AV165" s="14" t="s">
        <v>120</v>
      </c>
      <c r="AW165" s="14" t="s">
        <v>32</v>
      </c>
      <c r="AX165" s="14" t="s">
        <v>77</v>
      </c>
      <c r="AY165" s="255" t="s">
        <v>292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328</v>
      </c>
      <c r="G166" s="246"/>
      <c r="H166" s="249">
        <v>59.716999999999999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120</v>
      </c>
      <c r="AV166" s="14" t="s">
        <v>120</v>
      </c>
      <c r="AW166" s="14" t="s">
        <v>32</v>
      </c>
      <c r="AX166" s="14" t="s">
        <v>77</v>
      </c>
      <c r="AY166" s="255" t="s">
        <v>292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329</v>
      </c>
      <c r="G167" s="246"/>
      <c r="H167" s="249">
        <v>178.63200000000001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77</v>
      </c>
      <c r="AY167" s="255" t="s">
        <v>292</v>
      </c>
    </row>
    <row r="168" s="14" customFormat="1">
      <c r="A168" s="14"/>
      <c r="B168" s="245"/>
      <c r="C168" s="246"/>
      <c r="D168" s="236" t="s">
        <v>301</v>
      </c>
      <c r="E168" s="247" t="s">
        <v>1</v>
      </c>
      <c r="F168" s="248" t="s">
        <v>330</v>
      </c>
      <c r="G168" s="246"/>
      <c r="H168" s="249">
        <v>13.752000000000001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301</v>
      </c>
      <c r="AU168" s="255" t="s">
        <v>120</v>
      </c>
      <c r="AV168" s="14" t="s">
        <v>120</v>
      </c>
      <c r="AW168" s="14" t="s">
        <v>32</v>
      </c>
      <c r="AX168" s="14" t="s">
        <v>77</v>
      </c>
      <c r="AY168" s="255" t="s">
        <v>292</v>
      </c>
    </row>
    <row r="169" s="16" customFormat="1">
      <c r="A169" s="16"/>
      <c r="B169" s="267"/>
      <c r="C169" s="268"/>
      <c r="D169" s="236" t="s">
        <v>301</v>
      </c>
      <c r="E169" s="269" t="s">
        <v>1</v>
      </c>
      <c r="F169" s="270" t="s">
        <v>316</v>
      </c>
      <c r="G169" s="268"/>
      <c r="H169" s="271">
        <v>929.53200000000004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7" t="s">
        <v>301</v>
      </c>
      <c r="AU169" s="277" t="s">
        <v>120</v>
      </c>
      <c r="AV169" s="16" t="s">
        <v>317</v>
      </c>
      <c r="AW169" s="16" t="s">
        <v>32</v>
      </c>
      <c r="AX169" s="16" t="s">
        <v>77</v>
      </c>
      <c r="AY169" s="277" t="s">
        <v>292</v>
      </c>
    </row>
    <row r="170" s="13" customFormat="1">
      <c r="A170" s="13"/>
      <c r="B170" s="234"/>
      <c r="C170" s="235"/>
      <c r="D170" s="236" t="s">
        <v>301</v>
      </c>
      <c r="E170" s="237" t="s">
        <v>1</v>
      </c>
      <c r="F170" s="238" t="s">
        <v>331</v>
      </c>
      <c r="G170" s="235"/>
      <c r="H170" s="237" t="s">
        <v>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301</v>
      </c>
      <c r="AU170" s="244" t="s">
        <v>120</v>
      </c>
      <c r="AV170" s="13" t="s">
        <v>85</v>
      </c>
      <c r="AW170" s="13" t="s">
        <v>32</v>
      </c>
      <c r="AX170" s="13" t="s">
        <v>77</v>
      </c>
      <c r="AY170" s="244" t="s">
        <v>292</v>
      </c>
    </row>
    <row r="171" s="14" customFormat="1">
      <c r="A171" s="14"/>
      <c r="B171" s="245"/>
      <c r="C171" s="246"/>
      <c r="D171" s="236" t="s">
        <v>301</v>
      </c>
      <c r="E171" s="247" t="s">
        <v>1</v>
      </c>
      <c r="F171" s="248" t="s">
        <v>332</v>
      </c>
      <c r="G171" s="246"/>
      <c r="H171" s="249">
        <v>187.01599999999999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301</v>
      </c>
      <c r="AU171" s="255" t="s">
        <v>120</v>
      </c>
      <c r="AV171" s="14" t="s">
        <v>120</v>
      </c>
      <c r="AW171" s="14" t="s">
        <v>32</v>
      </c>
      <c r="AX171" s="14" t="s">
        <v>77</v>
      </c>
      <c r="AY171" s="255" t="s">
        <v>292</v>
      </c>
    </row>
    <row r="172" s="16" customFormat="1">
      <c r="A172" s="16"/>
      <c r="B172" s="267"/>
      <c r="C172" s="268"/>
      <c r="D172" s="236" t="s">
        <v>301</v>
      </c>
      <c r="E172" s="269" t="s">
        <v>1</v>
      </c>
      <c r="F172" s="270" t="s">
        <v>316</v>
      </c>
      <c r="G172" s="268"/>
      <c r="H172" s="271">
        <v>187.01599999999999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7" t="s">
        <v>301</v>
      </c>
      <c r="AU172" s="277" t="s">
        <v>120</v>
      </c>
      <c r="AV172" s="16" t="s">
        <v>317</v>
      </c>
      <c r="AW172" s="16" t="s">
        <v>32</v>
      </c>
      <c r="AX172" s="16" t="s">
        <v>77</v>
      </c>
      <c r="AY172" s="277" t="s">
        <v>292</v>
      </c>
    </row>
    <row r="173" s="13" customFormat="1">
      <c r="A173" s="13"/>
      <c r="B173" s="234"/>
      <c r="C173" s="235"/>
      <c r="D173" s="236" t="s">
        <v>301</v>
      </c>
      <c r="E173" s="237" t="s">
        <v>1</v>
      </c>
      <c r="F173" s="238" t="s">
        <v>333</v>
      </c>
      <c r="G173" s="235"/>
      <c r="H173" s="237" t="s">
        <v>1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301</v>
      </c>
      <c r="AU173" s="244" t="s">
        <v>120</v>
      </c>
      <c r="AV173" s="13" t="s">
        <v>85</v>
      </c>
      <c r="AW173" s="13" t="s">
        <v>32</v>
      </c>
      <c r="AX173" s="13" t="s">
        <v>77</v>
      </c>
      <c r="AY173" s="244" t="s">
        <v>292</v>
      </c>
    </row>
    <row r="174" s="14" customFormat="1">
      <c r="A174" s="14"/>
      <c r="B174" s="245"/>
      <c r="C174" s="246"/>
      <c r="D174" s="236" t="s">
        <v>301</v>
      </c>
      <c r="E174" s="247" t="s">
        <v>1</v>
      </c>
      <c r="F174" s="248" t="s">
        <v>334</v>
      </c>
      <c r="G174" s="246"/>
      <c r="H174" s="249">
        <v>5.5199999999999996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301</v>
      </c>
      <c r="AU174" s="255" t="s">
        <v>120</v>
      </c>
      <c r="AV174" s="14" t="s">
        <v>120</v>
      </c>
      <c r="AW174" s="14" t="s">
        <v>32</v>
      </c>
      <c r="AX174" s="14" t="s">
        <v>77</v>
      </c>
      <c r="AY174" s="255" t="s">
        <v>292</v>
      </c>
    </row>
    <row r="175" s="16" customFormat="1">
      <c r="A175" s="16"/>
      <c r="B175" s="267"/>
      <c r="C175" s="268"/>
      <c r="D175" s="236" t="s">
        <v>301</v>
      </c>
      <c r="E175" s="269" t="s">
        <v>1</v>
      </c>
      <c r="F175" s="270" t="s">
        <v>316</v>
      </c>
      <c r="G175" s="268"/>
      <c r="H175" s="271">
        <v>5.5199999999999996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7" t="s">
        <v>301</v>
      </c>
      <c r="AU175" s="277" t="s">
        <v>120</v>
      </c>
      <c r="AV175" s="16" t="s">
        <v>317</v>
      </c>
      <c r="AW175" s="16" t="s">
        <v>32</v>
      </c>
      <c r="AX175" s="16" t="s">
        <v>77</v>
      </c>
      <c r="AY175" s="277" t="s">
        <v>292</v>
      </c>
    </row>
    <row r="176" s="15" customFormat="1">
      <c r="A176" s="15"/>
      <c r="B176" s="256"/>
      <c r="C176" s="257"/>
      <c r="D176" s="236" t="s">
        <v>301</v>
      </c>
      <c r="E176" s="258" t="s">
        <v>163</v>
      </c>
      <c r="F176" s="259" t="s">
        <v>304</v>
      </c>
      <c r="G176" s="257"/>
      <c r="H176" s="260">
        <v>1122.068</v>
      </c>
      <c r="I176" s="261"/>
      <c r="J176" s="257"/>
      <c r="K176" s="257"/>
      <c r="L176" s="262"/>
      <c r="M176" s="263"/>
      <c r="N176" s="264"/>
      <c r="O176" s="264"/>
      <c r="P176" s="264"/>
      <c r="Q176" s="264"/>
      <c r="R176" s="264"/>
      <c r="S176" s="264"/>
      <c r="T176" s="26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6" t="s">
        <v>301</v>
      </c>
      <c r="AU176" s="266" t="s">
        <v>120</v>
      </c>
      <c r="AV176" s="15" t="s">
        <v>299</v>
      </c>
      <c r="AW176" s="15" t="s">
        <v>32</v>
      </c>
      <c r="AX176" s="15" t="s">
        <v>85</v>
      </c>
      <c r="AY176" s="266" t="s">
        <v>292</v>
      </c>
    </row>
    <row r="177" s="2" customFormat="1" ht="16.5" customHeight="1">
      <c r="A177" s="39"/>
      <c r="B177" s="40"/>
      <c r="C177" s="221" t="s">
        <v>299</v>
      </c>
      <c r="D177" s="221" t="s">
        <v>294</v>
      </c>
      <c r="E177" s="222" t="s">
        <v>335</v>
      </c>
      <c r="F177" s="223" t="s">
        <v>336</v>
      </c>
      <c r="G177" s="224" t="s">
        <v>337</v>
      </c>
      <c r="H177" s="225">
        <v>250</v>
      </c>
      <c r="I177" s="226"/>
      <c r="J177" s="227">
        <f>ROUND(I177*H177,2)</f>
        <v>0</v>
      </c>
      <c r="K177" s="223" t="s">
        <v>298</v>
      </c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338</v>
      </c>
      <c r="AT177" s="232" t="s">
        <v>294</v>
      </c>
      <c r="AU177" s="232" t="s">
        <v>120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120</v>
      </c>
      <c r="BK177" s="233">
        <f>ROUND(I177*H177,2)</f>
        <v>0</v>
      </c>
      <c r="BL177" s="18" t="s">
        <v>338</v>
      </c>
      <c r="BM177" s="232" t="s">
        <v>339</v>
      </c>
    </row>
    <row r="178" s="14" customFormat="1">
      <c r="A178" s="14"/>
      <c r="B178" s="245"/>
      <c r="C178" s="246"/>
      <c r="D178" s="236" t="s">
        <v>301</v>
      </c>
      <c r="E178" s="247" t="s">
        <v>1</v>
      </c>
      <c r="F178" s="248" t="s">
        <v>340</v>
      </c>
      <c r="G178" s="246"/>
      <c r="H178" s="249">
        <v>250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301</v>
      </c>
      <c r="AU178" s="255" t="s">
        <v>120</v>
      </c>
      <c r="AV178" s="14" t="s">
        <v>120</v>
      </c>
      <c r="AW178" s="14" t="s">
        <v>32</v>
      </c>
      <c r="AX178" s="14" t="s">
        <v>85</v>
      </c>
      <c r="AY178" s="255" t="s">
        <v>292</v>
      </c>
    </row>
    <row r="179" s="2" customFormat="1" ht="37.8" customHeight="1">
      <c r="A179" s="39"/>
      <c r="B179" s="40"/>
      <c r="C179" s="221" t="s">
        <v>341</v>
      </c>
      <c r="D179" s="221" t="s">
        <v>294</v>
      </c>
      <c r="E179" s="222" t="s">
        <v>342</v>
      </c>
      <c r="F179" s="223" t="s">
        <v>343</v>
      </c>
      <c r="G179" s="224" t="s">
        <v>307</v>
      </c>
      <c r="H179" s="225">
        <v>2705.9279999999999</v>
      </c>
      <c r="I179" s="226"/>
      <c r="J179" s="227">
        <f>ROUND(I179*H179,2)</f>
        <v>0</v>
      </c>
      <c r="K179" s="223" t="s">
        <v>298</v>
      </c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299</v>
      </c>
      <c r="AT179" s="232" t="s">
        <v>294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120</v>
      </c>
      <c r="BK179" s="233">
        <f>ROUND(I179*H179,2)</f>
        <v>0</v>
      </c>
      <c r="BL179" s="18" t="s">
        <v>299</v>
      </c>
      <c r="BM179" s="232" t="s">
        <v>344</v>
      </c>
    </row>
    <row r="180" s="14" customFormat="1">
      <c r="A180" s="14"/>
      <c r="B180" s="245"/>
      <c r="C180" s="246"/>
      <c r="D180" s="236" t="s">
        <v>301</v>
      </c>
      <c r="E180" s="247" t="s">
        <v>1</v>
      </c>
      <c r="F180" s="248" t="s">
        <v>345</v>
      </c>
      <c r="G180" s="246"/>
      <c r="H180" s="249">
        <v>2705.9279999999999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301</v>
      </c>
      <c r="AU180" s="255" t="s">
        <v>120</v>
      </c>
      <c r="AV180" s="14" t="s">
        <v>120</v>
      </c>
      <c r="AW180" s="14" t="s">
        <v>32</v>
      </c>
      <c r="AX180" s="14" t="s">
        <v>85</v>
      </c>
      <c r="AY180" s="255" t="s">
        <v>292</v>
      </c>
    </row>
    <row r="181" s="2" customFormat="1" ht="37.8" customHeight="1">
      <c r="A181" s="39"/>
      <c r="B181" s="40"/>
      <c r="C181" s="221" t="s">
        <v>346</v>
      </c>
      <c r="D181" s="221" t="s">
        <v>294</v>
      </c>
      <c r="E181" s="222" t="s">
        <v>347</v>
      </c>
      <c r="F181" s="223" t="s">
        <v>348</v>
      </c>
      <c r="G181" s="224" t="s">
        <v>307</v>
      </c>
      <c r="H181" s="225">
        <v>4879.2399999999998</v>
      </c>
      <c r="I181" s="226"/>
      <c r="J181" s="227">
        <f>ROUND(I181*H181,2)</f>
        <v>0</v>
      </c>
      <c r="K181" s="223" t="s">
        <v>298</v>
      </c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120</v>
      </c>
      <c r="BK181" s="233">
        <f>ROUND(I181*H181,2)</f>
        <v>0</v>
      </c>
      <c r="BL181" s="18" t="s">
        <v>299</v>
      </c>
      <c r="BM181" s="232" t="s">
        <v>349</v>
      </c>
    </row>
    <row r="182" s="14" customFormat="1">
      <c r="A182" s="14"/>
      <c r="B182" s="245"/>
      <c r="C182" s="246"/>
      <c r="D182" s="236" t="s">
        <v>301</v>
      </c>
      <c r="E182" s="247" t="s">
        <v>1</v>
      </c>
      <c r="F182" s="248" t="s">
        <v>350</v>
      </c>
      <c r="G182" s="246"/>
      <c r="H182" s="249">
        <v>6232.2039999999997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301</v>
      </c>
      <c r="AU182" s="255" t="s">
        <v>120</v>
      </c>
      <c r="AV182" s="14" t="s">
        <v>120</v>
      </c>
      <c r="AW182" s="14" t="s">
        <v>32</v>
      </c>
      <c r="AX182" s="14" t="s">
        <v>77</v>
      </c>
      <c r="AY182" s="255" t="s">
        <v>292</v>
      </c>
    </row>
    <row r="183" s="14" customFormat="1">
      <c r="A183" s="14"/>
      <c r="B183" s="245"/>
      <c r="C183" s="246"/>
      <c r="D183" s="236" t="s">
        <v>301</v>
      </c>
      <c r="E183" s="247" t="s">
        <v>1</v>
      </c>
      <c r="F183" s="248" t="s">
        <v>351</v>
      </c>
      <c r="G183" s="246"/>
      <c r="H183" s="249">
        <v>-1352.9639999999999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301</v>
      </c>
      <c r="AU183" s="255" t="s">
        <v>120</v>
      </c>
      <c r="AV183" s="14" t="s">
        <v>120</v>
      </c>
      <c r="AW183" s="14" t="s">
        <v>32</v>
      </c>
      <c r="AX183" s="14" t="s">
        <v>77</v>
      </c>
      <c r="AY183" s="255" t="s">
        <v>292</v>
      </c>
    </row>
    <row r="184" s="15" customFormat="1">
      <c r="A184" s="15"/>
      <c r="B184" s="256"/>
      <c r="C184" s="257"/>
      <c r="D184" s="236" t="s">
        <v>301</v>
      </c>
      <c r="E184" s="258" t="s">
        <v>205</v>
      </c>
      <c r="F184" s="259" t="s">
        <v>304</v>
      </c>
      <c r="G184" s="257"/>
      <c r="H184" s="260">
        <v>4879.2399999999998</v>
      </c>
      <c r="I184" s="261"/>
      <c r="J184" s="257"/>
      <c r="K184" s="257"/>
      <c r="L184" s="262"/>
      <c r="M184" s="263"/>
      <c r="N184" s="264"/>
      <c r="O184" s="264"/>
      <c r="P184" s="264"/>
      <c r="Q184" s="264"/>
      <c r="R184" s="264"/>
      <c r="S184" s="264"/>
      <c r="T184" s="26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6" t="s">
        <v>301</v>
      </c>
      <c r="AU184" s="266" t="s">
        <v>120</v>
      </c>
      <c r="AV184" s="15" t="s">
        <v>299</v>
      </c>
      <c r="AW184" s="15" t="s">
        <v>32</v>
      </c>
      <c r="AX184" s="15" t="s">
        <v>85</v>
      </c>
      <c r="AY184" s="266" t="s">
        <v>292</v>
      </c>
    </row>
    <row r="185" s="2" customFormat="1" ht="37.8" customHeight="1">
      <c r="A185" s="39"/>
      <c r="B185" s="40"/>
      <c r="C185" s="221" t="s">
        <v>352</v>
      </c>
      <c r="D185" s="221" t="s">
        <v>294</v>
      </c>
      <c r="E185" s="222" t="s">
        <v>353</v>
      </c>
      <c r="F185" s="223" t="s">
        <v>354</v>
      </c>
      <c r="G185" s="224" t="s">
        <v>307</v>
      </c>
      <c r="H185" s="225">
        <v>73188.600000000006</v>
      </c>
      <c r="I185" s="226"/>
      <c r="J185" s="227">
        <f>ROUND(I185*H185,2)</f>
        <v>0</v>
      </c>
      <c r="K185" s="223" t="s">
        <v>298</v>
      </c>
      <c r="L185" s="45"/>
      <c r="M185" s="228" t="s">
        <v>1</v>
      </c>
      <c r="N185" s="229" t="s">
        <v>43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299</v>
      </c>
      <c r="AT185" s="232" t="s">
        <v>294</v>
      </c>
      <c r="AU185" s="232" t="s">
        <v>120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120</v>
      </c>
      <c r="BK185" s="233">
        <f>ROUND(I185*H185,2)</f>
        <v>0</v>
      </c>
      <c r="BL185" s="18" t="s">
        <v>299</v>
      </c>
      <c r="BM185" s="232" t="s">
        <v>355</v>
      </c>
    </row>
    <row r="186" s="14" customFormat="1">
      <c r="A186" s="14"/>
      <c r="B186" s="245"/>
      <c r="C186" s="246"/>
      <c r="D186" s="236" t="s">
        <v>301</v>
      </c>
      <c r="E186" s="247" t="s">
        <v>1</v>
      </c>
      <c r="F186" s="248" t="s">
        <v>356</v>
      </c>
      <c r="G186" s="246"/>
      <c r="H186" s="249">
        <v>73188.600000000006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301</v>
      </c>
      <c r="AU186" s="255" t="s">
        <v>120</v>
      </c>
      <c r="AV186" s="14" t="s">
        <v>120</v>
      </c>
      <c r="AW186" s="14" t="s">
        <v>32</v>
      </c>
      <c r="AX186" s="14" t="s">
        <v>85</v>
      </c>
      <c r="AY186" s="255" t="s">
        <v>292</v>
      </c>
    </row>
    <row r="187" s="2" customFormat="1" ht="24.15" customHeight="1">
      <c r="A187" s="39"/>
      <c r="B187" s="40"/>
      <c r="C187" s="221" t="s">
        <v>357</v>
      </c>
      <c r="D187" s="221" t="s">
        <v>294</v>
      </c>
      <c r="E187" s="222" t="s">
        <v>358</v>
      </c>
      <c r="F187" s="223" t="s">
        <v>359</v>
      </c>
      <c r="G187" s="224" t="s">
        <v>307</v>
      </c>
      <c r="H187" s="225">
        <v>7585.1679999999997</v>
      </c>
      <c r="I187" s="226"/>
      <c r="J187" s="227">
        <f>ROUND(I187*H187,2)</f>
        <v>0</v>
      </c>
      <c r="K187" s="223" t="s">
        <v>298</v>
      </c>
      <c r="L187" s="45"/>
      <c r="M187" s="228" t="s">
        <v>1</v>
      </c>
      <c r="N187" s="229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299</v>
      </c>
      <c r="AT187" s="232" t="s">
        <v>294</v>
      </c>
      <c r="AU187" s="232" t="s">
        <v>120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120</v>
      </c>
      <c r="BK187" s="233">
        <f>ROUND(I187*H187,2)</f>
        <v>0</v>
      </c>
      <c r="BL187" s="18" t="s">
        <v>299</v>
      </c>
      <c r="BM187" s="232" t="s">
        <v>360</v>
      </c>
    </row>
    <row r="188" s="14" customFormat="1">
      <c r="A188" s="14"/>
      <c r="B188" s="245"/>
      <c r="C188" s="246"/>
      <c r="D188" s="236" t="s">
        <v>301</v>
      </c>
      <c r="E188" s="247" t="s">
        <v>1</v>
      </c>
      <c r="F188" s="248" t="s">
        <v>361</v>
      </c>
      <c r="G188" s="246"/>
      <c r="H188" s="249">
        <v>7585.1679999999997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301</v>
      </c>
      <c r="AU188" s="255" t="s">
        <v>120</v>
      </c>
      <c r="AV188" s="14" t="s">
        <v>120</v>
      </c>
      <c r="AW188" s="14" t="s">
        <v>32</v>
      </c>
      <c r="AX188" s="14" t="s">
        <v>85</v>
      </c>
      <c r="AY188" s="255" t="s">
        <v>292</v>
      </c>
    </row>
    <row r="189" s="2" customFormat="1" ht="33" customHeight="1">
      <c r="A189" s="39"/>
      <c r="B189" s="40"/>
      <c r="C189" s="221" t="s">
        <v>362</v>
      </c>
      <c r="D189" s="221" t="s">
        <v>294</v>
      </c>
      <c r="E189" s="222" t="s">
        <v>363</v>
      </c>
      <c r="F189" s="223" t="s">
        <v>364</v>
      </c>
      <c r="G189" s="224" t="s">
        <v>365</v>
      </c>
      <c r="H189" s="225">
        <v>8782.6319999999996</v>
      </c>
      <c r="I189" s="226"/>
      <c r="J189" s="227">
        <f>ROUND(I189*H189,2)</f>
        <v>0</v>
      </c>
      <c r="K189" s="223" t="s">
        <v>298</v>
      </c>
      <c r="L189" s="45"/>
      <c r="M189" s="228" t="s">
        <v>1</v>
      </c>
      <c r="N189" s="229" t="s">
        <v>43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299</v>
      </c>
      <c r="AT189" s="232" t="s">
        <v>294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120</v>
      </c>
      <c r="BK189" s="233">
        <f>ROUND(I189*H189,2)</f>
        <v>0</v>
      </c>
      <c r="BL189" s="18" t="s">
        <v>299</v>
      </c>
      <c r="BM189" s="232" t="s">
        <v>366</v>
      </c>
    </row>
    <row r="190" s="14" customFormat="1">
      <c r="A190" s="14"/>
      <c r="B190" s="245"/>
      <c r="C190" s="246"/>
      <c r="D190" s="236" t="s">
        <v>301</v>
      </c>
      <c r="E190" s="247" t="s">
        <v>1</v>
      </c>
      <c r="F190" s="248" t="s">
        <v>367</v>
      </c>
      <c r="G190" s="246"/>
      <c r="H190" s="249">
        <v>8782.6319999999996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301</v>
      </c>
      <c r="AU190" s="255" t="s">
        <v>120</v>
      </c>
      <c r="AV190" s="14" t="s">
        <v>120</v>
      </c>
      <c r="AW190" s="14" t="s">
        <v>32</v>
      </c>
      <c r="AX190" s="14" t="s">
        <v>85</v>
      </c>
      <c r="AY190" s="255" t="s">
        <v>292</v>
      </c>
    </row>
    <row r="191" s="2" customFormat="1" ht="16.5" customHeight="1">
      <c r="A191" s="39"/>
      <c r="B191" s="40"/>
      <c r="C191" s="221" t="s">
        <v>368</v>
      </c>
      <c r="D191" s="221" t="s">
        <v>294</v>
      </c>
      <c r="E191" s="222" t="s">
        <v>369</v>
      </c>
      <c r="F191" s="223" t="s">
        <v>370</v>
      </c>
      <c r="G191" s="224" t="s">
        <v>307</v>
      </c>
      <c r="H191" s="225">
        <v>1352.9639999999999</v>
      </c>
      <c r="I191" s="226"/>
      <c r="J191" s="227">
        <f>ROUND(I191*H191,2)</f>
        <v>0</v>
      </c>
      <c r="K191" s="223" t="s">
        <v>298</v>
      </c>
      <c r="L191" s="45"/>
      <c r="M191" s="228" t="s">
        <v>1</v>
      </c>
      <c r="N191" s="229" t="s">
        <v>43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299</v>
      </c>
      <c r="AT191" s="232" t="s">
        <v>294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120</v>
      </c>
      <c r="BK191" s="233">
        <f>ROUND(I191*H191,2)</f>
        <v>0</v>
      </c>
      <c r="BL191" s="18" t="s">
        <v>299</v>
      </c>
      <c r="BM191" s="232" t="s">
        <v>371</v>
      </c>
    </row>
    <row r="192" s="14" customFormat="1">
      <c r="A192" s="14"/>
      <c r="B192" s="245"/>
      <c r="C192" s="246"/>
      <c r="D192" s="236" t="s">
        <v>301</v>
      </c>
      <c r="E192" s="247" t="s">
        <v>1</v>
      </c>
      <c r="F192" s="248" t="s">
        <v>238</v>
      </c>
      <c r="G192" s="246"/>
      <c r="H192" s="249">
        <v>1352.9639999999999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301</v>
      </c>
      <c r="AU192" s="255" t="s">
        <v>120</v>
      </c>
      <c r="AV192" s="14" t="s">
        <v>120</v>
      </c>
      <c r="AW192" s="14" t="s">
        <v>32</v>
      </c>
      <c r="AX192" s="14" t="s">
        <v>85</v>
      </c>
      <c r="AY192" s="255" t="s">
        <v>292</v>
      </c>
    </row>
    <row r="193" s="2" customFormat="1" ht="24.15" customHeight="1">
      <c r="A193" s="39"/>
      <c r="B193" s="40"/>
      <c r="C193" s="221" t="s">
        <v>372</v>
      </c>
      <c r="D193" s="221" t="s">
        <v>294</v>
      </c>
      <c r="E193" s="222" t="s">
        <v>373</v>
      </c>
      <c r="F193" s="223" t="s">
        <v>374</v>
      </c>
      <c r="G193" s="224" t="s">
        <v>307</v>
      </c>
      <c r="H193" s="225">
        <v>1352.9639999999999</v>
      </c>
      <c r="I193" s="226"/>
      <c r="J193" s="227">
        <f>ROUND(I193*H193,2)</f>
        <v>0</v>
      </c>
      <c r="K193" s="223" t="s">
        <v>298</v>
      </c>
      <c r="L193" s="45"/>
      <c r="M193" s="228" t="s">
        <v>1</v>
      </c>
      <c r="N193" s="229" t="s">
        <v>43</v>
      </c>
      <c r="O193" s="92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299</v>
      </c>
      <c r="AT193" s="232" t="s">
        <v>294</v>
      </c>
      <c r="AU193" s="232" t="s">
        <v>120</v>
      </c>
      <c r="AY193" s="18" t="s">
        <v>292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120</v>
      </c>
      <c r="BK193" s="233">
        <f>ROUND(I193*H193,2)</f>
        <v>0</v>
      </c>
      <c r="BL193" s="18" t="s">
        <v>299</v>
      </c>
      <c r="BM193" s="232" t="s">
        <v>375</v>
      </c>
    </row>
    <row r="194" s="13" customFormat="1">
      <c r="A194" s="13"/>
      <c r="B194" s="234"/>
      <c r="C194" s="235"/>
      <c r="D194" s="236" t="s">
        <v>301</v>
      </c>
      <c r="E194" s="237" t="s">
        <v>1</v>
      </c>
      <c r="F194" s="238" t="s">
        <v>309</v>
      </c>
      <c r="G194" s="235"/>
      <c r="H194" s="237" t="s">
        <v>1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301</v>
      </c>
      <c r="AU194" s="244" t="s">
        <v>120</v>
      </c>
      <c r="AV194" s="13" t="s">
        <v>85</v>
      </c>
      <c r="AW194" s="13" t="s">
        <v>32</v>
      </c>
      <c r="AX194" s="13" t="s">
        <v>77</v>
      </c>
      <c r="AY194" s="244" t="s">
        <v>292</v>
      </c>
    </row>
    <row r="195" s="14" customFormat="1">
      <c r="A195" s="14"/>
      <c r="B195" s="245"/>
      <c r="C195" s="246"/>
      <c r="D195" s="236" t="s">
        <v>301</v>
      </c>
      <c r="E195" s="247" t="s">
        <v>1</v>
      </c>
      <c r="F195" s="248" t="s">
        <v>376</v>
      </c>
      <c r="G195" s="246"/>
      <c r="H195" s="249">
        <v>730.79999999999995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301</v>
      </c>
      <c r="AU195" s="255" t="s">
        <v>120</v>
      </c>
      <c r="AV195" s="14" t="s">
        <v>120</v>
      </c>
      <c r="AW195" s="14" t="s">
        <v>32</v>
      </c>
      <c r="AX195" s="14" t="s">
        <v>77</v>
      </c>
      <c r="AY195" s="255" t="s">
        <v>292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377</v>
      </c>
      <c r="G196" s="246"/>
      <c r="H196" s="249">
        <v>138.88999999999999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77</v>
      </c>
      <c r="AY196" s="255" t="s">
        <v>292</v>
      </c>
    </row>
    <row r="197" s="14" customFormat="1">
      <c r="A197" s="14"/>
      <c r="B197" s="245"/>
      <c r="C197" s="246"/>
      <c r="D197" s="236" t="s">
        <v>301</v>
      </c>
      <c r="E197" s="247" t="s">
        <v>1</v>
      </c>
      <c r="F197" s="248" t="s">
        <v>312</v>
      </c>
      <c r="G197" s="246"/>
      <c r="H197" s="249">
        <v>82.253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301</v>
      </c>
      <c r="AU197" s="255" t="s">
        <v>120</v>
      </c>
      <c r="AV197" s="14" t="s">
        <v>120</v>
      </c>
      <c r="AW197" s="14" t="s">
        <v>32</v>
      </c>
      <c r="AX197" s="14" t="s">
        <v>77</v>
      </c>
      <c r="AY197" s="255" t="s">
        <v>292</v>
      </c>
    </row>
    <row r="198" s="14" customFormat="1">
      <c r="A198" s="14"/>
      <c r="B198" s="245"/>
      <c r="C198" s="246"/>
      <c r="D198" s="236" t="s">
        <v>301</v>
      </c>
      <c r="E198" s="247" t="s">
        <v>1</v>
      </c>
      <c r="F198" s="248" t="s">
        <v>313</v>
      </c>
      <c r="G198" s="246"/>
      <c r="H198" s="249">
        <v>4.7329999999999997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301</v>
      </c>
      <c r="AU198" s="255" t="s">
        <v>120</v>
      </c>
      <c r="AV198" s="14" t="s">
        <v>120</v>
      </c>
      <c r="AW198" s="14" t="s">
        <v>32</v>
      </c>
      <c r="AX198" s="14" t="s">
        <v>77</v>
      </c>
      <c r="AY198" s="255" t="s">
        <v>292</v>
      </c>
    </row>
    <row r="199" s="16" customFormat="1">
      <c r="A199" s="16"/>
      <c r="B199" s="267"/>
      <c r="C199" s="268"/>
      <c r="D199" s="236" t="s">
        <v>301</v>
      </c>
      <c r="E199" s="269" t="s">
        <v>1</v>
      </c>
      <c r="F199" s="270" t="s">
        <v>316</v>
      </c>
      <c r="G199" s="268"/>
      <c r="H199" s="271">
        <v>956.67600000000004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77" t="s">
        <v>301</v>
      </c>
      <c r="AU199" s="277" t="s">
        <v>120</v>
      </c>
      <c r="AV199" s="16" t="s">
        <v>317</v>
      </c>
      <c r="AW199" s="16" t="s">
        <v>32</v>
      </c>
      <c r="AX199" s="16" t="s">
        <v>77</v>
      </c>
      <c r="AY199" s="277" t="s">
        <v>292</v>
      </c>
    </row>
    <row r="200" s="13" customFormat="1">
      <c r="A200" s="13"/>
      <c r="B200" s="234"/>
      <c r="C200" s="235"/>
      <c r="D200" s="236" t="s">
        <v>301</v>
      </c>
      <c r="E200" s="237" t="s">
        <v>1</v>
      </c>
      <c r="F200" s="238" t="s">
        <v>321</v>
      </c>
      <c r="G200" s="235"/>
      <c r="H200" s="237" t="s">
        <v>1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301</v>
      </c>
      <c r="AU200" s="244" t="s">
        <v>120</v>
      </c>
      <c r="AV200" s="13" t="s">
        <v>85</v>
      </c>
      <c r="AW200" s="13" t="s">
        <v>32</v>
      </c>
      <c r="AX200" s="13" t="s">
        <v>77</v>
      </c>
      <c r="AY200" s="244" t="s">
        <v>292</v>
      </c>
    </row>
    <row r="201" s="14" customFormat="1">
      <c r="A201" s="14"/>
      <c r="B201" s="245"/>
      <c r="C201" s="246"/>
      <c r="D201" s="236" t="s">
        <v>301</v>
      </c>
      <c r="E201" s="247" t="s">
        <v>1</v>
      </c>
      <c r="F201" s="248" t="s">
        <v>378</v>
      </c>
      <c r="G201" s="246"/>
      <c r="H201" s="249">
        <v>160.99199999999999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301</v>
      </c>
      <c r="AU201" s="255" t="s">
        <v>120</v>
      </c>
      <c r="AV201" s="14" t="s">
        <v>120</v>
      </c>
      <c r="AW201" s="14" t="s">
        <v>32</v>
      </c>
      <c r="AX201" s="14" t="s">
        <v>77</v>
      </c>
      <c r="AY201" s="255" t="s">
        <v>292</v>
      </c>
    </row>
    <row r="202" s="14" customFormat="1">
      <c r="A202" s="14"/>
      <c r="B202" s="245"/>
      <c r="C202" s="246"/>
      <c r="D202" s="236" t="s">
        <v>301</v>
      </c>
      <c r="E202" s="247" t="s">
        <v>1</v>
      </c>
      <c r="F202" s="248" t="s">
        <v>379</v>
      </c>
      <c r="G202" s="246"/>
      <c r="H202" s="249">
        <v>42.569000000000003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301</v>
      </c>
      <c r="AU202" s="255" t="s">
        <v>120</v>
      </c>
      <c r="AV202" s="14" t="s">
        <v>120</v>
      </c>
      <c r="AW202" s="14" t="s">
        <v>32</v>
      </c>
      <c r="AX202" s="14" t="s">
        <v>77</v>
      </c>
      <c r="AY202" s="255" t="s">
        <v>292</v>
      </c>
    </row>
    <row r="203" s="14" customFormat="1">
      <c r="A203" s="14"/>
      <c r="B203" s="245"/>
      <c r="C203" s="246"/>
      <c r="D203" s="236" t="s">
        <v>301</v>
      </c>
      <c r="E203" s="247" t="s">
        <v>1</v>
      </c>
      <c r="F203" s="248" t="s">
        <v>380</v>
      </c>
      <c r="G203" s="246"/>
      <c r="H203" s="249">
        <v>60.883000000000003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301</v>
      </c>
      <c r="AU203" s="255" t="s">
        <v>120</v>
      </c>
      <c r="AV203" s="14" t="s">
        <v>120</v>
      </c>
      <c r="AW203" s="14" t="s">
        <v>32</v>
      </c>
      <c r="AX203" s="14" t="s">
        <v>77</v>
      </c>
      <c r="AY203" s="255" t="s">
        <v>292</v>
      </c>
    </row>
    <row r="204" s="14" customFormat="1">
      <c r="A204" s="14"/>
      <c r="B204" s="245"/>
      <c r="C204" s="246"/>
      <c r="D204" s="236" t="s">
        <v>301</v>
      </c>
      <c r="E204" s="247" t="s">
        <v>1</v>
      </c>
      <c r="F204" s="248" t="s">
        <v>381</v>
      </c>
      <c r="G204" s="246"/>
      <c r="H204" s="249">
        <v>21.245999999999999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301</v>
      </c>
      <c r="AU204" s="255" t="s">
        <v>120</v>
      </c>
      <c r="AV204" s="14" t="s">
        <v>120</v>
      </c>
      <c r="AW204" s="14" t="s">
        <v>32</v>
      </c>
      <c r="AX204" s="14" t="s">
        <v>77</v>
      </c>
      <c r="AY204" s="255" t="s">
        <v>292</v>
      </c>
    </row>
    <row r="205" s="14" customFormat="1">
      <c r="A205" s="14"/>
      <c r="B205" s="245"/>
      <c r="C205" s="246"/>
      <c r="D205" s="236" t="s">
        <v>301</v>
      </c>
      <c r="E205" s="247" t="s">
        <v>1</v>
      </c>
      <c r="F205" s="248" t="s">
        <v>382</v>
      </c>
      <c r="G205" s="246"/>
      <c r="H205" s="249">
        <v>31.741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301</v>
      </c>
      <c r="AU205" s="255" t="s">
        <v>120</v>
      </c>
      <c r="AV205" s="14" t="s">
        <v>120</v>
      </c>
      <c r="AW205" s="14" t="s">
        <v>32</v>
      </c>
      <c r="AX205" s="14" t="s">
        <v>77</v>
      </c>
      <c r="AY205" s="255" t="s">
        <v>292</v>
      </c>
    </row>
    <row r="206" s="14" customFormat="1">
      <c r="A206" s="14"/>
      <c r="B206" s="245"/>
      <c r="C206" s="246"/>
      <c r="D206" s="236" t="s">
        <v>301</v>
      </c>
      <c r="E206" s="247" t="s">
        <v>1</v>
      </c>
      <c r="F206" s="248" t="s">
        <v>383</v>
      </c>
      <c r="G206" s="246"/>
      <c r="H206" s="249">
        <v>21.283999999999999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301</v>
      </c>
      <c r="AU206" s="255" t="s">
        <v>120</v>
      </c>
      <c r="AV206" s="14" t="s">
        <v>120</v>
      </c>
      <c r="AW206" s="14" t="s">
        <v>32</v>
      </c>
      <c r="AX206" s="14" t="s">
        <v>77</v>
      </c>
      <c r="AY206" s="255" t="s">
        <v>292</v>
      </c>
    </row>
    <row r="207" s="14" customFormat="1">
      <c r="A207" s="14"/>
      <c r="B207" s="245"/>
      <c r="C207" s="246"/>
      <c r="D207" s="236" t="s">
        <v>301</v>
      </c>
      <c r="E207" s="247" t="s">
        <v>1</v>
      </c>
      <c r="F207" s="248" t="s">
        <v>384</v>
      </c>
      <c r="G207" s="246"/>
      <c r="H207" s="249">
        <v>29.858000000000001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301</v>
      </c>
      <c r="AU207" s="255" t="s">
        <v>120</v>
      </c>
      <c r="AV207" s="14" t="s">
        <v>120</v>
      </c>
      <c r="AW207" s="14" t="s">
        <v>32</v>
      </c>
      <c r="AX207" s="14" t="s">
        <v>77</v>
      </c>
      <c r="AY207" s="255" t="s">
        <v>292</v>
      </c>
    </row>
    <row r="208" s="14" customFormat="1">
      <c r="A208" s="14"/>
      <c r="B208" s="245"/>
      <c r="C208" s="246"/>
      <c r="D208" s="236" t="s">
        <v>301</v>
      </c>
      <c r="E208" s="247" t="s">
        <v>1</v>
      </c>
      <c r="F208" s="248" t="s">
        <v>385</v>
      </c>
      <c r="G208" s="246"/>
      <c r="H208" s="249">
        <v>53.590000000000003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301</v>
      </c>
      <c r="AU208" s="255" t="s">
        <v>120</v>
      </c>
      <c r="AV208" s="14" t="s">
        <v>120</v>
      </c>
      <c r="AW208" s="14" t="s">
        <v>32</v>
      </c>
      <c r="AX208" s="14" t="s">
        <v>77</v>
      </c>
      <c r="AY208" s="255" t="s">
        <v>292</v>
      </c>
    </row>
    <row r="209" s="16" customFormat="1">
      <c r="A209" s="16"/>
      <c r="B209" s="267"/>
      <c r="C209" s="268"/>
      <c r="D209" s="236" t="s">
        <v>301</v>
      </c>
      <c r="E209" s="269" t="s">
        <v>1</v>
      </c>
      <c r="F209" s="270" t="s">
        <v>316</v>
      </c>
      <c r="G209" s="268"/>
      <c r="H209" s="271">
        <v>422.16300000000001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77" t="s">
        <v>301</v>
      </c>
      <c r="AU209" s="277" t="s">
        <v>120</v>
      </c>
      <c r="AV209" s="16" t="s">
        <v>317</v>
      </c>
      <c r="AW209" s="16" t="s">
        <v>32</v>
      </c>
      <c r="AX209" s="16" t="s">
        <v>77</v>
      </c>
      <c r="AY209" s="277" t="s">
        <v>292</v>
      </c>
    </row>
    <row r="210" s="13" customFormat="1">
      <c r="A210" s="13"/>
      <c r="B210" s="234"/>
      <c r="C210" s="235"/>
      <c r="D210" s="236" t="s">
        <v>301</v>
      </c>
      <c r="E210" s="237" t="s">
        <v>1</v>
      </c>
      <c r="F210" s="238" t="s">
        <v>331</v>
      </c>
      <c r="G210" s="235"/>
      <c r="H210" s="237" t="s">
        <v>1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301</v>
      </c>
      <c r="AU210" s="244" t="s">
        <v>120</v>
      </c>
      <c r="AV210" s="13" t="s">
        <v>85</v>
      </c>
      <c r="AW210" s="13" t="s">
        <v>32</v>
      </c>
      <c r="AX210" s="13" t="s">
        <v>77</v>
      </c>
      <c r="AY210" s="244" t="s">
        <v>292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386</v>
      </c>
      <c r="G211" s="246"/>
      <c r="H211" s="249">
        <v>66.006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77</v>
      </c>
      <c r="AY211" s="255" t="s">
        <v>292</v>
      </c>
    </row>
    <row r="212" s="16" customFormat="1">
      <c r="A212" s="16"/>
      <c r="B212" s="267"/>
      <c r="C212" s="268"/>
      <c r="D212" s="236" t="s">
        <v>301</v>
      </c>
      <c r="E212" s="269" t="s">
        <v>1</v>
      </c>
      <c r="F212" s="270" t="s">
        <v>316</v>
      </c>
      <c r="G212" s="268"/>
      <c r="H212" s="271">
        <v>66.006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301</v>
      </c>
      <c r="AU212" s="277" t="s">
        <v>120</v>
      </c>
      <c r="AV212" s="16" t="s">
        <v>317</v>
      </c>
      <c r="AW212" s="16" t="s">
        <v>32</v>
      </c>
      <c r="AX212" s="16" t="s">
        <v>77</v>
      </c>
      <c r="AY212" s="277" t="s">
        <v>292</v>
      </c>
    </row>
    <row r="213" s="13" customFormat="1">
      <c r="A213" s="13"/>
      <c r="B213" s="234"/>
      <c r="C213" s="235"/>
      <c r="D213" s="236" t="s">
        <v>301</v>
      </c>
      <c r="E213" s="237" t="s">
        <v>1</v>
      </c>
      <c r="F213" s="238" t="s">
        <v>333</v>
      </c>
      <c r="G213" s="235"/>
      <c r="H213" s="237" t="s">
        <v>1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301</v>
      </c>
      <c r="AU213" s="244" t="s">
        <v>120</v>
      </c>
      <c r="AV213" s="13" t="s">
        <v>85</v>
      </c>
      <c r="AW213" s="13" t="s">
        <v>32</v>
      </c>
      <c r="AX213" s="13" t="s">
        <v>77</v>
      </c>
      <c r="AY213" s="244" t="s">
        <v>292</v>
      </c>
    </row>
    <row r="214" s="14" customFormat="1">
      <c r="A214" s="14"/>
      <c r="B214" s="245"/>
      <c r="C214" s="246"/>
      <c r="D214" s="236" t="s">
        <v>301</v>
      </c>
      <c r="E214" s="247" t="s">
        <v>1</v>
      </c>
      <c r="F214" s="248" t="s">
        <v>387</v>
      </c>
      <c r="G214" s="246"/>
      <c r="H214" s="249">
        <v>3.3119999999999998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301</v>
      </c>
      <c r="AU214" s="255" t="s">
        <v>120</v>
      </c>
      <c r="AV214" s="14" t="s">
        <v>120</v>
      </c>
      <c r="AW214" s="14" t="s">
        <v>32</v>
      </c>
      <c r="AX214" s="14" t="s">
        <v>77</v>
      </c>
      <c r="AY214" s="255" t="s">
        <v>292</v>
      </c>
    </row>
    <row r="215" s="16" customFormat="1">
      <c r="A215" s="16"/>
      <c r="B215" s="267"/>
      <c r="C215" s="268"/>
      <c r="D215" s="236" t="s">
        <v>301</v>
      </c>
      <c r="E215" s="269" t="s">
        <v>1</v>
      </c>
      <c r="F215" s="270" t="s">
        <v>316</v>
      </c>
      <c r="G215" s="268"/>
      <c r="H215" s="271">
        <v>3.3119999999999998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77" t="s">
        <v>301</v>
      </c>
      <c r="AU215" s="277" t="s">
        <v>120</v>
      </c>
      <c r="AV215" s="16" t="s">
        <v>317</v>
      </c>
      <c r="AW215" s="16" t="s">
        <v>32</v>
      </c>
      <c r="AX215" s="16" t="s">
        <v>77</v>
      </c>
      <c r="AY215" s="277" t="s">
        <v>292</v>
      </c>
    </row>
    <row r="216" s="13" customFormat="1">
      <c r="A216" s="13"/>
      <c r="B216" s="234"/>
      <c r="C216" s="235"/>
      <c r="D216" s="236" t="s">
        <v>301</v>
      </c>
      <c r="E216" s="237" t="s">
        <v>1</v>
      </c>
      <c r="F216" s="238" t="s">
        <v>388</v>
      </c>
      <c r="G216" s="235"/>
      <c r="H216" s="237" t="s">
        <v>1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301</v>
      </c>
      <c r="AU216" s="244" t="s">
        <v>120</v>
      </c>
      <c r="AV216" s="13" t="s">
        <v>85</v>
      </c>
      <c r="AW216" s="13" t="s">
        <v>32</v>
      </c>
      <c r="AX216" s="13" t="s">
        <v>77</v>
      </c>
      <c r="AY216" s="244" t="s">
        <v>292</v>
      </c>
    </row>
    <row r="217" s="14" customFormat="1">
      <c r="A217" s="14"/>
      <c r="B217" s="245"/>
      <c r="C217" s="246"/>
      <c r="D217" s="236" t="s">
        <v>301</v>
      </c>
      <c r="E217" s="247" t="s">
        <v>1</v>
      </c>
      <c r="F217" s="248" t="s">
        <v>389</v>
      </c>
      <c r="G217" s="246"/>
      <c r="H217" s="249">
        <v>-26.832000000000001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301</v>
      </c>
      <c r="AU217" s="255" t="s">
        <v>120</v>
      </c>
      <c r="AV217" s="14" t="s">
        <v>120</v>
      </c>
      <c r="AW217" s="14" t="s">
        <v>32</v>
      </c>
      <c r="AX217" s="14" t="s">
        <v>77</v>
      </c>
      <c r="AY217" s="255" t="s">
        <v>292</v>
      </c>
    </row>
    <row r="218" s="14" customFormat="1">
      <c r="A218" s="14"/>
      <c r="B218" s="245"/>
      <c r="C218" s="246"/>
      <c r="D218" s="236" t="s">
        <v>301</v>
      </c>
      <c r="E218" s="247" t="s">
        <v>1</v>
      </c>
      <c r="F218" s="248" t="s">
        <v>390</v>
      </c>
      <c r="G218" s="246"/>
      <c r="H218" s="249">
        <v>-7.4909999999999997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301</v>
      </c>
      <c r="AU218" s="255" t="s">
        <v>120</v>
      </c>
      <c r="AV218" s="14" t="s">
        <v>120</v>
      </c>
      <c r="AW218" s="14" t="s">
        <v>32</v>
      </c>
      <c r="AX218" s="14" t="s">
        <v>77</v>
      </c>
      <c r="AY218" s="255" t="s">
        <v>292</v>
      </c>
    </row>
    <row r="219" s="14" customFormat="1">
      <c r="A219" s="14"/>
      <c r="B219" s="245"/>
      <c r="C219" s="246"/>
      <c r="D219" s="236" t="s">
        <v>301</v>
      </c>
      <c r="E219" s="247" t="s">
        <v>1</v>
      </c>
      <c r="F219" s="248" t="s">
        <v>391</v>
      </c>
      <c r="G219" s="246"/>
      <c r="H219" s="249">
        <v>-10.212</v>
      </c>
      <c r="I219" s="250"/>
      <c r="J219" s="246"/>
      <c r="K219" s="246"/>
      <c r="L219" s="251"/>
      <c r="M219" s="252"/>
      <c r="N219" s="253"/>
      <c r="O219" s="253"/>
      <c r="P219" s="253"/>
      <c r="Q219" s="253"/>
      <c r="R219" s="253"/>
      <c r="S219" s="253"/>
      <c r="T219" s="25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5" t="s">
        <v>301</v>
      </c>
      <c r="AU219" s="255" t="s">
        <v>120</v>
      </c>
      <c r="AV219" s="14" t="s">
        <v>120</v>
      </c>
      <c r="AW219" s="14" t="s">
        <v>32</v>
      </c>
      <c r="AX219" s="14" t="s">
        <v>77</v>
      </c>
      <c r="AY219" s="255" t="s">
        <v>292</v>
      </c>
    </row>
    <row r="220" s="14" customFormat="1">
      <c r="A220" s="14"/>
      <c r="B220" s="245"/>
      <c r="C220" s="246"/>
      <c r="D220" s="236" t="s">
        <v>301</v>
      </c>
      <c r="E220" s="247" t="s">
        <v>1</v>
      </c>
      <c r="F220" s="248" t="s">
        <v>392</v>
      </c>
      <c r="G220" s="246"/>
      <c r="H220" s="249">
        <v>-3.7389999999999999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301</v>
      </c>
      <c r="AU220" s="255" t="s">
        <v>120</v>
      </c>
      <c r="AV220" s="14" t="s">
        <v>120</v>
      </c>
      <c r="AW220" s="14" t="s">
        <v>32</v>
      </c>
      <c r="AX220" s="14" t="s">
        <v>77</v>
      </c>
      <c r="AY220" s="255" t="s">
        <v>292</v>
      </c>
    </row>
    <row r="221" s="14" customFormat="1">
      <c r="A221" s="14"/>
      <c r="B221" s="245"/>
      <c r="C221" s="246"/>
      <c r="D221" s="236" t="s">
        <v>301</v>
      </c>
      <c r="E221" s="247" t="s">
        <v>1</v>
      </c>
      <c r="F221" s="248" t="s">
        <v>393</v>
      </c>
      <c r="G221" s="246"/>
      <c r="H221" s="249">
        <v>-5.3410000000000002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301</v>
      </c>
      <c r="AU221" s="255" t="s">
        <v>120</v>
      </c>
      <c r="AV221" s="14" t="s">
        <v>120</v>
      </c>
      <c r="AW221" s="14" t="s">
        <v>32</v>
      </c>
      <c r="AX221" s="14" t="s">
        <v>77</v>
      </c>
      <c r="AY221" s="255" t="s">
        <v>292</v>
      </c>
    </row>
    <row r="222" s="14" customFormat="1">
      <c r="A222" s="14"/>
      <c r="B222" s="245"/>
      <c r="C222" s="246"/>
      <c r="D222" s="236" t="s">
        <v>301</v>
      </c>
      <c r="E222" s="247" t="s">
        <v>1</v>
      </c>
      <c r="F222" s="248" t="s">
        <v>394</v>
      </c>
      <c r="G222" s="246"/>
      <c r="H222" s="249">
        <v>-3.7450000000000001</v>
      </c>
      <c r="I222" s="250"/>
      <c r="J222" s="246"/>
      <c r="K222" s="246"/>
      <c r="L222" s="251"/>
      <c r="M222" s="252"/>
      <c r="N222" s="253"/>
      <c r="O222" s="253"/>
      <c r="P222" s="253"/>
      <c r="Q222" s="253"/>
      <c r="R222" s="253"/>
      <c r="S222" s="253"/>
      <c r="T222" s="25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5" t="s">
        <v>301</v>
      </c>
      <c r="AU222" s="255" t="s">
        <v>120</v>
      </c>
      <c r="AV222" s="14" t="s">
        <v>120</v>
      </c>
      <c r="AW222" s="14" t="s">
        <v>32</v>
      </c>
      <c r="AX222" s="14" t="s">
        <v>77</v>
      </c>
      <c r="AY222" s="255" t="s">
        <v>292</v>
      </c>
    </row>
    <row r="223" s="14" customFormat="1">
      <c r="A223" s="14"/>
      <c r="B223" s="245"/>
      <c r="C223" s="246"/>
      <c r="D223" s="236" t="s">
        <v>301</v>
      </c>
      <c r="E223" s="247" t="s">
        <v>1</v>
      </c>
      <c r="F223" s="248" t="s">
        <v>395</v>
      </c>
      <c r="G223" s="246"/>
      <c r="H223" s="249">
        <v>-5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301</v>
      </c>
      <c r="AU223" s="255" t="s">
        <v>120</v>
      </c>
      <c r="AV223" s="14" t="s">
        <v>120</v>
      </c>
      <c r="AW223" s="14" t="s">
        <v>32</v>
      </c>
      <c r="AX223" s="14" t="s">
        <v>77</v>
      </c>
      <c r="AY223" s="255" t="s">
        <v>292</v>
      </c>
    </row>
    <row r="224" s="14" customFormat="1">
      <c r="A224" s="14"/>
      <c r="B224" s="245"/>
      <c r="C224" s="246"/>
      <c r="D224" s="236" t="s">
        <v>301</v>
      </c>
      <c r="E224" s="247" t="s">
        <v>1</v>
      </c>
      <c r="F224" s="248" t="s">
        <v>396</v>
      </c>
      <c r="G224" s="246"/>
      <c r="H224" s="249">
        <v>-24.545999999999999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301</v>
      </c>
      <c r="AU224" s="255" t="s">
        <v>120</v>
      </c>
      <c r="AV224" s="14" t="s">
        <v>120</v>
      </c>
      <c r="AW224" s="14" t="s">
        <v>32</v>
      </c>
      <c r="AX224" s="14" t="s">
        <v>77</v>
      </c>
      <c r="AY224" s="255" t="s">
        <v>292</v>
      </c>
    </row>
    <row r="225" s="14" customFormat="1">
      <c r="A225" s="14"/>
      <c r="B225" s="245"/>
      <c r="C225" s="246"/>
      <c r="D225" s="236" t="s">
        <v>301</v>
      </c>
      <c r="E225" s="247" t="s">
        <v>1</v>
      </c>
      <c r="F225" s="248" t="s">
        <v>397</v>
      </c>
      <c r="G225" s="246"/>
      <c r="H225" s="249">
        <v>-7.327</v>
      </c>
      <c r="I225" s="250"/>
      <c r="J225" s="246"/>
      <c r="K225" s="246"/>
      <c r="L225" s="251"/>
      <c r="M225" s="252"/>
      <c r="N225" s="253"/>
      <c r="O225" s="253"/>
      <c r="P225" s="253"/>
      <c r="Q225" s="253"/>
      <c r="R225" s="253"/>
      <c r="S225" s="253"/>
      <c r="T225" s="25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5" t="s">
        <v>301</v>
      </c>
      <c r="AU225" s="255" t="s">
        <v>120</v>
      </c>
      <c r="AV225" s="14" t="s">
        <v>120</v>
      </c>
      <c r="AW225" s="14" t="s">
        <v>32</v>
      </c>
      <c r="AX225" s="14" t="s">
        <v>77</v>
      </c>
      <c r="AY225" s="255" t="s">
        <v>292</v>
      </c>
    </row>
    <row r="226" s="14" customFormat="1">
      <c r="A226" s="14"/>
      <c r="B226" s="245"/>
      <c r="C226" s="246"/>
      <c r="D226" s="236" t="s">
        <v>301</v>
      </c>
      <c r="E226" s="247" t="s">
        <v>1</v>
      </c>
      <c r="F226" s="248" t="s">
        <v>398</v>
      </c>
      <c r="G226" s="246"/>
      <c r="H226" s="249">
        <v>-0.95999999999999996</v>
      </c>
      <c r="I226" s="250"/>
      <c r="J226" s="246"/>
      <c r="K226" s="246"/>
      <c r="L226" s="251"/>
      <c r="M226" s="252"/>
      <c r="N226" s="253"/>
      <c r="O226" s="253"/>
      <c r="P226" s="253"/>
      <c r="Q226" s="253"/>
      <c r="R226" s="253"/>
      <c r="S226" s="253"/>
      <c r="T226" s="25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5" t="s">
        <v>301</v>
      </c>
      <c r="AU226" s="255" t="s">
        <v>120</v>
      </c>
      <c r="AV226" s="14" t="s">
        <v>120</v>
      </c>
      <c r="AW226" s="14" t="s">
        <v>32</v>
      </c>
      <c r="AX226" s="14" t="s">
        <v>77</v>
      </c>
      <c r="AY226" s="255" t="s">
        <v>292</v>
      </c>
    </row>
    <row r="227" s="16" customFormat="1">
      <c r="A227" s="16"/>
      <c r="B227" s="267"/>
      <c r="C227" s="268"/>
      <c r="D227" s="236" t="s">
        <v>301</v>
      </c>
      <c r="E227" s="269" t="s">
        <v>1</v>
      </c>
      <c r="F227" s="270" t="s">
        <v>316</v>
      </c>
      <c r="G227" s="268"/>
      <c r="H227" s="271">
        <v>-95.192999999999998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T227" s="277" t="s">
        <v>301</v>
      </c>
      <c r="AU227" s="277" t="s">
        <v>120</v>
      </c>
      <c r="AV227" s="16" t="s">
        <v>317</v>
      </c>
      <c r="AW227" s="16" t="s">
        <v>32</v>
      </c>
      <c r="AX227" s="16" t="s">
        <v>77</v>
      </c>
      <c r="AY227" s="277" t="s">
        <v>292</v>
      </c>
    </row>
    <row r="228" s="15" customFormat="1">
      <c r="A228" s="15"/>
      <c r="B228" s="256"/>
      <c r="C228" s="257"/>
      <c r="D228" s="236" t="s">
        <v>301</v>
      </c>
      <c r="E228" s="258" t="s">
        <v>238</v>
      </c>
      <c r="F228" s="259" t="s">
        <v>304</v>
      </c>
      <c r="G228" s="257"/>
      <c r="H228" s="260">
        <v>1352.9639999999999</v>
      </c>
      <c r="I228" s="261"/>
      <c r="J228" s="257"/>
      <c r="K228" s="257"/>
      <c r="L228" s="262"/>
      <c r="M228" s="263"/>
      <c r="N228" s="264"/>
      <c r="O228" s="264"/>
      <c r="P228" s="264"/>
      <c r="Q228" s="264"/>
      <c r="R228" s="264"/>
      <c r="S228" s="264"/>
      <c r="T228" s="26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6" t="s">
        <v>301</v>
      </c>
      <c r="AU228" s="266" t="s">
        <v>120</v>
      </c>
      <c r="AV228" s="15" t="s">
        <v>299</v>
      </c>
      <c r="AW228" s="15" t="s">
        <v>32</v>
      </c>
      <c r="AX228" s="15" t="s">
        <v>85</v>
      </c>
      <c r="AY228" s="266" t="s">
        <v>292</v>
      </c>
    </row>
    <row r="229" s="2" customFormat="1" ht="24.15" customHeight="1">
      <c r="A229" s="39"/>
      <c r="B229" s="40"/>
      <c r="C229" s="221" t="s">
        <v>399</v>
      </c>
      <c r="D229" s="221" t="s">
        <v>294</v>
      </c>
      <c r="E229" s="222" t="s">
        <v>400</v>
      </c>
      <c r="F229" s="223" t="s">
        <v>401</v>
      </c>
      <c r="G229" s="224" t="s">
        <v>297</v>
      </c>
      <c r="H229" s="225">
        <v>3100</v>
      </c>
      <c r="I229" s="226"/>
      <c r="J229" s="227">
        <f>ROUND(I229*H229,2)</f>
        <v>0</v>
      </c>
      <c r="K229" s="223" t="s">
        <v>298</v>
      </c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299</v>
      </c>
      <c r="AT229" s="232" t="s">
        <v>294</v>
      </c>
      <c r="AU229" s="232" t="s">
        <v>120</v>
      </c>
      <c r="AY229" s="18" t="s">
        <v>292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120</v>
      </c>
      <c r="BK229" s="233">
        <f>ROUND(I229*H229,2)</f>
        <v>0</v>
      </c>
      <c r="BL229" s="18" t="s">
        <v>299</v>
      </c>
      <c r="BM229" s="232" t="s">
        <v>402</v>
      </c>
    </row>
    <row r="230" s="12" customFormat="1" ht="22.8" customHeight="1">
      <c r="A230" s="12"/>
      <c r="B230" s="205"/>
      <c r="C230" s="206"/>
      <c r="D230" s="207" t="s">
        <v>76</v>
      </c>
      <c r="E230" s="219" t="s">
        <v>120</v>
      </c>
      <c r="F230" s="219" t="s">
        <v>403</v>
      </c>
      <c r="G230" s="206"/>
      <c r="H230" s="206"/>
      <c r="I230" s="209"/>
      <c r="J230" s="220">
        <f>BK230</f>
        <v>0</v>
      </c>
      <c r="K230" s="206"/>
      <c r="L230" s="211"/>
      <c r="M230" s="212"/>
      <c r="N230" s="213"/>
      <c r="O230" s="213"/>
      <c r="P230" s="214">
        <f>SUM(P231:P343)</f>
        <v>0</v>
      </c>
      <c r="Q230" s="213"/>
      <c r="R230" s="214">
        <f>SUM(R231:R343)</f>
        <v>4285.4034025999999</v>
      </c>
      <c r="S230" s="213"/>
      <c r="T230" s="215">
        <f>SUM(T231:T343)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6" t="s">
        <v>85</v>
      </c>
      <c r="AT230" s="217" t="s">
        <v>76</v>
      </c>
      <c r="AU230" s="217" t="s">
        <v>85</v>
      </c>
      <c r="AY230" s="216" t="s">
        <v>292</v>
      </c>
      <c r="BK230" s="218">
        <f>SUM(BK231:BK343)</f>
        <v>0</v>
      </c>
    </row>
    <row r="231" s="2" customFormat="1" ht="44.25" customHeight="1">
      <c r="A231" s="39"/>
      <c r="B231" s="40"/>
      <c r="C231" s="221" t="s">
        <v>404</v>
      </c>
      <c r="D231" s="221" t="s">
        <v>294</v>
      </c>
      <c r="E231" s="222" t="s">
        <v>405</v>
      </c>
      <c r="F231" s="223" t="s">
        <v>406</v>
      </c>
      <c r="G231" s="224" t="s">
        <v>407</v>
      </c>
      <c r="H231" s="225">
        <v>1159.3800000000001</v>
      </c>
      <c r="I231" s="226"/>
      <c r="J231" s="227">
        <f>ROUND(I231*H231,2)</f>
        <v>0</v>
      </c>
      <c r="K231" s="223" t="s">
        <v>298</v>
      </c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0.23777999999999999</v>
      </c>
      <c r="R231" s="230">
        <f>Q231*H231</f>
        <v>275.67737640000001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299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120</v>
      </c>
      <c r="BK231" s="233">
        <f>ROUND(I231*H231,2)</f>
        <v>0</v>
      </c>
      <c r="BL231" s="18" t="s">
        <v>299</v>
      </c>
      <c r="BM231" s="232" t="s">
        <v>408</v>
      </c>
    </row>
    <row r="232" s="13" customFormat="1">
      <c r="A232" s="13"/>
      <c r="B232" s="234"/>
      <c r="C232" s="235"/>
      <c r="D232" s="236" t="s">
        <v>301</v>
      </c>
      <c r="E232" s="237" t="s">
        <v>1</v>
      </c>
      <c r="F232" s="238" t="s">
        <v>409</v>
      </c>
      <c r="G232" s="235"/>
      <c r="H232" s="237" t="s">
        <v>1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301</v>
      </c>
      <c r="AU232" s="244" t="s">
        <v>120</v>
      </c>
      <c r="AV232" s="13" t="s">
        <v>85</v>
      </c>
      <c r="AW232" s="13" t="s">
        <v>32</v>
      </c>
      <c r="AX232" s="13" t="s">
        <v>77</v>
      </c>
      <c r="AY232" s="244" t="s">
        <v>292</v>
      </c>
    </row>
    <row r="233" s="14" customFormat="1">
      <c r="A233" s="14"/>
      <c r="B233" s="245"/>
      <c r="C233" s="246"/>
      <c r="D233" s="236" t="s">
        <v>301</v>
      </c>
      <c r="E233" s="247" t="s">
        <v>1</v>
      </c>
      <c r="F233" s="248" t="s">
        <v>410</v>
      </c>
      <c r="G233" s="246"/>
      <c r="H233" s="249">
        <v>234.14500000000001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301</v>
      </c>
      <c r="AU233" s="255" t="s">
        <v>120</v>
      </c>
      <c r="AV233" s="14" t="s">
        <v>120</v>
      </c>
      <c r="AW233" s="14" t="s">
        <v>32</v>
      </c>
      <c r="AX233" s="14" t="s">
        <v>77</v>
      </c>
      <c r="AY233" s="255" t="s">
        <v>292</v>
      </c>
    </row>
    <row r="234" s="14" customFormat="1">
      <c r="A234" s="14"/>
      <c r="B234" s="245"/>
      <c r="C234" s="246"/>
      <c r="D234" s="236" t="s">
        <v>301</v>
      </c>
      <c r="E234" s="247" t="s">
        <v>1</v>
      </c>
      <c r="F234" s="248" t="s">
        <v>411</v>
      </c>
      <c r="G234" s="246"/>
      <c r="H234" s="249">
        <v>234.14500000000001</v>
      </c>
      <c r="I234" s="250"/>
      <c r="J234" s="246"/>
      <c r="K234" s="246"/>
      <c r="L234" s="251"/>
      <c r="M234" s="252"/>
      <c r="N234" s="253"/>
      <c r="O234" s="253"/>
      <c r="P234" s="253"/>
      <c r="Q234" s="253"/>
      <c r="R234" s="253"/>
      <c r="S234" s="253"/>
      <c r="T234" s="25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5" t="s">
        <v>301</v>
      </c>
      <c r="AU234" s="255" t="s">
        <v>120</v>
      </c>
      <c r="AV234" s="14" t="s">
        <v>120</v>
      </c>
      <c r="AW234" s="14" t="s">
        <v>32</v>
      </c>
      <c r="AX234" s="14" t="s">
        <v>77</v>
      </c>
      <c r="AY234" s="255" t="s">
        <v>292</v>
      </c>
    </row>
    <row r="235" s="14" customFormat="1">
      <c r="A235" s="14"/>
      <c r="B235" s="245"/>
      <c r="C235" s="246"/>
      <c r="D235" s="236" t="s">
        <v>301</v>
      </c>
      <c r="E235" s="247" t="s">
        <v>1</v>
      </c>
      <c r="F235" s="248" t="s">
        <v>412</v>
      </c>
      <c r="G235" s="246"/>
      <c r="H235" s="249">
        <v>234.54499999999999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301</v>
      </c>
      <c r="AU235" s="255" t="s">
        <v>120</v>
      </c>
      <c r="AV235" s="14" t="s">
        <v>120</v>
      </c>
      <c r="AW235" s="14" t="s">
        <v>32</v>
      </c>
      <c r="AX235" s="14" t="s">
        <v>77</v>
      </c>
      <c r="AY235" s="255" t="s">
        <v>292</v>
      </c>
    </row>
    <row r="236" s="14" customFormat="1">
      <c r="A236" s="14"/>
      <c r="B236" s="245"/>
      <c r="C236" s="246"/>
      <c r="D236" s="236" t="s">
        <v>301</v>
      </c>
      <c r="E236" s="247" t="s">
        <v>1</v>
      </c>
      <c r="F236" s="248" t="s">
        <v>413</v>
      </c>
      <c r="G236" s="246"/>
      <c r="H236" s="249">
        <v>234.14500000000001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301</v>
      </c>
      <c r="AU236" s="255" t="s">
        <v>120</v>
      </c>
      <c r="AV236" s="14" t="s">
        <v>120</v>
      </c>
      <c r="AW236" s="14" t="s">
        <v>32</v>
      </c>
      <c r="AX236" s="14" t="s">
        <v>77</v>
      </c>
      <c r="AY236" s="255" t="s">
        <v>292</v>
      </c>
    </row>
    <row r="237" s="14" customFormat="1">
      <c r="A237" s="14"/>
      <c r="B237" s="245"/>
      <c r="C237" s="246"/>
      <c r="D237" s="236" t="s">
        <v>301</v>
      </c>
      <c r="E237" s="247" t="s">
        <v>1</v>
      </c>
      <c r="F237" s="248" t="s">
        <v>414</v>
      </c>
      <c r="G237" s="246"/>
      <c r="H237" s="249">
        <v>222.40000000000001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301</v>
      </c>
      <c r="AU237" s="255" t="s">
        <v>120</v>
      </c>
      <c r="AV237" s="14" t="s">
        <v>120</v>
      </c>
      <c r="AW237" s="14" t="s">
        <v>32</v>
      </c>
      <c r="AX237" s="14" t="s">
        <v>77</v>
      </c>
      <c r="AY237" s="255" t="s">
        <v>292</v>
      </c>
    </row>
    <row r="238" s="15" customFormat="1">
      <c r="A238" s="15"/>
      <c r="B238" s="256"/>
      <c r="C238" s="257"/>
      <c r="D238" s="236" t="s">
        <v>301</v>
      </c>
      <c r="E238" s="258" t="s">
        <v>1</v>
      </c>
      <c r="F238" s="259" t="s">
        <v>304</v>
      </c>
      <c r="G238" s="257"/>
      <c r="H238" s="260">
        <v>1159.3800000000001</v>
      </c>
      <c r="I238" s="261"/>
      <c r="J238" s="257"/>
      <c r="K238" s="257"/>
      <c r="L238" s="262"/>
      <c r="M238" s="263"/>
      <c r="N238" s="264"/>
      <c r="O238" s="264"/>
      <c r="P238" s="264"/>
      <c r="Q238" s="264"/>
      <c r="R238" s="264"/>
      <c r="S238" s="264"/>
      <c r="T238" s="26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6" t="s">
        <v>301</v>
      </c>
      <c r="AU238" s="266" t="s">
        <v>120</v>
      </c>
      <c r="AV238" s="15" t="s">
        <v>299</v>
      </c>
      <c r="AW238" s="15" t="s">
        <v>32</v>
      </c>
      <c r="AX238" s="15" t="s">
        <v>85</v>
      </c>
      <c r="AY238" s="266" t="s">
        <v>292</v>
      </c>
    </row>
    <row r="239" s="2" customFormat="1" ht="24.15" customHeight="1">
      <c r="A239" s="39"/>
      <c r="B239" s="40"/>
      <c r="C239" s="221" t="s">
        <v>415</v>
      </c>
      <c r="D239" s="221" t="s">
        <v>294</v>
      </c>
      <c r="E239" s="222" t="s">
        <v>416</v>
      </c>
      <c r="F239" s="223" t="s">
        <v>417</v>
      </c>
      <c r="G239" s="224" t="s">
        <v>307</v>
      </c>
      <c r="H239" s="225">
        <v>294.64699999999999</v>
      </c>
      <c r="I239" s="226"/>
      <c r="J239" s="227">
        <f>ROUND(I239*H239,2)</f>
        <v>0</v>
      </c>
      <c r="K239" s="223" t="s">
        <v>298</v>
      </c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2.47214</v>
      </c>
      <c r="R239" s="230">
        <f>Q239*H239</f>
        <v>728.40863458000001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299</v>
      </c>
      <c r="AT239" s="232" t="s">
        <v>294</v>
      </c>
      <c r="AU239" s="232" t="s">
        <v>120</v>
      </c>
      <c r="AY239" s="18" t="s">
        <v>292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120</v>
      </c>
      <c r="BK239" s="233">
        <f>ROUND(I239*H239,2)</f>
        <v>0</v>
      </c>
      <c r="BL239" s="18" t="s">
        <v>299</v>
      </c>
      <c r="BM239" s="232" t="s">
        <v>418</v>
      </c>
    </row>
    <row r="240" s="13" customFormat="1">
      <c r="A240" s="13"/>
      <c r="B240" s="234"/>
      <c r="C240" s="235"/>
      <c r="D240" s="236" t="s">
        <v>301</v>
      </c>
      <c r="E240" s="237" t="s">
        <v>1</v>
      </c>
      <c r="F240" s="238" t="s">
        <v>419</v>
      </c>
      <c r="G240" s="235"/>
      <c r="H240" s="237" t="s">
        <v>1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301</v>
      </c>
      <c r="AU240" s="244" t="s">
        <v>120</v>
      </c>
      <c r="AV240" s="13" t="s">
        <v>85</v>
      </c>
      <c r="AW240" s="13" t="s">
        <v>32</v>
      </c>
      <c r="AX240" s="13" t="s">
        <v>77</v>
      </c>
      <c r="AY240" s="244" t="s">
        <v>292</v>
      </c>
    </row>
    <row r="241" s="14" customFormat="1">
      <c r="A241" s="14"/>
      <c r="B241" s="245"/>
      <c r="C241" s="246"/>
      <c r="D241" s="236" t="s">
        <v>301</v>
      </c>
      <c r="E241" s="247" t="s">
        <v>1</v>
      </c>
      <c r="F241" s="248" t="s">
        <v>420</v>
      </c>
      <c r="G241" s="246"/>
      <c r="H241" s="249">
        <v>287.625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301</v>
      </c>
      <c r="AU241" s="255" t="s">
        <v>120</v>
      </c>
      <c r="AV241" s="14" t="s">
        <v>120</v>
      </c>
      <c r="AW241" s="14" t="s">
        <v>32</v>
      </c>
      <c r="AX241" s="14" t="s">
        <v>77</v>
      </c>
      <c r="AY241" s="255" t="s">
        <v>292</v>
      </c>
    </row>
    <row r="242" s="14" customFormat="1">
      <c r="A242" s="14"/>
      <c r="B242" s="245"/>
      <c r="C242" s="246"/>
      <c r="D242" s="236" t="s">
        <v>301</v>
      </c>
      <c r="E242" s="247" t="s">
        <v>1</v>
      </c>
      <c r="F242" s="248" t="s">
        <v>421</v>
      </c>
      <c r="G242" s="246"/>
      <c r="H242" s="249">
        <v>54.618000000000002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301</v>
      </c>
      <c r="AU242" s="255" t="s">
        <v>120</v>
      </c>
      <c r="AV242" s="14" t="s">
        <v>120</v>
      </c>
      <c r="AW242" s="14" t="s">
        <v>32</v>
      </c>
      <c r="AX242" s="14" t="s">
        <v>77</v>
      </c>
      <c r="AY242" s="255" t="s">
        <v>292</v>
      </c>
    </row>
    <row r="243" s="16" customFormat="1">
      <c r="A243" s="16"/>
      <c r="B243" s="267"/>
      <c r="C243" s="268"/>
      <c r="D243" s="236" t="s">
        <v>301</v>
      </c>
      <c r="E243" s="269" t="s">
        <v>1</v>
      </c>
      <c r="F243" s="270" t="s">
        <v>316</v>
      </c>
      <c r="G243" s="268"/>
      <c r="H243" s="271">
        <v>342.243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77" t="s">
        <v>301</v>
      </c>
      <c r="AU243" s="277" t="s">
        <v>120</v>
      </c>
      <c r="AV243" s="16" t="s">
        <v>317</v>
      </c>
      <c r="AW243" s="16" t="s">
        <v>32</v>
      </c>
      <c r="AX243" s="16" t="s">
        <v>77</v>
      </c>
      <c r="AY243" s="277" t="s">
        <v>292</v>
      </c>
    </row>
    <row r="244" s="13" customFormat="1">
      <c r="A244" s="13"/>
      <c r="B244" s="234"/>
      <c r="C244" s="235"/>
      <c r="D244" s="236" t="s">
        <v>301</v>
      </c>
      <c r="E244" s="237" t="s">
        <v>1</v>
      </c>
      <c r="F244" s="238" t="s">
        <v>388</v>
      </c>
      <c r="G244" s="235"/>
      <c r="H244" s="237" t="s">
        <v>1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301</v>
      </c>
      <c r="AU244" s="244" t="s">
        <v>120</v>
      </c>
      <c r="AV244" s="13" t="s">
        <v>85</v>
      </c>
      <c r="AW244" s="13" t="s">
        <v>32</v>
      </c>
      <c r="AX244" s="13" t="s">
        <v>77</v>
      </c>
      <c r="AY244" s="244" t="s">
        <v>292</v>
      </c>
    </row>
    <row r="245" s="14" customFormat="1">
      <c r="A245" s="14"/>
      <c r="B245" s="245"/>
      <c r="C245" s="246"/>
      <c r="D245" s="236" t="s">
        <v>301</v>
      </c>
      <c r="E245" s="247" t="s">
        <v>1</v>
      </c>
      <c r="F245" s="248" t="s">
        <v>422</v>
      </c>
      <c r="G245" s="246"/>
      <c r="H245" s="249">
        <v>-13.416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301</v>
      </c>
      <c r="AU245" s="255" t="s">
        <v>120</v>
      </c>
      <c r="AV245" s="14" t="s">
        <v>120</v>
      </c>
      <c r="AW245" s="14" t="s">
        <v>32</v>
      </c>
      <c r="AX245" s="14" t="s">
        <v>77</v>
      </c>
      <c r="AY245" s="255" t="s">
        <v>292</v>
      </c>
    </row>
    <row r="246" s="14" customFormat="1">
      <c r="A246" s="14"/>
      <c r="B246" s="245"/>
      <c r="C246" s="246"/>
      <c r="D246" s="236" t="s">
        <v>301</v>
      </c>
      <c r="E246" s="247" t="s">
        <v>1</v>
      </c>
      <c r="F246" s="248" t="s">
        <v>423</v>
      </c>
      <c r="G246" s="246"/>
      <c r="H246" s="249">
        <v>-3.7450000000000001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301</v>
      </c>
      <c r="AU246" s="255" t="s">
        <v>120</v>
      </c>
      <c r="AV246" s="14" t="s">
        <v>120</v>
      </c>
      <c r="AW246" s="14" t="s">
        <v>32</v>
      </c>
      <c r="AX246" s="14" t="s">
        <v>77</v>
      </c>
      <c r="AY246" s="255" t="s">
        <v>292</v>
      </c>
    </row>
    <row r="247" s="14" customFormat="1">
      <c r="A247" s="14"/>
      <c r="B247" s="245"/>
      <c r="C247" s="246"/>
      <c r="D247" s="236" t="s">
        <v>301</v>
      </c>
      <c r="E247" s="247" t="s">
        <v>1</v>
      </c>
      <c r="F247" s="248" t="s">
        <v>424</v>
      </c>
      <c r="G247" s="246"/>
      <c r="H247" s="249">
        <v>-5.1059999999999999</v>
      </c>
      <c r="I247" s="250"/>
      <c r="J247" s="246"/>
      <c r="K247" s="246"/>
      <c r="L247" s="251"/>
      <c r="M247" s="252"/>
      <c r="N247" s="253"/>
      <c r="O247" s="253"/>
      <c r="P247" s="253"/>
      <c r="Q247" s="253"/>
      <c r="R247" s="253"/>
      <c r="S247" s="253"/>
      <c r="T247" s="25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5" t="s">
        <v>301</v>
      </c>
      <c r="AU247" s="255" t="s">
        <v>120</v>
      </c>
      <c r="AV247" s="14" t="s">
        <v>120</v>
      </c>
      <c r="AW247" s="14" t="s">
        <v>32</v>
      </c>
      <c r="AX247" s="14" t="s">
        <v>77</v>
      </c>
      <c r="AY247" s="255" t="s">
        <v>292</v>
      </c>
    </row>
    <row r="248" s="14" customFormat="1">
      <c r="A248" s="14"/>
      <c r="B248" s="245"/>
      <c r="C248" s="246"/>
      <c r="D248" s="236" t="s">
        <v>301</v>
      </c>
      <c r="E248" s="247" t="s">
        <v>1</v>
      </c>
      <c r="F248" s="248" t="s">
        <v>425</v>
      </c>
      <c r="G248" s="246"/>
      <c r="H248" s="249">
        <v>-1.869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301</v>
      </c>
      <c r="AU248" s="255" t="s">
        <v>120</v>
      </c>
      <c r="AV248" s="14" t="s">
        <v>120</v>
      </c>
      <c r="AW248" s="14" t="s">
        <v>32</v>
      </c>
      <c r="AX248" s="14" t="s">
        <v>77</v>
      </c>
      <c r="AY248" s="255" t="s">
        <v>292</v>
      </c>
    </row>
    <row r="249" s="14" customFormat="1">
      <c r="A249" s="14"/>
      <c r="B249" s="245"/>
      <c r="C249" s="246"/>
      <c r="D249" s="236" t="s">
        <v>301</v>
      </c>
      <c r="E249" s="247" t="s">
        <v>1</v>
      </c>
      <c r="F249" s="248" t="s">
        <v>426</v>
      </c>
      <c r="G249" s="246"/>
      <c r="H249" s="249">
        <v>-2.6709999999999998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301</v>
      </c>
      <c r="AU249" s="255" t="s">
        <v>120</v>
      </c>
      <c r="AV249" s="14" t="s">
        <v>120</v>
      </c>
      <c r="AW249" s="14" t="s">
        <v>32</v>
      </c>
      <c r="AX249" s="14" t="s">
        <v>77</v>
      </c>
      <c r="AY249" s="255" t="s">
        <v>292</v>
      </c>
    </row>
    <row r="250" s="14" customFormat="1">
      <c r="A250" s="14"/>
      <c r="B250" s="245"/>
      <c r="C250" s="246"/>
      <c r="D250" s="236" t="s">
        <v>301</v>
      </c>
      <c r="E250" s="247" t="s">
        <v>1</v>
      </c>
      <c r="F250" s="248" t="s">
        <v>427</v>
      </c>
      <c r="G250" s="246"/>
      <c r="H250" s="249">
        <v>-1.873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301</v>
      </c>
      <c r="AU250" s="255" t="s">
        <v>120</v>
      </c>
      <c r="AV250" s="14" t="s">
        <v>120</v>
      </c>
      <c r="AW250" s="14" t="s">
        <v>32</v>
      </c>
      <c r="AX250" s="14" t="s">
        <v>77</v>
      </c>
      <c r="AY250" s="255" t="s">
        <v>292</v>
      </c>
    </row>
    <row r="251" s="14" customFormat="1">
      <c r="A251" s="14"/>
      <c r="B251" s="245"/>
      <c r="C251" s="246"/>
      <c r="D251" s="236" t="s">
        <v>301</v>
      </c>
      <c r="E251" s="247" t="s">
        <v>1</v>
      </c>
      <c r="F251" s="248" t="s">
        <v>428</v>
      </c>
      <c r="G251" s="246"/>
      <c r="H251" s="249">
        <v>-2.5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301</v>
      </c>
      <c r="AU251" s="255" t="s">
        <v>120</v>
      </c>
      <c r="AV251" s="14" t="s">
        <v>120</v>
      </c>
      <c r="AW251" s="14" t="s">
        <v>32</v>
      </c>
      <c r="AX251" s="14" t="s">
        <v>77</v>
      </c>
      <c r="AY251" s="255" t="s">
        <v>292</v>
      </c>
    </row>
    <row r="252" s="14" customFormat="1">
      <c r="A252" s="14"/>
      <c r="B252" s="245"/>
      <c r="C252" s="246"/>
      <c r="D252" s="236" t="s">
        <v>301</v>
      </c>
      <c r="E252" s="247" t="s">
        <v>1</v>
      </c>
      <c r="F252" s="248" t="s">
        <v>429</v>
      </c>
      <c r="G252" s="246"/>
      <c r="H252" s="249">
        <v>-12.273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301</v>
      </c>
      <c r="AU252" s="255" t="s">
        <v>120</v>
      </c>
      <c r="AV252" s="14" t="s">
        <v>120</v>
      </c>
      <c r="AW252" s="14" t="s">
        <v>32</v>
      </c>
      <c r="AX252" s="14" t="s">
        <v>77</v>
      </c>
      <c r="AY252" s="255" t="s">
        <v>292</v>
      </c>
    </row>
    <row r="253" s="14" customFormat="1">
      <c r="A253" s="14"/>
      <c r="B253" s="245"/>
      <c r="C253" s="246"/>
      <c r="D253" s="236" t="s">
        <v>301</v>
      </c>
      <c r="E253" s="247" t="s">
        <v>1</v>
      </c>
      <c r="F253" s="248" t="s">
        <v>430</v>
      </c>
      <c r="G253" s="246"/>
      <c r="H253" s="249">
        <v>-3.6629999999999998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301</v>
      </c>
      <c r="AU253" s="255" t="s">
        <v>120</v>
      </c>
      <c r="AV253" s="14" t="s">
        <v>120</v>
      </c>
      <c r="AW253" s="14" t="s">
        <v>32</v>
      </c>
      <c r="AX253" s="14" t="s">
        <v>77</v>
      </c>
      <c r="AY253" s="255" t="s">
        <v>292</v>
      </c>
    </row>
    <row r="254" s="14" customFormat="1">
      <c r="A254" s="14"/>
      <c r="B254" s="245"/>
      <c r="C254" s="246"/>
      <c r="D254" s="236" t="s">
        <v>301</v>
      </c>
      <c r="E254" s="247" t="s">
        <v>1</v>
      </c>
      <c r="F254" s="248" t="s">
        <v>431</v>
      </c>
      <c r="G254" s="246"/>
      <c r="H254" s="249">
        <v>-0.47999999999999998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301</v>
      </c>
      <c r="AU254" s="255" t="s">
        <v>120</v>
      </c>
      <c r="AV254" s="14" t="s">
        <v>120</v>
      </c>
      <c r="AW254" s="14" t="s">
        <v>32</v>
      </c>
      <c r="AX254" s="14" t="s">
        <v>77</v>
      </c>
      <c r="AY254" s="255" t="s">
        <v>292</v>
      </c>
    </row>
    <row r="255" s="16" customFormat="1">
      <c r="A255" s="16"/>
      <c r="B255" s="267"/>
      <c r="C255" s="268"/>
      <c r="D255" s="236" t="s">
        <v>301</v>
      </c>
      <c r="E255" s="269" t="s">
        <v>1</v>
      </c>
      <c r="F255" s="270" t="s">
        <v>316</v>
      </c>
      <c r="G255" s="268"/>
      <c r="H255" s="271">
        <v>-47.595999999999997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77" t="s">
        <v>301</v>
      </c>
      <c r="AU255" s="277" t="s">
        <v>120</v>
      </c>
      <c r="AV255" s="16" t="s">
        <v>317</v>
      </c>
      <c r="AW255" s="16" t="s">
        <v>32</v>
      </c>
      <c r="AX255" s="16" t="s">
        <v>77</v>
      </c>
      <c r="AY255" s="277" t="s">
        <v>292</v>
      </c>
    </row>
    <row r="256" s="15" customFormat="1">
      <c r="A256" s="15"/>
      <c r="B256" s="256"/>
      <c r="C256" s="257"/>
      <c r="D256" s="236" t="s">
        <v>301</v>
      </c>
      <c r="E256" s="258" t="s">
        <v>1</v>
      </c>
      <c r="F256" s="259" t="s">
        <v>304</v>
      </c>
      <c r="G256" s="257"/>
      <c r="H256" s="260">
        <v>294.64699999999993</v>
      </c>
      <c r="I256" s="261"/>
      <c r="J256" s="257"/>
      <c r="K256" s="257"/>
      <c r="L256" s="262"/>
      <c r="M256" s="263"/>
      <c r="N256" s="264"/>
      <c r="O256" s="264"/>
      <c r="P256" s="264"/>
      <c r="Q256" s="264"/>
      <c r="R256" s="264"/>
      <c r="S256" s="264"/>
      <c r="T256" s="26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6" t="s">
        <v>301</v>
      </c>
      <c r="AU256" s="266" t="s">
        <v>120</v>
      </c>
      <c r="AV256" s="15" t="s">
        <v>299</v>
      </c>
      <c r="AW256" s="15" t="s">
        <v>32</v>
      </c>
      <c r="AX256" s="15" t="s">
        <v>85</v>
      </c>
      <c r="AY256" s="266" t="s">
        <v>292</v>
      </c>
    </row>
    <row r="257" s="2" customFormat="1" ht="24.15" customHeight="1">
      <c r="A257" s="39"/>
      <c r="B257" s="40"/>
      <c r="C257" s="221" t="s">
        <v>8</v>
      </c>
      <c r="D257" s="221" t="s">
        <v>294</v>
      </c>
      <c r="E257" s="222" t="s">
        <v>432</v>
      </c>
      <c r="F257" s="223" t="s">
        <v>433</v>
      </c>
      <c r="G257" s="224" t="s">
        <v>307</v>
      </c>
      <c r="H257" s="225">
        <v>523.572</v>
      </c>
      <c r="I257" s="226"/>
      <c r="J257" s="227">
        <f>ROUND(I257*H257,2)</f>
        <v>0</v>
      </c>
      <c r="K257" s="223" t="s">
        <v>298</v>
      </c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2.5018699999999998</v>
      </c>
      <c r="R257" s="230">
        <f>Q257*H257</f>
        <v>1309.9090796399999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299</v>
      </c>
      <c r="AT257" s="232" t="s">
        <v>294</v>
      </c>
      <c r="AU257" s="232" t="s">
        <v>120</v>
      </c>
      <c r="AY257" s="18" t="s">
        <v>292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120</v>
      </c>
      <c r="BK257" s="233">
        <f>ROUND(I257*H257,2)</f>
        <v>0</v>
      </c>
      <c r="BL257" s="18" t="s">
        <v>299</v>
      </c>
      <c r="BM257" s="232" t="s">
        <v>434</v>
      </c>
    </row>
    <row r="258" s="13" customFormat="1">
      <c r="A258" s="13"/>
      <c r="B258" s="234"/>
      <c r="C258" s="235"/>
      <c r="D258" s="236" t="s">
        <v>301</v>
      </c>
      <c r="E258" s="237" t="s">
        <v>1</v>
      </c>
      <c r="F258" s="238" t="s">
        <v>435</v>
      </c>
      <c r="G258" s="235"/>
      <c r="H258" s="237" t="s">
        <v>1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301</v>
      </c>
      <c r="AU258" s="244" t="s">
        <v>120</v>
      </c>
      <c r="AV258" s="13" t="s">
        <v>85</v>
      </c>
      <c r="AW258" s="13" t="s">
        <v>32</v>
      </c>
      <c r="AX258" s="13" t="s">
        <v>77</v>
      </c>
      <c r="AY258" s="244" t="s">
        <v>292</v>
      </c>
    </row>
    <row r="259" s="14" customFormat="1">
      <c r="A259" s="14"/>
      <c r="B259" s="245"/>
      <c r="C259" s="246"/>
      <c r="D259" s="236" t="s">
        <v>301</v>
      </c>
      <c r="E259" s="247" t="s">
        <v>1</v>
      </c>
      <c r="F259" s="248" t="s">
        <v>436</v>
      </c>
      <c r="G259" s="246"/>
      <c r="H259" s="249">
        <v>441.64499999999998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301</v>
      </c>
      <c r="AU259" s="255" t="s">
        <v>120</v>
      </c>
      <c r="AV259" s="14" t="s">
        <v>120</v>
      </c>
      <c r="AW259" s="14" t="s">
        <v>32</v>
      </c>
      <c r="AX259" s="14" t="s">
        <v>77</v>
      </c>
      <c r="AY259" s="255" t="s">
        <v>292</v>
      </c>
    </row>
    <row r="260" s="14" customFormat="1">
      <c r="A260" s="14"/>
      <c r="B260" s="245"/>
      <c r="C260" s="246"/>
      <c r="D260" s="236" t="s">
        <v>301</v>
      </c>
      <c r="E260" s="247" t="s">
        <v>1</v>
      </c>
      <c r="F260" s="248" t="s">
        <v>437</v>
      </c>
      <c r="G260" s="246"/>
      <c r="H260" s="249">
        <v>81.927000000000007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301</v>
      </c>
      <c r="AU260" s="255" t="s">
        <v>120</v>
      </c>
      <c r="AV260" s="14" t="s">
        <v>120</v>
      </c>
      <c r="AW260" s="14" t="s">
        <v>32</v>
      </c>
      <c r="AX260" s="14" t="s">
        <v>77</v>
      </c>
      <c r="AY260" s="255" t="s">
        <v>292</v>
      </c>
    </row>
    <row r="261" s="15" customFormat="1">
      <c r="A261" s="15"/>
      <c r="B261" s="256"/>
      <c r="C261" s="257"/>
      <c r="D261" s="236" t="s">
        <v>301</v>
      </c>
      <c r="E261" s="258" t="s">
        <v>1</v>
      </c>
      <c r="F261" s="259" t="s">
        <v>304</v>
      </c>
      <c r="G261" s="257"/>
      <c r="H261" s="260">
        <v>523.572</v>
      </c>
      <c r="I261" s="261"/>
      <c r="J261" s="257"/>
      <c r="K261" s="257"/>
      <c r="L261" s="262"/>
      <c r="M261" s="263"/>
      <c r="N261" s="264"/>
      <c r="O261" s="264"/>
      <c r="P261" s="264"/>
      <c r="Q261" s="264"/>
      <c r="R261" s="264"/>
      <c r="S261" s="264"/>
      <c r="T261" s="26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6" t="s">
        <v>301</v>
      </c>
      <c r="AU261" s="266" t="s">
        <v>120</v>
      </c>
      <c r="AV261" s="15" t="s">
        <v>299</v>
      </c>
      <c r="AW261" s="15" t="s">
        <v>32</v>
      </c>
      <c r="AX261" s="15" t="s">
        <v>85</v>
      </c>
      <c r="AY261" s="266" t="s">
        <v>292</v>
      </c>
    </row>
    <row r="262" s="2" customFormat="1" ht="16.5" customHeight="1">
      <c r="A262" s="39"/>
      <c r="B262" s="40"/>
      <c r="C262" s="221" t="s">
        <v>438</v>
      </c>
      <c r="D262" s="221" t="s">
        <v>294</v>
      </c>
      <c r="E262" s="222" t="s">
        <v>439</v>
      </c>
      <c r="F262" s="223" t="s">
        <v>440</v>
      </c>
      <c r="G262" s="224" t="s">
        <v>297</v>
      </c>
      <c r="H262" s="225">
        <v>91.829999999999998</v>
      </c>
      <c r="I262" s="226"/>
      <c r="J262" s="227">
        <f>ROUND(I262*H262,2)</f>
        <v>0</v>
      </c>
      <c r="K262" s="223" t="s">
        <v>298</v>
      </c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0.00247</v>
      </c>
      <c r="R262" s="230">
        <f>Q262*H262</f>
        <v>0.2268201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299</v>
      </c>
      <c r="AT262" s="232" t="s">
        <v>294</v>
      </c>
      <c r="AU262" s="232" t="s">
        <v>120</v>
      </c>
      <c r="AY262" s="18" t="s">
        <v>292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120</v>
      </c>
      <c r="BK262" s="233">
        <f>ROUND(I262*H262,2)</f>
        <v>0</v>
      </c>
      <c r="BL262" s="18" t="s">
        <v>299</v>
      </c>
      <c r="BM262" s="232" t="s">
        <v>441</v>
      </c>
    </row>
    <row r="263" s="14" customFormat="1">
      <c r="A263" s="14"/>
      <c r="B263" s="245"/>
      <c r="C263" s="246"/>
      <c r="D263" s="236" t="s">
        <v>301</v>
      </c>
      <c r="E263" s="247" t="s">
        <v>1</v>
      </c>
      <c r="F263" s="248" t="s">
        <v>442</v>
      </c>
      <c r="G263" s="246"/>
      <c r="H263" s="249">
        <v>65.670000000000002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301</v>
      </c>
      <c r="AU263" s="255" t="s">
        <v>120</v>
      </c>
      <c r="AV263" s="14" t="s">
        <v>120</v>
      </c>
      <c r="AW263" s="14" t="s">
        <v>32</v>
      </c>
      <c r="AX263" s="14" t="s">
        <v>77</v>
      </c>
      <c r="AY263" s="255" t="s">
        <v>292</v>
      </c>
    </row>
    <row r="264" s="14" customFormat="1">
      <c r="A264" s="14"/>
      <c r="B264" s="245"/>
      <c r="C264" s="246"/>
      <c r="D264" s="236" t="s">
        <v>301</v>
      </c>
      <c r="E264" s="247" t="s">
        <v>1</v>
      </c>
      <c r="F264" s="248" t="s">
        <v>443</v>
      </c>
      <c r="G264" s="246"/>
      <c r="H264" s="249">
        <v>19.260000000000002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301</v>
      </c>
      <c r="AU264" s="255" t="s">
        <v>120</v>
      </c>
      <c r="AV264" s="14" t="s">
        <v>120</v>
      </c>
      <c r="AW264" s="14" t="s">
        <v>32</v>
      </c>
      <c r="AX264" s="14" t="s">
        <v>77</v>
      </c>
      <c r="AY264" s="255" t="s">
        <v>292</v>
      </c>
    </row>
    <row r="265" s="14" customFormat="1">
      <c r="A265" s="14"/>
      <c r="B265" s="245"/>
      <c r="C265" s="246"/>
      <c r="D265" s="236" t="s">
        <v>301</v>
      </c>
      <c r="E265" s="247" t="s">
        <v>1</v>
      </c>
      <c r="F265" s="248" t="s">
        <v>444</v>
      </c>
      <c r="G265" s="246"/>
      <c r="H265" s="249">
        <v>6.9000000000000004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301</v>
      </c>
      <c r="AU265" s="255" t="s">
        <v>120</v>
      </c>
      <c r="AV265" s="14" t="s">
        <v>120</v>
      </c>
      <c r="AW265" s="14" t="s">
        <v>32</v>
      </c>
      <c r="AX265" s="14" t="s">
        <v>77</v>
      </c>
      <c r="AY265" s="255" t="s">
        <v>292</v>
      </c>
    </row>
    <row r="266" s="15" customFormat="1">
      <c r="A266" s="15"/>
      <c r="B266" s="256"/>
      <c r="C266" s="257"/>
      <c r="D266" s="236" t="s">
        <v>301</v>
      </c>
      <c r="E266" s="258" t="s">
        <v>1</v>
      </c>
      <c r="F266" s="259" t="s">
        <v>304</v>
      </c>
      <c r="G266" s="257"/>
      <c r="H266" s="260">
        <v>91.829999999999998</v>
      </c>
      <c r="I266" s="261"/>
      <c r="J266" s="257"/>
      <c r="K266" s="257"/>
      <c r="L266" s="262"/>
      <c r="M266" s="263"/>
      <c r="N266" s="264"/>
      <c r="O266" s="264"/>
      <c r="P266" s="264"/>
      <c r="Q266" s="264"/>
      <c r="R266" s="264"/>
      <c r="S266" s="264"/>
      <c r="T266" s="26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6" t="s">
        <v>301</v>
      </c>
      <c r="AU266" s="266" t="s">
        <v>120</v>
      </c>
      <c r="AV266" s="15" t="s">
        <v>299</v>
      </c>
      <c r="AW266" s="15" t="s">
        <v>32</v>
      </c>
      <c r="AX266" s="15" t="s">
        <v>85</v>
      </c>
      <c r="AY266" s="266" t="s">
        <v>292</v>
      </c>
    </row>
    <row r="267" s="2" customFormat="1" ht="16.5" customHeight="1">
      <c r="A267" s="39"/>
      <c r="B267" s="40"/>
      <c r="C267" s="221" t="s">
        <v>445</v>
      </c>
      <c r="D267" s="221" t="s">
        <v>294</v>
      </c>
      <c r="E267" s="222" t="s">
        <v>446</v>
      </c>
      <c r="F267" s="223" t="s">
        <v>447</v>
      </c>
      <c r="G267" s="224" t="s">
        <v>297</v>
      </c>
      <c r="H267" s="225">
        <v>91.829999999999998</v>
      </c>
      <c r="I267" s="226"/>
      <c r="J267" s="227">
        <f>ROUND(I267*H267,2)</f>
        <v>0</v>
      </c>
      <c r="K267" s="223" t="s">
        <v>298</v>
      </c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299</v>
      </c>
      <c r="AT267" s="232" t="s">
        <v>294</v>
      </c>
      <c r="AU267" s="232" t="s">
        <v>120</v>
      </c>
      <c r="AY267" s="18" t="s">
        <v>292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120</v>
      </c>
      <c r="BK267" s="233">
        <f>ROUND(I267*H267,2)</f>
        <v>0</v>
      </c>
      <c r="BL267" s="18" t="s">
        <v>299</v>
      </c>
      <c r="BM267" s="232" t="s">
        <v>448</v>
      </c>
    </row>
    <row r="268" s="2" customFormat="1" ht="21.75" customHeight="1">
      <c r="A268" s="39"/>
      <c r="B268" s="40"/>
      <c r="C268" s="221" t="s">
        <v>449</v>
      </c>
      <c r="D268" s="221" t="s">
        <v>294</v>
      </c>
      <c r="E268" s="222" t="s">
        <v>450</v>
      </c>
      <c r="F268" s="223" t="s">
        <v>451</v>
      </c>
      <c r="G268" s="224" t="s">
        <v>365</v>
      </c>
      <c r="H268" s="225">
        <v>0.873</v>
      </c>
      <c r="I268" s="226"/>
      <c r="J268" s="227">
        <f>ROUND(I268*H268,2)</f>
        <v>0</v>
      </c>
      <c r="K268" s="223" t="s">
        <v>298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1.0606199999999999</v>
      </c>
      <c r="R268" s="230">
        <f>Q268*H268</f>
        <v>0.92592125999999986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120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299</v>
      </c>
      <c r="BM268" s="232" t="s">
        <v>452</v>
      </c>
    </row>
    <row r="269" s="14" customFormat="1">
      <c r="A269" s="14"/>
      <c r="B269" s="245"/>
      <c r="C269" s="246"/>
      <c r="D269" s="236" t="s">
        <v>301</v>
      </c>
      <c r="E269" s="247" t="s">
        <v>1</v>
      </c>
      <c r="F269" s="248" t="s">
        <v>453</v>
      </c>
      <c r="G269" s="246"/>
      <c r="H269" s="249">
        <v>0.873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301</v>
      </c>
      <c r="AU269" s="255" t="s">
        <v>120</v>
      </c>
      <c r="AV269" s="14" t="s">
        <v>120</v>
      </c>
      <c r="AW269" s="14" t="s">
        <v>32</v>
      </c>
      <c r="AX269" s="14" t="s">
        <v>85</v>
      </c>
      <c r="AY269" s="255" t="s">
        <v>292</v>
      </c>
    </row>
    <row r="270" s="2" customFormat="1" ht="16.5" customHeight="1">
      <c r="A270" s="39"/>
      <c r="B270" s="40"/>
      <c r="C270" s="221" t="s">
        <v>454</v>
      </c>
      <c r="D270" s="221" t="s">
        <v>294</v>
      </c>
      <c r="E270" s="222" t="s">
        <v>455</v>
      </c>
      <c r="F270" s="223" t="s">
        <v>456</v>
      </c>
      <c r="G270" s="224" t="s">
        <v>365</v>
      </c>
      <c r="H270" s="225">
        <v>41.112000000000002</v>
      </c>
      <c r="I270" s="226"/>
      <c r="J270" s="227">
        <f>ROUND(I270*H270,2)</f>
        <v>0</v>
      </c>
      <c r="K270" s="223" t="s">
        <v>298</v>
      </c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1.06277</v>
      </c>
      <c r="R270" s="230">
        <f>Q270*H270</f>
        <v>43.692600240000004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299</v>
      </c>
      <c r="AT270" s="232" t="s">
        <v>294</v>
      </c>
      <c r="AU270" s="232" t="s">
        <v>120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120</v>
      </c>
      <c r="BK270" s="233">
        <f>ROUND(I270*H270,2)</f>
        <v>0</v>
      </c>
      <c r="BL270" s="18" t="s">
        <v>299</v>
      </c>
      <c r="BM270" s="232" t="s">
        <v>457</v>
      </c>
    </row>
    <row r="271" s="14" customFormat="1">
      <c r="A271" s="14"/>
      <c r="B271" s="245"/>
      <c r="C271" s="246"/>
      <c r="D271" s="236" t="s">
        <v>301</v>
      </c>
      <c r="E271" s="247" t="s">
        <v>1</v>
      </c>
      <c r="F271" s="248" t="s">
        <v>458</v>
      </c>
      <c r="G271" s="246"/>
      <c r="H271" s="249">
        <v>41.112000000000002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301</v>
      </c>
      <c r="AU271" s="255" t="s">
        <v>120</v>
      </c>
      <c r="AV271" s="14" t="s">
        <v>120</v>
      </c>
      <c r="AW271" s="14" t="s">
        <v>32</v>
      </c>
      <c r="AX271" s="14" t="s">
        <v>85</v>
      </c>
      <c r="AY271" s="255" t="s">
        <v>292</v>
      </c>
    </row>
    <row r="272" s="2" customFormat="1" ht="24.15" customHeight="1">
      <c r="A272" s="39"/>
      <c r="B272" s="40"/>
      <c r="C272" s="221" t="s">
        <v>459</v>
      </c>
      <c r="D272" s="221" t="s">
        <v>294</v>
      </c>
      <c r="E272" s="222" t="s">
        <v>460</v>
      </c>
      <c r="F272" s="223" t="s">
        <v>461</v>
      </c>
      <c r="G272" s="224" t="s">
        <v>307</v>
      </c>
      <c r="H272" s="225">
        <v>570.01499999999999</v>
      </c>
      <c r="I272" s="226"/>
      <c r="J272" s="227">
        <f>ROUND(I272*H272,2)</f>
        <v>0</v>
      </c>
      <c r="K272" s="223" t="s">
        <v>298</v>
      </c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2.3010199999999998</v>
      </c>
      <c r="R272" s="230">
        <f>Q272*H272</f>
        <v>1311.6159152999999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299</v>
      </c>
      <c r="AT272" s="232" t="s">
        <v>294</v>
      </c>
      <c r="AU272" s="232" t="s">
        <v>120</v>
      </c>
      <c r="AY272" s="18" t="s">
        <v>292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120</v>
      </c>
      <c r="BK272" s="233">
        <f>ROUND(I272*H272,2)</f>
        <v>0</v>
      </c>
      <c r="BL272" s="18" t="s">
        <v>299</v>
      </c>
      <c r="BM272" s="232" t="s">
        <v>462</v>
      </c>
    </row>
    <row r="273" s="13" customFormat="1">
      <c r="A273" s="13"/>
      <c r="B273" s="234"/>
      <c r="C273" s="235"/>
      <c r="D273" s="236" t="s">
        <v>301</v>
      </c>
      <c r="E273" s="237" t="s">
        <v>1</v>
      </c>
      <c r="F273" s="238" t="s">
        <v>463</v>
      </c>
      <c r="G273" s="235"/>
      <c r="H273" s="237" t="s">
        <v>1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301</v>
      </c>
      <c r="AU273" s="244" t="s">
        <v>120</v>
      </c>
      <c r="AV273" s="13" t="s">
        <v>85</v>
      </c>
      <c r="AW273" s="13" t="s">
        <v>32</v>
      </c>
      <c r="AX273" s="13" t="s">
        <v>77</v>
      </c>
      <c r="AY273" s="244" t="s">
        <v>292</v>
      </c>
    </row>
    <row r="274" s="14" customFormat="1">
      <c r="A274" s="14"/>
      <c r="B274" s="245"/>
      <c r="C274" s="246"/>
      <c r="D274" s="236" t="s">
        <v>301</v>
      </c>
      <c r="E274" s="247" t="s">
        <v>1</v>
      </c>
      <c r="F274" s="248" t="s">
        <v>378</v>
      </c>
      <c r="G274" s="246"/>
      <c r="H274" s="249">
        <v>160.99199999999999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301</v>
      </c>
      <c r="AU274" s="255" t="s">
        <v>120</v>
      </c>
      <c r="AV274" s="14" t="s">
        <v>120</v>
      </c>
      <c r="AW274" s="14" t="s">
        <v>32</v>
      </c>
      <c r="AX274" s="14" t="s">
        <v>77</v>
      </c>
      <c r="AY274" s="255" t="s">
        <v>292</v>
      </c>
    </row>
    <row r="275" s="14" customFormat="1">
      <c r="A275" s="14"/>
      <c r="B275" s="245"/>
      <c r="C275" s="246"/>
      <c r="D275" s="236" t="s">
        <v>301</v>
      </c>
      <c r="E275" s="247" t="s">
        <v>1</v>
      </c>
      <c r="F275" s="248" t="s">
        <v>379</v>
      </c>
      <c r="G275" s="246"/>
      <c r="H275" s="249">
        <v>42.569000000000003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301</v>
      </c>
      <c r="AU275" s="255" t="s">
        <v>120</v>
      </c>
      <c r="AV275" s="14" t="s">
        <v>120</v>
      </c>
      <c r="AW275" s="14" t="s">
        <v>32</v>
      </c>
      <c r="AX275" s="14" t="s">
        <v>77</v>
      </c>
      <c r="AY275" s="255" t="s">
        <v>292</v>
      </c>
    </row>
    <row r="276" s="14" customFormat="1">
      <c r="A276" s="14"/>
      <c r="B276" s="245"/>
      <c r="C276" s="246"/>
      <c r="D276" s="236" t="s">
        <v>301</v>
      </c>
      <c r="E276" s="247" t="s">
        <v>1</v>
      </c>
      <c r="F276" s="248" t="s">
        <v>380</v>
      </c>
      <c r="G276" s="246"/>
      <c r="H276" s="249">
        <v>60.883000000000003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301</v>
      </c>
      <c r="AU276" s="255" t="s">
        <v>120</v>
      </c>
      <c r="AV276" s="14" t="s">
        <v>120</v>
      </c>
      <c r="AW276" s="14" t="s">
        <v>32</v>
      </c>
      <c r="AX276" s="14" t="s">
        <v>77</v>
      </c>
      <c r="AY276" s="255" t="s">
        <v>292</v>
      </c>
    </row>
    <row r="277" s="14" customFormat="1">
      <c r="A277" s="14"/>
      <c r="B277" s="245"/>
      <c r="C277" s="246"/>
      <c r="D277" s="236" t="s">
        <v>301</v>
      </c>
      <c r="E277" s="247" t="s">
        <v>1</v>
      </c>
      <c r="F277" s="248" t="s">
        <v>381</v>
      </c>
      <c r="G277" s="246"/>
      <c r="H277" s="249">
        <v>21.245999999999999</v>
      </c>
      <c r="I277" s="250"/>
      <c r="J277" s="246"/>
      <c r="K277" s="246"/>
      <c r="L277" s="251"/>
      <c r="M277" s="252"/>
      <c r="N277" s="253"/>
      <c r="O277" s="253"/>
      <c r="P277" s="253"/>
      <c r="Q277" s="253"/>
      <c r="R277" s="253"/>
      <c r="S277" s="253"/>
      <c r="T277" s="25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5" t="s">
        <v>301</v>
      </c>
      <c r="AU277" s="255" t="s">
        <v>120</v>
      </c>
      <c r="AV277" s="14" t="s">
        <v>120</v>
      </c>
      <c r="AW277" s="14" t="s">
        <v>32</v>
      </c>
      <c r="AX277" s="14" t="s">
        <v>77</v>
      </c>
      <c r="AY277" s="255" t="s">
        <v>292</v>
      </c>
    </row>
    <row r="278" s="14" customFormat="1">
      <c r="A278" s="14"/>
      <c r="B278" s="245"/>
      <c r="C278" s="246"/>
      <c r="D278" s="236" t="s">
        <v>301</v>
      </c>
      <c r="E278" s="247" t="s">
        <v>1</v>
      </c>
      <c r="F278" s="248" t="s">
        <v>382</v>
      </c>
      <c r="G278" s="246"/>
      <c r="H278" s="249">
        <v>31.741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301</v>
      </c>
      <c r="AU278" s="255" t="s">
        <v>120</v>
      </c>
      <c r="AV278" s="14" t="s">
        <v>120</v>
      </c>
      <c r="AW278" s="14" t="s">
        <v>32</v>
      </c>
      <c r="AX278" s="14" t="s">
        <v>77</v>
      </c>
      <c r="AY278" s="255" t="s">
        <v>292</v>
      </c>
    </row>
    <row r="279" s="14" customFormat="1">
      <c r="A279" s="14"/>
      <c r="B279" s="245"/>
      <c r="C279" s="246"/>
      <c r="D279" s="236" t="s">
        <v>301</v>
      </c>
      <c r="E279" s="247" t="s">
        <v>1</v>
      </c>
      <c r="F279" s="248" t="s">
        <v>383</v>
      </c>
      <c r="G279" s="246"/>
      <c r="H279" s="249">
        <v>21.283999999999999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301</v>
      </c>
      <c r="AU279" s="255" t="s">
        <v>120</v>
      </c>
      <c r="AV279" s="14" t="s">
        <v>120</v>
      </c>
      <c r="AW279" s="14" t="s">
        <v>32</v>
      </c>
      <c r="AX279" s="14" t="s">
        <v>77</v>
      </c>
      <c r="AY279" s="255" t="s">
        <v>292</v>
      </c>
    </row>
    <row r="280" s="14" customFormat="1">
      <c r="A280" s="14"/>
      <c r="B280" s="245"/>
      <c r="C280" s="246"/>
      <c r="D280" s="236" t="s">
        <v>301</v>
      </c>
      <c r="E280" s="247" t="s">
        <v>1</v>
      </c>
      <c r="F280" s="248" t="s">
        <v>384</v>
      </c>
      <c r="G280" s="246"/>
      <c r="H280" s="249">
        <v>29.858000000000001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301</v>
      </c>
      <c r="AU280" s="255" t="s">
        <v>120</v>
      </c>
      <c r="AV280" s="14" t="s">
        <v>120</v>
      </c>
      <c r="AW280" s="14" t="s">
        <v>32</v>
      </c>
      <c r="AX280" s="14" t="s">
        <v>77</v>
      </c>
      <c r="AY280" s="255" t="s">
        <v>292</v>
      </c>
    </row>
    <row r="281" s="14" customFormat="1">
      <c r="A281" s="14"/>
      <c r="B281" s="245"/>
      <c r="C281" s="246"/>
      <c r="D281" s="236" t="s">
        <v>301</v>
      </c>
      <c r="E281" s="247" t="s">
        <v>1</v>
      </c>
      <c r="F281" s="248" t="s">
        <v>464</v>
      </c>
      <c r="G281" s="246"/>
      <c r="H281" s="249">
        <v>70.150000000000006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301</v>
      </c>
      <c r="AU281" s="255" t="s">
        <v>120</v>
      </c>
      <c r="AV281" s="14" t="s">
        <v>120</v>
      </c>
      <c r="AW281" s="14" t="s">
        <v>32</v>
      </c>
      <c r="AX281" s="14" t="s">
        <v>77</v>
      </c>
      <c r="AY281" s="255" t="s">
        <v>292</v>
      </c>
    </row>
    <row r="282" s="14" customFormat="1">
      <c r="A282" s="14"/>
      <c r="B282" s="245"/>
      <c r="C282" s="246"/>
      <c r="D282" s="236" t="s">
        <v>301</v>
      </c>
      <c r="E282" s="247" t="s">
        <v>1</v>
      </c>
      <c r="F282" s="248" t="s">
        <v>465</v>
      </c>
      <c r="G282" s="246"/>
      <c r="H282" s="249">
        <v>6.8760000000000003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301</v>
      </c>
      <c r="AU282" s="255" t="s">
        <v>120</v>
      </c>
      <c r="AV282" s="14" t="s">
        <v>120</v>
      </c>
      <c r="AW282" s="14" t="s">
        <v>32</v>
      </c>
      <c r="AX282" s="14" t="s">
        <v>77</v>
      </c>
      <c r="AY282" s="255" t="s">
        <v>292</v>
      </c>
    </row>
    <row r="283" s="16" customFormat="1">
      <c r="A283" s="16"/>
      <c r="B283" s="267"/>
      <c r="C283" s="268"/>
      <c r="D283" s="236" t="s">
        <v>301</v>
      </c>
      <c r="E283" s="269" t="s">
        <v>1</v>
      </c>
      <c r="F283" s="270" t="s">
        <v>316</v>
      </c>
      <c r="G283" s="268"/>
      <c r="H283" s="271">
        <v>445.59899999999999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7" t="s">
        <v>301</v>
      </c>
      <c r="AU283" s="277" t="s">
        <v>120</v>
      </c>
      <c r="AV283" s="16" t="s">
        <v>317</v>
      </c>
      <c r="AW283" s="16" t="s">
        <v>32</v>
      </c>
      <c r="AX283" s="16" t="s">
        <v>77</v>
      </c>
      <c r="AY283" s="277" t="s">
        <v>292</v>
      </c>
    </row>
    <row r="284" s="13" customFormat="1">
      <c r="A284" s="13"/>
      <c r="B284" s="234"/>
      <c r="C284" s="235"/>
      <c r="D284" s="236" t="s">
        <v>301</v>
      </c>
      <c r="E284" s="237" t="s">
        <v>1</v>
      </c>
      <c r="F284" s="238" t="s">
        <v>466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301</v>
      </c>
      <c r="AU284" s="244" t="s">
        <v>120</v>
      </c>
      <c r="AV284" s="13" t="s">
        <v>85</v>
      </c>
      <c r="AW284" s="13" t="s">
        <v>32</v>
      </c>
      <c r="AX284" s="13" t="s">
        <v>77</v>
      </c>
      <c r="AY284" s="244" t="s">
        <v>292</v>
      </c>
    </row>
    <row r="285" s="14" customFormat="1">
      <c r="A285" s="14"/>
      <c r="B285" s="245"/>
      <c r="C285" s="246"/>
      <c r="D285" s="236" t="s">
        <v>301</v>
      </c>
      <c r="E285" s="247" t="s">
        <v>1</v>
      </c>
      <c r="F285" s="248" t="s">
        <v>467</v>
      </c>
      <c r="G285" s="246"/>
      <c r="H285" s="249">
        <v>121.011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301</v>
      </c>
      <c r="AU285" s="255" t="s">
        <v>120</v>
      </c>
      <c r="AV285" s="14" t="s">
        <v>120</v>
      </c>
      <c r="AW285" s="14" t="s">
        <v>32</v>
      </c>
      <c r="AX285" s="14" t="s">
        <v>77</v>
      </c>
      <c r="AY285" s="255" t="s">
        <v>292</v>
      </c>
    </row>
    <row r="286" s="16" customFormat="1">
      <c r="A286" s="16"/>
      <c r="B286" s="267"/>
      <c r="C286" s="268"/>
      <c r="D286" s="236" t="s">
        <v>301</v>
      </c>
      <c r="E286" s="269" t="s">
        <v>1</v>
      </c>
      <c r="F286" s="270" t="s">
        <v>316</v>
      </c>
      <c r="G286" s="268"/>
      <c r="H286" s="271">
        <v>121.011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T286" s="277" t="s">
        <v>301</v>
      </c>
      <c r="AU286" s="277" t="s">
        <v>120</v>
      </c>
      <c r="AV286" s="16" t="s">
        <v>317</v>
      </c>
      <c r="AW286" s="16" t="s">
        <v>32</v>
      </c>
      <c r="AX286" s="16" t="s">
        <v>77</v>
      </c>
      <c r="AY286" s="277" t="s">
        <v>292</v>
      </c>
    </row>
    <row r="287" s="13" customFormat="1">
      <c r="A287" s="13"/>
      <c r="B287" s="234"/>
      <c r="C287" s="235"/>
      <c r="D287" s="236" t="s">
        <v>301</v>
      </c>
      <c r="E287" s="237" t="s">
        <v>1</v>
      </c>
      <c r="F287" s="238" t="s">
        <v>468</v>
      </c>
      <c r="G287" s="235"/>
      <c r="H287" s="237" t="s">
        <v>1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301</v>
      </c>
      <c r="AU287" s="244" t="s">
        <v>120</v>
      </c>
      <c r="AV287" s="13" t="s">
        <v>85</v>
      </c>
      <c r="AW287" s="13" t="s">
        <v>32</v>
      </c>
      <c r="AX287" s="13" t="s">
        <v>77</v>
      </c>
      <c r="AY287" s="244" t="s">
        <v>292</v>
      </c>
    </row>
    <row r="288" s="14" customFormat="1">
      <c r="A288" s="14"/>
      <c r="B288" s="245"/>
      <c r="C288" s="246"/>
      <c r="D288" s="236" t="s">
        <v>301</v>
      </c>
      <c r="E288" s="247" t="s">
        <v>1</v>
      </c>
      <c r="F288" s="248" t="s">
        <v>469</v>
      </c>
      <c r="G288" s="246"/>
      <c r="H288" s="249">
        <v>1.1970000000000001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301</v>
      </c>
      <c r="AU288" s="255" t="s">
        <v>120</v>
      </c>
      <c r="AV288" s="14" t="s">
        <v>120</v>
      </c>
      <c r="AW288" s="14" t="s">
        <v>32</v>
      </c>
      <c r="AX288" s="14" t="s">
        <v>77</v>
      </c>
      <c r="AY288" s="255" t="s">
        <v>292</v>
      </c>
    </row>
    <row r="289" s="16" customFormat="1">
      <c r="A289" s="16"/>
      <c r="B289" s="267"/>
      <c r="C289" s="268"/>
      <c r="D289" s="236" t="s">
        <v>301</v>
      </c>
      <c r="E289" s="269" t="s">
        <v>1</v>
      </c>
      <c r="F289" s="270" t="s">
        <v>316</v>
      </c>
      <c r="G289" s="268"/>
      <c r="H289" s="271">
        <v>1.1970000000000001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T289" s="277" t="s">
        <v>301</v>
      </c>
      <c r="AU289" s="277" t="s">
        <v>120</v>
      </c>
      <c r="AV289" s="16" t="s">
        <v>317</v>
      </c>
      <c r="AW289" s="16" t="s">
        <v>32</v>
      </c>
      <c r="AX289" s="16" t="s">
        <v>77</v>
      </c>
      <c r="AY289" s="277" t="s">
        <v>292</v>
      </c>
    </row>
    <row r="290" s="13" customFormat="1">
      <c r="A290" s="13"/>
      <c r="B290" s="234"/>
      <c r="C290" s="235"/>
      <c r="D290" s="236" t="s">
        <v>301</v>
      </c>
      <c r="E290" s="237" t="s">
        <v>1</v>
      </c>
      <c r="F290" s="238" t="s">
        <v>470</v>
      </c>
      <c r="G290" s="235"/>
      <c r="H290" s="237" t="s">
        <v>1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301</v>
      </c>
      <c r="AU290" s="244" t="s">
        <v>120</v>
      </c>
      <c r="AV290" s="13" t="s">
        <v>85</v>
      </c>
      <c r="AW290" s="13" t="s">
        <v>32</v>
      </c>
      <c r="AX290" s="13" t="s">
        <v>77</v>
      </c>
      <c r="AY290" s="244" t="s">
        <v>292</v>
      </c>
    </row>
    <row r="291" s="14" customFormat="1">
      <c r="A291" s="14"/>
      <c r="B291" s="245"/>
      <c r="C291" s="246"/>
      <c r="D291" s="236" t="s">
        <v>301</v>
      </c>
      <c r="E291" s="247" t="s">
        <v>1</v>
      </c>
      <c r="F291" s="248" t="s">
        <v>471</v>
      </c>
      <c r="G291" s="246"/>
      <c r="H291" s="249">
        <v>2.2080000000000002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301</v>
      </c>
      <c r="AU291" s="255" t="s">
        <v>120</v>
      </c>
      <c r="AV291" s="14" t="s">
        <v>120</v>
      </c>
      <c r="AW291" s="14" t="s">
        <v>32</v>
      </c>
      <c r="AX291" s="14" t="s">
        <v>77</v>
      </c>
      <c r="AY291" s="255" t="s">
        <v>292</v>
      </c>
    </row>
    <row r="292" s="15" customFormat="1">
      <c r="A292" s="15"/>
      <c r="B292" s="256"/>
      <c r="C292" s="257"/>
      <c r="D292" s="236" t="s">
        <v>301</v>
      </c>
      <c r="E292" s="258" t="s">
        <v>1</v>
      </c>
      <c r="F292" s="259" t="s">
        <v>304</v>
      </c>
      <c r="G292" s="257"/>
      <c r="H292" s="260">
        <v>570.01499999999999</v>
      </c>
      <c r="I292" s="261"/>
      <c r="J292" s="257"/>
      <c r="K292" s="257"/>
      <c r="L292" s="262"/>
      <c r="M292" s="263"/>
      <c r="N292" s="264"/>
      <c r="O292" s="264"/>
      <c r="P292" s="264"/>
      <c r="Q292" s="264"/>
      <c r="R292" s="264"/>
      <c r="S292" s="264"/>
      <c r="T292" s="26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6" t="s">
        <v>301</v>
      </c>
      <c r="AU292" s="266" t="s">
        <v>120</v>
      </c>
      <c r="AV292" s="15" t="s">
        <v>299</v>
      </c>
      <c r="AW292" s="15" t="s">
        <v>32</v>
      </c>
      <c r="AX292" s="15" t="s">
        <v>85</v>
      </c>
      <c r="AY292" s="266" t="s">
        <v>292</v>
      </c>
    </row>
    <row r="293" s="2" customFormat="1" ht="16.5" customHeight="1">
      <c r="A293" s="39"/>
      <c r="B293" s="40"/>
      <c r="C293" s="221" t="s">
        <v>7</v>
      </c>
      <c r="D293" s="221" t="s">
        <v>294</v>
      </c>
      <c r="E293" s="222" t="s">
        <v>472</v>
      </c>
      <c r="F293" s="223" t="s">
        <v>473</v>
      </c>
      <c r="G293" s="224" t="s">
        <v>297</v>
      </c>
      <c r="H293" s="225">
        <v>1664.5519999999999</v>
      </c>
      <c r="I293" s="226"/>
      <c r="J293" s="227">
        <f>ROUND(I293*H293,2)</f>
        <v>0</v>
      </c>
      <c r="K293" s="223" t="s">
        <v>298</v>
      </c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0.0026900000000000001</v>
      </c>
      <c r="R293" s="230">
        <f>Q293*H293</f>
        <v>4.4776448799999997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299</v>
      </c>
      <c r="AT293" s="232" t="s">
        <v>294</v>
      </c>
      <c r="AU293" s="232" t="s">
        <v>120</v>
      </c>
      <c r="AY293" s="18" t="s">
        <v>292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120</v>
      </c>
      <c r="BK293" s="233">
        <f>ROUND(I293*H293,2)</f>
        <v>0</v>
      </c>
      <c r="BL293" s="18" t="s">
        <v>299</v>
      </c>
      <c r="BM293" s="232" t="s">
        <v>474</v>
      </c>
    </row>
    <row r="294" s="13" customFormat="1">
      <c r="A294" s="13"/>
      <c r="B294" s="234"/>
      <c r="C294" s="235"/>
      <c r="D294" s="236" t="s">
        <v>301</v>
      </c>
      <c r="E294" s="237" t="s">
        <v>1</v>
      </c>
      <c r="F294" s="238" t="s">
        <v>463</v>
      </c>
      <c r="G294" s="235"/>
      <c r="H294" s="237" t="s">
        <v>1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301</v>
      </c>
      <c r="AU294" s="244" t="s">
        <v>120</v>
      </c>
      <c r="AV294" s="13" t="s">
        <v>85</v>
      </c>
      <c r="AW294" s="13" t="s">
        <v>32</v>
      </c>
      <c r="AX294" s="13" t="s">
        <v>77</v>
      </c>
      <c r="AY294" s="244" t="s">
        <v>292</v>
      </c>
    </row>
    <row r="295" s="14" customFormat="1">
      <c r="A295" s="14"/>
      <c r="B295" s="245"/>
      <c r="C295" s="246"/>
      <c r="D295" s="236" t="s">
        <v>301</v>
      </c>
      <c r="E295" s="247" t="s">
        <v>1</v>
      </c>
      <c r="F295" s="248" t="s">
        <v>475</v>
      </c>
      <c r="G295" s="246"/>
      <c r="H295" s="249">
        <v>536.63999999999999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301</v>
      </c>
      <c r="AU295" s="255" t="s">
        <v>120</v>
      </c>
      <c r="AV295" s="14" t="s">
        <v>120</v>
      </c>
      <c r="AW295" s="14" t="s">
        <v>32</v>
      </c>
      <c r="AX295" s="14" t="s">
        <v>77</v>
      </c>
      <c r="AY295" s="255" t="s">
        <v>292</v>
      </c>
    </row>
    <row r="296" s="14" customFormat="1">
      <c r="A296" s="14"/>
      <c r="B296" s="245"/>
      <c r="C296" s="246"/>
      <c r="D296" s="236" t="s">
        <v>301</v>
      </c>
      <c r="E296" s="247" t="s">
        <v>1</v>
      </c>
      <c r="F296" s="248" t="s">
        <v>476</v>
      </c>
      <c r="G296" s="246"/>
      <c r="H296" s="249">
        <v>141.89500000000001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301</v>
      </c>
      <c r="AU296" s="255" t="s">
        <v>120</v>
      </c>
      <c r="AV296" s="14" t="s">
        <v>120</v>
      </c>
      <c r="AW296" s="14" t="s">
        <v>32</v>
      </c>
      <c r="AX296" s="14" t="s">
        <v>77</v>
      </c>
      <c r="AY296" s="255" t="s">
        <v>292</v>
      </c>
    </row>
    <row r="297" s="14" customFormat="1">
      <c r="A297" s="14"/>
      <c r="B297" s="245"/>
      <c r="C297" s="246"/>
      <c r="D297" s="236" t="s">
        <v>301</v>
      </c>
      <c r="E297" s="247" t="s">
        <v>1</v>
      </c>
      <c r="F297" s="248" t="s">
        <v>477</v>
      </c>
      <c r="G297" s="246"/>
      <c r="H297" s="249">
        <v>202.94399999999999</v>
      </c>
      <c r="I297" s="250"/>
      <c r="J297" s="246"/>
      <c r="K297" s="246"/>
      <c r="L297" s="251"/>
      <c r="M297" s="252"/>
      <c r="N297" s="253"/>
      <c r="O297" s="253"/>
      <c r="P297" s="253"/>
      <c r="Q297" s="253"/>
      <c r="R297" s="253"/>
      <c r="S297" s="253"/>
      <c r="T297" s="25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5" t="s">
        <v>301</v>
      </c>
      <c r="AU297" s="255" t="s">
        <v>120</v>
      </c>
      <c r="AV297" s="14" t="s">
        <v>120</v>
      </c>
      <c r="AW297" s="14" t="s">
        <v>32</v>
      </c>
      <c r="AX297" s="14" t="s">
        <v>77</v>
      </c>
      <c r="AY297" s="255" t="s">
        <v>292</v>
      </c>
    </row>
    <row r="298" s="14" customFormat="1">
      <c r="A298" s="14"/>
      <c r="B298" s="245"/>
      <c r="C298" s="246"/>
      <c r="D298" s="236" t="s">
        <v>301</v>
      </c>
      <c r="E298" s="247" t="s">
        <v>1</v>
      </c>
      <c r="F298" s="248" t="s">
        <v>478</v>
      </c>
      <c r="G298" s="246"/>
      <c r="H298" s="249">
        <v>70.822000000000003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301</v>
      </c>
      <c r="AU298" s="255" t="s">
        <v>120</v>
      </c>
      <c r="AV298" s="14" t="s">
        <v>120</v>
      </c>
      <c r="AW298" s="14" t="s">
        <v>32</v>
      </c>
      <c r="AX298" s="14" t="s">
        <v>77</v>
      </c>
      <c r="AY298" s="255" t="s">
        <v>292</v>
      </c>
    </row>
    <row r="299" s="14" customFormat="1">
      <c r="A299" s="14"/>
      <c r="B299" s="245"/>
      <c r="C299" s="246"/>
      <c r="D299" s="236" t="s">
        <v>301</v>
      </c>
      <c r="E299" s="247" t="s">
        <v>1</v>
      </c>
      <c r="F299" s="248" t="s">
        <v>479</v>
      </c>
      <c r="G299" s="246"/>
      <c r="H299" s="249">
        <v>105.804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301</v>
      </c>
      <c r="AU299" s="255" t="s">
        <v>120</v>
      </c>
      <c r="AV299" s="14" t="s">
        <v>120</v>
      </c>
      <c r="AW299" s="14" t="s">
        <v>32</v>
      </c>
      <c r="AX299" s="14" t="s">
        <v>77</v>
      </c>
      <c r="AY299" s="255" t="s">
        <v>292</v>
      </c>
    </row>
    <row r="300" s="14" customFormat="1">
      <c r="A300" s="14"/>
      <c r="B300" s="245"/>
      <c r="C300" s="246"/>
      <c r="D300" s="236" t="s">
        <v>301</v>
      </c>
      <c r="E300" s="247" t="s">
        <v>1</v>
      </c>
      <c r="F300" s="248" t="s">
        <v>480</v>
      </c>
      <c r="G300" s="246"/>
      <c r="H300" s="249">
        <v>70.947999999999993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301</v>
      </c>
      <c r="AU300" s="255" t="s">
        <v>120</v>
      </c>
      <c r="AV300" s="14" t="s">
        <v>120</v>
      </c>
      <c r="AW300" s="14" t="s">
        <v>32</v>
      </c>
      <c r="AX300" s="14" t="s">
        <v>77</v>
      </c>
      <c r="AY300" s="255" t="s">
        <v>292</v>
      </c>
    </row>
    <row r="301" s="14" customFormat="1">
      <c r="A301" s="14"/>
      <c r="B301" s="245"/>
      <c r="C301" s="246"/>
      <c r="D301" s="236" t="s">
        <v>301</v>
      </c>
      <c r="E301" s="247" t="s">
        <v>1</v>
      </c>
      <c r="F301" s="248" t="s">
        <v>481</v>
      </c>
      <c r="G301" s="246"/>
      <c r="H301" s="249">
        <v>99.528000000000006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301</v>
      </c>
      <c r="AU301" s="255" t="s">
        <v>120</v>
      </c>
      <c r="AV301" s="14" t="s">
        <v>120</v>
      </c>
      <c r="AW301" s="14" t="s">
        <v>32</v>
      </c>
      <c r="AX301" s="14" t="s">
        <v>77</v>
      </c>
      <c r="AY301" s="255" t="s">
        <v>292</v>
      </c>
    </row>
    <row r="302" s="14" customFormat="1">
      <c r="A302" s="14"/>
      <c r="B302" s="245"/>
      <c r="C302" s="246"/>
      <c r="D302" s="236" t="s">
        <v>301</v>
      </c>
      <c r="E302" s="247" t="s">
        <v>1</v>
      </c>
      <c r="F302" s="248" t="s">
        <v>329</v>
      </c>
      <c r="G302" s="246"/>
      <c r="H302" s="249">
        <v>178.63200000000001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301</v>
      </c>
      <c r="AU302" s="255" t="s">
        <v>120</v>
      </c>
      <c r="AV302" s="14" t="s">
        <v>120</v>
      </c>
      <c r="AW302" s="14" t="s">
        <v>32</v>
      </c>
      <c r="AX302" s="14" t="s">
        <v>77</v>
      </c>
      <c r="AY302" s="255" t="s">
        <v>292</v>
      </c>
    </row>
    <row r="303" s="14" customFormat="1">
      <c r="A303" s="14"/>
      <c r="B303" s="245"/>
      <c r="C303" s="246"/>
      <c r="D303" s="236" t="s">
        <v>301</v>
      </c>
      <c r="E303" s="247" t="s">
        <v>1</v>
      </c>
      <c r="F303" s="248" t="s">
        <v>482</v>
      </c>
      <c r="G303" s="246"/>
      <c r="H303" s="249">
        <v>25.800000000000001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301</v>
      </c>
      <c r="AU303" s="255" t="s">
        <v>120</v>
      </c>
      <c r="AV303" s="14" t="s">
        <v>120</v>
      </c>
      <c r="AW303" s="14" t="s">
        <v>32</v>
      </c>
      <c r="AX303" s="14" t="s">
        <v>77</v>
      </c>
      <c r="AY303" s="255" t="s">
        <v>292</v>
      </c>
    </row>
    <row r="304" s="16" customFormat="1">
      <c r="A304" s="16"/>
      <c r="B304" s="267"/>
      <c r="C304" s="268"/>
      <c r="D304" s="236" t="s">
        <v>301</v>
      </c>
      <c r="E304" s="269" t="s">
        <v>1</v>
      </c>
      <c r="F304" s="270" t="s">
        <v>316</v>
      </c>
      <c r="G304" s="268"/>
      <c r="H304" s="271">
        <v>1433.0129999999999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77" t="s">
        <v>301</v>
      </c>
      <c r="AU304" s="277" t="s">
        <v>120</v>
      </c>
      <c r="AV304" s="16" t="s">
        <v>317</v>
      </c>
      <c r="AW304" s="16" t="s">
        <v>32</v>
      </c>
      <c r="AX304" s="16" t="s">
        <v>77</v>
      </c>
      <c r="AY304" s="277" t="s">
        <v>292</v>
      </c>
    </row>
    <row r="305" s="13" customFormat="1">
      <c r="A305" s="13"/>
      <c r="B305" s="234"/>
      <c r="C305" s="235"/>
      <c r="D305" s="236" t="s">
        <v>301</v>
      </c>
      <c r="E305" s="237" t="s">
        <v>1</v>
      </c>
      <c r="F305" s="238" t="s">
        <v>466</v>
      </c>
      <c r="G305" s="235"/>
      <c r="H305" s="237" t="s">
        <v>1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301</v>
      </c>
      <c r="AU305" s="244" t="s">
        <v>120</v>
      </c>
      <c r="AV305" s="13" t="s">
        <v>85</v>
      </c>
      <c r="AW305" s="13" t="s">
        <v>32</v>
      </c>
      <c r="AX305" s="13" t="s">
        <v>77</v>
      </c>
      <c r="AY305" s="244" t="s">
        <v>292</v>
      </c>
    </row>
    <row r="306" s="14" customFormat="1">
      <c r="A306" s="14"/>
      <c r="B306" s="245"/>
      <c r="C306" s="246"/>
      <c r="D306" s="236" t="s">
        <v>301</v>
      </c>
      <c r="E306" s="247" t="s">
        <v>1</v>
      </c>
      <c r="F306" s="248" t="s">
        <v>483</v>
      </c>
      <c r="G306" s="246"/>
      <c r="H306" s="249">
        <v>220.01900000000001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301</v>
      </c>
      <c r="AU306" s="255" t="s">
        <v>120</v>
      </c>
      <c r="AV306" s="14" t="s">
        <v>120</v>
      </c>
      <c r="AW306" s="14" t="s">
        <v>32</v>
      </c>
      <c r="AX306" s="14" t="s">
        <v>77</v>
      </c>
      <c r="AY306" s="255" t="s">
        <v>292</v>
      </c>
    </row>
    <row r="307" s="16" customFormat="1">
      <c r="A307" s="16"/>
      <c r="B307" s="267"/>
      <c r="C307" s="268"/>
      <c r="D307" s="236" t="s">
        <v>301</v>
      </c>
      <c r="E307" s="269" t="s">
        <v>1</v>
      </c>
      <c r="F307" s="270" t="s">
        <v>316</v>
      </c>
      <c r="G307" s="268"/>
      <c r="H307" s="271">
        <v>220.01900000000001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277" t="s">
        <v>301</v>
      </c>
      <c r="AU307" s="277" t="s">
        <v>120</v>
      </c>
      <c r="AV307" s="16" t="s">
        <v>317</v>
      </c>
      <c r="AW307" s="16" t="s">
        <v>32</v>
      </c>
      <c r="AX307" s="16" t="s">
        <v>77</v>
      </c>
      <c r="AY307" s="277" t="s">
        <v>292</v>
      </c>
    </row>
    <row r="308" s="13" customFormat="1">
      <c r="A308" s="13"/>
      <c r="B308" s="234"/>
      <c r="C308" s="235"/>
      <c r="D308" s="236" t="s">
        <v>301</v>
      </c>
      <c r="E308" s="237" t="s">
        <v>1</v>
      </c>
      <c r="F308" s="238" t="s">
        <v>470</v>
      </c>
      <c r="G308" s="235"/>
      <c r="H308" s="237" t="s">
        <v>1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301</v>
      </c>
      <c r="AU308" s="244" t="s">
        <v>120</v>
      </c>
      <c r="AV308" s="13" t="s">
        <v>85</v>
      </c>
      <c r="AW308" s="13" t="s">
        <v>32</v>
      </c>
      <c r="AX308" s="13" t="s">
        <v>77</v>
      </c>
      <c r="AY308" s="244" t="s">
        <v>292</v>
      </c>
    </row>
    <row r="309" s="14" customFormat="1">
      <c r="A309" s="14"/>
      <c r="B309" s="245"/>
      <c r="C309" s="246"/>
      <c r="D309" s="236" t="s">
        <v>301</v>
      </c>
      <c r="E309" s="247" t="s">
        <v>1</v>
      </c>
      <c r="F309" s="248" t="s">
        <v>484</v>
      </c>
      <c r="G309" s="246"/>
      <c r="H309" s="249">
        <v>11.52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301</v>
      </c>
      <c r="AU309" s="255" t="s">
        <v>120</v>
      </c>
      <c r="AV309" s="14" t="s">
        <v>120</v>
      </c>
      <c r="AW309" s="14" t="s">
        <v>32</v>
      </c>
      <c r="AX309" s="14" t="s">
        <v>77</v>
      </c>
      <c r="AY309" s="255" t="s">
        <v>292</v>
      </c>
    </row>
    <row r="310" s="16" customFormat="1">
      <c r="A310" s="16"/>
      <c r="B310" s="267"/>
      <c r="C310" s="268"/>
      <c r="D310" s="236" t="s">
        <v>301</v>
      </c>
      <c r="E310" s="269" t="s">
        <v>1</v>
      </c>
      <c r="F310" s="270" t="s">
        <v>316</v>
      </c>
      <c r="G310" s="268"/>
      <c r="H310" s="271">
        <v>11.52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T310" s="277" t="s">
        <v>301</v>
      </c>
      <c r="AU310" s="277" t="s">
        <v>120</v>
      </c>
      <c r="AV310" s="16" t="s">
        <v>317</v>
      </c>
      <c r="AW310" s="16" t="s">
        <v>32</v>
      </c>
      <c r="AX310" s="16" t="s">
        <v>77</v>
      </c>
      <c r="AY310" s="277" t="s">
        <v>292</v>
      </c>
    </row>
    <row r="311" s="15" customFormat="1">
      <c r="A311" s="15"/>
      <c r="B311" s="256"/>
      <c r="C311" s="257"/>
      <c r="D311" s="236" t="s">
        <v>301</v>
      </c>
      <c r="E311" s="258" t="s">
        <v>1</v>
      </c>
      <c r="F311" s="259" t="s">
        <v>304</v>
      </c>
      <c r="G311" s="257"/>
      <c r="H311" s="260">
        <v>1664.5519999999999</v>
      </c>
      <c r="I311" s="261"/>
      <c r="J311" s="257"/>
      <c r="K311" s="257"/>
      <c r="L311" s="262"/>
      <c r="M311" s="263"/>
      <c r="N311" s="264"/>
      <c r="O311" s="264"/>
      <c r="P311" s="264"/>
      <c r="Q311" s="264"/>
      <c r="R311" s="264"/>
      <c r="S311" s="264"/>
      <c r="T311" s="26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6" t="s">
        <v>301</v>
      </c>
      <c r="AU311" s="266" t="s">
        <v>120</v>
      </c>
      <c r="AV311" s="15" t="s">
        <v>299</v>
      </c>
      <c r="AW311" s="15" t="s">
        <v>32</v>
      </c>
      <c r="AX311" s="15" t="s">
        <v>85</v>
      </c>
      <c r="AY311" s="266" t="s">
        <v>292</v>
      </c>
    </row>
    <row r="312" s="2" customFormat="1" ht="16.5" customHeight="1">
      <c r="A312" s="39"/>
      <c r="B312" s="40"/>
      <c r="C312" s="221" t="s">
        <v>485</v>
      </c>
      <c r="D312" s="221" t="s">
        <v>294</v>
      </c>
      <c r="E312" s="222" t="s">
        <v>486</v>
      </c>
      <c r="F312" s="223" t="s">
        <v>487</v>
      </c>
      <c r="G312" s="224" t="s">
        <v>297</v>
      </c>
      <c r="H312" s="225">
        <v>1664.5519999999999</v>
      </c>
      <c r="I312" s="226"/>
      <c r="J312" s="227">
        <f>ROUND(I312*H312,2)</f>
        <v>0</v>
      </c>
      <c r="K312" s="223" t="s">
        <v>298</v>
      </c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299</v>
      </c>
      <c r="AT312" s="232" t="s">
        <v>294</v>
      </c>
      <c r="AU312" s="232" t="s">
        <v>120</v>
      </c>
      <c r="AY312" s="18" t="s">
        <v>292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120</v>
      </c>
      <c r="BK312" s="233">
        <f>ROUND(I312*H312,2)</f>
        <v>0</v>
      </c>
      <c r="BL312" s="18" t="s">
        <v>299</v>
      </c>
      <c r="BM312" s="232" t="s">
        <v>488</v>
      </c>
    </row>
    <row r="313" s="2" customFormat="1" ht="24.15" customHeight="1">
      <c r="A313" s="39"/>
      <c r="B313" s="40"/>
      <c r="C313" s="221" t="s">
        <v>489</v>
      </c>
      <c r="D313" s="221" t="s">
        <v>294</v>
      </c>
      <c r="E313" s="222" t="s">
        <v>490</v>
      </c>
      <c r="F313" s="223" t="s">
        <v>491</v>
      </c>
      <c r="G313" s="224" t="s">
        <v>297</v>
      </c>
      <c r="H313" s="225">
        <v>55.200000000000003</v>
      </c>
      <c r="I313" s="226"/>
      <c r="J313" s="227">
        <f>ROUND(I313*H313,2)</f>
        <v>0</v>
      </c>
      <c r="K313" s="223" t="s">
        <v>298</v>
      </c>
      <c r="L313" s="45"/>
      <c r="M313" s="228" t="s">
        <v>1</v>
      </c>
      <c r="N313" s="229" t="s">
        <v>43</v>
      </c>
      <c r="O313" s="92"/>
      <c r="P313" s="230">
        <f>O313*H313</f>
        <v>0</v>
      </c>
      <c r="Q313" s="230">
        <v>0.0041900000000000001</v>
      </c>
      <c r="R313" s="230">
        <f>Q313*H313</f>
        <v>0.23128800000000002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299</v>
      </c>
      <c r="AT313" s="232" t="s">
        <v>294</v>
      </c>
      <c r="AU313" s="232" t="s">
        <v>120</v>
      </c>
      <c r="AY313" s="18" t="s">
        <v>292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120</v>
      </c>
      <c r="BK313" s="233">
        <f>ROUND(I313*H313,2)</f>
        <v>0</v>
      </c>
      <c r="BL313" s="18" t="s">
        <v>299</v>
      </c>
      <c r="BM313" s="232" t="s">
        <v>492</v>
      </c>
    </row>
    <row r="314" s="13" customFormat="1">
      <c r="A314" s="13"/>
      <c r="B314" s="234"/>
      <c r="C314" s="235"/>
      <c r="D314" s="236" t="s">
        <v>301</v>
      </c>
      <c r="E314" s="237" t="s">
        <v>1</v>
      </c>
      <c r="F314" s="238" t="s">
        <v>463</v>
      </c>
      <c r="G314" s="235"/>
      <c r="H314" s="237" t="s">
        <v>1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301</v>
      </c>
      <c r="AU314" s="244" t="s">
        <v>120</v>
      </c>
      <c r="AV314" s="13" t="s">
        <v>85</v>
      </c>
      <c r="AW314" s="13" t="s">
        <v>32</v>
      </c>
      <c r="AX314" s="13" t="s">
        <v>77</v>
      </c>
      <c r="AY314" s="244" t="s">
        <v>292</v>
      </c>
    </row>
    <row r="315" s="14" customFormat="1">
      <c r="A315" s="14"/>
      <c r="B315" s="245"/>
      <c r="C315" s="246"/>
      <c r="D315" s="236" t="s">
        <v>301</v>
      </c>
      <c r="E315" s="247" t="s">
        <v>1</v>
      </c>
      <c r="F315" s="248" t="s">
        <v>493</v>
      </c>
      <c r="G315" s="246"/>
      <c r="H315" s="249">
        <v>55.200000000000003</v>
      </c>
      <c r="I315" s="250"/>
      <c r="J315" s="246"/>
      <c r="K315" s="246"/>
      <c r="L315" s="251"/>
      <c r="M315" s="252"/>
      <c r="N315" s="253"/>
      <c r="O315" s="253"/>
      <c r="P315" s="253"/>
      <c r="Q315" s="253"/>
      <c r="R315" s="253"/>
      <c r="S315" s="253"/>
      <c r="T315" s="25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5" t="s">
        <v>301</v>
      </c>
      <c r="AU315" s="255" t="s">
        <v>120</v>
      </c>
      <c r="AV315" s="14" t="s">
        <v>120</v>
      </c>
      <c r="AW315" s="14" t="s">
        <v>32</v>
      </c>
      <c r="AX315" s="14" t="s">
        <v>85</v>
      </c>
      <c r="AY315" s="255" t="s">
        <v>292</v>
      </c>
    </row>
    <row r="316" s="2" customFormat="1" ht="24.15" customHeight="1">
      <c r="A316" s="39"/>
      <c r="B316" s="40"/>
      <c r="C316" s="221" t="s">
        <v>494</v>
      </c>
      <c r="D316" s="221" t="s">
        <v>294</v>
      </c>
      <c r="E316" s="222" t="s">
        <v>495</v>
      </c>
      <c r="F316" s="223" t="s">
        <v>496</v>
      </c>
      <c r="G316" s="224" t="s">
        <v>297</v>
      </c>
      <c r="H316" s="225">
        <v>55.200000000000003</v>
      </c>
      <c r="I316" s="226"/>
      <c r="J316" s="227">
        <f>ROUND(I316*H316,2)</f>
        <v>0</v>
      </c>
      <c r="K316" s="223" t="s">
        <v>298</v>
      </c>
      <c r="L316" s="45"/>
      <c r="M316" s="228" t="s">
        <v>1</v>
      </c>
      <c r="N316" s="229" t="s">
        <v>43</v>
      </c>
      <c r="O316" s="92"/>
      <c r="P316" s="230">
        <f>O316*H316</f>
        <v>0</v>
      </c>
      <c r="Q316" s="230">
        <v>0</v>
      </c>
      <c r="R316" s="230">
        <f>Q316*H316</f>
        <v>0</v>
      </c>
      <c r="S316" s="230">
        <v>0</v>
      </c>
      <c r="T316" s="23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2" t="s">
        <v>299</v>
      </c>
      <c r="AT316" s="232" t="s">
        <v>294</v>
      </c>
      <c r="AU316" s="232" t="s">
        <v>120</v>
      </c>
      <c r="AY316" s="18" t="s">
        <v>292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8" t="s">
        <v>120</v>
      </c>
      <c r="BK316" s="233">
        <f>ROUND(I316*H316,2)</f>
        <v>0</v>
      </c>
      <c r="BL316" s="18" t="s">
        <v>299</v>
      </c>
      <c r="BM316" s="232" t="s">
        <v>497</v>
      </c>
    </row>
    <row r="317" s="2" customFormat="1" ht="21.75" customHeight="1">
      <c r="A317" s="39"/>
      <c r="B317" s="40"/>
      <c r="C317" s="221" t="s">
        <v>498</v>
      </c>
      <c r="D317" s="221" t="s">
        <v>294</v>
      </c>
      <c r="E317" s="222" t="s">
        <v>499</v>
      </c>
      <c r="F317" s="223" t="s">
        <v>500</v>
      </c>
      <c r="G317" s="224" t="s">
        <v>365</v>
      </c>
      <c r="H317" s="225">
        <v>12.862</v>
      </c>
      <c r="I317" s="226"/>
      <c r="J317" s="227">
        <f>ROUND(I317*H317,2)</f>
        <v>0</v>
      </c>
      <c r="K317" s="223" t="s">
        <v>298</v>
      </c>
      <c r="L317" s="45"/>
      <c r="M317" s="228" t="s">
        <v>1</v>
      </c>
      <c r="N317" s="229" t="s">
        <v>43</v>
      </c>
      <c r="O317" s="92"/>
      <c r="P317" s="230">
        <f>O317*H317</f>
        <v>0</v>
      </c>
      <c r="Q317" s="230">
        <v>1.0606199999999999</v>
      </c>
      <c r="R317" s="230">
        <f>Q317*H317</f>
        <v>13.641694439999998</v>
      </c>
      <c r="S317" s="230">
        <v>0</v>
      </c>
      <c r="T317" s="23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2" t="s">
        <v>299</v>
      </c>
      <c r="AT317" s="232" t="s">
        <v>294</v>
      </c>
      <c r="AU317" s="232" t="s">
        <v>120</v>
      </c>
      <c r="AY317" s="18" t="s">
        <v>292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8" t="s">
        <v>120</v>
      </c>
      <c r="BK317" s="233">
        <f>ROUND(I317*H317,2)</f>
        <v>0</v>
      </c>
      <c r="BL317" s="18" t="s">
        <v>299</v>
      </c>
      <c r="BM317" s="232" t="s">
        <v>501</v>
      </c>
    </row>
    <row r="318" s="14" customFormat="1">
      <c r="A318" s="14"/>
      <c r="B318" s="245"/>
      <c r="C318" s="246"/>
      <c r="D318" s="236" t="s">
        <v>301</v>
      </c>
      <c r="E318" s="247" t="s">
        <v>1</v>
      </c>
      <c r="F318" s="248" t="s">
        <v>502</v>
      </c>
      <c r="G318" s="246"/>
      <c r="H318" s="249">
        <v>12.862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301</v>
      </c>
      <c r="AU318" s="255" t="s">
        <v>120</v>
      </c>
      <c r="AV318" s="14" t="s">
        <v>120</v>
      </c>
      <c r="AW318" s="14" t="s">
        <v>32</v>
      </c>
      <c r="AX318" s="14" t="s">
        <v>85</v>
      </c>
      <c r="AY318" s="255" t="s">
        <v>292</v>
      </c>
    </row>
    <row r="319" s="2" customFormat="1" ht="33" customHeight="1">
      <c r="A319" s="39"/>
      <c r="B319" s="40"/>
      <c r="C319" s="221" t="s">
        <v>503</v>
      </c>
      <c r="D319" s="221" t="s">
        <v>294</v>
      </c>
      <c r="E319" s="222" t="s">
        <v>504</v>
      </c>
      <c r="F319" s="223" t="s">
        <v>505</v>
      </c>
      <c r="G319" s="224" t="s">
        <v>297</v>
      </c>
      <c r="H319" s="225">
        <v>825.75599999999997</v>
      </c>
      <c r="I319" s="226"/>
      <c r="J319" s="227">
        <f>ROUND(I319*H319,2)</f>
        <v>0</v>
      </c>
      <c r="K319" s="223" t="s">
        <v>298</v>
      </c>
      <c r="L319" s="45"/>
      <c r="M319" s="228" t="s">
        <v>1</v>
      </c>
      <c r="N319" s="229" t="s">
        <v>43</v>
      </c>
      <c r="O319" s="92"/>
      <c r="P319" s="230">
        <f>O319*H319</f>
        <v>0</v>
      </c>
      <c r="Q319" s="230">
        <v>0.71545999999999998</v>
      </c>
      <c r="R319" s="230">
        <f>Q319*H319</f>
        <v>590.79538775999993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299</v>
      </c>
      <c r="AT319" s="232" t="s">
        <v>294</v>
      </c>
      <c r="AU319" s="232" t="s">
        <v>120</v>
      </c>
      <c r="AY319" s="18" t="s">
        <v>292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120</v>
      </c>
      <c r="BK319" s="233">
        <f>ROUND(I319*H319,2)</f>
        <v>0</v>
      </c>
      <c r="BL319" s="18" t="s">
        <v>299</v>
      </c>
      <c r="BM319" s="232" t="s">
        <v>506</v>
      </c>
    </row>
    <row r="320" s="13" customFormat="1">
      <c r="A320" s="13"/>
      <c r="B320" s="234"/>
      <c r="C320" s="235"/>
      <c r="D320" s="236" t="s">
        <v>301</v>
      </c>
      <c r="E320" s="237" t="s">
        <v>1</v>
      </c>
      <c r="F320" s="238" t="s">
        <v>507</v>
      </c>
      <c r="G320" s="235"/>
      <c r="H320" s="237" t="s">
        <v>1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301</v>
      </c>
      <c r="AU320" s="244" t="s">
        <v>120</v>
      </c>
      <c r="AV320" s="13" t="s">
        <v>85</v>
      </c>
      <c r="AW320" s="13" t="s">
        <v>32</v>
      </c>
      <c r="AX320" s="13" t="s">
        <v>77</v>
      </c>
      <c r="AY320" s="244" t="s">
        <v>292</v>
      </c>
    </row>
    <row r="321" s="14" customFormat="1">
      <c r="A321" s="14"/>
      <c r="B321" s="245"/>
      <c r="C321" s="246"/>
      <c r="D321" s="236" t="s">
        <v>301</v>
      </c>
      <c r="E321" s="247" t="s">
        <v>1</v>
      </c>
      <c r="F321" s="248" t="s">
        <v>508</v>
      </c>
      <c r="G321" s="246"/>
      <c r="H321" s="249">
        <v>223.59999999999999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301</v>
      </c>
      <c r="AU321" s="255" t="s">
        <v>120</v>
      </c>
      <c r="AV321" s="14" t="s">
        <v>120</v>
      </c>
      <c r="AW321" s="14" t="s">
        <v>32</v>
      </c>
      <c r="AX321" s="14" t="s">
        <v>77</v>
      </c>
      <c r="AY321" s="255" t="s">
        <v>292</v>
      </c>
    </row>
    <row r="322" s="14" customFormat="1">
      <c r="A322" s="14"/>
      <c r="B322" s="245"/>
      <c r="C322" s="246"/>
      <c r="D322" s="236" t="s">
        <v>301</v>
      </c>
      <c r="E322" s="247" t="s">
        <v>1</v>
      </c>
      <c r="F322" s="248" t="s">
        <v>509</v>
      </c>
      <c r="G322" s="246"/>
      <c r="H322" s="249">
        <v>62.420999999999999</v>
      </c>
      <c r="I322" s="250"/>
      <c r="J322" s="246"/>
      <c r="K322" s="246"/>
      <c r="L322" s="251"/>
      <c r="M322" s="252"/>
      <c r="N322" s="253"/>
      <c r="O322" s="253"/>
      <c r="P322" s="253"/>
      <c r="Q322" s="253"/>
      <c r="R322" s="253"/>
      <c r="S322" s="253"/>
      <c r="T322" s="25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5" t="s">
        <v>301</v>
      </c>
      <c r="AU322" s="255" t="s">
        <v>120</v>
      </c>
      <c r="AV322" s="14" t="s">
        <v>120</v>
      </c>
      <c r="AW322" s="14" t="s">
        <v>32</v>
      </c>
      <c r="AX322" s="14" t="s">
        <v>77</v>
      </c>
      <c r="AY322" s="255" t="s">
        <v>292</v>
      </c>
    </row>
    <row r="323" s="14" customFormat="1">
      <c r="A323" s="14"/>
      <c r="B323" s="245"/>
      <c r="C323" s="246"/>
      <c r="D323" s="236" t="s">
        <v>301</v>
      </c>
      <c r="E323" s="247" t="s">
        <v>1</v>
      </c>
      <c r="F323" s="248" t="s">
        <v>510</v>
      </c>
      <c r="G323" s="246"/>
      <c r="H323" s="249">
        <v>85.100999999999999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301</v>
      </c>
      <c r="AU323" s="255" t="s">
        <v>120</v>
      </c>
      <c r="AV323" s="14" t="s">
        <v>120</v>
      </c>
      <c r="AW323" s="14" t="s">
        <v>32</v>
      </c>
      <c r="AX323" s="14" t="s">
        <v>77</v>
      </c>
      <c r="AY323" s="255" t="s">
        <v>292</v>
      </c>
    </row>
    <row r="324" s="14" customFormat="1">
      <c r="A324" s="14"/>
      <c r="B324" s="245"/>
      <c r="C324" s="246"/>
      <c r="D324" s="236" t="s">
        <v>301</v>
      </c>
      <c r="E324" s="247" t="s">
        <v>1</v>
      </c>
      <c r="F324" s="248" t="s">
        <v>511</v>
      </c>
      <c r="G324" s="246"/>
      <c r="H324" s="249">
        <v>31.158000000000001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301</v>
      </c>
      <c r="AU324" s="255" t="s">
        <v>120</v>
      </c>
      <c r="AV324" s="14" t="s">
        <v>120</v>
      </c>
      <c r="AW324" s="14" t="s">
        <v>32</v>
      </c>
      <c r="AX324" s="14" t="s">
        <v>77</v>
      </c>
      <c r="AY324" s="255" t="s">
        <v>292</v>
      </c>
    </row>
    <row r="325" s="14" customFormat="1">
      <c r="A325" s="14"/>
      <c r="B325" s="245"/>
      <c r="C325" s="246"/>
      <c r="D325" s="236" t="s">
        <v>301</v>
      </c>
      <c r="E325" s="247" t="s">
        <v>1</v>
      </c>
      <c r="F325" s="248" t="s">
        <v>512</v>
      </c>
      <c r="G325" s="246"/>
      <c r="H325" s="249">
        <v>44.512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301</v>
      </c>
      <c r="AU325" s="255" t="s">
        <v>120</v>
      </c>
      <c r="AV325" s="14" t="s">
        <v>120</v>
      </c>
      <c r="AW325" s="14" t="s">
        <v>32</v>
      </c>
      <c r="AX325" s="14" t="s">
        <v>77</v>
      </c>
      <c r="AY325" s="255" t="s">
        <v>292</v>
      </c>
    </row>
    <row r="326" s="14" customFormat="1">
      <c r="A326" s="14"/>
      <c r="B326" s="245"/>
      <c r="C326" s="246"/>
      <c r="D326" s="236" t="s">
        <v>301</v>
      </c>
      <c r="E326" s="247" t="s">
        <v>1</v>
      </c>
      <c r="F326" s="248" t="s">
        <v>513</v>
      </c>
      <c r="G326" s="246"/>
      <c r="H326" s="249">
        <v>31.212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301</v>
      </c>
      <c r="AU326" s="255" t="s">
        <v>120</v>
      </c>
      <c r="AV326" s="14" t="s">
        <v>120</v>
      </c>
      <c r="AW326" s="14" t="s">
        <v>32</v>
      </c>
      <c r="AX326" s="14" t="s">
        <v>77</v>
      </c>
      <c r="AY326" s="255" t="s">
        <v>292</v>
      </c>
    </row>
    <row r="327" s="14" customFormat="1">
      <c r="A327" s="14"/>
      <c r="B327" s="245"/>
      <c r="C327" s="246"/>
      <c r="D327" s="236" t="s">
        <v>301</v>
      </c>
      <c r="E327" s="247" t="s">
        <v>1</v>
      </c>
      <c r="F327" s="248" t="s">
        <v>514</v>
      </c>
      <c r="G327" s="246"/>
      <c r="H327" s="249">
        <v>41.667999999999999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301</v>
      </c>
      <c r="AU327" s="255" t="s">
        <v>120</v>
      </c>
      <c r="AV327" s="14" t="s">
        <v>120</v>
      </c>
      <c r="AW327" s="14" t="s">
        <v>32</v>
      </c>
      <c r="AX327" s="14" t="s">
        <v>77</v>
      </c>
      <c r="AY327" s="255" t="s">
        <v>292</v>
      </c>
    </row>
    <row r="328" s="14" customFormat="1">
      <c r="A328" s="14"/>
      <c r="B328" s="245"/>
      <c r="C328" s="246"/>
      <c r="D328" s="236" t="s">
        <v>301</v>
      </c>
      <c r="E328" s="247" t="s">
        <v>1</v>
      </c>
      <c r="F328" s="248" t="s">
        <v>515</v>
      </c>
      <c r="G328" s="246"/>
      <c r="H328" s="249">
        <v>238.15199999999999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301</v>
      </c>
      <c r="AU328" s="255" t="s">
        <v>120</v>
      </c>
      <c r="AV328" s="14" t="s">
        <v>120</v>
      </c>
      <c r="AW328" s="14" t="s">
        <v>32</v>
      </c>
      <c r="AX328" s="14" t="s">
        <v>77</v>
      </c>
      <c r="AY328" s="255" t="s">
        <v>292</v>
      </c>
    </row>
    <row r="329" s="14" customFormat="1">
      <c r="A329" s="14"/>
      <c r="B329" s="245"/>
      <c r="C329" s="246"/>
      <c r="D329" s="236" t="s">
        <v>301</v>
      </c>
      <c r="E329" s="247" t="s">
        <v>1</v>
      </c>
      <c r="F329" s="248" t="s">
        <v>516</v>
      </c>
      <c r="G329" s="246"/>
      <c r="H329" s="249">
        <v>61.055999999999997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301</v>
      </c>
      <c r="AU329" s="255" t="s">
        <v>120</v>
      </c>
      <c r="AV329" s="14" t="s">
        <v>120</v>
      </c>
      <c r="AW329" s="14" t="s">
        <v>32</v>
      </c>
      <c r="AX329" s="14" t="s">
        <v>77</v>
      </c>
      <c r="AY329" s="255" t="s">
        <v>292</v>
      </c>
    </row>
    <row r="330" s="14" customFormat="1">
      <c r="A330" s="14"/>
      <c r="B330" s="245"/>
      <c r="C330" s="246"/>
      <c r="D330" s="236" t="s">
        <v>301</v>
      </c>
      <c r="E330" s="247" t="s">
        <v>1</v>
      </c>
      <c r="F330" s="248" t="s">
        <v>465</v>
      </c>
      <c r="G330" s="246"/>
      <c r="H330" s="249">
        <v>6.8760000000000003</v>
      </c>
      <c r="I330" s="250"/>
      <c r="J330" s="246"/>
      <c r="K330" s="246"/>
      <c r="L330" s="251"/>
      <c r="M330" s="252"/>
      <c r="N330" s="253"/>
      <c r="O330" s="253"/>
      <c r="P330" s="253"/>
      <c r="Q330" s="253"/>
      <c r="R330" s="253"/>
      <c r="S330" s="253"/>
      <c r="T330" s="25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5" t="s">
        <v>301</v>
      </c>
      <c r="AU330" s="255" t="s">
        <v>120</v>
      </c>
      <c r="AV330" s="14" t="s">
        <v>120</v>
      </c>
      <c r="AW330" s="14" t="s">
        <v>32</v>
      </c>
      <c r="AX330" s="14" t="s">
        <v>77</v>
      </c>
      <c r="AY330" s="255" t="s">
        <v>292</v>
      </c>
    </row>
    <row r="331" s="16" customFormat="1">
      <c r="A331" s="16"/>
      <c r="B331" s="267"/>
      <c r="C331" s="268"/>
      <c r="D331" s="236" t="s">
        <v>301</v>
      </c>
      <c r="E331" s="269" t="s">
        <v>1</v>
      </c>
      <c r="F331" s="270" t="s">
        <v>316</v>
      </c>
      <c r="G331" s="268"/>
      <c r="H331" s="271">
        <v>825.75599999999997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T331" s="277" t="s">
        <v>301</v>
      </c>
      <c r="AU331" s="277" t="s">
        <v>120</v>
      </c>
      <c r="AV331" s="16" t="s">
        <v>317</v>
      </c>
      <c r="AW331" s="16" t="s">
        <v>32</v>
      </c>
      <c r="AX331" s="16" t="s">
        <v>77</v>
      </c>
      <c r="AY331" s="277" t="s">
        <v>292</v>
      </c>
    </row>
    <row r="332" s="15" customFormat="1">
      <c r="A332" s="15"/>
      <c r="B332" s="256"/>
      <c r="C332" s="257"/>
      <c r="D332" s="236" t="s">
        <v>301</v>
      </c>
      <c r="E332" s="258" t="s">
        <v>1</v>
      </c>
      <c r="F332" s="259" t="s">
        <v>304</v>
      </c>
      <c r="G332" s="257"/>
      <c r="H332" s="260">
        <v>825.75599999999997</v>
      </c>
      <c r="I332" s="261"/>
      <c r="J332" s="257"/>
      <c r="K332" s="257"/>
      <c r="L332" s="262"/>
      <c r="M332" s="263"/>
      <c r="N332" s="264"/>
      <c r="O332" s="264"/>
      <c r="P332" s="264"/>
      <c r="Q332" s="264"/>
      <c r="R332" s="264"/>
      <c r="S332" s="264"/>
      <c r="T332" s="26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6" t="s">
        <v>301</v>
      </c>
      <c r="AU332" s="266" t="s">
        <v>120</v>
      </c>
      <c r="AV332" s="15" t="s">
        <v>299</v>
      </c>
      <c r="AW332" s="15" t="s">
        <v>32</v>
      </c>
      <c r="AX332" s="15" t="s">
        <v>85</v>
      </c>
      <c r="AY332" s="266" t="s">
        <v>292</v>
      </c>
    </row>
    <row r="333" s="2" customFormat="1" ht="33" customHeight="1">
      <c r="A333" s="39"/>
      <c r="B333" s="40"/>
      <c r="C333" s="221" t="s">
        <v>517</v>
      </c>
      <c r="D333" s="221" t="s">
        <v>294</v>
      </c>
      <c r="E333" s="222" t="s">
        <v>518</v>
      </c>
      <c r="F333" s="223" t="s">
        <v>519</v>
      </c>
      <c r="G333" s="224" t="s">
        <v>297</v>
      </c>
      <c r="H333" s="225">
        <v>4.7999999999999998</v>
      </c>
      <c r="I333" s="226"/>
      <c r="J333" s="227">
        <f>ROUND(I333*H333,2)</f>
        <v>0</v>
      </c>
      <c r="K333" s="223" t="s">
        <v>298</v>
      </c>
      <c r="L333" s="45"/>
      <c r="M333" s="228" t="s">
        <v>1</v>
      </c>
      <c r="N333" s="229" t="s">
        <v>43</v>
      </c>
      <c r="O333" s="92"/>
      <c r="P333" s="230">
        <f>O333*H333</f>
        <v>0</v>
      </c>
      <c r="Q333" s="230">
        <v>1.20855</v>
      </c>
      <c r="R333" s="230">
        <f>Q333*H333</f>
        <v>5.8010399999999995</v>
      </c>
      <c r="S333" s="230">
        <v>0</v>
      </c>
      <c r="T333" s="231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32" t="s">
        <v>299</v>
      </c>
      <c r="AT333" s="232" t="s">
        <v>294</v>
      </c>
      <c r="AU333" s="232" t="s">
        <v>120</v>
      </c>
      <c r="AY333" s="18" t="s">
        <v>292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8" t="s">
        <v>120</v>
      </c>
      <c r="BK333" s="233">
        <f>ROUND(I333*H333,2)</f>
        <v>0</v>
      </c>
      <c r="BL333" s="18" t="s">
        <v>299</v>
      </c>
      <c r="BM333" s="232" t="s">
        <v>520</v>
      </c>
    </row>
    <row r="334" s="13" customFormat="1">
      <c r="A334" s="13"/>
      <c r="B334" s="234"/>
      <c r="C334" s="235"/>
      <c r="D334" s="236" t="s">
        <v>301</v>
      </c>
      <c r="E334" s="237" t="s">
        <v>1</v>
      </c>
      <c r="F334" s="238" t="s">
        <v>521</v>
      </c>
      <c r="G334" s="235"/>
      <c r="H334" s="237" t="s">
        <v>1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301</v>
      </c>
      <c r="AU334" s="244" t="s">
        <v>120</v>
      </c>
      <c r="AV334" s="13" t="s">
        <v>85</v>
      </c>
      <c r="AW334" s="13" t="s">
        <v>32</v>
      </c>
      <c r="AX334" s="13" t="s">
        <v>77</v>
      </c>
      <c r="AY334" s="244" t="s">
        <v>292</v>
      </c>
    </row>
    <row r="335" s="14" customFormat="1">
      <c r="A335" s="14"/>
      <c r="B335" s="245"/>
      <c r="C335" s="246"/>
      <c r="D335" s="236" t="s">
        <v>301</v>
      </c>
      <c r="E335" s="247" t="s">
        <v>1</v>
      </c>
      <c r="F335" s="248" t="s">
        <v>522</v>
      </c>
      <c r="G335" s="246"/>
      <c r="H335" s="249">
        <v>4.7999999999999998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301</v>
      </c>
      <c r="AU335" s="255" t="s">
        <v>120</v>
      </c>
      <c r="AV335" s="14" t="s">
        <v>120</v>
      </c>
      <c r="AW335" s="14" t="s">
        <v>32</v>
      </c>
      <c r="AX335" s="14" t="s">
        <v>85</v>
      </c>
      <c r="AY335" s="255" t="s">
        <v>292</v>
      </c>
    </row>
    <row r="336" s="2" customFormat="1" ht="21.75" customHeight="1">
      <c r="A336" s="39"/>
      <c r="B336" s="40"/>
      <c r="C336" s="221" t="s">
        <v>523</v>
      </c>
      <c r="D336" s="221" t="s">
        <v>294</v>
      </c>
      <c r="E336" s="222" t="s">
        <v>524</v>
      </c>
      <c r="F336" s="223" t="s">
        <v>525</v>
      </c>
      <c r="G336" s="224" t="s">
        <v>337</v>
      </c>
      <c r="H336" s="225">
        <v>370</v>
      </c>
      <c r="I336" s="226"/>
      <c r="J336" s="227">
        <f>ROUND(I336*H336,2)</f>
        <v>0</v>
      </c>
      <c r="K336" s="223" t="s">
        <v>298</v>
      </c>
      <c r="L336" s="45"/>
      <c r="M336" s="228" t="s">
        <v>1</v>
      </c>
      <c r="N336" s="229" t="s">
        <v>43</v>
      </c>
      <c r="O336" s="92"/>
      <c r="P336" s="230">
        <f>O336*H336</f>
        <v>0</v>
      </c>
      <c r="Q336" s="230">
        <v>0</v>
      </c>
      <c r="R336" s="230">
        <f>Q336*H336</f>
        <v>0</v>
      </c>
      <c r="S336" s="230">
        <v>0</v>
      </c>
      <c r="T336" s="23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2" t="s">
        <v>338</v>
      </c>
      <c r="AT336" s="232" t="s">
        <v>294</v>
      </c>
      <c r="AU336" s="232" t="s">
        <v>120</v>
      </c>
      <c r="AY336" s="18" t="s">
        <v>292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8" t="s">
        <v>120</v>
      </c>
      <c r="BK336" s="233">
        <f>ROUND(I336*H336,2)</f>
        <v>0</v>
      </c>
      <c r="BL336" s="18" t="s">
        <v>338</v>
      </c>
      <c r="BM336" s="232" t="s">
        <v>526</v>
      </c>
    </row>
    <row r="337" s="13" customFormat="1">
      <c r="A337" s="13"/>
      <c r="B337" s="234"/>
      <c r="C337" s="235"/>
      <c r="D337" s="236" t="s">
        <v>301</v>
      </c>
      <c r="E337" s="237" t="s">
        <v>1</v>
      </c>
      <c r="F337" s="238" t="s">
        <v>527</v>
      </c>
      <c r="G337" s="235"/>
      <c r="H337" s="237" t="s">
        <v>1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301</v>
      </c>
      <c r="AU337" s="244" t="s">
        <v>120</v>
      </c>
      <c r="AV337" s="13" t="s">
        <v>85</v>
      </c>
      <c r="AW337" s="13" t="s">
        <v>32</v>
      </c>
      <c r="AX337" s="13" t="s">
        <v>77</v>
      </c>
      <c r="AY337" s="244" t="s">
        <v>292</v>
      </c>
    </row>
    <row r="338" s="14" customFormat="1">
      <c r="A338" s="14"/>
      <c r="B338" s="245"/>
      <c r="C338" s="246"/>
      <c r="D338" s="236" t="s">
        <v>301</v>
      </c>
      <c r="E338" s="247" t="s">
        <v>1</v>
      </c>
      <c r="F338" s="248" t="s">
        <v>528</v>
      </c>
      <c r="G338" s="246"/>
      <c r="H338" s="249">
        <v>280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301</v>
      </c>
      <c r="AU338" s="255" t="s">
        <v>120</v>
      </c>
      <c r="AV338" s="14" t="s">
        <v>120</v>
      </c>
      <c r="AW338" s="14" t="s">
        <v>32</v>
      </c>
      <c r="AX338" s="14" t="s">
        <v>77</v>
      </c>
      <c r="AY338" s="255" t="s">
        <v>292</v>
      </c>
    </row>
    <row r="339" s="16" customFormat="1">
      <c r="A339" s="16"/>
      <c r="B339" s="267"/>
      <c r="C339" s="268"/>
      <c r="D339" s="236" t="s">
        <v>301</v>
      </c>
      <c r="E339" s="269" t="s">
        <v>1</v>
      </c>
      <c r="F339" s="270" t="s">
        <v>316</v>
      </c>
      <c r="G339" s="268"/>
      <c r="H339" s="271">
        <v>280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77" t="s">
        <v>301</v>
      </c>
      <c r="AU339" s="277" t="s">
        <v>120</v>
      </c>
      <c r="AV339" s="16" t="s">
        <v>317</v>
      </c>
      <c r="AW339" s="16" t="s">
        <v>32</v>
      </c>
      <c r="AX339" s="16" t="s">
        <v>77</v>
      </c>
      <c r="AY339" s="277" t="s">
        <v>292</v>
      </c>
    </row>
    <row r="340" s="13" customFormat="1">
      <c r="A340" s="13"/>
      <c r="B340" s="234"/>
      <c r="C340" s="235"/>
      <c r="D340" s="236" t="s">
        <v>301</v>
      </c>
      <c r="E340" s="237" t="s">
        <v>1</v>
      </c>
      <c r="F340" s="238" t="s">
        <v>529</v>
      </c>
      <c r="G340" s="235"/>
      <c r="H340" s="237" t="s">
        <v>1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4" t="s">
        <v>301</v>
      </c>
      <c r="AU340" s="244" t="s">
        <v>120</v>
      </c>
      <c r="AV340" s="13" t="s">
        <v>85</v>
      </c>
      <c r="AW340" s="13" t="s">
        <v>32</v>
      </c>
      <c r="AX340" s="13" t="s">
        <v>77</v>
      </c>
      <c r="AY340" s="244" t="s">
        <v>292</v>
      </c>
    </row>
    <row r="341" s="14" customFormat="1">
      <c r="A341" s="14"/>
      <c r="B341" s="245"/>
      <c r="C341" s="246"/>
      <c r="D341" s="236" t="s">
        <v>301</v>
      </c>
      <c r="E341" s="247" t="s">
        <v>1</v>
      </c>
      <c r="F341" s="248" t="s">
        <v>530</v>
      </c>
      <c r="G341" s="246"/>
      <c r="H341" s="249">
        <v>90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301</v>
      </c>
      <c r="AU341" s="255" t="s">
        <v>120</v>
      </c>
      <c r="AV341" s="14" t="s">
        <v>120</v>
      </c>
      <c r="AW341" s="14" t="s">
        <v>32</v>
      </c>
      <c r="AX341" s="14" t="s">
        <v>77</v>
      </c>
      <c r="AY341" s="255" t="s">
        <v>292</v>
      </c>
    </row>
    <row r="342" s="16" customFormat="1">
      <c r="A342" s="16"/>
      <c r="B342" s="267"/>
      <c r="C342" s="268"/>
      <c r="D342" s="236" t="s">
        <v>301</v>
      </c>
      <c r="E342" s="269" t="s">
        <v>1</v>
      </c>
      <c r="F342" s="270" t="s">
        <v>316</v>
      </c>
      <c r="G342" s="268"/>
      <c r="H342" s="271">
        <v>90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T342" s="277" t="s">
        <v>301</v>
      </c>
      <c r="AU342" s="277" t="s">
        <v>120</v>
      </c>
      <c r="AV342" s="16" t="s">
        <v>317</v>
      </c>
      <c r="AW342" s="16" t="s">
        <v>32</v>
      </c>
      <c r="AX342" s="16" t="s">
        <v>77</v>
      </c>
      <c r="AY342" s="277" t="s">
        <v>292</v>
      </c>
    </row>
    <row r="343" s="15" customFormat="1">
      <c r="A343" s="15"/>
      <c r="B343" s="256"/>
      <c r="C343" s="257"/>
      <c r="D343" s="236" t="s">
        <v>301</v>
      </c>
      <c r="E343" s="258" t="s">
        <v>1</v>
      </c>
      <c r="F343" s="259" t="s">
        <v>304</v>
      </c>
      <c r="G343" s="257"/>
      <c r="H343" s="260">
        <v>370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301</v>
      </c>
      <c r="AU343" s="266" t="s">
        <v>120</v>
      </c>
      <c r="AV343" s="15" t="s">
        <v>299</v>
      </c>
      <c r="AW343" s="15" t="s">
        <v>32</v>
      </c>
      <c r="AX343" s="15" t="s">
        <v>85</v>
      </c>
      <c r="AY343" s="266" t="s">
        <v>292</v>
      </c>
    </row>
    <row r="344" s="12" customFormat="1" ht="22.8" customHeight="1">
      <c r="A344" s="12"/>
      <c r="B344" s="205"/>
      <c r="C344" s="206"/>
      <c r="D344" s="207" t="s">
        <v>76</v>
      </c>
      <c r="E344" s="219" t="s">
        <v>317</v>
      </c>
      <c r="F344" s="219" t="s">
        <v>531</v>
      </c>
      <c r="G344" s="206"/>
      <c r="H344" s="206"/>
      <c r="I344" s="209"/>
      <c r="J344" s="220">
        <f>BK344</f>
        <v>0</v>
      </c>
      <c r="K344" s="206"/>
      <c r="L344" s="211"/>
      <c r="M344" s="212"/>
      <c r="N344" s="213"/>
      <c r="O344" s="213"/>
      <c r="P344" s="214">
        <f>SUM(P345:P597)</f>
        <v>0</v>
      </c>
      <c r="Q344" s="213"/>
      <c r="R344" s="214">
        <f>SUM(R345:R597)</f>
        <v>1326.0111525100001</v>
      </c>
      <c r="S344" s="213"/>
      <c r="T344" s="215">
        <f>SUM(T345:T597)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6" t="s">
        <v>85</v>
      </c>
      <c r="AT344" s="217" t="s">
        <v>76</v>
      </c>
      <c r="AU344" s="217" t="s">
        <v>85</v>
      </c>
      <c r="AY344" s="216" t="s">
        <v>292</v>
      </c>
      <c r="BK344" s="218">
        <f>SUM(BK345:BK597)</f>
        <v>0</v>
      </c>
    </row>
    <row r="345" s="2" customFormat="1" ht="24.15" customHeight="1">
      <c r="A345" s="39"/>
      <c r="B345" s="40"/>
      <c r="C345" s="221" t="s">
        <v>532</v>
      </c>
      <c r="D345" s="221" t="s">
        <v>294</v>
      </c>
      <c r="E345" s="222" t="s">
        <v>533</v>
      </c>
      <c r="F345" s="223" t="s">
        <v>534</v>
      </c>
      <c r="G345" s="224" t="s">
        <v>297</v>
      </c>
      <c r="H345" s="225">
        <v>881.67200000000003</v>
      </c>
      <c r="I345" s="226"/>
      <c r="J345" s="227">
        <f>ROUND(I345*H345,2)</f>
        <v>0</v>
      </c>
      <c r="K345" s="223" t="s">
        <v>298</v>
      </c>
      <c r="L345" s="45"/>
      <c r="M345" s="228" t="s">
        <v>1</v>
      </c>
      <c r="N345" s="229" t="s">
        <v>43</v>
      </c>
      <c r="O345" s="92"/>
      <c r="P345" s="230">
        <f>O345*H345</f>
        <v>0</v>
      </c>
      <c r="Q345" s="230">
        <v>0.25868000000000002</v>
      </c>
      <c r="R345" s="230">
        <f>Q345*H345</f>
        <v>228.07091296000002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299</v>
      </c>
      <c r="AT345" s="232" t="s">
        <v>294</v>
      </c>
      <c r="AU345" s="232" t="s">
        <v>120</v>
      </c>
      <c r="AY345" s="18" t="s">
        <v>292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120</v>
      </c>
      <c r="BK345" s="233">
        <f>ROUND(I345*H345,2)</f>
        <v>0</v>
      </c>
      <c r="BL345" s="18" t="s">
        <v>299</v>
      </c>
      <c r="BM345" s="232" t="s">
        <v>535</v>
      </c>
    </row>
    <row r="346" s="13" customFormat="1">
      <c r="A346" s="13"/>
      <c r="B346" s="234"/>
      <c r="C346" s="235"/>
      <c r="D346" s="236" t="s">
        <v>301</v>
      </c>
      <c r="E346" s="237" t="s">
        <v>1</v>
      </c>
      <c r="F346" s="238" t="s">
        <v>536</v>
      </c>
      <c r="G346" s="235"/>
      <c r="H346" s="237" t="s">
        <v>1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4" t="s">
        <v>301</v>
      </c>
      <c r="AU346" s="244" t="s">
        <v>120</v>
      </c>
      <c r="AV346" s="13" t="s">
        <v>85</v>
      </c>
      <c r="AW346" s="13" t="s">
        <v>32</v>
      </c>
      <c r="AX346" s="13" t="s">
        <v>77</v>
      </c>
      <c r="AY346" s="244" t="s">
        <v>292</v>
      </c>
    </row>
    <row r="347" s="14" customFormat="1">
      <c r="A347" s="14"/>
      <c r="B347" s="245"/>
      <c r="C347" s="246"/>
      <c r="D347" s="236" t="s">
        <v>301</v>
      </c>
      <c r="E347" s="247" t="s">
        <v>1</v>
      </c>
      <c r="F347" s="248" t="s">
        <v>537</v>
      </c>
      <c r="G347" s="246"/>
      <c r="H347" s="249">
        <v>141.624</v>
      </c>
      <c r="I347" s="250"/>
      <c r="J347" s="246"/>
      <c r="K347" s="246"/>
      <c r="L347" s="251"/>
      <c r="M347" s="252"/>
      <c r="N347" s="253"/>
      <c r="O347" s="253"/>
      <c r="P347" s="253"/>
      <c r="Q347" s="253"/>
      <c r="R347" s="253"/>
      <c r="S347" s="253"/>
      <c r="T347" s="25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5" t="s">
        <v>301</v>
      </c>
      <c r="AU347" s="255" t="s">
        <v>120</v>
      </c>
      <c r="AV347" s="14" t="s">
        <v>120</v>
      </c>
      <c r="AW347" s="14" t="s">
        <v>32</v>
      </c>
      <c r="AX347" s="14" t="s">
        <v>77</v>
      </c>
      <c r="AY347" s="255" t="s">
        <v>292</v>
      </c>
    </row>
    <row r="348" s="14" customFormat="1">
      <c r="A348" s="14"/>
      <c r="B348" s="245"/>
      <c r="C348" s="246"/>
      <c r="D348" s="236" t="s">
        <v>301</v>
      </c>
      <c r="E348" s="247" t="s">
        <v>1</v>
      </c>
      <c r="F348" s="248" t="s">
        <v>538</v>
      </c>
      <c r="G348" s="246"/>
      <c r="H348" s="249">
        <v>-15.41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301</v>
      </c>
      <c r="AU348" s="255" t="s">
        <v>120</v>
      </c>
      <c r="AV348" s="14" t="s">
        <v>120</v>
      </c>
      <c r="AW348" s="14" t="s">
        <v>32</v>
      </c>
      <c r="AX348" s="14" t="s">
        <v>77</v>
      </c>
      <c r="AY348" s="255" t="s">
        <v>292</v>
      </c>
    </row>
    <row r="349" s="14" customFormat="1">
      <c r="A349" s="14"/>
      <c r="B349" s="245"/>
      <c r="C349" s="246"/>
      <c r="D349" s="236" t="s">
        <v>301</v>
      </c>
      <c r="E349" s="247" t="s">
        <v>1</v>
      </c>
      <c r="F349" s="248" t="s">
        <v>539</v>
      </c>
      <c r="G349" s="246"/>
      <c r="H349" s="249">
        <v>13.978999999999999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301</v>
      </c>
      <c r="AU349" s="255" t="s">
        <v>120</v>
      </c>
      <c r="AV349" s="14" t="s">
        <v>120</v>
      </c>
      <c r="AW349" s="14" t="s">
        <v>32</v>
      </c>
      <c r="AX349" s="14" t="s">
        <v>77</v>
      </c>
      <c r="AY349" s="255" t="s">
        <v>292</v>
      </c>
    </row>
    <row r="350" s="13" customFormat="1">
      <c r="A350" s="13"/>
      <c r="B350" s="234"/>
      <c r="C350" s="235"/>
      <c r="D350" s="236" t="s">
        <v>301</v>
      </c>
      <c r="E350" s="237" t="s">
        <v>1</v>
      </c>
      <c r="F350" s="238" t="s">
        <v>540</v>
      </c>
      <c r="G350" s="235"/>
      <c r="H350" s="237" t="s">
        <v>1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301</v>
      </c>
      <c r="AU350" s="244" t="s">
        <v>120</v>
      </c>
      <c r="AV350" s="13" t="s">
        <v>85</v>
      </c>
      <c r="AW350" s="13" t="s">
        <v>32</v>
      </c>
      <c r="AX350" s="13" t="s">
        <v>77</v>
      </c>
      <c r="AY350" s="244" t="s">
        <v>292</v>
      </c>
    </row>
    <row r="351" s="14" customFormat="1">
      <c r="A351" s="14"/>
      <c r="B351" s="245"/>
      <c r="C351" s="246"/>
      <c r="D351" s="236" t="s">
        <v>301</v>
      </c>
      <c r="E351" s="247" t="s">
        <v>1</v>
      </c>
      <c r="F351" s="248" t="s">
        <v>541</v>
      </c>
      <c r="G351" s="246"/>
      <c r="H351" s="249">
        <v>135.28</v>
      </c>
      <c r="I351" s="250"/>
      <c r="J351" s="246"/>
      <c r="K351" s="246"/>
      <c r="L351" s="251"/>
      <c r="M351" s="252"/>
      <c r="N351" s="253"/>
      <c r="O351" s="253"/>
      <c r="P351" s="253"/>
      <c r="Q351" s="253"/>
      <c r="R351" s="253"/>
      <c r="S351" s="253"/>
      <c r="T351" s="25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5" t="s">
        <v>301</v>
      </c>
      <c r="AU351" s="255" t="s">
        <v>120</v>
      </c>
      <c r="AV351" s="14" t="s">
        <v>120</v>
      </c>
      <c r="AW351" s="14" t="s">
        <v>32</v>
      </c>
      <c r="AX351" s="14" t="s">
        <v>77</v>
      </c>
      <c r="AY351" s="255" t="s">
        <v>292</v>
      </c>
    </row>
    <row r="352" s="14" customFormat="1">
      <c r="A352" s="14"/>
      <c r="B352" s="245"/>
      <c r="C352" s="246"/>
      <c r="D352" s="236" t="s">
        <v>301</v>
      </c>
      <c r="E352" s="247" t="s">
        <v>1</v>
      </c>
      <c r="F352" s="248" t="s">
        <v>542</v>
      </c>
      <c r="G352" s="246"/>
      <c r="H352" s="249">
        <v>-13.57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301</v>
      </c>
      <c r="AU352" s="255" t="s">
        <v>120</v>
      </c>
      <c r="AV352" s="14" t="s">
        <v>120</v>
      </c>
      <c r="AW352" s="14" t="s">
        <v>32</v>
      </c>
      <c r="AX352" s="14" t="s">
        <v>77</v>
      </c>
      <c r="AY352" s="255" t="s">
        <v>292</v>
      </c>
    </row>
    <row r="353" s="14" customFormat="1">
      <c r="A353" s="14"/>
      <c r="B353" s="245"/>
      <c r="C353" s="246"/>
      <c r="D353" s="236" t="s">
        <v>301</v>
      </c>
      <c r="E353" s="247" t="s">
        <v>1</v>
      </c>
      <c r="F353" s="248" t="s">
        <v>543</v>
      </c>
      <c r="G353" s="246"/>
      <c r="H353" s="249">
        <v>4.6369999999999996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301</v>
      </c>
      <c r="AU353" s="255" t="s">
        <v>120</v>
      </c>
      <c r="AV353" s="14" t="s">
        <v>120</v>
      </c>
      <c r="AW353" s="14" t="s">
        <v>32</v>
      </c>
      <c r="AX353" s="14" t="s">
        <v>77</v>
      </c>
      <c r="AY353" s="255" t="s">
        <v>292</v>
      </c>
    </row>
    <row r="354" s="14" customFormat="1">
      <c r="A354" s="14"/>
      <c r="B354" s="245"/>
      <c r="C354" s="246"/>
      <c r="D354" s="236" t="s">
        <v>301</v>
      </c>
      <c r="E354" s="247" t="s">
        <v>1</v>
      </c>
      <c r="F354" s="248" t="s">
        <v>539</v>
      </c>
      <c r="G354" s="246"/>
      <c r="H354" s="249">
        <v>13.978999999999999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301</v>
      </c>
      <c r="AU354" s="255" t="s">
        <v>120</v>
      </c>
      <c r="AV354" s="14" t="s">
        <v>120</v>
      </c>
      <c r="AW354" s="14" t="s">
        <v>32</v>
      </c>
      <c r="AX354" s="14" t="s">
        <v>77</v>
      </c>
      <c r="AY354" s="255" t="s">
        <v>292</v>
      </c>
    </row>
    <row r="355" s="13" customFormat="1">
      <c r="A355" s="13"/>
      <c r="B355" s="234"/>
      <c r="C355" s="235"/>
      <c r="D355" s="236" t="s">
        <v>301</v>
      </c>
      <c r="E355" s="237" t="s">
        <v>1</v>
      </c>
      <c r="F355" s="238" t="s">
        <v>544</v>
      </c>
      <c r="G355" s="235"/>
      <c r="H355" s="237" t="s">
        <v>1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301</v>
      </c>
      <c r="AU355" s="244" t="s">
        <v>120</v>
      </c>
      <c r="AV355" s="13" t="s">
        <v>85</v>
      </c>
      <c r="AW355" s="13" t="s">
        <v>32</v>
      </c>
      <c r="AX355" s="13" t="s">
        <v>77</v>
      </c>
      <c r="AY355" s="244" t="s">
        <v>292</v>
      </c>
    </row>
    <row r="356" s="14" customFormat="1">
      <c r="A356" s="14"/>
      <c r="B356" s="245"/>
      <c r="C356" s="246"/>
      <c r="D356" s="236" t="s">
        <v>301</v>
      </c>
      <c r="E356" s="247" t="s">
        <v>1</v>
      </c>
      <c r="F356" s="248" t="s">
        <v>545</v>
      </c>
      <c r="G356" s="246"/>
      <c r="H356" s="249">
        <v>140.21799999999999</v>
      </c>
      <c r="I356" s="250"/>
      <c r="J356" s="246"/>
      <c r="K356" s="246"/>
      <c r="L356" s="251"/>
      <c r="M356" s="252"/>
      <c r="N356" s="253"/>
      <c r="O356" s="253"/>
      <c r="P356" s="253"/>
      <c r="Q356" s="253"/>
      <c r="R356" s="253"/>
      <c r="S356" s="253"/>
      <c r="T356" s="25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5" t="s">
        <v>301</v>
      </c>
      <c r="AU356" s="255" t="s">
        <v>120</v>
      </c>
      <c r="AV356" s="14" t="s">
        <v>120</v>
      </c>
      <c r="AW356" s="14" t="s">
        <v>32</v>
      </c>
      <c r="AX356" s="14" t="s">
        <v>77</v>
      </c>
      <c r="AY356" s="255" t="s">
        <v>292</v>
      </c>
    </row>
    <row r="357" s="14" customFormat="1">
      <c r="A357" s="14"/>
      <c r="B357" s="245"/>
      <c r="C357" s="246"/>
      <c r="D357" s="236" t="s">
        <v>301</v>
      </c>
      <c r="E357" s="247" t="s">
        <v>1</v>
      </c>
      <c r="F357" s="248" t="s">
        <v>546</v>
      </c>
      <c r="G357" s="246"/>
      <c r="H357" s="249">
        <v>-15.949999999999999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301</v>
      </c>
      <c r="AU357" s="255" t="s">
        <v>120</v>
      </c>
      <c r="AV357" s="14" t="s">
        <v>120</v>
      </c>
      <c r="AW357" s="14" t="s">
        <v>32</v>
      </c>
      <c r="AX357" s="14" t="s">
        <v>77</v>
      </c>
      <c r="AY357" s="255" t="s">
        <v>292</v>
      </c>
    </row>
    <row r="358" s="14" customFormat="1">
      <c r="A358" s="14"/>
      <c r="B358" s="245"/>
      <c r="C358" s="246"/>
      <c r="D358" s="236" t="s">
        <v>301</v>
      </c>
      <c r="E358" s="247" t="s">
        <v>1</v>
      </c>
      <c r="F358" s="248" t="s">
        <v>539</v>
      </c>
      <c r="G358" s="246"/>
      <c r="H358" s="249">
        <v>13.978999999999999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301</v>
      </c>
      <c r="AU358" s="255" t="s">
        <v>120</v>
      </c>
      <c r="AV358" s="14" t="s">
        <v>120</v>
      </c>
      <c r="AW358" s="14" t="s">
        <v>32</v>
      </c>
      <c r="AX358" s="14" t="s">
        <v>77</v>
      </c>
      <c r="AY358" s="255" t="s">
        <v>292</v>
      </c>
    </row>
    <row r="359" s="13" customFormat="1">
      <c r="A359" s="13"/>
      <c r="B359" s="234"/>
      <c r="C359" s="235"/>
      <c r="D359" s="236" t="s">
        <v>301</v>
      </c>
      <c r="E359" s="237" t="s">
        <v>1</v>
      </c>
      <c r="F359" s="238" t="s">
        <v>547</v>
      </c>
      <c r="G359" s="235"/>
      <c r="H359" s="237" t="s">
        <v>1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301</v>
      </c>
      <c r="AU359" s="244" t="s">
        <v>120</v>
      </c>
      <c r="AV359" s="13" t="s">
        <v>85</v>
      </c>
      <c r="AW359" s="13" t="s">
        <v>32</v>
      </c>
      <c r="AX359" s="13" t="s">
        <v>77</v>
      </c>
      <c r="AY359" s="244" t="s">
        <v>292</v>
      </c>
    </row>
    <row r="360" s="14" customFormat="1">
      <c r="A360" s="14"/>
      <c r="B360" s="245"/>
      <c r="C360" s="246"/>
      <c r="D360" s="236" t="s">
        <v>301</v>
      </c>
      <c r="E360" s="247" t="s">
        <v>1</v>
      </c>
      <c r="F360" s="248" t="s">
        <v>548</v>
      </c>
      <c r="G360" s="246"/>
      <c r="H360" s="249">
        <v>107.24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301</v>
      </c>
      <c r="AU360" s="255" t="s">
        <v>120</v>
      </c>
      <c r="AV360" s="14" t="s">
        <v>120</v>
      </c>
      <c r="AW360" s="14" t="s">
        <v>32</v>
      </c>
      <c r="AX360" s="14" t="s">
        <v>77</v>
      </c>
      <c r="AY360" s="255" t="s">
        <v>292</v>
      </c>
    </row>
    <row r="361" s="14" customFormat="1">
      <c r="A361" s="14"/>
      <c r="B361" s="245"/>
      <c r="C361" s="246"/>
      <c r="D361" s="236" t="s">
        <v>301</v>
      </c>
      <c r="E361" s="247" t="s">
        <v>1</v>
      </c>
      <c r="F361" s="248" t="s">
        <v>549</v>
      </c>
      <c r="G361" s="246"/>
      <c r="H361" s="249">
        <v>-13.666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301</v>
      </c>
      <c r="AU361" s="255" t="s">
        <v>120</v>
      </c>
      <c r="AV361" s="14" t="s">
        <v>120</v>
      </c>
      <c r="AW361" s="14" t="s">
        <v>32</v>
      </c>
      <c r="AX361" s="14" t="s">
        <v>77</v>
      </c>
      <c r="AY361" s="255" t="s">
        <v>292</v>
      </c>
    </row>
    <row r="362" s="14" customFormat="1">
      <c r="A362" s="14"/>
      <c r="B362" s="245"/>
      <c r="C362" s="246"/>
      <c r="D362" s="236" t="s">
        <v>301</v>
      </c>
      <c r="E362" s="247" t="s">
        <v>1</v>
      </c>
      <c r="F362" s="248" t="s">
        <v>539</v>
      </c>
      <c r="G362" s="246"/>
      <c r="H362" s="249">
        <v>13.978999999999999</v>
      </c>
      <c r="I362" s="250"/>
      <c r="J362" s="246"/>
      <c r="K362" s="246"/>
      <c r="L362" s="251"/>
      <c r="M362" s="252"/>
      <c r="N362" s="253"/>
      <c r="O362" s="253"/>
      <c r="P362" s="253"/>
      <c r="Q362" s="253"/>
      <c r="R362" s="253"/>
      <c r="S362" s="253"/>
      <c r="T362" s="25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5" t="s">
        <v>301</v>
      </c>
      <c r="AU362" s="255" t="s">
        <v>120</v>
      </c>
      <c r="AV362" s="14" t="s">
        <v>120</v>
      </c>
      <c r="AW362" s="14" t="s">
        <v>32</v>
      </c>
      <c r="AX362" s="14" t="s">
        <v>77</v>
      </c>
      <c r="AY362" s="255" t="s">
        <v>292</v>
      </c>
    </row>
    <row r="363" s="13" customFormat="1">
      <c r="A363" s="13"/>
      <c r="B363" s="234"/>
      <c r="C363" s="235"/>
      <c r="D363" s="236" t="s">
        <v>301</v>
      </c>
      <c r="E363" s="237" t="s">
        <v>1</v>
      </c>
      <c r="F363" s="238" t="s">
        <v>550</v>
      </c>
      <c r="G363" s="235"/>
      <c r="H363" s="237" t="s">
        <v>1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301</v>
      </c>
      <c r="AU363" s="244" t="s">
        <v>120</v>
      </c>
      <c r="AV363" s="13" t="s">
        <v>85</v>
      </c>
      <c r="AW363" s="13" t="s">
        <v>32</v>
      </c>
      <c r="AX363" s="13" t="s">
        <v>77</v>
      </c>
      <c r="AY363" s="244" t="s">
        <v>292</v>
      </c>
    </row>
    <row r="364" s="14" customFormat="1">
      <c r="A364" s="14"/>
      <c r="B364" s="245"/>
      <c r="C364" s="246"/>
      <c r="D364" s="236" t="s">
        <v>301</v>
      </c>
      <c r="E364" s="247" t="s">
        <v>1</v>
      </c>
      <c r="F364" s="248" t="s">
        <v>551</v>
      </c>
      <c r="G364" s="246"/>
      <c r="H364" s="249">
        <v>122.151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301</v>
      </c>
      <c r="AU364" s="255" t="s">
        <v>120</v>
      </c>
      <c r="AV364" s="14" t="s">
        <v>120</v>
      </c>
      <c r="AW364" s="14" t="s">
        <v>32</v>
      </c>
      <c r="AX364" s="14" t="s">
        <v>77</v>
      </c>
      <c r="AY364" s="255" t="s">
        <v>292</v>
      </c>
    </row>
    <row r="365" s="14" customFormat="1">
      <c r="A365" s="14"/>
      <c r="B365" s="245"/>
      <c r="C365" s="246"/>
      <c r="D365" s="236" t="s">
        <v>301</v>
      </c>
      <c r="E365" s="247" t="s">
        <v>1</v>
      </c>
      <c r="F365" s="248" t="s">
        <v>552</v>
      </c>
      <c r="G365" s="246"/>
      <c r="H365" s="249">
        <v>267.24200000000002</v>
      </c>
      <c r="I365" s="250"/>
      <c r="J365" s="246"/>
      <c r="K365" s="246"/>
      <c r="L365" s="251"/>
      <c r="M365" s="252"/>
      <c r="N365" s="253"/>
      <c r="O365" s="253"/>
      <c r="P365" s="253"/>
      <c r="Q365" s="253"/>
      <c r="R365" s="253"/>
      <c r="S365" s="253"/>
      <c r="T365" s="25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5" t="s">
        <v>301</v>
      </c>
      <c r="AU365" s="255" t="s">
        <v>120</v>
      </c>
      <c r="AV365" s="14" t="s">
        <v>120</v>
      </c>
      <c r="AW365" s="14" t="s">
        <v>32</v>
      </c>
      <c r="AX365" s="14" t="s">
        <v>77</v>
      </c>
      <c r="AY365" s="255" t="s">
        <v>292</v>
      </c>
    </row>
    <row r="366" s="14" customFormat="1">
      <c r="A366" s="14"/>
      <c r="B366" s="245"/>
      <c r="C366" s="246"/>
      <c r="D366" s="236" t="s">
        <v>301</v>
      </c>
      <c r="E366" s="247" t="s">
        <v>1</v>
      </c>
      <c r="F366" s="248" t="s">
        <v>553</v>
      </c>
      <c r="G366" s="246"/>
      <c r="H366" s="249">
        <v>-34.039999999999999</v>
      </c>
      <c r="I366" s="250"/>
      <c r="J366" s="246"/>
      <c r="K366" s="246"/>
      <c r="L366" s="251"/>
      <c r="M366" s="252"/>
      <c r="N366" s="253"/>
      <c r="O366" s="253"/>
      <c r="P366" s="253"/>
      <c r="Q366" s="253"/>
      <c r="R366" s="253"/>
      <c r="S366" s="253"/>
      <c r="T366" s="25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5" t="s">
        <v>301</v>
      </c>
      <c r="AU366" s="255" t="s">
        <v>120</v>
      </c>
      <c r="AV366" s="14" t="s">
        <v>120</v>
      </c>
      <c r="AW366" s="14" t="s">
        <v>32</v>
      </c>
      <c r="AX366" s="14" t="s">
        <v>77</v>
      </c>
      <c r="AY366" s="255" t="s">
        <v>292</v>
      </c>
    </row>
    <row r="367" s="15" customFormat="1">
      <c r="A367" s="15"/>
      <c r="B367" s="256"/>
      <c r="C367" s="257"/>
      <c r="D367" s="236" t="s">
        <v>301</v>
      </c>
      <c r="E367" s="258" t="s">
        <v>1</v>
      </c>
      <c r="F367" s="259" t="s">
        <v>304</v>
      </c>
      <c r="G367" s="257"/>
      <c r="H367" s="260">
        <v>881.67200000000003</v>
      </c>
      <c r="I367" s="261"/>
      <c r="J367" s="257"/>
      <c r="K367" s="257"/>
      <c r="L367" s="262"/>
      <c r="M367" s="263"/>
      <c r="N367" s="264"/>
      <c r="O367" s="264"/>
      <c r="P367" s="264"/>
      <c r="Q367" s="264"/>
      <c r="R367" s="264"/>
      <c r="S367" s="264"/>
      <c r="T367" s="26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6" t="s">
        <v>301</v>
      </c>
      <c r="AU367" s="266" t="s">
        <v>120</v>
      </c>
      <c r="AV367" s="15" t="s">
        <v>299</v>
      </c>
      <c r="AW367" s="15" t="s">
        <v>32</v>
      </c>
      <c r="AX367" s="15" t="s">
        <v>85</v>
      </c>
      <c r="AY367" s="266" t="s">
        <v>292</v>
      </c>
    </row>
    <row r="368" s="2" customFormat="1" ht="24.15" customHeight="1">
      <c r="A368" s="39"/>
      <c r="B368" s="40"/>
      <c r="C368" s="221" t="s">
        <v>554</v>
      </c>
      <c r="D368" s="221" t="s">
        <v>294</v>
      </c>
      <c r="E368" s="222" t="s">
        <v>555</v>
      </c>
      <c r="F368" s="223" t="s">
        <v>556</v>
      </c>
      <c r="G368" s="224" t="s">
        <v>297</v>
      </c>
      <c r="H368" s="225">
        <v>724.21900000000005</v>
      </c>
      <c r="I368" s="226"/>
      <c r="J368" s="227">
        <f>ROUND(I368*H368,2)</f>
        <v>0</v>
      </c>
      <c r="K368" s="223" t="s">
        <v>298</v>
      </c>
      <c r="L368" s="45"/>
      <c r="M368" s="228" t="s">
        <v>1</v>
      </c>
      <c r="N368" s="229" t="s">
        <v>43</v>
      </c>
      <c r="O368" s="92"/>
      <c r="P368" s="230">
        <f>O368*H368</f>
        <v>0</v>
      </c>
      <c r="Q368" s="230">
        <v>0.33255000000000001</v>
      </c>
      <c r="R368" s="230">
        <f>Q368*H368</f>
        <v>240.83902845000003</v>
      </c>
      <c r="S368" s="230">
        <v>0</v>
      </c>
      <c r="T368" s="23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2" t="s">
        <v>299</v>
      </c>
      <c r="AT368" s="232" t="s">
        <v>294</v>
      </c>
      <c r="AU368" s="232" t="s">
        <v>120</v>
      </c>
      <c r="AY368" s="18" t="s">
        <v>292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8" t="s">
        <v>120</v>
      </c>
      <c r="BK368" s="233">
        <f>ROUND(I368*H368,2)</f>
        <v>0</v>
      </c>
      <c r="BL368" s="18" t="s">
        <v>299</v>
      </c>
      <c r="BM368" s="232" t="s">
        <v>557</v>
      </c>
    </row>
    <row r="369" s="14" customFormat="1">
      <c r="A369" s="14"/>
      <c r="B369" s="245"/>
      <c r="C369" s="246"/>
      <c r="D369" s="236" t="s">
        <v>301</v>
      </c>
      <c r="E369" s="247" t="s">
        <v>1</v>
      </c>
      <c r="F369" s="248" t="s">
        <v>558</v>
      </c>
      <c r="G369" s="246"/>
      <c r="H369" s="249">
        <v>1260.0039999999999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301</v>
      </c>
      <c r="AU369" s="255" t="s">
        <v>120</v>
      </c>
      <c r="AV369" s="14" t="s">
        <v>120</v>
      </c>
      <c r="AW369" s="14" t="s">
        <v>32</v>
      </c>
      <c r="AX369" s="14" t="s">
        <v>77</v>
      </c>
      <c r="AY369" s="255" t="s">
        <v>292</v>
      </c>
    </row>
    <row r="370" s="14" customFormat="1">
      <c r="A370" s="14"/>
      <c r="B370" s="245"/>
      <c r="C370" s="246"/>
      <c r="D370" s="236" t="s">
        <v>301</v>
      </c>
      <c r="E370" s="247" t="s">
        <v>1</v>
      </c>
      <c r="F370" s="248" t="s">
        <v>559</v>
      </c>
      <c r="G370" s="246"/>
      <c r="H370" s="249">
        <v>-448.19999999999999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301</v>
      </c>
      <c r="AU370" s="255" t="s">
        <v>120</v>
      </c>
      <c r="AV370" s="14" t="s">
        <v>120</v>
      </c>
      <c r="AW370" s="14" t="s">
        <v>32</v>
      </c>
      <c r="AX370" s="14" t="s">
        <v>77</v>
      </c>
      <c r="AY370" s="255" t="s">
        <v>292</v>
      </c>
    </row>
    <row r="371" s="14" customFormat="1">
      <c r="A371" s="14"/>
      <c r="B371" s="245"/>
      <c r="C371" s="246"/>
      <c r="D371" s="236" t="s">
        <v>301</v>
      </c>
      <c r="E371" s="247" t="s">
        <v>1</v>
      </c>
      <c r="F371" s="248" t="s">
        <v>560</v>
      </c>
      <c r="G371" s="246"/>
      <c r="H371" s="249">
        <v>-69.093000000000004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301</v>
      </c>
      <c r="AU371" s="255" t="s">
        <v>120</v>
      </c>
      <c r="AV371" s="14" t="s">
        <v>120</v>
      </c>
      <c r="AW371" s="14" t="s">
        <v>32</v>
      </c>
      <c r="AX371" s="14" t="s">
        <v>77</v>
      </c>
      <c r="AY371" s="255" t="s">
        <v>292</v>
      </c>
    </row>
    <row r="372" s="14" customFormat="1">
      <c r="A372" s="14"/>
      <c r="B372" s="245"/>
      <c r="C372" s="246"/>
      <c r="D372" s="236" t="s">
        <v>301</v>
      </c>
      <c r="E372" s="247" t="s">
        <v>1</v>
      </c>
      <c r="F372" s="248" t="s">
        <v>561</v>
      </c>
      <c r="G372" s="246"/>
      <c r="H372" s="249">
        <v>-18.492000000000001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301</v>
      </c>
      <c r="AU372" s="255" t="s">
        <v>120</v>
      </c>
      <c r="AV372" s="14" t="s">
        <v>120</v>
      </c>
      <c r="AW372" s="14" t="s">
        <v>32</v>
      </c>
      <c r="AX372" s="14" t="s">
        <v>77</v>
      </c>
      <c r="AY372" s="255" t="s">
        <v>292</v>
      </c>
    </row>
    <row r="373" s="15" customFormat="1">
      <c r="A373" s="15"/>
      <c r="B373" s="256"/>
      <c r="C373" s="257"/>
      <c r="D373" s="236" t="s">
        <v>301</v>
      </c>
      <c r="E373" s="258" t="s">
        <v>1</v>
      </c>
      <c r="F373" s="259" t="s">
        <v>304</v>
      </c>
      <c r="G373" s="257"/>
      <c r="H373" s="260">
        <v>724.21900000000005</v>
      </c>
      <c r="I373" s="261"/>
      <c r="J373" s="257"/>
      <c r="K373" s="257"/>
      <c r="L373" s="262"/>
      <c r="M373" s="263"/>
      <c r="N373" s="264"/>
      <c r="O373" s="264"/>
      <c r="P373" s="264"/>
      <c r="Q373" s="264"/>
      <c r="R373" s="264"/>
      <c r="S373" s="264"/>
      <c r="T373" s="26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6" t="s">
        <v>301</v>
      </c>
      <c r="AU373" s="266" t="s">
        <v>120</v>
      </c>
      <c r="AV373" s="15" t="s">
        <v>299</v>
      </c>
      <c r="AW373" s="15" t="s">
        <v>32</v>
      </c>
      <c r="AX373" s="15" t="s">
        <v>85</v>
      </c>
      <c r="AY373" s="266" t="s">
        <v>292</v>
      </c>
    </row>
    <row r="374" s="2" customFormat="1" ht="37.8" customHeight="1">
      <c r="A374" s="39"/>
      <c r="B374" s="40"/>
      <c r="C374" s="221" t="s">
        <v>562</v>
      </c>
      <c r="D374" s="221" t="s">
        <v>294</v>
      </c>
      <c r="E374" s="222" t="s">
        <v>563</v>
      </c>
      <c r="F374" s="223" t="s">
        <v>564</v>
      </c>
      <c r="G374" s="224" t="s">
        <v>297</v>
      </c>
      <c r="H374" s="225">
        <v>1432.7739999999999</v>
      </c>
      <c r="I374" s="226"/>
      <c r="J374" s="227">
        <f>ROUND(I374*H374,2)</f>
        <v>0</v>
      </c>
      <c r="K374" s="223" t="s">
        <v>298</v>
      </c>
      <c r="L374" s="45"/>
      <c r="M374" s="228" t="s">
        <v>1</v>
      </c>
      <c r="N374" s="229" t="s">
        <v>43</v>
      </c>
      <c r="O374" s="92"/>
      <c r="P374" s="230">
        <f>O374*H374</f>
        <v>0</v>
      </c>
      <c r="Q374" s="230">
        <v>0.28299000000000002</v>
      </c>
      <c r="R374" s="230">
        <f>Q374*H374</f>
        <v>405.46071425999997</v>
      </c>
      <c r="S374" s="230">
        <v>0</v>
      </c>
      <c r="T374" s="23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2" t="s">
        <v>299</v>
      </c>
      <c r="AT374" s="232" t="s">
        <v>294</v>
      </c>
      <c r="AU374" s="232" t="s">
        <v>120</v>
      </c>
      <c r="AY374" s="18" t="s">
        <v>292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8" t="s">
        <v>120</v>
      </c>
      <c r="BK374" s="233">
        <f>ROUND(I374*H374,2)</f>
        <v>0</v>
      </c>
      <c r="BL374" s="18" t="s">
        <v>299</v>
      </c>
      <c r="BM374" s="232" t="s">
        <v>565</v>
      </c>
    </row>
    <row r="375" s="13" customFormat="1">
      <c r="A375" s="13"/>
      <c r="B375" s="234"/>
      <c r="C375" s="235"/>
      <c r="D375" s="236" t="s">
        <v>301</v>
      </c>
      <c r="E375" s="237" t="s">
        <v>1</v>
      </c>
      <c r="F375" s="238" t="s">
        <v>536</v>
      </c>
      <c r="G375" s="235"/>
      <c r="H375" s="237" t="s">
        <v>1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4" t="s">
        <v>301</v>
      </c>
      <c r="AU375" s="244" t="s">
        <v>120</v>
      </c>
      <c r="AV375" s="13" t="s">
        <v>85</v>
      </c>
      <c r="AW375" s="13" t="s">
        <v>32</v>
      </c>
      <c r="AX375" s="13" t="s">
        <v>77</v>
      </c>
      <c r="AY375" s="244" t="s">
        <v>292</v>
      </c>
    </row>
    <row r="376" s="14" customFormat="1">
      <c r="A376" s="14"/>
      <c r="B376" s="245"/>
      <c r="C376" s="246"/>
      <c r="D376" s="236" t="s">
        <v>301</v>
      </c>
      <c r="E376" s="247" t="s">
        <v>1</v>
      </c>
      <c r="F376" s="248" t="s">
        <v>566</v>
      </c>
      <c r="G376" s="246"/>
      <c r="H376" s="249">
        <v>367.12299999999999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301</v>
      </c>
      <c r="AU376" s="255" t="s">
        <v>120</v>
      </c>
      <c r="AV376" s="14" t="s">
        <v>120</v>
      </c>
      <c r="AW376" s="14" t="s">
        <v>32</v>
      </c>
      <c r="AX376" s="14" t="s">
        <v>77</v>
      </c>
      <c r="AY376" s="255" t="s">
        <v>292</v>
      </c>
    </row>
    <row r="377" s="14" customFormat="1">
      <c r="A377" s="14"/>
      <c r="B377" s="245"/>
      <c r="C377" s="246"/>
      <c r="D377" s="236" t="s">
        <v>301</v>
      </c>
      <c r="E377" s="247" t="s">
        <v>1</v>
      </c>
      <c r="F377" s="248" t="s">
        <v>567</v>
      </c>
      <c r="G377" s="246"/>
      <c r="H377" s="249">
        <v>-27.829999999999998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301</v>
      </c>
      <c r="AU377" s="255" t="s">
        <v>120</v>
      </c>
      <c r="AV377" s="14" t="s">
        <v>120</v>
      </c>
      <c r="AW377" s="14" t="s">
        <v>32</v>
      </c>
      <c r="AX377" s="14" t="s">
        <v>77</v>
      </c>
      <c r="AY377" s="255" t="s">
        <v>292</v>
      </c>
    </row>
    <row r="378" s="13" customFormat="1">
      <c r="A378" s="13"/>
      <c r="B378" s="234"/>
      <c r="C378" s="235"/>
      <c r="D378" s="236" t="s">
        <v>301</v>
      </c>
      <c r="E378" s="237" t="s">
        <v>1</v>
      </c>
      <c r="F378" s="238" t="s">
        <v>540</v>
      </c>
      <c r="G378" s="235"/>
      <c r="H378" s="237" t="s">
        <v>1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301</v>
      </c>
      <c r="AU378" s="244" t="s">
        <v>120</v>
      </c>
      <c r="AV378" s="13" t="s">
        <v>85</v>
      </c>
      <c r="AW378" s="13" t="s">
        <v>32</v>
      </c>
      <c r="AX378" s="13" t="s">
        <v>77</v>
      </c>
      <c r="AY378" s="244" t="s">
        <v>292</v>
      </c>
    </row>
    <row r="379" s="14" customFormat="1">
      <c r="A379" s="14"/>
      <c r="B379" s="245"/>
      <c r="C379" s="246"/>
      <c r="D379" s="236" t="s">
        <v>301</v>
      </c>
      <c r="E379" s="247" t="s">
        <v>1</v>
      </c>
      <c r="F379" s="248" t="s">
        <v>566</v>
      </c>
      <c r="G379" s="246"/>
      <c r="H379" s="249">
        <v>367.12299999999999</v>
      </c>
      <c r="I379" s="250"/>
      <c r="J379" s="246"/>
      <c r="K379" s="246"/>
      <c r="L379" s="251"/>
      <c r="M379" s="252"/>
      <c r="N379" s="253"/>
      <c r="O379" s="253"/>
      <c r="P379" s="253"/>
      <c r="Q379" s="253"/>
      <c r="R379" s="253"/>
      <c r="S379" s="253"/>
      <c r="T379" s="25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5" t="s">
        <v>301</v>
      </c>
      <c r="AU379" s="255" t="s">
        <v>120</v>
      </c>
      <c r="AV379" s="14" t="s">
        <v>120</v>
      </c>
      <c r="AW379" s="14" t="s">
        <v>32</v>
      </c>
      <c r="AX379" s="14" t="s">
        <v>77</v>
      </c>
      <c r="AY379" s="255" t="s">
        <v>292</v>
      </c>
    </row>
    <row r="380" s="14" customFormat="1">
      <c r="A380" s="14"/>
      <c r="B380" s="245"/>
      <c r="C380" s="246"/>
      <c r="D380" s="236" t="s">
        <v>301</v>
      </c>
      <c r="E380" s="247" t="s">
        <v>1</v>
      </c>
      <c r="F380" s="248" t="s">
        <v>567</v>
      </c>
      <c r="G380" s="246"/>
      <c r="H380" s="249">
        <v>-27.829999999999998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301</v>
      </c>
      <c r="AU380" s="255" t="s">
        <v>120</v>
      </c>
      <c r="AV380" s="14" t="s">
        <v>120</v>
      </c>
      <c r="AW380" s="14" t="s">
        <v>32</v>
      </c>
      <c r="AX380" s="14" t="s">
        <v>77</v>
      </c>
      <c r="AY380" s="255" t="s">
        <v>292</v>
      </c>
    </row>
    <row r="381" s="13" customFormat="1">
      <c r="A381" s="13"/>
      <c r="B381" s="234"/>
      <c r="C381" s="235"/>
      <c r="D381" s="236" t="s">
        <v>301</v>
      </c>
      <c r="E381" s="237" t="s">
        <v>1</v>
      </c>
      <c r="F381" s="238" t="s">
        <v>544</v>
      </c>
      <c r="G381" s="235"/>
      <c r="H381" s="237" t="s">
        <v>1</v>
      </c>
      <c r="I381" s="239"/>
      <c r="J381" s="235"/>
      <c r="K381" s="235"/>
      <c r="L381" s="240"/>
      <c r="M381" s="241"/>
      <c r="N381" s="242"/>
      <c r="O381" s="242"/>
      <c r="P381" s="242"/>
      <c r="Q381" s="242"/>
      <c r="R381" s="242"/>
      <c r="S381" s="242"/>
      <c r="T381" s="24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4" t="s">
        <v>301</v>
      </c>
      <c r="AU381" s="244" t="s">
        <v>120</v>
      </c>
      <c r="AV381" s="13" t="s">
        <v>85</v>
      </c>
      <c r="AW381" s="13" t="s">
        <v>32</v>
      </c>
      <c r="AX381" s="13" t="s">
        <v>77</v>
      </c>
      <c r="AY381" s="244" t="s">
        <v>292</v>
      </c>
    </row>
    <row r="382" s="14" customFormat="1">
      <c r="A382" s="14"/>
      <c r="B382" s="245"/>
      <c r="C382" s="246"/>
      <c r="D382" s="236" t="s">
        <v>301</v>
      </c>
      <c r="E382" s="247" t="s">
        <v>1</v>
      </c>
      <c r="F382" s="248" t="s">
        <v>568</v>
      </c>
      <c r="G382" s="246"/>
      <c r="H382" s="249">
        <v>358.26100000000002</v>
      </c>
      <c r="I382" s="250"/>
      <c r="J382" s="246"/>
      <c r="K382" s="246"/>
      <c r="L382" s="251"/>
      <c r="M382" s="252"/>
      <c r="N382" s="253"/>
      <c r="O382" s="253"/>
      <c r="P382" s="253"/>
      <c r="Q382" s="253"/>
      <c r="R382" s="253"/>
      <c r="S382" s="253"/>
      <c r="T382" s="25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5" t="s">
        <v>301</v>
      </c>
      <c r="AU382" s="255" t="s">
        <v>120</v>
      </c>
      <c r="AV382" s="14" t="s">
        <v>120</v>
      </c>
      <c r="AW382" s="14" t="s">
        <v>32</v>
      </c>
      <c r="AX382" s="14" t="s">
        <v>77</v>
      </c>
      <c r="AY382" s="255" t="s">
        <v>292</v>
      </c>
    </row>
    <row r="383" s="14" customFormat="1">
      <c r="A383" s="14"/>
      <c r="B383" s="245"/>
      <c r="C383" s="246"/>
      <c r="D383" s="236" t="s">
        <v>301</v>
      </c>
      <c r="E383" s="247" t="s">
        <v>1</v>
      </c>
      <c r="F383" s="248" t="s">
        <v>567</v>
      </c>
      <c r="G383" s="246"/>
      <c r="H383" s="249">
        <v>-27.829999999999998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301</v>
      </c>
      <c r="AU383" s="255" t="s">
        <v>120</v>
      </c>
      <c r="AV383" s="14" t="s">
        <v>120</v>
      </c>
      <c r="AW383" s="14" t="s">
        <v>32</v>
      </c>
      <c r="AX383" s="14" t="s">
        <v>77</v>
      </c>
      <c r="AY383" s="255" t="s">
        <v>292</v>
      </c>
    </row>
    <row r="384" s="13" customFormat="1">
      <c r="A384" s="13"/>
      <c r="B384" s="234"/>
      <c r="C384" s="235"/>
      <c r="D384" s="236" t="s">
        <v>301</v>
      </c>
      <c r="E384" s="237" t="s">
        <v>1</v>
      </c>
      <c r="F384" s="238" t="s">
        <v>547</v>
      </c>
      <c r="G384" s="235"/>
      <c r="H384" s="237" t="s">
        <v>1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301</v>
      </c>
      <c r="AU384" s="244" t="s">
        <v>120</v>
      </c>
      <c r="AV384" s="13" t="s">
        <v>85</v>
      </c>
      <c r="AW384" s="13" t="s">
        <v>32</v>
      </c>
      <c r="AX384" s="13" t="s">
        <v>77</v>
      </c>
      <c r="AY384" s="244" t="s">
        <v>292</v>
      </c>
    </row>
    <row r="385" s="14" customFormat="1">
      <c r="A385" s="14"/>
      <c r="B385" s="245"/>
      <c r="C385" s="246"/>
      <c r="D385" s="236" t="s">
        <v>301</v>
      </c>
      <c r="E385" s="247" t="s">
        <v>1</v>
      </c>
      <c r="F385" s="248" t="s">
        <v>569</v>
      </c>
      <c r="G385" s="246"/>
      <c r="H385" s="249">
        <v>367.64600000000002</v>
      </c>
      <c r="I385" s="250"/>
      <c r="J385" s="246"/>
      <c r="K385" s="246"/>
      <c r="L385" s="251"/>
      <c r="M385" s="252"/>
      <c r="N385" s="253"/>
      <c r="O385" s="253"/>
      <c r="P385" s="253"/>
      <c r="Q385" s="253"/>
      <c r="R385" s="253"/>
      <c r="S385" s="253"/>
      <c r="T385" s="25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5" t="s">
        <v>301</v>
      </c>
      <c r="AU385" s="255" t="s">
        <v>120</v>
      </c>
      <c r="AV385" s="14" t="s">
        <v>120</v>
      </c>
      <c r="AW385" s="14" t="s">
        <v>32</v>
      </c>
      <c r="AX385" s="14" t="s">
        <v>77</v>
      </c>
      <c r="AY385" s="255" t="s">
        <v>292</v>
      </c>
    </row>
    <row r="386" s="14" customFormat="1">
      <c r="A386" s="14"/>
      <c r="B386" s="245"/>
      <c r="C386" s="246"/>
      <c r="D386" s="236" t="s">
        <v>301</v>
      </c>
      <c r="E386" s="247" t="s">
        <v>1</v>
      </c>
      <c r="F386" s="248" t="s">
        <v>567</v>
      </c>
      <c r="G386" s="246"/>
      <c r="H386" s="249">
        <v>-27.829999999999998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301</v>
      </c>
      <c r="AU386" s="255" t="s">
        <v>120</v>
      </c>
      <c r="AV386" s="14" t="s">
        <v>120</v>
      </c>
      <c r="AW386" s="14" t="s">
        <v>32</v>
      </c>
      <c r="AX386" s="14" t="s">
        <v>77</v>
      </c>
      <c r="AY386" s="255" t="s">
        <v>292</v>
      </c>
    </row>
    <row r="387" s="13" customFormat="1">
      <c r="A387" s="13"/>
      <c r="B387" s="234"/>
      <c r="C387" s="235"/>
      <c r="D387" s="236" t="s">
        <v>301</v>
      </c>
      <c r="E387" s="237" t="s">
        <v>1</v>
      </c>
      <c r="F387" s="238" t="s">
        <v>550</v>
      </c>
      <c r="G387" s="235"/>
      <c r="H387" s="237" t="s">
        <v>1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301</v>
      </c>
      <c r="AU387" s="244" t="s">
        <v>120</v>
      </c>
      <c r="AV387" s="13" t="s">
        <v>85</v>
      </c>
      <c r="AW387" s="13" t="s">
        <v>32</v>
      </c>
      <c r="AX387" s="13" t="s">
        <v>77</v>
      </c>
      <c r="AY387" s="244" t="s">
        <v>292</v>
      </c>
    </row>
    <row r="388" s="14" customFormat="1">
      <c r="A388" s="14"/>
      <c r="B388" s="245"/>
      <c r="C388" s="246"/>
      <c r="D388" s="236" t="s">
        <v>301</v>
      </c>
      <c r="E388" s="247" t="s">
        <v>1</v>
      </c>
      <c r="F388" s="248" t="s">
        <v>570</v>
      </c>
      <c r="G388" s="246"/>
      <c r="H388" s="249">
        <v>100.90600000000001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301</v>
      </c>
      <c r="AU388" s="255" t="s">
        <v>120</v>
      </c>
      <c r="AV388" s="14" t="s">
        <v>120</v>
      </c>
      <c r="AW388" s="14" t="s">
        <v>32</v>
      </c>
      <c r="AX388" s="14" t="s">
        <v>77</v>
      </c>
      <c r="AY388" s="255" t="s">
        <v>292</v>
      </c>
    </row>
    <row r="389" s="14" customFormat="1">
      <c r="A389" s="14"/>
      <c r="B389" s="245"/>
      <c r="C389" s="246"/>
      <c r="D389" s="236" t="s">
        <v>301</v>
      </c>
      <c r="E389" s="247" t="s">
        <v>1</v>
      </c>
      <c r="F389" s="248" t="s">
        <v>571</v>
      </c>
      <c r="G389" s="246"/>
      <c r="H389" s="249">
        <v>-10.35</v>
      </c>
      <c r="I389" s="250"/>
      <c r="J389" s="246"/>
      <c r="K389" s="246"/>
      <c r="L389" s="251"/>
      <c r="M389" s="252"/>
      <c r="N389" s="253"/>
      <c r="O389" s="253"/>
      <c r="P389" s="253"/>
      <c r="Q389" s="253"/>
      <c r="R389" s="253"/>
      <c r="S389" s="253"/>
      <c r="T389" s="25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5" t="s">
        <v>301</v>
      </c>
      <c r="AU389" s="255" t="s">
        <v>120</v>
      </c>
      <c r="AV389" s="14" t="s">
        <v>120</v>
      </c>
      <c r="AW389" s="14" t="s">
        <v>32</v>
      </c>
      <c r="AX389" s="14" t="s">
        <v>77</v>
      </c>
      <c r="AY389" s="255" t="s">
        <v>292</v>
      </c>
    </row>
    <row r="390" s="14" customFormat="1">
      <c r="A390" s="14"/>
      <c r="B390" s="245"/>
      <c r="C390" s="246"/>
      <c r="D390" s="236" t="s">
        <v>301</v>
      </c>
      <c r="E390" s="247" t="s">
        <v>1</v>
      </c>
      <c r="F390" s="248" t="s">
        <v>572</v>
      </c>
      <c r="G390" s="246"/>
      <c r="H390" s="249">
        <v>-6.6150000000000002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301</v>
      </c>
      <c r="AU390" s="255" t="s">
        <v>120</v>
      </c>
      <c r="AV390" s="14" t="s">
        <v>120</v>
      </c>
      <c r="AW390" s="14" t="s">
        <v>32</v>
      </c>
      <c r="AX390" s="14" t="s">
        <v>77</v>
      </c>
      <c r="AY390" s="255" t="s">
        <v>292</v>
      </c>
    </row>
    <row r="391" s="15" customFormat="1">
      <c r="A391" s="15"/>
      <c r="B391" s="256"/>
      <c r="C391" s="257"/>
      <c r="D391" s="236" t="s">
        <v>301</v>
      </c>
      <c r="E391" s="258" t="s">
        <v>1</v>
      </c>
      <c r="F391" s="259" t="s">
        <v>304</v>
      </c>
      <c r="G391" s="257"/>
      <c r="H391" s="260">
        <v>1432.7739999999999</v>
      </c>
      <c r="I391" s="261"/>
      <c r="J391" s="257"/>
      <c r="K391" s="257"/>
      <c r="L391" s="262"/>
      <c r="M391" s="263"/>
      <c r="N391" s="264"/>
      <c r="O391" s="264"/>
      <c r="P391" s="264"/>
      <c r="Q391" s="264"/>
      <c r="R391" s="264"/>
      <c r="S391" s="264"/>
      <c r="T391" s="26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6" t="s">
        <v>301</v>
      </c>
      <c r="AU391" s="266" t="s">
        <v>120</v>
      </c>
      <c r="AV391" s="15" t="s">
        <v>299</v>
      </c>
      <c r="AW391" s="15" t="s">
        <v>32</v>
      </c>
      <c r="AX391" s="15" t="s">
        <v>85</v>
      </c>
      <c r="AY391" s="266" t="s">
        <v>292</v>
      </c>
    </row>
    <row r="392" s="2" customFormat="1" ht="33" customHeight="1">
      <c r="A392" s="39"/>
      <c r="B392" s="40"/>
      <c r="C392" s="221" t="s">
        <v>573</v>
      </c>
      <c r="D392" s="221" t="s">
        <v>294</v>
      </c>
      <c r="E392" s="222" t="s">
        <v>574</v>
      </c>
      <c r="F392" s="223" t="s">
        <v>575</v>
      </c>
      <c r="G392" s="224" t="s">
        <v>297</v>
      </c>
      <c r="H392" s="225">
        <v>259.50799999999998</v>
      </c>
      <c r="I392" s="226"/>
      <c r="J392" s="227">
        <f>ROUND(I392*H392,2)</f>
        <v>0</v>
      </c>
      <c r="K392" s="223" t="s">
        <v>298</v>
      </c>
      <c r="L392" s="45"/>
      <c r="M392" s="228" t="s">
        <v>1</v>
      </c>
      <c r="N392" s="229" t="s">
        <v>43</v>
      </c>
      <c r="O392" s="92"/>
      <c r="P392" s="230">
        <f>O392*H392</f>
        <v>0</v>
      </c>
      <c r="Q392" s="230">
        <v>0.19692000000000001</v>
      </c>
      <c r="R392" s="230">
        <f>Q392*H392</f>
        <v>51.102315359999999</v>
      </c>
      <c r="S392" s="230">
        <v>0</v>
      </c>
      <c r="T392" s="23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2" t="s">
        <v>299</v>
      </c>
      <c r="AT392" s="232" t="s">
        <v>294</v>
      </c>
      <c r="AU392" s="232" t="s">
        <v>120</v>
      </c>
      <c r="AY392" s="18" t="s">
        <v>292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8" t="s">
        <v>120</v>
      </c>
      <c r="BK392" s="233">
        <f>ROUND(I392*H392,2)</f>
        <v>0</v>
      </c>
      <c r="BL392" s="18" t="s">
        <v>299</v>
      </c>
      <c r="BM392" s="232" t="s">
        <v>576</v>
      </c>
    </row>
    <row r="393" s="13" customFormat="1">
      <c r="A393" s="13"/>
      <c r="B393" s="234"/>
      <c r="C393" s="235"/>
      <c r="D393" s="236" t="s">
        <v>301</v>
      </c>
      <c r="E393" s="237" t="s">
        <v>1</v>
      </c>
      <c r="F393" s="238" t="s">
        <v>536</v>
      </c>
      <c r="G393" s="235"/>
      <c r="H393" s="237" t="s">
        <v>1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301</v>
      </c>
      <c r="AU393" s="244" t="s">
        <v>120</v>
      </c>
      <c r="AV393" s="13" t="s">
        <v>85</v>
      </c>
      <c r="AW393" s="13" t="s">
        <v>32</v>
      </c>
      <c r="AX393" s="13" t="s">
        <v>77</v>
      </c>
      <c r="AY393" s="244" t="s">
        <v>292</v>
      </c>
    </row>
    <row r="394" s="14" customFormat="1">
      <c r="A394" s="14"/>
      <c r="B394" s="245"/>
      <c r="C394" s="246"/>
      <c r="D394" s="236" t="s">
        <v>301</v>
      </c>
      <c r="E394" s="247" t="s">
        <v>1</v>
      </c>
      <c r="F394" s="248" t="s">
        <v>577</v>
      </c>
      <c r="G394" s="246"/>
      <c r="H394" s="249">
        <v>64.876999999999995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301</v>
      </c>
      <c r="AU394" s="255" t="s">
        <v>120</v>
      </c>
      <c r="AV394" s="14" t="s">
        <v>120</v>
      </c>
      <c r="AW394" s="14" t="s">
        <v>32</v>
      </c>
      <c r="AX394" s="14" t="s">
        <v>77</v>
      </c>
      <c r="AY394" s="255" t="s">
        <v>292</v>
      </c>
    </row>
    <row r="395" s="13" customFormat="1">
      <c r="A395" s="13"/>
      <c r="B395" s="234"/>
      <c r="C395" s="235"/>
      <c r="D395" s="236" t="s">
        <v>301</v>
      </c>
      <c r="E395" s="237" t="s">
        <v>1</v>
      </c>
      <c r="F395" s="238" t="s">
        <v>540</v>
      </c>
      <c r="G395" s="235"/>
      <c r="H395" s="237" t="s">
        <v>1</v>
      </c>
      <c r="I395" s="239"/>
      <c r="J395" s="235"/>
      <c r="K395" s="235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301</v>
      </c>
      <c r="AU395" s="244" t="s">
        <v>120</v>
      </c>
      <c r="AV395" s="13" t="s">
        <v>85</v>
      </c>
      <c r="AW395" s="13" t="s">
        <v>32</v>
      </c>
      <c r="AX395" s="13" t="s">
        <v>77</v>
      </c>
      <c r="AY395" s="244" t="s">
        <v>292</v>
      </c>
    </row>
    <row r="396" s="14" customFormat="1">
      <c r="A396" s="14"/>
      <c r="B396" s="245"/>
      <c r="C396" s="246"/>
      <c r="D396" s="236" t="s">
        <v>301</v>
      </c>
      <c r="E396" s="247" t="s">
        <v>1</v>
      </c>
      <c r="F396" s="248" t="s">
        <v>577</v>
      </c>
      <c r="G396" s="246"/>
      <c r="H396" s="249">
        <v>64.876999999999995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301</v>
      </c>
      <c r="AU396" s="255" t="s">
        <v>120</v>
      </c>
      <c r="AV396" s="14" t="s">
        <v>120</v>
      </c>
      <c r="AW396" s="14" t="s">
        <v>32</v>
      </c>
      <c r="AX396" s="14" t="s">
        <v>77</v>
      </c>
      <c r="AY396" s="255" t="s">
        <v>292</v>
      </c>
    </row>
    <row r="397" s="13" customFormat="1">
      <c r="A397" s="13"/>
      <c r="B397" s="234"/>
      <c r="C397" s="235"/>
      <c r="D397" s="236" t="s">
        <v>301</v>
      </c>
      <c r="E397" s="237" t="s">
        <v>1</v>
      </c>
      <c r="F397" s="238" t="s">
        <v>544</v>
      </c>
      <c r="G397" s="235"/>
      <c r="H397" s="237" t="s">
        <v>1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301</v>
      </c>
      <c r="AU397" s="244" t="s">
        <v>120</v>
      </c>
      <c r="AV397" s="13" t="s">
        <v>85</v>
      </c>
      <c r="AW397" s="13" t="s">
        <v>32</v>
      </c>
      <c r="AX397" s="13" t="s">
        <v>77</v>
      </c>
      <c r="AY397" s="244" t="s">
        <v>292</v>
      </c>
    </row>
    <row r="398" s="14" customFormat="1">
      <c r="A398" s="14"/>
      <c r="B398" s="245"/>
      <c r="C398" s="246"/>
      <c r="D398" s="236" t="s">
        <v>301</v>
      </c>
      <c r="E398" s="247" t="s">
        <v>1</v>
      </c>
      <c r="F398" s="248" t="s">
        <v>577</v>
      </c>
      <c r="G398" s="246"/>
      <c r="H398" s="249">
        <v>64.876999999999995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301</v>
      </c>
      <c r="AU398" s="255" t="s">
        <v>120</v>
      </c>
      <c r="AV398" s="14" t="s">
        <v>120</v>
      </c>
      <c r="AW398" s="14" t="s">
        <v>32</v>
      </c>
      <c r="AX398" s="14" t="s">
        <v>77</v>
      </c>
      <c r="AY398" s="255" t="s">
        <v>292</v>
      </c>
    </row>
    <row r="399" s="13" customFormat="1">
      <c r="A399" s="13"/>
      <c r="B399" s="234"/>
      <c r="C399" s="235"/>
      <c r="D399" s="236" t="s">
        <v>301</v>
      </c>
      <c r="E399" s="237" t="s">
        <v>1</v>
      </c>
      <c r="F399" s="238" t="s">
        <v>547</v>
      </c>
      <c r="G399" s="235"/>
      <c r="H399" s="237" t="s">
        <v>1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4" t="s">
        <v>301</v>
      </c>
      <c r="AU399" s="244" t="s">
        <v>120</v>
      </c>
      <c r="AV399" s="13" t="s">
        <v>85</v>
      </c>
      <c r="AW399" s="13" t="s">
        <v>32</v>
      </c>
      <c r="AX399" s="13" t="s">
        <v>77</v>
      </c>
      <c r="AY399" s="244" t="s">
        <v>292</v>
      </c>
    </row>
    <row r="400" s="14" customFormat="1">
      <c r="A400" s="14"/>
      <c r="B400" s="245"/>
      <c r="C400" s="246"/>
      <c r="D400" s="236" t="s">
        <v>301</v>
      </c>
      <c r="E400" s="247" t="s">
        <v>1</v>
      </c>
      <c r="F400" s="248" t="s">
        <v>577</v>
      </c>
      <c r="G400" s="246"/>
      <c r="H400" s="249">
        <v>64.876999999999995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301</v>
      </c>
      <c r="AU400" s="255" t="s">
        <v>120</v>
      </c>
      <c r="AV400" s="14" t="s">
        <v>120</v>
      </c>
      <c r="AW400" s="14" t="s">
        <v>32</v>
      </c>
      <c r="AX400" s="14" t="s">
        <v>77</v>
      </c>
      <c r="AY400" s="255" t="s">
        <v>292</v>
      </c>
    </row>
    <row r="401" s="15" customFormat="1">
      <c r="A401" s="15"/>
      <c r="B401" s="256"/>
      <c r="C401" s="257"/>
      <c r="D401" s="236" t="s">
        <v>301</v>
      </c>
      <c r="E401" s="258" t="s">
        <v>1</v>
      </c>
      <c r="F401" s="259" t="s">
        <v>304</v>
      </c>
      <c r="G401" s="257"/>
      <c r="H401" s="260">
        <v>259.50799999999998</v>
      </c>
      <c r="I401" s="261"/>
      <c r="J401" s="257"/>
      <c r="K401" s="257"/>
      <c r="L401" s="262"/>
      <c r="M401" s="263"/>
      <c r="N401" s="264"/>
      <c r="O401" s="264"/>
      <c r="P401" s="264"/>
      <c r="Q401" s="264"/>
      <c r="R401" s="264"/>
      <c r="S401" s="264"/>
      <c r="T401" s="26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66" t="s">
        <v>301</v>
      </c>
      <c r="AU401" s="266" t="s">
        <v>120</v>
      </c>
      <c r="AV401" s="15" t="s">
        <v>299</v>
      </c>
      <c r="AW401" s="15" t="s">
        <v>32</v>
      </c>
      <c r="AX401" s="15" t="s">
        <v>85</v>
      </c>
      <c r="AY401" s="266" t="s">
        <v>292</v>
      </c>
    </row>
    <row r="402" s="2" customFormat="1" ht="21.75" customHeight="1">
      <c r="A402" s="39"/>
      <c r="B402" s="40"/>
      <c r="C402" s="221" t="s">
        <v>578</v>
      </c>
      <c r="D402" s="221" t="s">
        <v>294</v>
      </c>
      <c r="E402" s="222" t="s">
        <v>579</v>
      </c>
      <c r="F402" s="223" t="s">
        <v>580</v>
      </c>
      <c r="G402" s="224" t="s">
        <v>581</v>
      </c>
      <c r="H402" s="225">
        <v>44</v>
      </c>
      <c r="I402" s="226"/>
      <c r="J402" s="227">
        <f>ROUND(I402*H402,2)</f>
        <v>0</v>
      </c>
      <c r="K402" s="223" t="s">
        <v>298</v>
      </c>
      <c r="L402" s="45"/>
      <c r="M402" s="228" t="s">
        <v>1</v>
      </c>
      <c r="N402" s="229" t="s">
        <v>43</v>
      </c>
      <c r="O402" s="92"/>
      <c r="P402" s="230">
        <f>O402*H402</f>
        <v>0</v>
      </c>
      <c r="Q402" s="230">
        <v>0.022780000000000002</v>
      </c>
      <c r="R402" s="230">
        <f>Q402*H402</f>
        <v>1.0023200000000001</v>
      </c>
      <c r="S402" s="230">
        <v>0</v>
      </c>
      <c r="T402" s="231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2" t="s">
        <v>299</v>
      </c>
      <c r="AT402" s="232" t="s">
        <v>294</v>
      </c>
      <c r="AU402" s="232" t="s">
        <v>120</v>
      </c>
      <c r="AY402" s="18" t="s">
        <v>292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8" t="s">
        <v>120</v>
      </c>
      <c r="BK402" s="233">
        <f>ROUND(I402*H402,2)</f>
        <v>0</v>
      </c>
      <c r="BL402" s="18" t="s">
        <v>299</v>
      </c>
      <c r="BM402" s="232" t="s">
        <v>582</v>
      </c>
    </row>
    <row r="403" s="2" customFormat="1" ht="21.75" customHeight="1">
      <c r="A403" s="39"/>
      <c r="B403" s="40"/>
      <c r="C403" s="221" t="s">
        <v>583</v>
      </c>
      <c r="D403" s="221" t="s">
        <v>294</v>
      </c>
      <c r="E403" s="222" t="s">
        <v>584</v>
      </c>
      <c r="F403" s="223" t="s">
        <v>585</v>
      </c>
      <c r="G403" s="224" t="s">
        <v>581</v>
      </c>
      <c r="H403" s="225">
        <v>44</v>
      </c>
      <c r="I403" s="226"/>
      <c r="J403" s="227">
        <f>ROUND(I403*H403,2)</f>
        <v>0</v>
      </c>
      <c r="K403" s="223" t="s">
        <v>298</v>
      </c>
      <c r="L403" s="45"/>
      <c r="M403" s="228" t="s">
        <v>1</v>
      </c>
      <c r="N403" s="229" t="s">
        <v>43</v>
      </c>
      <c r="O403" s="92"/>
      <c r="P403" s="230">
        <f>O403*H403</f>
        <v>0</v>
      </c>
      <c r="Q403" s="230">
        <v>0.027109999999999999</v>
      </c>
      <c r="R403" s="230">
        <f>Q403*H403</f>
        <v>1.1928399999999999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299</v>
      </c>
      <c r="AT403" s="232" t="s">
        <v>294</v>
      </c>
      <c r="AU403" s="232" t="s">
        <v>120</v>
      </c>
      <c r="AY403" s="18" t="s">
        <v>292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120</v>
      </c>
      <c r="BK403" s="233">
        <f>ROUND(I403*H403,2)</f>
        <v>0</v>
      </c>
      <c r="BL403" s="18" t="s">
        <v>299</v>
      </c>
      <c r="BM403" s="232" t="s">
        <v>586</v>
      </c>
    </row>
    <row r="404" s="2" customFormat="1" ht="21.75" customHeight="1">
      <c r="A404" s="39"/>
      <c r="B404" s="40"/>
      <c r="C404" s="221" t="s">
        <v>587</v>
      </c>
      <c r="D404" s="221" t="s">
        <v>294</v>
      </c>
      <c r="E404" s="222" t="s">
        <v>588</v>
      </c>
      <c r="F404" s="223" t="s">
        <v>589</v>
      </c>
      <c r="G404" s="224" t="s">
        <v>581</v>
      </c>
      <c r="H404" s="225">
        <v>1</v>
      </c>
      <c r="I404" s="226"/>
      <c r="J404" s="227">
        <f>ROUND(I404*H404,2)</f>
        <v>0</v>
      </c>
      <c r="K404" s="223" t="s">
        <v>298</v>
      </c>
      <c r="L404" s="45"/>
      <c r="M404" s="228" t="s">
        <v>1</v>
      </c>
      <c r="N404" s="229" t="s">
        <v>43</v>
      </c>
      <c r="O404" s="92"/>
      <c r="P404" s="230">
        <f>O404*H404</f>
        <v>0</v>
      </c>
      <c r="Q404" s="230">
        <v>0.040550000000000003</v>
      </c>
      <c r="R404" s="230">
        <f>Q404*H404</f>
        <v>0.040550000000000003</v>
      </c>
      <c r="S404" s="230">
        <v>0</v>
      </c>
      <c r="T404" s="231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2" t="s">
        <v>299</v>
      </c>
      <c r="AT404" s="232" t="s">
        <v>294</v>
      </c>
      <c r="AU404" s="232" t="s">
        <v>120</v>
      </c>
      <c r="AY404" s="18" t="s">
        <v>292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8" t="s">
        <v>120</v>
      </c>
      <c r="BK404" s="233">
        <f>ROUND(I404*H404,2)</f>
        <v>0</v>
      </c>
      <c r="BL404" s="18" t="s">
        <v>299</v>
      </c>
      <c r="BM404" s="232" t="s">
        <v>590</v>
      </c>
    </row>
    <row r="405" s="2" customFormat="1" ht="21.75" customHeight="1">
      <c r="A405" s="39"/>
      <c r="B405" s="40"/>
      <c r="C405" s="221" t="s">
        <v>591</v>
      </c>
      <c r="D405" s="221" t="s">
        <v>294</v>
      </c>
      <c r="E405" s="222" t="s">
        <v>592</v>
      </c>
      <c r="F405" s="223" t="s">
        <v>593</v>
      </c>
      <c r="G405" s="224" t="s">
        <v>581</v>
      </c>
      <c r="H405" s="225">
        <v>1</v>
      </c>
      <c r="I405" s="226"/>
      <c r="J405" s="227">
        <f>ROUND(I405*H405,2)</f>
        <v>0</v>
      </c>
      <c r="K405" s="223" t="s">
        <v>298</v>
      </c>
      <c r="L405" s="45"/>
      <c r="M405" s="228" t="s">
        <v>1</v>
      </c>
      <c r="N405" s="229" t="s">
        <v>43</v>
      </c>
      <c r="O405" s="92"/>
      <c r="P405" s="230">
        <f>O405*H405</f>
        <v>0</v>
      </c>
      <c r="Q405" s="230">
        <v>0.04487</v>
      </c>
      <c r="R405" s="230">
        <f>Q405*H405</f>
        <v>0.04487</v>
      </c>
      <c r="S405" s="230">
        <v>0</v>
      </c>
      <c r="T405" s="231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2" t="s">
        <v>299</v>
      </c>
      <c r="AT405" s="232" t="s">
        <v>294</v>
      </c>
      <c r="AU405" s="232" t="s">
        <v>120</v>
      </c>
      <c r="AY405" s="18" t="s">
        <v>292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8" t="s">
        <v>120</v>
      </c>
      <c r="BK405" s="233">
        <f>ROUND(I405*H405,2)</f>
        <v>0</v>
      </c>
      <c r="BL405" s="18" t="s">
        <v>299</v>
      </c>
      <c r="BM405" s="232" t="s">
        <v>594</v>
      </c>
    </row>
    <row r="406" s="2" customFormat="1" ht="21.75" customHeight="1">
      <c r="A406" s="39"/>
      <c r="B406" s="40"/>
      <c r="C406" s="221" t="s">
        <v>595</v>
      </c>
      <c r="D406" s="221" t="s">
        <v>294</v>
      </c>
      <c r="E406" s="222" t="s">
        <v>596</v>
      </c>
      <c r="F406" s="223" t="s">
        <v>597</v>
      </c>
      <c r="G406" s="224" t="s">
        <v>581</v>
      </c>
      <c r="H406" s="225">
        <v>99</v>
      </c>
      <c r="I406" s="226"/>
      <c r="J406" s="227">
        <f>ROUND(I406*H406,2)</f>
        <v>0</v>
      </c>
      <c r="K406" s="223" t="s">
        <v>298</v>
      </c>
      <c r="L406" s="45"/>
      <c r="M406" s="228" t="s">
        <v>1</v>
      </c>
      <c r="N406" s="229" t="s">
        <v>43</v>
      </c>
      <c r="O406" s="92"/>
      <c r="P406" s="230">
        <f>O406*H406</f>
        <v>0</v>
      </c>
      <c r="Q406" s="230">
        <v>0.04555</v>
      </c>
      <c r="R406" s="230">
        <f>Q406*H406</f>
        <v>4.5094500000000002</v>
      </c>
      <c r="S406" s="230">
        <v>0</v>
      </c>
      <c r="T406" s="231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2" t="s">
        <v>299</v>
      </c>
      <c r="AT406" s="232" t="s">
        <v>294</v>
      </c>
      <c r="AU406" s="232" t="s">
        <v>120</v>
      </c>
      <c r="AY406" s="18" t="s">
        <v>292</v>
      </c>
      <c r="BE406" s="233">
        <f>IF(N406="základní",J406,0)</f>
        <v>0</v>
      </c>
      <c r="BF406" s="233">
        <f>IF(N406="snížená",J406,0)</f>
        <v>0</v>
      </c>
      <c r="BG406" s="233">
        <f>IF(N406="zákl. přenesená",J406,0)</f>
        <v>0</v>
      </c>
      <c r="BH406" s="233">
        <f>IF(N406="sníž. přenesená",J406,0)</f>
        <v>0</v>
      </c>
      <c r="BI406" s="233">
        <f>IF(N406="nulová",J406,0)</f>
        <v>0</v>
      </c>
      <c r="BJ406" s="18" t="s">
        <v>120</v>
      </c>
      <c r="BK406" s="233">
        <f>ROUND(I406*H406,2)</f>
        <v>0</v>
      </c>
      <c r="BL406" s="18" t="s">
        <v>299</v>
      </c>
      <c r="BM406" s="232" t="s">
        <v>598</v>
      </c>
    </row>
    <row r="407" s="2" customFormat="1" ht="21.75" customHeight="1">
      <c r="A407" s="39"/>
      <c r="B407" s="40"/>
      <c r="C407" s="221" t="s">
        <v>599</v>
      </c>
      <c r="D407" s="221" t="s">
        <v>294</v>
      </c>
      <c r="E407" s="222" t="s">
        <v>600</v>
      </c>
      <c r="F407" s="223" t="s">
        <v>601</v>
      </c>
      <c r="G407" s="224" t="s">
        <v>581</v>
      </c>
      <c r="H407" s="225">
        <v>21</v>
      </c>
      <c r="I407" s="226"/>
      <c r="J407" s="227">
        <f>ROUND(I407*H407,2)</f>
        <v>0</v>
      </c>
      <c r="K407" s="223" t="s">
        <v>298</v>
      </c>
      <c r="L407" s="45"/>
      <c r="M407" s="228" t="s">
        <v>1</v>
      </c>
      <c r="N407" s="229" t="s">
        <v>43</v>
      </c>
      <c r="O407" s="92"/>
      <c r="P407" s="230">
        <f>O407*H407</f>
        <v>0</v>
      </c>
      <c r="Q407" s="230">
        <v>0.054550000000000001</v>
      </c>
      <c r="R407" s="230">
        <f>Q407*H407</f>
        <v>1.1455500000000001</v>
      </c>
      <c r="S407" s="230">
        <v>0</v>
      </c>
      <c r="T407" s="231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2" t="s">
        <v>299</v>
      </c>
      <c r="AT407" s="232" t="s">
        <v>294</v>
      </c>
      <c r="AU407" s="232" t="s">
        <v>120</v>
      </c>
      <c r="AY407" s="18" t="s">
        <v>292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8" t="s">
        <v>120</v>
      </c>
      <c r="BK407" s="233">
        <f>ROUND(I407*H407,2)</f>
        <v>0</v>
      </c>
      <c r="BL407" s="18" t="s">
        <v>299</v>
      </c>
      <c r="BM407" s="232" t="s">
        <v>602</v>
      </c>
    </row>
    <row r="408" s="2" customFormat="1" ht="21.75" customHeight="1">
      <c r="A408" s="39"/>
      <c r="B408" s="40"/>
      <c r="C408" s="221" t="s">
        <v>603</v>
      </c>
      <c r="D408" s="221" t="s">
        <v>294</v>
      </c>
      <c r="E408" s="222" t="s">
        <v>604</v>
      </c>
      <c r="F408" s="223" t="s">
        <v>605</v>
      </c>
      <c r="G408" s="224" t="s">
        <v>581</v>
      </c>
      <c r="H408" s="225">
        <v>156</v>
      </c>
      <c r="I408" s="226"/>
      <c r="J408" s="227">
        <f>ROUND(I408*H408,2)</f>
        <v>0</v>
      </c>
      <c r="K408" s="223" t="s">
        <v>298</v>
      </c>
      <c r="L408" s="45"/>
      <c r="M408" s="228" t="s">
        <v>1</v>
      </c>
      <c r="N408" s="229" t="s">
        <v>43</v>
      </c>
      <c r="O408" s="92"/>
      <c r="P408" s="230">
        <f>O408*H408</f>
        <v>0</v>
      </c>
      <c r="Q408" s="230">
        <v>0.063549999999999995</v>
      </c>
      <c r="R408" s="230">
        <f>Q408*H408</f>
        <v>9.9137999999999984</v>
      </c>
      <c r="S408" s="230">
        <v>0</v>
      </c>
      <c r="T408" s="23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2" t="s">
        <v>299</v>
      </c>
      <c r="AT408" s="232" t="s">
        <v>294</v>
      </c>
      <c r="AU408" s="232" t="s">
        <v>120</v>
      </c>
      <c r="AY408" s="18" t="s">
        <v>292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8" t="s">
        <v>120</v>
      </c>
      <c r="BK408" s="233">
        <f>ROUND(I408*H408,2)</f>
        <v>0</v>
      </c>
      <c r="BL408" s="18" t="s">
        <v>299</v>
      </c>
      <c r="BM408" s="232" t="s">
        <v>606</v>
      </c>
    </row>
    <row r="409" s="2" customFormat="1" ht="21.75" customHeight="1">
      <c r="A409" s="39"/>
      <c r="B409" s="40"/>
      <c r="C409" s="221" t="s">
        <v>607</v>
      </c>
      <c r="D409" s="221" t="s">
        <v>294</v>
      </c>
      <c r="E409" s="222" t="s">
        <v>608</v>
      </c>
      <c r="F409" s="223" t="s">
        <v>609</v>
      </c>
      <c r="G409" s="224" t="s">
        <v>581</v>
      </c>
      <c r="H409" s="225">
        <v>3</v>
      </c>
      <c r="I409" s="226"/>
      <c r="J409" s="227">
        <f>ROUND(I409*H409,2)</f>
        <v>0</v>
      </c>
      <c r="K409" s="223" t="s">
        <v>298</v>
      </c>
      <c r="L409" s="45"/>
      <c r="M409" s="228" t="s">
        <v>1</v>
      </c>
      <c r="N409" s="229" t="s">
        <v>43</v>
      </c>
      <c r="O409" s="92"/>
      <c r="P409" s="230">
        <f>O409*H409</f>
        <v>0</v>
      </c>
      <c r="Q409" s="230">
        <v>0.072849999999999998</v>
      </c>
      <c r="R409" s="230">
        <f>Q409*H409</f>
        <v>0.21854999999999999</v>
      </c>
      <c r="S409" s="230">
        <v>0</v>
      </c>
      <c r="T409" s="231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2" t="s">
        <v>299</v>
      </c>
      <c r="AT409" s="232" t="s">
        <v>294</v>
      </c>
      <c r="AU409" s="232" t="s">
        <v>120</v>
      </c>
      <c r="AY409" s="18" t="s">
        <v>292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8" t="s">
        <v>120</v>
      </c>
      <c r="BK409" s="233">
        <f>ROUND(I409*H409,2)</f>
        <v>0</v>
      </c>
      <c r="BL409" s="18" t="s">
        <v>299</v>
      </c>
      <c r="BM409" s="232" t="s">
        <v>610</v>
      </c>
    </row>
    <row r="410" s="2" customFormat="1" ht="21.75" customHeight="1">
      <c r="A410" s="39"/>
      <c r="B410" s="40"/>
      <c r="C410" s="221" t="s">
        <v>611</v>
      </c>
      <c r="D410" s="221" t="s">
        <v>294</v>
      </c>
      <c r="E410" s="222" t="s">
        <v>612</v>
      </c>
      <c r="F410" s="223" t="s">
        <v>613</v>
      </c>
      <c r="G410" s="224" t="s">
        <v>581</v>
      </c>
      <c r="H410" s="225">
        <v>3</v>
      </c>
      <c r="I410" s="226"/>
      <c r="J410" s="227">
        <f>ROUND(I410*H410,2)</f>
        <v>0</v>
      </c>
      <c r="K410" s="223" t="s">
        <v>298</v>
      </c>
      <c r="L410" s="45"/>
      <c r="M410" s="228" t="s">
        <v>1</v>
      </c>
      <c r="N410" s="229" t="s">
        <v>43</v>
      </c>
      <c r="O410" s="92"/>
      <c r="P410" s="230">
        <f>O410*H410</f>
        <v>0</v>
      </c>
      <c r="Q410" s="230">
        <v>0.081850000000000006</v>
      </c>
      <c r="R410" s="230">
        <f>Q410*H410</f>
        <v>0.24555000000000002</v>
      </c>
      <c r="S410" s="230">
        <v>0</v>
      </c>
      <c r="T410" s="23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2" t="s">
        <v>299</v>
      </c>
      <c r="AT410" s="232" t="s">
        <v>294</v>
      </c>
      <c r="AU410" s="232" t="s">
        <v>120</v>
      </c>
      <c r="AY410" s="18" t="s">
        <v>292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8" t="s">
        <v>120</v>
      </c>
      <c r="BK410" s="233">
        <f>ROUND(I410*H410,2)</f>
        <v>0</v>
      </c>
      <c r="BL410" s="18" t="s">
        <v>299</v>
      </c>
      <c r="BM410" s="232" t="s">
        <v>614</v>
      </c>
    </row>
    <row r="411" s="2" customFormat="1" ht="21.75" customHeight="1">
      <c r="A411" s="39"/>
      <c r="B411" s="40"/>
      <c r="C411" s="221" t="s">
        <v>615</v>
      </c>
      <c r="D411" s="221" t="s">
        <v>294</v>
      </c>
      <c r="E411" s="222" t="s">
        <v>616</v>
      </c>
      <c r="F411" s="223" t="s">
        <v>617</v>
      </c>
      <c r="G411" s="224" t="s">
        <v>581</v>
      </c>
      <c r="H411" s="225">
        <v>21</v>
      </c>
      <c r="I411" s="226"/>
      <c r="J411" s="227">
        <f>ROUND(I411*H411,2)</f>
        <v>0</v>
      </c>
      <c r="K411" s="223" t="s">
        <v>298</v>
      </c>
      <c r="L411" s="45"/>
      <c r="M411" s="228" t="s">
        <v>1</v>
      </c>
      <c r="N411" s="229" t="s">
        <v>43</v>
      </c>
      <c r="O411" s="92"/>
      <c r="P411" s="230">
        <f>O411*H411</f>
        <v>0</v>
      </c>
      <c r="Q411" s="230">
        <v>0.10005</v>
      </c>
      <c r="R411" s="230">
        <f>Q411*H411</f>
        <v>2.1010499999999999</v>
      </c>
      <c r="S411" s="230">
        <v>0</v>
      </c>
      <c r="T411" s="231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32" t="s">
        <v>299</v>
      </c>
      <c r="AT411" s="232" t="s">
        <v>294</v>
      </c>
      <c r="AU411" s="232" t="s">
        <v>120</v>
      </c>
      <c r="AY411" s="18" t="s">
        <v>292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8" t="s">
        <v>120</v>
      </c>
      <c r="BK411" s="233">
        <f>ROUND(I411*H411,2)</f>
        <v>0</v>
      </c>
      <c r="BL411" s="18" t="s">
        <v>299</v>
      </c>
      <c r="BM411" s="232" t="s">
        <v>618</v>
      </c>
    </row>
    <row r="412" s="2" customFormat="1" ht="33" customHeight="1">
      <c r="A412" s="39"/>
      <c r="B412" s="40"/>
      <c r="C412" s="221" t="s">
        <v>619</v>
      </c>
      <c r="D412" s="221" t="s">
        <v>294</v>
      </c>
      <c r="E412" s="222" t="s">
        <v>620</v>
      </c>
      <c r="F412" s="223" t="s">
        <v>621</v>
      </c>
      <c r="G412" s="224" t="s">
        <v>365</v>
      </c>
      <c r="H412" s="225">
        <v>0.39600000000000002</v>
      </c>
      <c r="I412" s="226"/>
      <c r="J412" s="227">
        <f>ROUND(I412*H412,2)</f>
        <v>0</v>
      </c>
      <c r="K412" s="223" t="s">
        <v>298</v>
      </c>
      <c r="L412" s="45"/>
      <c r="M412" s="228" t="s">
        <v>1</v>
      </c>
      <c r="N412" s="229" t="s">
        <v>43</v>
      </c>
      <c r="O412" s="92"/>
      <c r="P412" s="230">
        <f>O412*H412</f>
        <v>0</v>
      </c>
      <c r="Q412" s="230">
        <v>0.019539999999999998</v>
      </c>
      <c r="R412" s="230">
        <f>Q412*H412</f>
        <v>0.0077378399999999993</v>
      </c>
      <c r="S412" s="230">
        <v>0</v>
      </c>
      <c r="T412" s="231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2" t="s">
        <v>299</v>
      </c>
      <c r="AT412" s="232" t="s">
        <v>294</v>
      </c>
      <c r="AU412" s="232" t="s">
        <v>120</v>
      </c>
      <c r="AY412" s="18" t="s">
        <v>292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8" t="s">
        <v>120</v>
      </c>
      <c r="BK412" s="233">
        <f>ROUND(I412*H412,2)</f>
        <v>0</v>
      </c>
      <c r="BL412" s="18" t="s">
        <v>299</v>
      </c>
      <c r="BM412" s="232" t="s">
        <v>622</v>
      </c>
    </row>
    <row r="413" s="14" customFormat="1">
      <c r="A413" s="14"/>
      <c r="B413" s="245"/>
      <c r="C413" s="246"/>
      <c r="D413" s="236" t="s">
        <v>301</v>
      </c>
      <c r="E413" s="247" t="s">
        <v>1</v>
      </c>
      <c r="F413" s="248" t="s">
        <v>623</v>
      </c>
      <c r="G413" s="246"/>
      <c r="H413" s="249">
        <v>0.19800000000000001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301</v>
      </c>
      <c r="AU413" s="255" t="s">
        <v>120</v>
      </c>
      <c r="AV413" s="14" t="s">
        <v>120</v>
      </c>
      <c r="AW413" s="14" t="s">
        <v>32</v>
      </c>
      <c r="AX413" s="14" t="s">
        <v>77</v>
      </c>
      <c r="AY413" s="255" t="s">
        <v>292</v>
      </c>
    </row>
    <row r="414" s="14" customFormat="1">
      <c r="A414" s="14"/>
      <c r="B414" s="245"/>
      <c r="C414" s="246"/>
      <c r="D414" s="236" t="s">
        <v>301</v>
      </c>
      <c r="E414" s="247" t="s">
        <v>1</v>
      </c>
      <c r="F414" s="248" t="s">
        <v>624</v>
      </c>
      <c r="G414" s="246"/>
      <c r="H414" s="249">
        <v>0.19800000000000001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301</v>
      </c>
      <c r="AU414" s="255" t="s">
        <v>120</v>
      </c>
      <c r="AV414" s="14" t="s">
        <v>120</v>
      </c>
      <c r="AW414" s="14" t="s">
        <v>32</v>
      </c>
      <c r="AX414" s="14" t="s">
        <v>77</v>
      </c>
      <c r="AY414" s="255" t="s">
        <v>292</v>
      </c>
    </row>
    <row r="415" s="15" customFormat="1">
      <c r="A415" s="15"/>
      <c r="B415" s="256"/>
      <c r="C415" s="257"/>
      <c r="D415" s="236" t="s">
        <v>301</v>
      </c>
      <c r="E415" s="258" t="s">
        <v>1</v>
      </c>
      <c r="F415" s="259" t="s">
        <v>304</v>
      </c>
      <c r="G415" s="257"/>
      <c r="H415" s="260">
        <v>0.39600000000000002</v>
      </c>
      <c r="I415" s="261"/>
      <c r="J415" s="257"/>
      <c r="K415" s="257"/>
      <c r="L415" s="262"/>
      <c r="M415" s="263"/>
      <c r="N415" s="264"/>
      <c r="O415" s="264"/>
      <c r="P415" s="264"/>
      <c r="Q415" s="264"/>
      <c r="R415" s="264"/>
      <c r="S415" s="264"/>
      <c r="T415" s="26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66" t="s">
        <v>301</v>
      </c>
      <c r="AU415" s="266" t="s">
        <v>120</v>
      </c>
      <c r="AV415" s="15" t="s">
        <v>299</v>
      </c>
      <c r="AW415" s="15" t="s">
        <v>32</v>
      </c>
      <c r="AX415" s="15" t="s">
        <v>85</v>
      </c>
      <c r="AY415" s="266" t="s">
        <v>292</v>
      </c>
    </row>
    <row r="416" s="2" customFormat="1" ht="24.15" customHeight="1">
      <c r="A416" s="39"/>
      <c r="B416" s="40"/>
      <c r="C416" s="278" t="s">
        <v>625</v>
      </c>
      <c r="D416" s="278" t="s">
        <v>626</v>
      </c>
      <c r="E416" s="279" t="s">
        <v>627</v>
      </c>
      <c r="F416" s="280" t="s">
        <v>628</v>
      </c>
      <c r="G416" s="281" t="s">
        <v>365</v>
      </c>
      <c r="H416" s="282">
        <v>0.436</v>
      </c>
      <c r="I416" s="283"/>
      <c r="J416" s="284">
        <f>ROUND(I416*H416,2)</f>
        <v>0</v>
      </c>
      <c r="K416" s="280" t="s">
        <v>298</v>
      </c>
      <c r="L416" s="285"/>
      <c r="M416" s="286" t="s">
        <v>1</v>
      </c>
      <c r="N416" s="287" t="s">
        <v>43</v>
      </c>
      <c r="O416" s="92"/>
      <c r="P416" s="230">
        <f>O416*H416</f>
        <v>0</v>
      </c>
      <c r="Q416" s="230">
        <v>1</v>
      </c>
      <c r="R416" s="230">
        <f>Q416*H416</f>
        <v>0.436</v>
      </c>
      <c r="S416" s="230">
        <v>0</v>
      </c>
      <c r="T416" s="231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2" t="s">
        <v>357</v>
      </c>
      <c r="AT416" s="232" t="s">
        <v>626</v>
      </c>
      <c r="AU416" s="232" t="s">
        <v>120</v>
      </c>
      <c r="AY416" s="18" t="s">
        <v>292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8" t="s">
        <v>120</v>
      </c>
      <c r="BK416" s="233">
        <f>ROUND(I416*H416,2)</f>
        <v>0</v>
      </c>
      <c r="BL416" s="18" t="s">
        <v>299</v>
      </c>
      <c r="BM416" s="232" t="s">
        <v>629</v>
      </c>
    </row>
    <row r="417" s="14" customFormat="1">
      <c r="A417" s="14"/>
      <c r="B417" s="245"/>
      <c r="C417" s="246"/>
      <c r="D417" s="236" t="s">
        <v>301</v>
      </c>
      <c r="E417" s="246"/>
      <c r="F417" s="248" t="s">
        <v>630</v>
      </c>
      <c r="G417" s="246"/>
      <c r="H417" s="249">
        <v>0.436</v>
      </c>
      <c r="I417" s="250"/>
      <c r="J417" s="246"/>
      <c r="K417" s="246"/>
      <c r="L417" s="251"/>
      <c r="M417" s="252"/>
      <c r="N417" s="253"/>
      <c r="O417" s="253"/>
      <c r="P417" s="253"/>
      <c r="Q417" s="253"/>
      <c r="R417" s="253"/>
      <c r="S417" s="253"/>
      <c r="T417" s="25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5" t="s">
        <v>301</v>
      </c>
      <c r="AU417" s="255" t="s">
        <v>120</v>
      </c>
      <c r="AV417" s="14" t="s">
        <v>120</v>
      </c>
      <c r="AW417" s="14" t="s">
        <v>4</v>
      </c>
      <c r="AX417" s="14" t="s">
        <v>85</v>
      </c>
      <c r="AY417" s="255" t="s">
        <v>292</v>
      </c>
    </row>
    <row r="418" s="2" customFormat="1" ht="24.15" customHeight="1">
      <c r="A418" s="39"/>
      <c r="B418" s="40"/>
      <c r="C418" s="221" t="s">
        <v>631</v>
      </c>
      <c r="D418" s="221" t="s">
        <v>294</v>
      </c>
      <c r="E418" s="222" t="s">
        <v>632</v>
      </c>
      <c r="F418" s="223" t="s">
        <v>633</v>
      </c>
      <c r="G418" s="224" t="s">
        <v>407</v>
      </c>
      <c r="H418" s="225">
        <v>199.63</v>
      </c>
      <c r="I418" s="226"/>
      <c r="J418" s="227">
        <f>ROUND(I418*H418,2)</f>
        <v>0</v>
      </c>
      <c r="K418" s="223" t="s">
        <v>298</v>
      </c>
      <c r="L418" s="45"/>
      <c r="M418" s="228" t="s">
        <v>1</v>
      </c>
      <c r="N418" s="229" t="s">
        <v>43</v>
      </c>
      <c r="O418" s="92"/>
      <c r="P418" s="230">
        <f>O418*H418</f>
        <v>0</v>
      </c>
      <c r="Q418" s="230">
        <v>0.00075000000000000002</v>
      </c>
      <c r="R418" s="230">
        <f>Q418*H418</f>
        <v>0.14972250000000001</v>
      </c>
      <c r="S418" s="230">
        <v>0</v>
      </c>
      <c r="T418" s="231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2" t="s">
        <v>299</v>
      </c>
      <c r="AT418" s="232" t="s">
        <v>294</v>
      </c>
      <c r="AU418" s="232" t="s">
        <v>120</v>
      </c>
      <c r="AY418" s="18" t="s">
        <v>292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8" t="s">
        <v>120</v>
      </c>
      <c r="BK418" s="233">
        <f>ROUND(I418*H418,2)</f>
        <v>0</v>
      </c>
      <c r="BL418" s="18" t="s">
        <v>299</v>
      </c>
      <c r="BM418" s="232" t="s">
        <v>634</v>
      </c>
    </row>
    <row r="419" s="13" customFormat="1">
      <c r="A419" s="13"/>
      <c r="B419" s="234"/>
      <c r="C419" s="235"/>
      <c r="D419" s="236" t="s">
        <v>301</v>
      </c>
      <c r="E419" s="237" t="s">
        <v>1</v>
      </c>
      <c r="F419" s="238" t="s">
        <v>635</v>
      </c>
      <c r="G419" s="235"/>
      <c r="H419" s="237" t="s">
        <v>1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301</v>
      </c>
      <c r="AU419" s="244" t="s">
        <v>120</v>
      </c>
      <c r="AV419" s="13" t="s">
        <v>85</v>
      </c>
      <c r="AW419" s="13" t="s">
        <v>32</v>
      </c>
      <c r="AX419" s="13" t="s">
        <v>77</v>
      </c>
      <c r="AY419" s="244" t="s">
        <v>292</v>
      </c>
    </row>
    <row r="420" s="14" customFormat="1">
      <c r="A420" s="14"/>
      <c r="B420" s="245"/>
      <c r="C420" s="246"/>
      <c r="D420" s="236" t="s">
        <v>301</v>
      </c>
      <c r="E420" s="247" t="s">
        <v>1</v>
      </c>
      <c r="F420" s="248" t="s">
        <v>636</v>
      </c>
      <c r="G420" s="246"/>
      <c r="H420" s="249">
        <v>166</v>
      </c>
      <c r="I420" s="250"/>
      <c r="J420" s="246"/>
      <c r="K420" s="246"/>
      <c r="L420" s="251"/>
      <c r="M420" s="252"/>
      <c r="N420" s="253"/>
      <c r="O420" s="253"/>
      <c r="P420" s="253"/>
      <c r="Q420" s="253"/>
      <c r="R420" s="253"/>
      <c r="S420" s="253"/>
      <c r="T420" s="25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301</v>
      </c>
      <c r="AU420" s="255" t="s">
        <v>120</v>
      </c>
      <c r="AV420" s="14" t="s">
        <v>120</v>
      </c>
      <c r="AW420" s="14" t="s">
        <v>32</v>
      </c>
      <c r="AX420" s="14" t="s">
        <v>77</v>
      </c>
      <c r="AY420" s="255" t="s">
        <v>292</v>
      </c>
    </row>
    <row r="421" s="14" customFormat="1">
      <c r="A421" s="14"/>
      <c r="B421" s="245"/>
      <c r="C421" s="246"/>
      <c r="D421" s="236" t="s">
        <v>301</v>
      </c>
      <c r="E421" s="247" t="s">
        <v>1</v>
      </c>
      <c r="F421" s="248" t="s">
        <v>637</v>
      </c>
      <c r="G421" s="246"/>
      <c r="H421" s="249">
        <v>25.59</v>
      </c>
      <c r="I421" s="250"/>
      <c r="J421" s="246"/>
      <c r="K421" s="246"/>
      <c r="L421" s="251"/>
      <c r="M421" s="252"/>
      <c r="N421" s="253"/>
      <c r="O421" s="253"/>
      <c r="P421" s="253"/>
      <c r="Q421" s="253"/>
      <c r="R421" s="253"/>
      <c r="S421" s="253"/>
      <c r="T421" s="25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5" t="s">
        <v>301</v>
      </c>
      <c r="AU421" s="255" t="s">
        <v>120</v>
      </c>
      <c r="AV421" s="14" t="s">
        <v>120</v>
      </c>
      <c r="AW421" s="14" t="s">
        <v>32</v>
      </c>
      <c r="AX421" s="14" t="s">
        <v>77</v>
      </c>
      <c r="AY421" s="255" t="s">
        <v>292</v>
      </c>
    </row>
    <row r="422" s="14" customFormat="1">
      <c r="A422" s="14"/>
      <c r="B422" s="245"/>
      <c r="C422" s="246"/>
      <c r="D422" s="236" t="s">
        <v>301</v>
      </c>
      <c r="E422" s="247" t="s">
        <v>1</v>
      </c>
      <c r="F422" s="248" t="s">
        <v>638</v>
      </c>
      <c r="G422" s="246"/>
      <c r="H422" s="249">
        <v>8.0399999999999991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301</v>
      </c>
      <c r="AU422" s="255" t="s">
        <v>120</v>
      </c>
      <c r="AV422" s="14" t="s">
        <v>120</v>
      </c>
      <c r="AW422" s="14" t="s">
        <v>32</v>
      </c>
      <c r="AX422" s="14" t="s">
        <v>77</v>
      </c>
      <c r="AY422" s="255" t="s">
        <v>292</v>
      </c>
    </row>
    <row r="423" s="15" customFormat="1">
      <c r="A423" s="15"/>
      <c r="B423" s="256"/>
      <c r="C423" s="257"/>
      <c r="D423" s="236" t="s">
        <v>301</v>
      </c>
      <c r="E423" s="258" t="s">
        <v>1</v>
      </c>
      <c r="F423" s="259" t="s">
        <v>304</v>
      </c>
      <c r="G423" s="257"/>
      <c r="H423" s="260">
        <v>199.63</v>
      </c>
      <c r="I423" s="261"/>
      <c r="J423" s="257"/>
      <c r="K423" s="257"/>
      <c r="L423" s="262"/>
      <c r="M423" s="263"/>
      <c r="N423" s="264"/>
      <c r="O423" s="264"/>
      <c r="P423" s="264"/>
      <c r="Q423" s="264"/>
      <c r="R423" s="264"/>
      <c r="S423" s="264"/>
      <c r="T423" s="26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6" t="s">
        <v>301</v>
      </c>
      <c r="AU423" s="266" t="s">
        <v>120</v>
      </c>
      <c r="AV423" s="15" t="s">
        <v>299</v>
      </c>
      <c r="AW423" s="15" t="s">
        <v>32</v>
      </c>
      <c r="AX423" s="15" t="s">
        <v>85</v>
      </c>
      <c r="AY423" s="266" t="s">
        <v>292</v>
      </c>
    </row>
    <row r="424" s="2" customFormat="1" ht="24.15" customHeight="1">
      <c r="A424" s="39"/>
      <c r="B424" s="40"/>
      <c r="C424" s="221" t="s">
        <v>639</v>
      </c>
      <c r="D424" s="221" t="s">
        <v>294</v>
      </c>
      <c r="E424" s="222" t="s">
        <v>640</v>
      </c>
      <c r="F424" s="223" t="s">
        <v>641</v>
      </c>
      <c r="G424" s="224" t="s">
        <v>297</v>
      </c>
      <c r="H424" s="225">
        <v>89.372</v>
      </c>
      <c r="I424" s="226"/>
      <c r="J424" s="227">
        <f>ROUND(I424*H424,2)</f>
        <v>0</v>
      </c>
      <c r="K424" s="223" t="s">
        <v>298</v>
      </c>
      <c r="L424" s="45"/>
      <c r="M424" s="228" t="s">
        <v>1</v>
      </c>
      <c r="N424" s="229" t="s">
        <v>43</v>
      </c>
      <c r="O424" s="92"/>
      <c r="P424" s="230">
        <f>O424*H424</f>
        <v>0</v>
      </c>
      <c r="Q424" s="230">
        <v>0.082580000000000001</v>
      </c>
      <c r="R424" s="230">
        <f>Q424*H424</f>
        <v>7.38033976</v>
      </c>
      <c r="S424" s="230">
        <v>0</v>
      </c>
      <c r="T424" s="231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32" t="s">
        <v>299</v>
      </c>
      <c r="AT424" s="232" t="s">
        <v>294</v>
      </c>
      <c r="AU424" s="232" t="s">
        <v>120</v>
      </c>
      <c r="AY424" s="18" t="s">
        <v>292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8" t="s">
        <v>120</v>
      </c>
      <c r="BK424" s="233">
        <f>ROUND(I424*H424,2)</f>
        <v>0</v>
      </c>
      <c r="BL424" s="18" t="s">
        <v>299</v>
      </c>
      <c r="BM424" s="232" t="s">
        <v>642</v>
      </c>
    </row>
    <row r="425" s="13" customFormat="1">
      <c r="A425" s="13"/>
      <c r="B425" s="234"/>
      <c r="C425" s="235"/>
      <c r="D425" s="236" t="s">
        <v>301</v>
      </c>
      <c r="E425" s="237" t="s">
        <v>1</v>
      </c>
      <c r="F425" s="238" t="s">
        <v>536</v>
      </c>
      <c r="G425" s="235"/>
      <c r="H425" s="237" t="s">
        <v>1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4" t="s">
        <v>301</v>
      </c>
      <c r="AU425" s="244" t="s">
        <v>120</v>
      </c>
      <c r="AV425" s="13" t="s">
        <v>85</v>
      </c>
      <c r="AW425" s="13" t="s">
        <v>32</v>
      </c>
      <c r="AX425" s="13" t="s">
        <v>77</v>
      </c>
      <c r="AY425" s="244" t="s">
        <v>292</v>
      </c>
    </row>
    <row r="426" s="14" customFormat="1">
      <c r="A426" s="14"/>
      <c r="B426" s="245"/>
      <c r="C426" s="246"/>
      <c r="D426" s="236" t="s">
        <v>301</v>
      </c>
      <c r="E426" s="247" t="s">
        <v>1</v>
      </c>
      <c r="F426" s="248" t="s">
        <v>643</v>
      </c>
      <c r="G426" s="246"/>
      <c r="H426" s="249">
        <v>69.814999999999998</v>
      </c>
      <c r="I426" s="250"/>
      <c r="J426" s="246"/>
      <c r="K426" s="246"/>
      <c r="L426" s="251"/>
      <c r="M426" s="252"/>
      <c r="N426" s="253"/>
      <c r="O426" s="253"/>
      <c r="P426" s="253"/>
      <c r="Q426" s="253"/>
      <c r="R426" s="253"/>
      <c r="S426" s="253"/>
      <c r="T426" s="25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5" t="s">
        <v>301</v>
      </c>
      <c r="AU426" s="255" t="s">
        <v>120</v>
      </c>
      <c r="AV426" s="14" t="s">
        <v>120</v>
      </c>
      <c r="AW426" s="14" t="s">
        <v>32</v>
      </c>
      <c r="AX426" s="14" t="s">
        <v>77</v>
      </c>
      <c r="AY426" s="255" t="s">
        <v>292</v>
      </c>
    </row>
    <row r="427" s="14" customFormat="1">
      <c r="A427" s="14"/>
      <c r="B427" s="245"/>
      <c r="C427" s="246"/>
      <c r="D427" s="236" t="s">
        <v>301</v>
      </c>
      <c r="E427" s="247" t="s">
        <v>1</v>
      </c>
      <c r="F427" s="248" t="s">
        <v>644</v>
      </c>
      <c r="G427" s="246"/>
      <c r="H427" s="249">
        <v>-6.4400000000000004</v>
      </c>
      <c r="I427" s="250"/>
      <c r="J427" s="246"/>
      <c r="K427" s="246"/>
      <c r="L427" s="251"/>
      <c r="M427" s="252"/>
      <c r="N427" s="253"/>
      <c r="O427" s="253"/>
      <c r="P427" s="253"/>
      <c r="Q427" s="253"/>
      <c r="R427" s="253"/>
      <c r="S427" s="253"/>
      <c r="T427" s="25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5" t="s">
        <v>301</v>
      </c>
      <c r="AU427" s="255" t="s">
        <v>120</v>
      </c>
      <c r="AV427" s="14" t="s">
        <v>120</v>
      </c>
      <c r="AW427" s="14" t="s">
        <v>32</v>
      </c>
      <c r="AX427" s="14" t="s">
        <v>77</v>
      </c>
      <c r="AY427" s="255" t="s">
        <v>292</v>
      </c>
    </row>
    <row r="428" s="13" customFormat="1">
      <c r="A428" s="13"/>
      <c r="B428" s="234"/>
      <c r="C428" s="235"/>
      <c r="D428" s="236" t="s">
        <v>301</v>
      </c>
      <c r="E428" s="237" t="s">
        <v>1</v>
      </c>
      <c r="F428" s="238" t="s">
        <v>540</v>
      </c>
      <c r="G428" s="235"/>
      <c r="H428" s="237" t="s">
        <v>1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301</v>
      </c>
      <c r="AU428" s="244" t="s">
        <v>120</v>
      </c>
      <c r="AV428" s="13" t="s">
        <v>85</v>
      </c>
      <c r="AW428" s="13" t="s">
        <v>32</v>
      </c>
      <c r="AX428" s="13" t="s">
        <v>77</v>
      </c>
      <c r="AY428" s="244" t="s">
        <v>292</v>
      </c>
    </row>
    <row r="429" s="14" customFormat="1">
      <c r="A429" s="14"/>
      <c r="B429" s="245"/>
      <c r="C429" s="246"/>
      <c r="D429" s="236" t="s">
        <v>301</v>
      </c>
      <c r="E429" s="247" t="s">
        <v>1</v>
      </c>
      <c r="F429" s="248" t="s">
        <v>645</v>
      </c>
      <c r="G429" s="246"/>
      <c r="H429" s="249">
        <v>11.558999999999999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301</v>
      </c>
      <c r="AU429" s="255" t="s">
        <v>120</v>
      </c>
      <c r="AV429" s="14" t="s">
        <v>120</v>
      </c>
      <c r="AW429" s="14" t="s">
        <v>32</v>
      </c>
      <c r="AX429" s="14" t="s">
        <v>77</v>
      </c>
      <c r="AY429" s="255" t="s">
        <v>292</v>
      </c>
    </row>
    <row r="430" s="14" customFormat="1">
      <c r="A430" s="14"/>
      <c r="B430" s="245"/>
      <c r="C430" s="246"/>
      <c r="D430" s="236" t="s">
        <v>301</v>
      </c>
      <c r="E430" s="247" t="s">
        <v>1</v>
      </c>
      <c r="F430" s="248" t="s">
        <v>646</v>
      </c>
      <c r="G430" s="246"/>
      <c r="H430" s="249">
        <v>-3.2200000000000002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301</v>
      </c>
      <c r="AU430" s="255" t="s">
        <v>120</v>
      </c>
      <c r="AV430" s="14" t="s">
        <v>120</v>
      </c>
      <c r="AW430" s="14" t="s">
        <v>32</v>
      </c>
      <c r="AX430" s="14" t="s">
        <v>77</v>
      </c>
      <c r="AY430" s="255" t="s">
        <v>292</v>
      </c>
    </row>
    <row r="431" s="14" customFormat="1">
      <c r="A431" s="14"/>
      <c r="B431" s="245"/>
      <c r="C431" s="246"/>
      <c r="D431" s="236" t="s">
        <v>301</v>
      </c>
      <c r="E431" s="247" t="s">
        <v>1</v>
      </c>
      <c r="F431" s="248" t="s">
        <v>647</v>
      </c>
      <c r="G431" s="246"/>
      <c r="H431" s="249">
        <v>17.658000000000001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301</v>
      </c>
      <c r="AU431" s="255" t="s">
        <v>120</v>
      </c>
      <c r="AV431" s="14" t="s">
        <v>120</v>
      </c>
      <c r="AW431" s="14" t="s">
        <v>32</v>
      </c>
      <c r="AX431" s="14" t="s">
        <v>77</v>
      </c>
      <c r="AY431" s="255" t="s">
        <v>292</v>
      </c>
    </row>
    <row r="432" s="15" customFormat="1">
      <c r="A432" s="15"/>
      <c r="B432" s="256"/>
      <c r="C432" s="257"/>
      <c r="D432" s="236" t="s">
        <v>301</v>
      </c>
      <c r="E432" s="258" t="s">
        <v>1</v>
      </c>
      <c r="F432" s="259" t="s">
        <v>304</v>
      </c>
      <c r="G432" s="257"/>
      <c r="H432" s="260">
        <v>89.372</v>
      </c>
      <c r="I432" s="261"/>
      <c r="J432" s="257"/>
      <c r="K432" s="257"/>
      <c r="L432" s="262"/>
      <c r="M432" s="263"/>
      <c r="N432" s="264"/>
      <c r="O432" s="264"/>
      <c r="P432" s="264"/>
      <c r="Q432" s="264"/>
      <c r="R432" s="264"/>
      <c r="S432" s="264"/>
      <c r="T432" s="26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66" t="s">
        <v>301</v>
      </c>
      <c r="AU432" s="266" t="s">
        <v>120</v>
      </c>
      <c r="AV432" s="15" t="s">
        <v>299</v>
      </c>
      <c r="AW432" s="15" t="s">
        <v>32</v>
      </c>
      <c r="AX432" s="15" t="s">
        <v>85</v>
      </c>
      <c r="AY432" s="266" t="s">
        <v>292</v>
      </c>
    </row>
    <row r="433" s="2" customFormat="1" ht="24.15" customHeight="1">
      <c r="A433" s="39"/>
      <c r="B433" s="40"/>
      <c r="C433" s="221" t="s">
        <v>648</v>
      </c>
      <c r="D433" s="221" t="s">
        <v>294</v>
      </c>
      <c r="E433" s="222" t="s">
        <v>649</v>
      </c>
      <c r="F433" s="223" t="s">
        <v>650</v>
      </c>
      <c r="G433" s="224" t="s">
        <v>297</v>
      </c>
      <c r="H433" s="225">
        <v>1096.8530000000001</v>
      </c>
      <c r="I433" s="226"/>
      <c r="J433" s="227">
        <f>ROUND(I433*H433,2)</f>
        <v>0</v>
      </c>
      <c r="K433" s="223" t="s">
        <v>298</v>
      </c>
      <c r="L433" s="45"/>
      <c r="M433" s="228" t="s">
        <v>1</v>
      </c>
      <c r="N433" s="229" t="s">
        <v>43</v>
      </c>
      <c r="O433" s="92"/>
      <c r="P433" s="230">
        <f>O433*H433</f>
        <v>0</v>
      </c>
      <c r="Q433" s="230">
        <v>0.12021</v>
      </c>
      <c r="R433" s="230">
        <f>Q433*H433</f>
        <v>131.85269913000002</v>
      </c>
      <c r="S433" s="230">
        <v>0</v>
      </c>
      <c r="T433" s="231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32" t="s">
        <v>299</v>
      </c>
      <c r="AT433" s="232" t="s">
        <v>294</v>
      </c>
      <c r="AU433" s="232" t="s">
        <v>120</v>
      </c>
      <c r="AY433" s="18" t="s">
        <v>292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8" t="s">
        <v>120</v>
      </c>
      <c r="BK433" s="233">
        <f>ROUND(I433*H433,2)</f>
        <v>0</v>
      </c>
      <c r="BL433" s="18" t="s">
        <v>299</v>
      </c>
      <c r="BM433" s="232" t="s">
        <v>651</v>
      </c>
    </row>
    <row r="434" s="13" customFormat="1">
      <c r="A434" s="13"/>
      <c r="B434" s="234"/>
      <c r="C434" s="235"/>
      <c r="D434" s="236" t="s">
        <v>301</v>
      </c>
      <c r="E434" s="237" t="s">
        <v>1</v>
      </c>
      <c r="F434" s="238" t="s">
        <v>536</v>
      </c>
      <c r="G434" s="235"/>
      <c r="H434" s="237" t="s">
        <v>1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301</v>
      </c>
      <c r="AU434" s="244" t="s">
        <v>120</v>
      </c>
      <c r="AV434" s="13" t="s">
        <v>85</v>
      </c>
      <c r="AW434" s="13" t="s">
        <v>32</v>
      </c>
      <c r="AX434" s="13" t="s">
        <v>77</v>
      </c>
      <c r="AY434" s="244" t="s">
        <v>292</v>
      </c>
    </row>
    <row r="435" s="14" customFormat="1">
      <c r="A435" s="14"/>
      <c r="B435" s="245"/>
      <c r="C435" s="246"/>
      <c r="D435" s="236" t="s">
        <v>301</v>
      </c>
      <c r="E435" s="247" t="s">
        <v>1</v>
      </c>
      <c r="F435" s="248" t="s">
        <v>652</v>
      </c>
      <c r="G435" s="246"/>
      <c r="H435" s="249">
        <v>231.81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301</v>
      </c>
      <c r="AU435" s="255" t="s">
        <v>120</v>
      </c>
      <c r="AV435" s="14" t="s">
        <v>120</v>
      </c>
      <c r="AW435" s="14" t="s">
        <v>32</v>
      </c>
      <c r="AX435" s="14" t="s">
        <v>77</v>
      </c>
      <c r="AY435" s="255" t="s">
        <v>292</v>
      </c>
    </row>
    <row r="436" s="14" customFormat="1">
      <c r="A436" s="14"/>
      <c r="B436" s="245"/>
      <c r="C436" s="246"/>
      <c r="D436" s="236" t="s">
        <v>301</v>
      </c>
      <c r="E436" s="247" t="s">
        <v>1</v>
      </c>
      <c r="F436" s="248" t="s">
        <v>653</v>
      </c>
      <c r="G436" s="246"/>
      <c r="H436" s="249">
        <v>-56.479999999999997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301</v>
      </c>
      <c r="AU436" s="255" t="s">
        <v>120</v>
      </c>
      <c r="AV436" s="14" t="s">
        <v>120</v>
      </c>
      <c r="AW436" s="14" t="s">
        <v>32</v>
      </c>
      <c r="AX436" s="14" t="s">
        <v>77</v>
      </c>
      <c r="AY436" s="255" t="s">
        <v>292</v>
      </c>
    </row>
    <row r="437" s="14" customFormat="1">
      <c r="A437" s="14"/>
      <c r="B437" s="245"/>
      <c r="C437" s="246"/>
      <c r="D437" s="236" t="s">
        <v>301</v>
      </c>
      <c r="E437" s="247" t="s">
        <v>1</v>
      </c>
      <c r="F437" s="248" t="s">
        <v>654</v>
      </c>
      <c r="G437" s="246"/>
      <c r="H437" s="249">
        <v>26.552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301</v>
      </c>
      <c r="AU437" s="255" t="s">
        <v>120</v>
      </c>
      <c r="AV437" s="14" t="s">
        <v>120</v>
      </c>
      <c r="AW437" s="14" t="s">
        <v>32</v>
      </c>
      <c r="AX437" s="14" t="s">
        <v>77</v>
      </c>
      <c r="AY437" s="255" t="s">
        <v>292</v>
      </c>
    </row>
    <row r="438" s="14" customFormat="1">
      <c r="A438" s="14"/>
      <c r="B438" s="245"/>
      <c r="C438" s="246"/>
      <c r="D438" s="236" t="s">
        <v>301</v>
      </c>
      <c r="E438" s="247" t="s">
        <v>1</v>
      </c>
      <c r="F438" s="248" t="s">
        <v>655</v>
      </c>
      <c r="G438" s="246"/>
      <c r="H438" s="249">
        <v>13.276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301</v>
      </c>
      <c r="AU438" s="255" t="s">
        <v>120</v>
      </c>
      <c r="AV438" s="14" t="s">
        <v>120</v>
      </c>
      <c r="AW438" s="14" t="s">
        <v>32</v>
      </c>
      <c r="AX438" s="14" t="s">
        <v>77</v>
      </c>
      <c r="AY438" s="255" t="s">
        <v>292</v>
      </c>
    </row>
    <row r="439" s="16" customFormat="1">
      <c r="A439" s="16"/>
      <c r="B439" s="267"/>
      <c r="C439" s="268"/>
      <c r="D439" s="236" t="s">
        <v>301</v>
      </c>
      <c r="E439" s="269" t="s">
        <v>1</v>
      </c>
      <c r="F439" s="270" t="s">
        <v>316</v>
      </c>
      <c r="G439" s="268"/>
      <c r="H439" s="271">
        <v>215.15799999999999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T439" s="277" t="s">
        <v>301</v>
      </c>
      <c r="AU439" s="277" t="s">
        <v>120</v>
      </c>
      <c r="AV439" s="16" t="s">
        <v>317</v>
      </c>
      <c r="AW439" s="16" t="s">
        <v>32</v>
      </c>
      <c r="AX439" s="16" t="s">
        <v>77</v>
      </c>
      <c r="AY439" s="277" t="s">
        <v>292</v>
      </c>
    </row>
    <row r="440" s="13" customFormat="1">
      <c r="A440" s="13"/>
      <c r="B440" s="234"/>
      <c r="C440" s="235"/>
      <c r="D440" s="236" t="s">
        <v>301</v>
      </c>
      <c r="E440" s="237" t="s">
        <v>1</v>
      </c>
      <c r="F440" s="238" t="s">
        <v>656</v>
      </c>
      <c r="G440" s="235"/>
      <c r="H440" s="237" t="s">
        <v>1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301</v>
      </c>
      <c r="AU440" s="244" t="s">
        <v>120</v>
      </c>
      <c r="AV440" s="13" t="s">
        <v>85</v>
      </c>
      <c r="AW440" s="13" t="s">
        <v>32</v>
      </c>
      <c r="AX440" s="13" t="s">
        <v>77</v>
      </c>
      <c r="AY440" s="244" t="s">
        <v>292</v>
      </c>
    </row>
    <row r="441" s="14" customFormat="1">
      <c r="A441" s="14"/>
      <c r="B441" s="245"/>
      <c r="C441" s="246"/>
      <c r="D441" s="236" t="s">
        <v>301</v>
      </c>
      <c r="E441" s="247" t="s">
        <v>1</v>
      </c>
      <c r="F441" s="248" t="s">
        <v>657</v>
      </c>
      <c r="G441" s="246"/>
      <c r="H441" s="249">
        <v>231.74500000000001</v>
      </c>
      <c r="I441" s="250"/>
      <c r="J441" s="246"/>
      <c r="K441" s="246"/>
      <c r="L441" s="251"/>
      <c r="M441" s="252"/>
      <c r="N441" s="253"/>
      <c r="O441" s="253"/>
      <c r="P441" s="253"/>
      <c r="Q441" s="253"/>
      <c r="R441" s="253"/>
      <c r="S441" s="253"/>
      <c r="T441" s="25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5" t="s">
        <v>301</v>
      </c>
      <c r="AU441" s="255" t="s">
        <v>120</v>
      </c>
      <c r="AV441" s="14" t="s">
        <v>120</v>
      </c>
      <c r="AW441" s="14" t="s">
        <v>32</v>
      </c>
      <c r="AX441" s="14" t="s">
        <v>77</v>
      </c>
      <c r="AY441" s="255" t="s">
        <v>292</v>
      </c>
    </row>
    <row r="442" s="14" customFormat="1">
      <c r="A442" s="14"/>
      <c r="B442" s="245"/>
      <c r="C442" s="246"/>
      <c r="D442" s="236" t="s">
        <v>301</v>
      </c>
      <c r="E442" s="247" t="s">
        <v>1</v>
      </c>
      <c r="F442" s="248" t="s">
        <v>653</v>
      </c>
      <c r="G442" s="246"/>
      <c r="H442" s="249">
        <v>-56.479999999999997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301</v>
      </c>
      <c r="AU442" s="255" t="s">
        <v>120</v>
      </c>
      <c r="AV442" s="14" t="s">
        <v>120</v>
      </c>
      <c r="AW442" s="14" t="s">
        <v>32</v>
      </c>
      <c r="AX442" s="14" t="s">
        <v>77</v>
      </c>
      <c r="AY442" s="255" t="s">
        <v>292</v>
      </c>
    </row>
    <row r="443" s="14" customFormat="1">
      <c r="A443" s="14"/>
      <c r="B443" s="245"/>
      <c r="C443" s="246"/>
      <c r="D443" s="236" t="s">
        <v>301</v>
      </c>
      <c r="E443" s="247" t="s">
        <v>1</v>
      </c>
      <c r="F443" s="248" t="s">
        <v>654</v>
      </c>
      <c r="G443" s="246"/>
      <c r="H443" s="249">
        <v>26.552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301</v>
      </c>
      <c r="AU443" s="255" t="s">
        <v>120</v>
      </c>
      <c r="AV443" s="14" t="s">
        <v>120</v>
      </c>
      <c r="AW443" s="14" t="s">
        <v>32</v>
      </c>
      <c r="AX443" s="14" t="s">
        <v>77</v>
      </c>
      <c r="AY443" s="255" t="s">
        <v>292</v>
      </c>
    </row>
    <row r="444" s="14" customFormat="1">
      <c r="A444" s="14"/>
      <c r="B444" s="245"/>
      <c r="C444" s="246"/>
      <c r="D444" s="236" t="s">
        <v>301</v>
      </c>
      <c r="E444" s="247" t="s">
        <v>1</v>
      </c>
      <c r="F444" s="248" t="s">
        <v>658</v>
      </c>
      <c r="G444" s="246"/>
      <c r="H444" s="249">
        <v>50.881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301</v>
      </c>
      <c r="AU444" s="255" t="s">
        <v>120</v>
      </c>
      <c r="AV444" s="14" t="s">
        <v>120</v>
      </c>
      <c r="AW444" s="14" t="s">
        <v>32</v>
      </c>
      <c r="AX444" s="14" t="s">
        <v>77</v>
      </c>
      <c r="AY444" s="255" t="s">
        <v>292</v>
      </c>
    </row>
    <row r="445" s="14" customFormat="1">
      <c r="A445" s="14"/>
      <c r="B445" s="245"/>
      <c r="C445" s="246"/>
      <c r="D445" s="236" t="s">
        <v>301</v>
      </c>
      <c r="E445" s="247" t="s">
        <v>1</v>
      </c>
      <c r="F445" s="248" t="s">
        <v>659</v>
      </c>
      <c r="G445" s="246"/>
      <c r="H445" s="249">
        <v>10.672000000000001</v>
      </c>
      <c r="I445" s="250"/>
      <c r="J445" s="246"/>
      <c r="K445" s="246"/>
      <c r="L445" s="251"/>
      <c r="M445" s="252"/>
      <c r="N445" s="253"/>
      <c r="O445" s="253"/>
      <c r="P445" s="253"/>
      <c r="Q445" s="253"/>
      <c r="R445" s="253"/>
      <c r="S445" s="253"/>
      <c r="T445" s="25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5" t="s">
        <v>301</v>
      </c>
      <c r="AU445" s="255" t="s">
        <v>120</v>
      </c>
      <c r="AV445" s="14" t="s">
        <v>120</v>
      </c>
      <c r="AW445" s="14" t="s">
        <v>32</v>
      </c>
      <c r="AX445" s="14" t="s">
        <v>77</v>
      </c>
      <c r="AY445" s="255" t="s">
        <v>292</v>
      </c>
    </row>
    <row r="446" s="14" customFormat="1">
      <c r="A446" s="14"/>
      <c r="B446" s="245"/>
      <c r="C446" s="246"/>
      <c r="D446" s="236" t="s">
        <v>301</v>
      </c>
      <c r="E446" s="247" t="s">
        <v>1</v>
      </c>
      <c r="F446" s="248" t="s">
        <v>660</v>
      </c>
      <c r="G446" s="246"/>
      <c r="H446" s="249">
        <v>-5.827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301</v>
      </c>
      <c r="AU446" s="255" t="s">
        <v>120</v>
      </c>
      <c r="AV446" s="14" t="s">
        <v>120</v>
      </c>
      <c r="AW446" s="14" t="s">
        <v>32</v>
      </c>
      <c r="AX446" s="14" t="s">
        <v>77</v>
      </c>
      <c r="AY446" s="255" t="s">
        <v>292</v>
      </c>
    </row>
    <row r="447" s="16" customFormat="1">
      <c r="A447" s="16"/>
      <c r="B447" s="267"/>
      <c r="C447" s="268"/>
      <c r="D447" s="236" t="s">
        <v>301</v>
      </c>
      <c r="E447" s="269" t="s">
        <v>1</v>
      </c>
      <c r="F447" s="270" t="s">
        <v>316</v>
      </c>
      <c r="G447" s="268"/>
      <c r="H447" s="271">
        <v>257.54300000000001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T447" s="277" t="s">
        <v>301</v>
      </c>
      <c r="AU447" s="277" t="s">
        <v>120</v>
      </c>
      <c r="AV447" s="16" t="s">
        <v>317</v>
      </c>
      <c r="AW447" s="16" t="s">
        <v>32</v>
      </c>
      <c r="AX447" s="16" t="s">
        <v>77</v>
      </c>
      <c r="AY447" s="277" t="s">
        <v>292</v>
      </c>
    </row>
    <row r="448" s="13" customFormat="1">
      <c r="A448" s="13"/>
      <c r="B448" s="234"/>
      <c r="C448" s="235"/>
      <c r="D448" s="236" t="s">
        <v>301</v>
      </c>
      <c r="E448" s="237" t="s">
        <v>1</v>
      </c>
      <c r="F448" s="238" t="s">
        <v>544</v>
      </c>
      <c r="G448" s="235"/>
      <c r="H448" s="237" t="s">
        <v>1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301</v>
      </c>
      <c r="AU448" s="244" t="s">
        <v>120</v>
      </c>
      <c r="AV448" s="13" t="s">
        <v>85</v>
      </c>
      <c r="AW448" s="13" t="s">
        <v>32</v>
      </c>
      <c r="AX448" s="13" t="s">
        <v>77</v>
      </c>
      <c r="AY448" s="244" t="s">
        <v>292</v>
      </c>
    </row>
    <row r="449" s="14" customFormat="1">
      <c r="A449" s="14"/>
      <c r="B449" s="245"/>
      <c r="C449" s="246"/>
      <c r="D449" s="236" t="s">
        <v>301</v>
      </c>
      <c r="E449" s="247" t="s">
        <v>1</v>
      </c>
      <c r="F449" s="248" t="s">
        <v>661</v>
      </c>
      <c r="G449" s="246"/>
      <c r="H449" s="249">
        <v>231.87600000000001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301</v>
      </c>
      <c r="AU449" s="255" t="s">
        <v>120</v>
      </c>
      <c r="AV449" s="14" t="s">
        <v>120</v>
      </c>
      <c r="AW449" s="14" t="s">
        <v>32</v>
      </c>
      <c r="AX449" s="14" t="s">
        <v>77</v>
      </c>
      <c r="AY449" s="255" t="s">
        <v>292</v>
      </c>
    </row>
    <row r="450" s="14" customFormat="1">
      <c r="A450" s="14"/>
      <c r="B450" s="245"/>
      <c r="C450" s="246"/>
      <c r="D450" s="236" t="s">
        <v>301</v>
      </c>
      <c r="E450" s="247" t="s">
        <v>1</v>
      </c>
      <c r="F450" s="248" t="s">
        <v>653</v>
      </c>
      <c r="G450" s="246"/>
      <c r="H450" s="249">
        <v>-56.479999999999997</v>
      </c>
      <c r="I450" s="250"/>
      <c r="J450" s="246"/>
      <c r="K450" s="246"/>
      <c r="L450" s="251"/>
      <c r="M450" s="252"/>
      <c r="N450" s="253"/>
      <c r="O450" s="253"/>
      <c r="P450" s="253"/>
      <c r="Q450" s="253"/>
      <c r="R450" s="253"/>
      <c r="S450" s="253"/>
      <c r="T450" s="25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5" t="s">
        <v>301</v>
      </c>
      <c r="AU450" s="255" t="s">
        <v>120</v>
      </c>
      <c r="AV450" s="14" t="s">
        <v>120</v>
      </c>
      <c r="AW450" s="14" t="s">
        <v>32</v>
      </c>
      <c r="AX450" s="14" t="s">
        <v>77</v>
      </c>
      <c r="AY450" s="255" t="s">
        <v>292</v>
      </c>
    </row>
    <row r="451" s="14" customFormat="1">
      <c r="A451" s="14"/>
      <c r="B451" s="245"/>
      <c r="C451" s="246"/>
      <c r="D451" s="236" t="s">
        <v>301</v>
      </c>
      <c r="E451" s="247" t="s">
        <v>1</v>
      </c>
      <c r="F451" s="248" t="s">
        <v>662</v>
      </c>
      <c r="G451" s="246"/>
      <c r="H451" s="249">
        <v>26.667000000000002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301</v>
      </c>
      <c r="AU451" s="255" t="s">
        <v>120</v>
      </c>
      <c r="AV451" s="14" t="s">
        <v>120</v>
      </c>
      <c r="AW451" s="14" t="s">
        <v>32</v>
      </c>
      <c r="AX451" s="14" t="s">
        <v>77</v>
      </c>
      <c r="AY451" s="255" t="s">
        <v>292</v>
      </c>
    </row>
    <row r="452" s="14" customFormat="1">
      <c r="A452" s="14"/>
      <c r="B452" s="245"/>
      <c r="C452" s="246"/>
      <c r="D452" s="236" t="s">
        <v>301</v>
      </c>
      <c r="E452" s="247" t="s">
        <v>1</v>
      </c>
      <c r="F452" s="248" t="s">
        <v>663</v>
      </c>
      <c r="G452" s="246"/>
      <c r="H452" s="249">
        <v>38.781999999999996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301</v>
      </c>
      <c r="AU452" s="255" t="s">
        <v>120</v>
      </c>
      <c r="AV452" s="14" t="s">
        <v>120</v>
      </c>
      <c r="AW452" s="14" t="s">
        <v>32</v>
      </c>
      <c r="AX452" s="14" t="s">
        <v>77</v>
      </c>
      <c r="AY452" s="255" t="s">
        <v>292</v>
      </c>
    </row>
    <row r="453" s="14" customFormat="1">
      <c r="A453" s="14"/>
      <c r="B453" s="245"/>
      <c r="C453" s="246"/>
      <c r="D453" s="236" t="s">
        <v>301</v>
      </c>
      <c r="E453" s="247" t="s">
        <v>1</v>
      </c>
      <c r="F453" s="248" t="s">
        <v>664</v>
      </c>
      <c r="G453" s="246"/>
      <c r="H453" s="249">
        <v>-4.5</v>
      </c>
      <c r="I453" s="250"/>
      <c r="J453" s="246"/>
      <c r="K453" s="246"/>
      <c r="L453" s="251"/>
      <c r="M453" s="252"/>
      <c r="N453" s="253"/>
      <c r="O453" s="253"/>
      <c r="P453" s="253"/>
      <c r="Q453" s="253"/>
      <c r="R453" s="253"/>
      <c r="S453" s="253"/>
      <c r="T453" s="25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5" t="s">
        <v>301</v>
      </c>
      <c r="AU453" s="255" t="s">
        <v>120</v>
      </c>
      <c r="AV453" s="14" t="s">
        <v>120</v>
      </c>
      <c r="AW453" s="14" t="s">
        <v>32</v>
      </c>
      <c r="AX453" s="14" t="s">
        <v>77</v>
      </c>
      <c r="AY453" s="255" t="s">
        <v>292</v>
      </c>
    </row>
    <row r="454" s="16" customFormat="1">
      <c r="A454" s="16"/>
      <c r="B454" s="267"/>
      <c r="C454" s="268"/>
      <c r="D454" s="236" t="s">
        <v>301</v>
      </c>
      <c r="E454" s="269" t="s">
        <v>1</v>
      </c>
      <c r="F454" s="270" t="s">
        <v>316</v>
      </c>
      <c r="G454" s="268"/>
      <c r="H454" s="271">
        <v>236.345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T454" s="277" t="s">
        <v>301</v>
      </c>
      <c r="AU454" s="277" t="s">
        <v>120</v>
      </c>
      <c r="AV454" s="16" t="s">
        <v>317</v>
      </c>
      <c r="AW454" s="16" t="s">
        <v>32</v>
      </c>
      <c r="AX454" s="16" t="s">
        <v>77</v>
      </c>
      <c r="AY454" s="277" t="s">
        <v>292</v>
      </c>
    </row>
    <row r="455" s="13" customFormat="1">
      <c r="A455" s="13"/>
      <c r="B455" s="234"/>
      <c r="C455" s="235"/>
      <c r="D455" s="236" t="s">
        <v>301</v>
      </c>
      <c r="E455" s="237" t="s">
        <v>1</v>
      </c>
      <c r="F455" s="238" t="s">
        <v>547</v>
      </c>
      <c r="G455" s="235"/>
      <c r="H455" s="237" t="s">
        <v>1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301</v>
      </c>
      <c r="AU455" s="244" t="s">
        <v>120</v>
      </c>
      <c r="AV455" s="13" t="s">
        <v>85</v>
      </c>
      <c r="AW455" s="13" t="s">
        <v>32</v>
      </c>
      <c r="AX455" s="13" t="s">
        <v>77</v>
      </c>
      <c r="AY455" s="244" t="s">
        <v>292</v>
      </c>
    </row>
    <row r="456" s="14" customFormat="1">
      <c r="A456" s="14"/>
      <c r="B456" s="245"/>
      <c r="C456" s="246"/>
      <c r="D456" s="236" t="s">
        <v>301</v>
      </c>
      <c r="E456" s="247" t="s">
        <v>1</v>
      </c>
      <c r="F456" s="248" t="s">
        <v>665</v>
      </c>
      <c r="G456" s="246"/>
      <c r="H456" s="249">
        <v>231.05799999999999</v>
      </c>
      <c r="I456" s="250"/>
      <c r="J456" s="246"/>
      <c r="K456" s="246"/>
      <c r="L456" s="251"/>
      <c r="M456" s="252"/>
      <c r="N456" s="253"/>
      <c r="O456" s="253"/>
      <c r="P456" s="253"/>
      <c r="Q456" s="253"/>
      <c r="R456" s="253"/>
      <c r="S456" s="253"/>
      <c r="T456" s="25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301</v>
      </c>
      <c r="AU456" s="255" t="s">
        <v>120</v>
      </c>
      <c r="AV456" s="14" t="s">
        <v>120</v>
      </c>
      <c r="AW456" s="14" t="s">
        <v>32</v>
      </c>
      <c r="AX456" s="14" t="s">
        <v>77</v>
      </c>
      <c r="AY456" s="255" t="s">
        <v>292</v>
      </c>
    </row>
    <row r="457" s="14" customFormat="1">
      <c r="A457" s="14"/>
      <c r="B457" s="245"/>
      <c r="C457" s="246"/>
      <c r="D457" s="236" t="s">
        <v>301</v>
      </c>
      <c r="E457" s="247" t="s">
        <v>1</v>
      </c>
      <c r="F457" s="248" t="s">
        <v>653</v>
      </c>
      <c r="G457" s="246"/>
      <c r="H457" s="249">
        <v>-56.479999999999997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301</v>
      </c>
      <c r="AU457" s="255" t="s">
        <v>120</v>
      </c>
      <c r="AV457" s="14" t="s">
        <v>120</v>
      </c>
      <c r="AW457" s="14" t="s">
        <v>32</v>
      </c>
      <c r="AX457" s="14" t="s">
        <v>77</v>
      </c>
      <c r="AY457" s="255" t="s">
        <v>292</v>
      </c>
    </row>
    <row r="458" s="14" customFormat="1">
      <c r="A458" s="14"/>
      <c r="B458" s="245"/>
      <c r="C458" s="246"/>
      <c r="D458" s="236" t="s">
        <v>301</v>
      </c>
      <c r="E458" s="247" t="s">
        <v>1</v>
      </c>
      <c r="F458" s="248" t="s">
        <v>662</v>
      </c>
      <c r="G458" s="246"/>
      <c r="H458" s="249">
        <v>26.667000000000002</v>
      </c>
      <c r="I458" s="250"/>
      <c r="J458" s="246"/>
      <c r="K458" s="246"/>
      <c r="L458" s="251"/>
      <c r="M458" s="252"/>
      <c r="N458" s="253"/>
      <c r="O458" s="253"/>
      <c r="P458" s="253"/>
      <c r="Q458" s="253"/>
      <c r="R458" s="253"/>
      <c r="S458" s="253"/>
      <c r="T458" s="25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5" t="s">
        <v>301</v>
      </c>
      <c r="AU458" s="255" t="s">
        <v>120</v>
      </c>
      <c r="AV458" s="14" t="s">
        <v>120</v>
      </c>
      <c r="AW458" s="14" t="s">
        <v>32</v>
      </c>
      <c r="AX458" s="14" t="s">
        <v>77</v>
      </c>
      <c r="AY458" s="255" t="s">
        <v>292</v>
      </c>
    </row>
    <row r="459" s="14" customFormat="1">
      <c r="A459" s="14"/>
      <c r="B459" s="245"/>
      <c r="C459" s="246"/>
      <c r="D459" s="236" t="s">
        <v>301</v>
      </c>
      <c r="E459" s="247" t="s">
        <v>1</v>
      </c>
      <c r="F459" s="248" t="s">
        <v>663</v>
      </c>
      <c r="G459" s="246"/>
      <c r="H459" s="249">
        <v>38.781999999999996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301</v>
      </c>
      <c r="AU459" s="255" t="s">
        <v>120</v>
      </c>
      <c r="AV459" s="14" t="s">
        <v>120</v>
      </c>
      <c r="AW459" s="14" t="s">
        <v>32</v>
      </c>
      <c r="AX459" s="14" t="s">
        <v>77</v>
      </c>
      <c r="AY459" s="255" t="s">
        <v>292</v>
      </c>
    </row>
    <row r="460" s="16" customFormat="1">
      <c r="A460" s="16"/>
      <c r="B460" s="267"/>
      <c r="C460" s="268"/>
      <c r="D460" s="236" t="s">
        <v>301</v>
      </c>
      <c r="E460" s="269" t="s">
        <v>1</v>
      </c>
      <c r="F460" s="270" t="s">
        <v>316</v>
      </c>
      <c r="G460" s="268"/>
      <c r="H460" s="271">
        <v>240.02699999999999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T460" s="277" t="s">
        <v>301</v>
      </c>
      <c r="AU460" s="277" t="s">
        <v>120</v>
      </c>
      <c r="AV460" s="16" t="s">
        <v>317</v>
      </c>
      <c r="AW460" s="16" t="s">
        <v>32</v>
      </c>
      <c r="AX460" s="16" t="s">
        <v>77</v>
      </c>
      <c r="AY460" s="277" t="s">
        <v>292</v>
      </c>
    </row>
    <row r="461" s="13" customFormat="1">
      <c r="A461" s="13"/>
      <c r="B461" s="234"/>
      <c r="C461" s="235"/>
      <c r="D461" s="236" t="s">
        <v>301</v>
      </c>
      <c r="E461" s="237" t="s">
        <v>1</v>
      </c>
      <c r="F461" s="238" t="s">
        <v>550</v>
      </c>
      <c r="G461" s="235"/>
      <c r="H461" s="237" t="s">
        <v>1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301</v>
      </c>
      <c r="AU461" s="244" t="s">
        <v>120</v>
      </c>
      <c r="AV461" s="13" t="s">
        <v>85</v>
      </c>
      <c r="AW461" s="13" t="s">
        <v>32</v>
      </c>
      <c r="AX461" s="13" t="s">
        <v>77</v>
      </c>
      <c r="AY461" s="244" t="s">
        <v>292</v>
      </c>
    </row>
    <row r="462" s="14" customFormat="1">
      <c r="A462" s="14"/>
      <c r="B462" s="245"/>
      <c r="C462" s="246"/>
      <c r="D462" s="236" t="s">
        <v>301</v>
      </c>
      <c r="E462" s="247" t="s">
        <v>1</v>
      </c>
      <c r="F462" s="248" t="s">
        <v>666</v>
      </c>
      <c r="G462" s="246"/>
      <c r="H462" s="249">
        <v>17.527000000000001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301</v>
      </c>
      <c r="AU462" s="255" t="s">
        <v>120</v>
      </c>
      <c r="AV462" s="14" t="s">
        <v>120</v>
      </c>
      <c r="AW462" s="14" t="s">
        <v>32</v>
      </c>
      <c r="AX462" s="14" t="s">
        <v>77</v>
      </c>
      <c r="AY462" s="255" t="s">
        <v>292</v>
      </c>
    </row>
    <row r="463" s="14" customFormat="1">
      <c r="A463" s="14"/>
      <c r="B463" s="245"/>
      <c r="C463" s="246"/>
      <c r="D463" s="236" t="s">
        <v>301</v>
      </c>
      <c r="E463" s="247" t="s">
        <v>1</v>
      </c>
      <c r="F463" s="248" t="s">
        <v>667</v>
      </c>
      <c r="G463" s="246"/>
      <c r="H463" s="249">
        <v>82.634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301</v>
      </c>
      <c r="AU463" s="255" t="s">
        <v>120</v>
      </c>
      <c r="AV463" s="14" t="s">
        <v>120</v>
      </c>
      <c r="AW463" s="14" t="s">
        <v>32</v>
      </c>
      <c r="AX463" s="14" t="s">
        <v>77</v>
      </c>
      <c r="AY463" s="255" t="s">
        <v>292</v>
      </c>
    </row>
    <row r="464" s="14" customFormat="1">
      <c r="A464" s="14"/>
      <c r="B464" s="245"/>
      <c r="C464" s="246"/>
      <c r="D464" s="236" t="s">
        <v>301</v>
      </c>
      <c r="E464" s="247" t="s">
        <v>1</v>
      </c>
      <c r="F464" s="248" t="s">
        <v>668</v>
      </c>
      <c r="G464" s="246"/>
      <c r="H464" s="249">
        <v>-1.8400000000000001</v>
      </c>
      <c r="I464" s="250"/>
      <c r="J464" s="246"/>
      <c r="K464" s="246"/>
      <c r="L464" s="251"/>
      <c r="M464" s="252"/>
      <c r="N464" s="253"/>
      <c r="O464" s="253"/>
      <c r="P464" s="253"/>
      <c r="Q464" s="253"/>
      <c r="R464" s="253"/>
      <c r="S464" s="253"/>
      <c r="T464" s="25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5" t="s">
        <v>301</v>
      </c>
      <c r="AU464" s="255" t="s">
        <v>120</v>
      </c>
      <c r="AV464" s="14" t="s">
        <v>120</v>
      </c>
      <c r="AW464" s="14" t="s">
        <v>32</v>
      </c>
      <c r="AX464" s="14" t="s">
        <v>77</v>
      </c>
      <c r="AY464" s="255" t="s">
        <v>292</v>
      </c>
    </row>
    <row r="465" s="14" customFormat="1">
      <c r="A465" s="14"/>
      <c r="B465" s="245"/>
      <c r="C465" s="246"/>
      <c r="D465" s="236" t="s">
        <v>301</v>
      </c>
      <c r="E465" s="247" t="s">
        <v>1</v>
      </c>
      <c r="F465" s="248" t="s">
        <v>669</v>
      </c>
      <c r="G465" s="246"/>
      <c r="H465" s="249">
        <v>49.459000000000003</v>
      </c>
      <c r="I465" s="250"/>
      <c r="J465" s="246"/>
      <c r="K465" s="246"/>
      <c r="L465" s="251"/>
      <c r="M465" s="252"/>
      <c r="N465" s="253"/>
      <c r="O465" s="253"/>
      <c r="P465" s="253"/>
      <c r="Q465" s="253"/>
      <c r="R465" s="253"/>
      <c r="S465" s="253"/>
      <c r="T465" s="25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5" t="s">
        <v>301</v>
      </c>
      <c r="AU465" s="255" t="s">
        <v>120</v>
      </c>
      <c r="AV465" s="14" t="s">
        <v>120</v>
      </c>
      <c r="AW465" s="14" t="s">
        <v>32</v>
      </c>
      <c r="AX465" s="14" t="s">
        <v>77</v>
      </c>
      <c r="AY465" s="255" t="s">
        <v>292</v>
      </c>
    </row>
    <row r="466" s="16" customFormat="1">
      <c r="A466" s="16"/>
      <c r="B466" s="267"/>
      <c r="C466" s="268"/>
      <c r="D466" s="236" t="s">
        <v>301</v>
      </c>
      <c r="E466" s="269" t="s">
        <v>1</v>
      </c>
      <c r="F466" s="270" t="s">
        <v>316</v>
      </c>
      <c r="G466" s="268"/>
      <c r="H466" s="271">
        <v>147.78</v>
      </c>
      <c r="I466" s="272"/>
      <c r="J466" s="268"/>
      <c r="K466" s="268"/>
      <c r="L466" s="273"/>
      <c r="M466" s="274"/>
      <c r="N466" s="275"/>
      <c r="O466" s="275"/>
      <c r="P466" s="275"/>
      <c r="Q466" s="275"/>
      <c r="R466" s="275"/>
      <c r="S466" s="275"/>
      <c r="T466" s="27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T466" s="277" t="s">
        <v>301</v>
      </c>
      <c r="AU466" s="277" t="s">
        <v>120</v>
      </c>
      <c r="AV466" s="16" t="s">
        <v>317</v>
      </c>
      <c r="AW466" s="16" t="s">
        <v>32</v>
      </c>
      <c r="AX466" s="16" t="s">
        <v>77</v>
      </c>
      <c r="AY466" s="277" t="s">
        <v>292</v>
      </c>
    </row>
    <row r="467" s="15" customFormat="1">
      <c r="A467" s="15"/>
      <c r="B467" s="256"/>
      <c r="C467" s="257"/>
      <c r="D467" s="236" t="s">
        <v>301</v>
      </c>
      <c r="E467" s="258" t="s">
        <v>1</v>
      </c>
      <c r="F467" s="259" t="s">
        <v>304</v>
      </c>
      <c r="G467" s="257"/>
      <c r="H467" s="260">
        <v>1096.8530000000001</v>
      </c>
      <c r="I467" s="261"/>
      <c r="J467" s="257"/>
      <c r="K467" s="257"/>
      <c r="L467" s="262"/>
      <c r="M467" s="263"/>
      <c r="N467" s="264"/>
      <c r="O467" s="264"/>
      <c r="P467" s="264"/>
      <c r="Q467" s="264"/>
      <c r="R467" s="264"/>
      <c r="S467" s="264"/>
      <c r="T467" s="26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66" t="s">
        <v>301</v>
      </c>
      <c r="AU467" s="266" t="s">
        <v>120</v>
      </c>
      <c r="AV467" s="15" t="s">
        <v>299</v>
      </c>
      <c r="AW467" s="15" t="s">
        <v>32</v>
      </c>
      <c r="AX467" s="15" t="s">
        <v>85</v>
      </c>
      <c r="AY467" s="266" t="s">
        <v>292</v>
      </c>
    </row>
    <row r="468" s="2" customFormat="1" ht="24.15" customHeight="1">
      <c r="A468" s="39"/>
      <c r="B468" s="40"/>
      <c r="C468" s="221" t="s">
        <v>670</v>
      </c>
      <c r="D468" s="221" t="s">
        <v>294</v>
      </c>
      <c r="E468" s="222" t="s">
        <v>671</v>
      </c>
      <c r="F468" s="223" t="s">
        <v>672</v>
      </c>
      <c r="G468" s="224" t="s">
        <v>297</v>
      </c>
      <c r="H468" s="225">
        <v>88.944000000000003</v>
      </c>
      <c r="I468" s="226"/>
      <c r="J468" s="227">
        <f>ROUND(I468*H468,2)</f>
        <v>0</v>
      </c>
      <c r="K468" s="223" t="s">
        <v>298</v>
      </c>
      <c r="L468" s="45"/>
      <c r="M468" s="228" t="s">
        <v>1</v>
      </c>
      <c r="N468" s="229" t="s">
        <v>43</v>
      </c>
      <c r="O468" s="92"/>
      <c r="P468" s="230">
        <f>O468*H468</f>
        <v>0</v>
      </c>
      <c r="Q468" s="230">
        <v>0.14605000000000001</v>
      </c>
      <c r="R468" s="230">
        <f>Q468*H468</f>
        <v>12.990271200000002</v>
      </c>
      <c r="S468" s="230">
        <v>0</v>
      </c>
      <c r="T468" s="231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2" t="s">
        <v>299</v>
      </c>
      <c r="AT468" s="232" t="s">
        <v>294</v>
      </c>
      <c r="AU468" s="232" t="s">
        <v>120</v>
      </c>
      <c r="AY468" s="18" t="s">
        <v>292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8" t="s">
        <v>120</v>
      </c>
      <c r="BK468" s="233">
        <f>ROUND(I468*H468,2)</f>
        <v>0</v>
      </c>
      <c r="BL468" s="18" t="s">
        <v>299</v>
      </c>
      <c r="BM468" s="232" t="s">
        <v>673</v>
      </c>
    </row>
    <row r="469" s="13" customFormat="1">
      <c r="A469" s="13"/>
      <c r="B469" s="234"/>
      <c r="C469" s="235"/>
      <c r="D469" s="236" t="s">
        <v>301</v>
      </c>
      <c r="E469" s="237" t="s">
        <v>1</v>
      </c>
      <c r="F469" s="238" t="s">
        <v>674</v>
      </c>
      <c r="G469" s="235"/>
      <c r="H469" s="237" t="s">
        <v>1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4" t="s">
        <v>301</v>
      </c>
      <c r="AU469" s="244" t="s">
        <v>120</v>
      </c>
      <c r="AV469" s="13" t="s">
        <v>85</v>
      </c>
      <c r="AW469" s="13" t="s">
        <v>32</v>
      </c>
      <c r="AX469" s="13" t="s">
        <v>77</v>
      </c>
      <c r="AY469" s="244" t="s">
        <v>292</v>
      </c>
    </row>
    <row r="470" s="13" customFormat="1">
      <c r="A470" s="13"/>
      <c r="B470" s="234"/>
      <c r="C470" s="235"/>
      <c r="D470" s="236" t="s">
        <v>301</v>
      </c>
      <c r="E470" s="237" t="s">
        <v>1</v>
      </c>
      <c r="F470" s="238" t="s">
        <v>536</v>
      </c>
      <c r="G470" s="235"/>
      <c r="H470" s="237" t="s">
        <v>1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4" t="s">
        <v>301</v>
      </c>
      <c r="AU470" s="244" t="s">
        <v>120</v>
      </c>
      <c r="AV470" s="13" t="s">
        <v>85</v>
      </c>
      <c r="AW470" s="13" t="s">
        <v>32</v>
      </c>
      <c r="AX470" s="13" t="s">
        <v>77</v>
      </c>
      <c r="AY470" s="244" t="s">
        <v>292</v>
      </c>
    </row>
    <row r="471" s="14" customFormat="1">
      <c r="A471" s="14"/>
      <c r="B471" s="245"/>
      <c r="C471" s="246"/>
      <c r="D471" s="236" t="s">
        <v>301</v>
      </c>
      <c r="E471" s="247" t="s">
        <v>1</v>
      </c>
      <c r="F471" s="248" t="s">
        <v>675</v>
      </c>
      <c r="G471" s="246"/>
      <c r="H471" s="249">
        <v>22.236000000000001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301</v>
      </c>
      <c r="AU471" s="255" t="s">
        <v>120</v>
      </c>
      <c r="AV471" s="14" t="s">
        <v>120</v>
      </c>
      <c r="AW471" s="14" t="s">
        <v>32</v>
      </c>
      <c r="AX471" s="14" t="s">
        <v>77</v>
      </c>
      <c r="AY471" s="255" t="s">
        <v>292</v>
      </c>
    </row>
    <row r="472" s="13" customFormat="1">
      <c r="A472" s="13"/>
      <c r="B472" s="234"/>
      <c r="C472" s="235"/>
      <c r="D472" s="236" t="s">
        <v>301</v>
      </c>
      <c r="E472" s="237" t="s">
        <v>1</v>
      </c>
      <c r="F472" s="238" t="s">
        <v>540</v>
      </c>
      <c r="G472" s="235"/>
      <c r="H472" s="237" t="s">
        <v>1</v>
      </c>
      <c r="I472" s="239"/>
      <c r="J472" s="235"/>
      <c r="K472" s="235"/>
      <c r="L472" s="240"/>
      <c r="M472" s="241"/>
      <c r="N472" s="242"/>
      <c r="O472" s="242"/>
      <c r="P472" s="242"/>
      <c r="Q472" s="242"/>
      <c r="R472" s="242"/>
      <c r="S472" s="242"/>
      <c r="T472" s="24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4" t="s">
        <v>301</v>
      </c>
      <c r="AU472" s="244" t="s">
        <v>120</v>
      </c>
      <c r="AV472" s="13" t="s">
        <v>85</v>
      </c>
      <c r="AW472" s="13" t="s">
        <v>32</v>
      </c>
      <c r="AX472" s="13" t="s">
        <v>77</v>
      </c>
      <c r="AY472" s="244" t="s">
        <v>292</v>
      </c>
    </row>
    <row r="473" s="14" customFormat="1">
      <c r="A473" s="14"/>
      <c r="B473" s="245"/>
      <c r="C473" s="246"/>
      <c r="D473" s="236" t="s">
        <v>301</v>
      </c>
      <c r="E473" s="247" t="s">
        <v>1</v>
      </c>
      <c r="F473" s="248" t="s">
        <v>675</v>
      </c>
      <c r="G473" s="246"/>
      <c r="H473" s="249">
        <v>22.236000000000001</v>
      </c>
      <c r="I473" s="250"/>
      <c r="J473" s="246"/>
      <c r="K473" s="246"/>
      <c r="L473" s="251"/>
      <c r="M473" s="252"/>
      <c r="N473" s="253"/>
      <c r="O473" s="253"/>
      <c r="P473" s="253"/>
      <c r="Q473" s="253"/>
      <c r="R473" s="253"/>
      <c r="S473" s="253"/>
      <c r="T473" s="25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5" t="s">
        <v>301</v>
      </c>
      <c r="AU473" s="255" t="s">
        <v>120</v>
      </c>
      <c r="AV473" s="14" t="s">
        <v>120</v>
      </c>
      <c r="AW473" s="14" t="s">
        <v>32</v>
      </c>
      <c r="AX473" s="14" t="s">
        <v>77</v>
      </c>
      <c r="AY473" s="255" t="s">
        <v>292</v>
      </c>
    </row>
    <row r="474" s="13" customFormat="1">
      <c r="A474" s="13"/>
      <c r="B474" s="234"/>
      <c r="C474" s="235"/>
      <c r="D474" s="236" t="s">
        <v>301</v>
      </c>
      <c r="E474" s="237" t="s">
        <v>1</v>
      </c>
      <c r="F474" s="238" t="s">
        <v>544</v>
      </c>
      <c r="G474" s="235"/>
      <c r="H474" s="237" t="s">
        <v>1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301</v>
      </c>
      <c r="AU474" s="244" t="s">
        <v>120</v>
      </c>
      <c r="AV474" s="13" t="s">
        <v>85</v>
      </c>
      <c r="AW474" s="13" t="s">
        <v>32</v>
      </c>
      <c r="AX474" s="13" t="s">
        <v>77</v>
      </c>
      <c r="AY474" s="244" t="s">
        <v>292</v>
      </c>
    </row>
    <row r="475" s="14" customFormat="1">
      <c r="A475" s="14"/>
      <c r="B475" s="245"/>
      <c r="C475" s="246"/>
      <c r="D475" s="236" t="s">
        <v>301</v>
      </c>
      <c r="E475" s="247" t="s">
        <v>1</v>
      </c>
      <c r="F475" s="248" t="s">
        <v>675</v>
      </c>
      <c r="G475" s="246"/>
      <c r="H475" s="249">
        <v>22.236000000000001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301</v>
      </c>
      <c r="AU475" s="255" t="s">
        <v>120</v>
      </c>
      <c r="AV475" s="14" t="s">
        <v>120</v>
      </c>
      <c r="AW475" s="14" t="s">
        <v>32</v>
      </c>
      <c r="AX475" s="14" t="s">
        <v>77</v>
      </c>
      <c r="AY475" s="255" t="s">
        <v>292</v>
      </c>
    </row>
    <row r="476" s="13" customFormat="1">
      <c r="A476" s="13"/>
      <c r="B476" s="234"/>
      <c r="C476" s="235"/>
      <c r="D476" s="236" t="s">
        <v>301</v>
      </c>
      <c r="E476" s="237" t="s">
        <v>1</v>
      </c>
      <c r="F476" s="238" t="s">
        <v>547</v>
      </c>
      <c r="G476" s="235"/>
      <c r="H476" s="237" t="s">
        <v>1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301</v>
      </c>
      <c r="AU476" s="244" t="s">
        <v>120</v>
      </c>
      <c r="AV476" s="13" t="s">
        <v>85</v>
      </c>
      <c r="AW476" s="13" t="s">
        <v>32</v>
      </c>
      <c r="AX476" s="13" t="s">
        <v>77</v>
      </c>
      <c r="AY476" s="244" t="s">
        <v>292</v>
      </c>
    </row>
    <row r="477" s="14" customFormat="1">
      <c r="A477" s="14"/>
      <c r="B477" s="245"/>
      <c r="C477" s="246"/>
      <c r="D477" s="236" t="s">
        <v>301</v>
      </c>
      <c r="E477" s="247" t="s">
        <v>1</v>
      </c>
      <c r="F477" s="248" t="s">
        <v>675</v>
      </c>
      <c r="G477" s="246"/>
      <c r="H477" s="249">
        <v>22.236000000000001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301</v>
      </c>
      <c r="AU477" s="255" t="s">
        <v>120</v>
      </c>
      <c r="AV477" s="14" t="s">
        <v>120</v>
      </c>
      <c r="AW477" s="14" t="s">
        <v>32</v>
      </c>
      <c r="AX477" s="14" t="s">
        <v>77</v>
      </c>
      <c r="AY477" s="255" t="s">
        <v>292</v>
      </c>
    </row>
    <row r="478" s="15" customFormat="1">
      <c r="A478" s="15"/>
      <c r="B478" s="256"/>
      <c r="C478" s="257"/>
      <c r="D478" s="236" t="s">
        <v>301</v>
      </c>
      <c r="E478" s="258" t="s">
        <v>1</v>
      </c>
      <c r="F478" s="259" t="s">
        <v>304</v>
      </c>
      <c r="G478" s="257"/>
      <c r="H478" s="260">
        <v>88.944000000000003</v>
      </c>
      <c r="I478" s="261"/>
      <c r="J478" s="257"/>
      <c r="K478" s="257"/>
      <c r="L478" s="262"/>
      <c r="M478" s="263"/>
      <c r="N478" s="264"/>
      <c r="O478" s="264"/>
      <c r="P478" s="264"/>
      <c r="Q478" s="264"/>
      <c r="R478" s="264"/>
      <c r="S478" s="264"/>
      <c r="T478" s="26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66" t="s">
        <v>301</v>
      </c>
      <c r="AU478" s="266" t="s">
        <v>120</v>
      </c>
      <c r="AV478" s="15" t="s">
        <v>299</v>
      </c>
      <c r="AW478" s="15" t="s">
        <v>32</v>
      </c>
      <c r="AX478" s="15" t="s">
        <v>85</v>
      </c>
      <c r="AY478" s="266" t="s">
        <v>292</v>
      </c>
    </row>
    <row r="479" s="2" customFormat="1" ht="24.15" customHeight="1">
      <c r="A479" s="39"/>
      <c r="B479" s="40"/>
      <c r="C479" s="221" t="s">
        <v>676</v>
      </c>
      <c r="D479" s="221" t="s">
        <v>294</v>
      </c>
      <c r="E479" s="222" t="s">
        <v>677</v>
      </c>
      <c r="F479" s="223" t="s">
        <v>678</v>
      </c>
      <c r="G479" s="224" t="s">
        <v>307</v>
      </c>
      <c r="H479" s="225">
        <v>58.866999999999997</v>
      </c>
      <c r="I479" s="226"/>
      <c r="J479" s="227">
        <f>ROUND(I479*H479,2)</f>
        <v>0</v>
      </c>
      <c r="K479" s="223" t="s">
        <v>298</v>
      </c>
      <c r="L479" s="45"/>
      <c r="M479" s="228" t="s">
        <v>1</v>
      </c>
      <c r="N479" s="229" t="s">
        <v>43</v>
      </c>
      <c r="O479" s="92"/>
      <c r="P479" s="230">
        <f>O479*H479</f>
        <v>0</v>
      </c>
      <c r="Q479" s="230">
        <v>2.5018899999999999</v>
      </c>
      <c r="R479" s="230">
        <f>Q479*H479</f>
        <v>147.27875863</v>
      </c>
      <c r="S479" s="230">
        <v>0</v>
      </c>
      <c r="T479" s="231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32" t="s">
        <v>299</v>
      </c>
      <c r="AT479" s="232" t="s">
        <v>294</v>
      </c>
      <c r="AU479" s="232" t="s">
        <v>120</v>
      </c>
      <c r="AY479" s="18" t="s">
        <v>292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8" t="s">
        <v>120</v>
      </c>
      <c r="BK479" s="233">
        <f>ROUND(I479*H479,2)</f>
        <v>0</v>
      </c>
      <c r="BL479" s="18" t="s">
        <v>299</v>
      </c>
      <c r="BM479" s="232" t="s">
        <v>679</v>
      </c>
    </row>
    <row r="480" s="13" customFormat="1">
      <c r="A480" s="13"/>
      <c r="B480" s="234"/>
      <c r="C480" s="235"/>
      <c r="D480" s="236" t="s">
        <v>301</v>
      </c>
      <c r="E480" s="237" t="s">
        <v>1</v>
      </c>
      <c r="F480" s="238" t="s">
        <v>680</v>
      </c>
      <c r="G480" s="235"/>
      <c r="H480" s="237" t="s">
        <v>1</v>
      </c>
      <c r="I480" s="239"/>
      <c r="J480" s="235"/>
      <c r="K480" s="235"/>
      <c r="L480" s="240"/>
      <c r="M480" s="241"/>
      <c r="N480" s="242"/>
      <c r="O480" s="242"/>
      <c r="P480" s="242"/>
      <c r="Q480" s="242"/>
      <c r="R480" s="242"/>
      <c r="S480" s="242"/>
      <c r="T480" s="24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4" t="s">
        <v>301</v>
      </c>
      <c r="AU480" s="244" t="s">
        <v>120</v>
      </c>
      <c r="AV480" s="13" t="s">
        <v>85</v>
      </c>
      <c r="AW480" s="13" t="s">
        <v>32</v>
      </c>
      <c r="AX480" s="13" t="s">
        <v>77</v>
      </c>
      <c r="AY480" s="244" t="s">
        <v>292</v>
      </c>
    </row>
    <row r="481" s="14" customFormat="1">
      <c r="A481" s="14"/>
      <c r="B481" s="245"/>
      <c r="C481" s="246"/>
      <c r="D481" s="236" t="s">
        <v>301</v>
      </c>
      <c r="E481" s="247" t="s">
        <v>1</v>
      </c>
      <c r="F481" s="248" t="s">
        <v>681</v>
      </c>
      <c r="G481" s="246"/>
      <c r="H481" s="249">
        <v>8.0069999999999997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301</v>
      </c>
      <c r="AU481" s="255" t="s">
        <v>120</v>
      </c>
      <c r="AV481" s="14" t="s">
        <v>120</v>
      </c>
      <c r="AW481" s="14" t="s">
        <v>32</v>
      </c>
      <c r="AX481" s="14" t="s">
        <v>77</v>
      </c>
      <c r="AY481" s="255" t="s">
        <v>292</v>
      </c>
    </row>
    <row r="482" s="13" customFormat="1">
      <c r="A482" s="13"/>
      <c r="B482" s="234"/>
      <c r="C482" s="235"/>
      <c r="D482" s="236" t="s">
        <v>301</v>
      </c>
      <c r="E482" s="237" t="s">
        <v>1</v>
      </c>
      <c r="F482" s="238" t="s">
        <v>682</v>
      </c>
      <c r="G482" s="235"/>
      <c r="H482" s="237" t="s">
        <v>1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4" t="s">
        <v>301</v>
      </c>
      <c r="AU482" s="244" t="s">
        <v>120</v>
      </c>
      <c r="AV482" s="13" t="s">
        <v>85</v>
      </c>
      <c r="AW482" s="13" t="s">
        <v>32</v>
      </c>
      <c r="AX482" s="13" t="s">
        <v>77</v>
      </c>
      <c r="AY482" s="244" t="s">
        <v>292</v>
      </c>
    </row>
    <row r="483" s="14" customFormat="1">
      <c r="A483" s="14"/>
      <c r="B483" s="245"/>
      <c r="C483" s="246"/>
      <c r="D483" s="236" t="s">
        <v>301</v>
      </c>
      <c r="E483" s="247" t="s">
        <v>1</v>
      </c>
      <c r="F483" s="248" t="s">
        <v>683</v>
      </c>
      <c r="G483" s="246"/>
      <c r="H483" s="249">
        <v>24.417999999999999</v>
      </c>
      <c r="I483" s="250"/>
      <c r="J483" s="246"/>
      <c r="K483" s="246"/>
      <c r="L483" s="251"/>
      <c r="M483" s="252"/>
      <c r="N483" s="253"/>
      <c r="O483" s="253"/>
      <c r="P483" s="253"/>
      <c r="Q483" s="253"/>
      <c r="R483" s="253"/>
      <c r="S483" s="253"/>
      <c r="T483" s="25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5" t="s">
        <v>301</v>
      </c>
      <c r="AU483" s="255" t="s">
        <v>120</v>
      </c>
      <c r="AV483" s="14" t="s">
        <v>120</v>
      </c>
      <c r="AW483" s="14" t="s">
        <v>32</v>
      </c>
      <c r="AX483" s="14" t="s">
        <v>77</v>
      </c>
      <c r="AY483" s="255" t="s">
        <v>292</v>
      </c>
    </row>
    <row r="484" s="13" customFormat="1">
      <c r="A484" s="13"/>
      <c r="B484" s="234"/>
      <c r="C484" s="235"/>
      <c r="D484" s="236" t="s">
        <v>301</v>
      </c>
      <c r="E484" s="237" t="s">
        <v>1</v>
      </c>
      <c r="F484" s="238" t="s">
        <v>684</v>
      </c>
      <c r="G484" s="235"/>
      <c r="H484" s="237" t="s">
        <v>1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301</v>
      </c>
      <c r="AU484" s="244" t="s">
        <v>120</v>
      </c>
      <c r="AV484" s="13" t="s">
        <v>85</v>
      </c>
      <c r="AW484" s="13" t="s">
        <v>32</v>
      </c>
      <c r="AX484" s="13" t="s">
        <v>77</v>
      </c>
      <c r="AY484" s="244" t="s">
        <v>292</v>
      </c>
    </row>
    <row r="485" s="14" customFormat="1">
      <c r="A485" s="14"/>
      <c r="B485" s="245"/>
      <c r="C485" s="246"/>
      <c r="D485" s="236" t="s">
        <v>301</v>
      </c>
      <c r="E485" s="247" t="s">
        <v>1</v>
      </c>
      <c r="F485" s="248" t="s">
        <v>685</v>
      </c>
      <c r="G485" s="246"/>
      <c r="H485" s="249">
        <v>6.008</v>
      </c>
      <c r="I485" s="250"/>
      <c r="J485" s="246"/>
      <c r="K485" s="246"/>
      <c r="L485" s="251"/>
      <c r="M485" s="252"/>
      <c r="N485" s="253"/>
      <c r="O485" s="253"/>
      <c r="P485" s="253"/>
      <c r="Q485" s="253"/>
      <c r="R485" s="253"/>
      <c r="S485" s="253"/>
      <c r="T485" s="25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5" t="s">
        <v>301</v>
      </c>
      <c r="AU485" s="255" t="s">
        <v>120</v>
      </c>
      <c r="AV485" s="14" t="s">
        <v>120</v>
      </c>
      <c r="AW485" s="14" t="s">
        <v>32</v>
      </c>
      <c r="AX485" s="14" t="s">
        <v>77</v>
      </c>
      <c r="AY485" s="255" t="s">
        <v>292</v>
      </c>
    </row>
    <row r="486" s="13" customFormat="1">
      <c r="A486" s="13"/>
      <c r="B486" s="234"/>
      <c r="C486" s="235"/>
      <c r="D486" s="236" t="s">
        <v>301</v>
      </c>
      <c r="E486" s="237" t="s">
        <v>1</v>
      </c>
      <c r="F486" s="238" t="s">
        <v>686</v>
      </c>
      <c r="G486" s="235"/>
      <c r="H486" s="237" t="s">
        <v>1</v>
      </c>
      <c r="I486" s="239"/>
      <c r="J486" s="235"/>
      <c r="K486" s="235"/>
      <c r="L486" s="240"/>
      <c r="M486" s="241"/>
      <c r="N486" s="242"/>
      <c r="O486" s="242"/>
      <c r="P486" s="242"/>
      <c r="Q486" s="242"/>
      <c r="R486" s="242"/>
      <c r="S486" s="242"/>
      <c r="T486" s="24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4" t="s">
        <v>301</v>
      </c>
      <c r="AU486" s="244" t="s">
        <v>120</v>
      </c>
      <c r="AV486" s="13" t="s">
        <v>85</v>
      </c>
      <c r="AW486" s="13" t="s">
        <v>32</v>
      </c>
      <c r="AX486" s="13" t="s">
        <v>77</v>
      </c>
      <c r="AY486" s="244" t="s">
        <v>292</v>
      </c>
    </row>
    <row r="487" s="14" customFormat="1">
      <c r="A487" s="14"/>
      <c r="B487" s="245"/>
      <c r="C487" s="246"/>
      <c r="D487" s="236" t="s">
        <v>301</v>
      </c>
      <c r="E487" s="247" t="s">
        <v>1</v>
      </c>
      <c r="F487" s="248" t="s">
        <v>687</v>
      </c>
      <c r="G487" s="246"/>
      <c r="H487" s="249">
        <v>10.039</v>
      </c>
      <c r="I487" s="250"/>
      <c r="J487" s="246"/>
      <c r="K487" s="246"/>
      <c r="L487" s="251"/>
      <c r="M487" s="252"/>
      <c r="N487" s="253"/>
      <c r="O487" s="253"/>
      <c r="P487" s="253"/>
      <c r="Q487" s="253"/>
      <c r="R487" s="253"/>
      <c r="S487" s="253"/>
      <c r="T487" s="25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5" t="s">
        <v>301</v>
      </c>
      <c r="AU487" s="255" t="s">
        <v>120</v>
      </c>
      <c r="AV487" s="14" t="s">
        <v>120</v>
      </c>
      <c r="AW487" s="14" t="s">
        <v>32</v>
      </c>
      <c r="AX487" s="14" t="s">
        <v>77</v>
      </c>
      <c r="AY487" s="255" t="s">
        <v>292</v>
      </c>
    </row>
    <row r="488" s="13" customFormat="1">
      <c r="A488" s="13"/>
      <c r="B488" s="234"/>
      <c r="C488" s="235"/>
      <c r="D488" s="236" t="s">
        <v>301</v>
      </c>
      <c r="E488" s="237" t="s">
        <v>1</v>
      </c>
      <c r="F488" s="238" t="s">
        <v>688</v>
      </c>
      <c r="G488" s="235"/>
      <c r="H488" s="237" t="s">
        <v>1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301</v>
      </c>
      <c r="AU488" s="244" t="s">
        <v>120</v>
      </c>
      <c r="AV488" s="13" t="s">
        <v>85</v>
      </c>
      <c r="AW488" s="13" t="s">
        <v>32</v>
      </c>
      <c r="AX488" s="13" t="s">
        <v>77</v>
      </c>
      <c r="AY488" s="244" t="s">
        <v>292</v>
      </c>
    </row>
    <row r="489" s="14" customFormat="1">
      <c r="A489" s="14"/>
      <c r="B489" s="245"/>
      <c r="C489" s="246"/>
      <c r="D489" s="236" t="s">
        <v>301</v>
      </c>
      <c r="E489" s="247" t="s">
        <v>1</v>
      </c>
      <c r="F489" s="248" t="s">
        <v>689</v>
      </c>
      <c r="G489" s="246"/>
      <c r="H489" s="249">
        <v>3.645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301</v>
      </c>
      <c r="AU489" s="255" t="s">
        <v>120</v>
      </c>
      <c r="AV489" s="14" t="s">
        <v>120</v>
      </c>
      <c r="AW489" s="14" t="s">
        <v>32</v>
      </c>
      <c r="AX489" s="14" t="s">
        <v>77</v>
      </c>
      <c r="AY489" s="255" t="s">
        <v>292</v>
      </c>
    </row>
    <row r="490" s="14" customFormat="1">
      <c r="A490" s="14"/>
      <c r="B490" s="245"/>
      <c r="C490" s="246"/>
      <c r="D490" s="236" t="s">
        <v>301</v>
      </c>
      <c r="E490" s="247" t="s">
        <v>1</v>
      </c>
      <c r="F490" s="248" t="s">
        <v>690</v>
      </c>
      <c r="G490" s="246"/>
      <c r="H490" s="249">
        <v>3.9780000000000002</v>
      </c>
      <c r="I490" s="250"/>
      <c r="J490" s="246"/>
      <c r="K490" s="246"/>
      <c r="L490" s="251"/>
      <c r="M490" s="252"/>
      <c r="N490" s="253"/>
      <c r="O490" s="253"/>
      <c r="P490" s="253"/>
      <c r="Q490" s="253"/>
      <c r="R490" s="253"/>
      <c r="S490" s="253"/>
      <c r="T490" s="25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5" t="s">
        <v>301</v>
      </c>
      <c r="AU490" s="255" t="s">
        <v>120</v>
      </c>
      <c r="AV490" s="14" t="s">
        <v>120</v>
      </c>
      <c r="AW490" s="14" t="s">
        <v>32</v>
      </c>
      <c r="AX490" s="14" t="s">
        <v>77</v>
      </c>
      <c r="AY490" s="255" t="s">
        <v>292</v>
      </c>
    </row>
    <row r="491" s="13" customFormat="1">
      <c r="A491" s="13"/>
      <c r="B491" s="234"/>
      <c r="C491" s="235"/>
      <c r="D491" s="236" t="s">
        <v>301</v>
      </c>
      <c r="E491" s="237" t="s">
        <v>1</v>
      </c>
      <c r="F491" s="238" t="s">
        <v>691</v>
      </c>
      <c r="G491" s="235"/>
      <c r="H491" s="237" t="s">
        <v>1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4" t="s">
        <v>301</v>
      </c>
      <c r="AU491" s="244" t="s">
        <v>120</v>
      </c>
      <c r="AV491" s="13" t="s">
        <v>85</v>
      </c>
      <c r="AW491" s="13" t="s">
        <v>32</v>
      </c>
      <c r="AX491" s="13" t="s">
        <v>77</v>
      </c>
      <c r="AY491" s="244" t="s">
        <v>292</v>
      </c>
    </row>
    <row r="492" s="14" customFormat="1">
      <c r="A492" s="14"/>
      <c r="B492" s="245"/>
      <c r="C492" s="246"/>
      <c r="D492" s="236" t="s">
        <v>301</v>
      </c>
      <c r="E492" s="247" t="s">
        <v>1</v>
      </c>
      <c r="F492" s="248" t="s">
        <v>692</v>
      </c>
      <c r="G492" s="246"/>
      <c r="H492" s="249">
        <v>2.7719999999999998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301</v>
      </c>
      <c r="AU492" s="255" t="s">
        <v>120</v>
      </c>
      <c r="AV492" s="14" t="s">
        <v>120</v>
      </c>
      <c r="AW492" s="14" t="s">
        <v>32</v>
      </c>
      <c r="AX492" s="14" t="s">
        <v>77</v>
      </c>
      <c r="AY492" s="255" t="s">
        <v>292</v>
      </c>
    </row>
    <row r="493" s="15" customFormat="1">
      <c r="A493" s="15"/>
      <c r="B493" s="256"/>
      <c r="C493" s="257"/>
      <c r="D493" s="236" t="s">
        <v>301</v>
      </c>
      <c r="E493" s="258" t="s">
        <v>1</v>
      </c>
      <c r="F493" s="259" t="s">
        <v>304</v>
      </c>
      <c r="G493" s="257"/>
      <c r="H493" s="260">
        <v>58.866999999999997</v>
      </c>
      <c r="I493" s="261"/>
      <c r="J493" s="257"/>
      <c r="K493" s="257"/>
      <c r="L493" s="262"/>
      <c r="M493" s="263"/>
      <c r="N493" s="264"/>
      <c r="O493" s="264"/>
      <c r="P493" s="264"/>
      <c r="Q493" s="264"/>
      <c r="R493" s="264"/>
      <c r="S493" s="264"/>
      <c r="T493" s="26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6" t="s">
        <v>301</v>
      </c>
      <c r="AU493" s="266" t="s">
        <v>120</v>
      </c>
      <c r="AV493" s="15" t="s">
        <v>299</v>
      </c>
      <c r="AW493" s="15" t="s">
        <v>32</v>
      </c>
      <c r="AX493" s="15" t="s">
        <v>85</v>
      </c>
      <c r="AY493" s="266" t="s">
        <v>292</v>
      </c>
    </row>
    <row r="494" s="2" customFormat="1" ht="24.15" customHeight="1">
      <c r="A494" s="39"/>
      <c r="B494" s="40"/>
      <c r="C494" s="221" t="s">
        <v>693</v>
      </c>
      <c r="D494" s="221" t="s">
        <v>294</v>
      </c>
      <c r="E494" s="222" t="s">
        <v>694</v>
      </c>
      <c r="F494" s="223" t="s">
        <v>695</v>
      </c>
      <c r="G494" s="224" t="s">
        <v>297</v>
      </c>
      <c r="H494" s="225">
        <v>784.90499999999997</v>
      </c>
      <c r="I494" s="226"/>
      <c r="J494" s="227">
        <f>ROUND(I494*H494,2)</f>
        <v>0</v>
      </c>
      <c r="K494" s="223" t="s">
        <v>298</v>
      </c>
      <c r="L494" s="45"/>
      <c r="M494" s="228" t="s">
        <v>1</v>
      </c>
      <c r="N494" s="229" t="s">
        <v>43</v>
      </c>
      <c r="O494" s="92"/>
      <c r="P494" s="230">
        <f>O494*H494</f>
        <v>0</v>
      </c>
      <c r="Q494" s="230">
        <v>0.00142</v>
      </c>
      <c r="R494" s="230">
        <f>Q494*H494</f>
        <v>1.1145651000000001</v>
      </c>
      <c r="S494" s="230">
        <v>0</v>
      </c>
      <c r="T494" s="231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2" t="s">
        <v>299</v>
      </c>
      <c r="AT494" s="232" t="s">
        <v>294</v>
      </c>
      <c r="AU494" s="232" t="s">
        <v>120</v>
      </c>
      <c r="AY494" s="18" t="s">
        <v>292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8" t="s">
        <v>120</v>
      </c>
      <c r="BK494" s="233">
        <f>ROUND(I494*H494,2)</f>
        <v>0</v>
      </c>
      <c r="BL494" s="18" t="s">
        <v>299</v>
      </c>
      <c r="BM494" s="232" t="s">
        <v>696</v>
      </c>
    </row>
    <row r="495" s="2" customFormat="1" ht="24.15" customHeight="1">
      <c r="A495" s="39"/>
      <c r="B495" s="40"/>
      <c r="C495" s="221" t="s">
        <v>697</v>
      </c>
      <c r="D495" s="221" t="s">
        <v>294</v>
      </c>
      <c r="E495" s="222" t="s">
        <v>698</v>
      </c>
      <c r="F495" s="223" t="s">
        <v>699</v>
      </c>
      <c r="G495" s="224" t="s">
        <v>297</v>
      </c>
      <c r="H495" s="225">
        <v>784.90499999999997</v>
      </c>
      <c r="I495" s="226"/>
      <c r="J495" s="227">
        <f>ROUND(I495*H495,2)</f>
        <v>0</v>
      </c>
      <c r="K495" s="223" t="s">
        <v>298</v>
      </c>
      <c r="L495" s="45"/>
      <c r="M495" s="228" t="s">
        <v>1</v>
      </c>
      <c r="N495" s="229" t="s">
        <v>43</v>
      </c>
      <c r="O495" s="92"/>
      <c r="P495" s="230">
        <f>O495*H495</f>
        <v>0</v>
      </c>
      <c r="Q495" s="230">
        <v>0</v>
      </c>
      <c r="R495" s="230">
        <f>Q495*H495</f>
        <v>0</v>
      </c>
      <c r="S495" s="230">
        <v>0</v>
      </c>
      <c r="T495" s="231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32" t="s">
        <v>299</v>
      </c>
      <c r="AT495" s="232" t="s">
        <v>294</v>
      </c>
      <c r="AU495" s="232" t="s">
        <v>120</v>
      </c>
      <c r="AY495" s="18" t="s">
        <v>292</v>
      </c>
      <c r="BE495" s="233">
        <f>IF(N495="základní",J495,0)</f>
        <v>0</v>
      </c>
      <c r="BF495" s="233">
        <f>IF(N495="snížená",J495,0)</f>
        <v>0</v>
      </c>
      <c r="BG495" s="233">
        <f>IF(N495="zákl. přenesená",J495,0)</f>
        <v>0</v>
      </c>
      <c r="BH495" s="233">
        <f>IF(N495="sníž. přenesená",J495,0)</f>
        <v>0</v>
      </c>
      <c r="BI495" s="233">
        <f>IF(N495="nulová",J495,0)</f>
        <v>0</v>
      </c>
      <c r="BJ495" s="18" t="s">
        <v>120</v>
      </c>
      <c r="BK495" s="233">
        <f>ROUND(I495*H495,2)</f>
        <v>0</v>
      </c>
      <c r="BL495" s="18" t="s">
        <v>299</v>
      </c>
      <c r="BM495" s="232" t="s">
        <v>700</v>
      </c>
    </row>
    <row r="496" s="13" customFormat="1">
      <c r="A496" s="13"/>
      <c r="B496" s="234"/>
      <c r="C496" s="235"/>
      <c r="D496" s="236" t="s">
        <v>301</v>
      </c>
      <c r="E496" s="237" t="s">
        <v>1</v>
      </c>
      <c r="F496" s="238" t="s">
        <v>680</v>
      </c>
      <c r="G496" s="235"/>
      <c r="H496" s="237" t="s">
        <v>1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4" t="s">
        <v>301</v>
      </c>
      <c r="AU496" s="244" t="s">
        <v>120</v>
      </c>
      <c r="AV496" s="13" t="s">
        <v>85</v>
      </c>
      <c r="AW496" s="13" t="s">
        <v>32</v>
      </c>
      <c r="AX496" s="13" t="s">
        <v>77</v>
      </c>
      <c r="AY496" s="244" t="s">
        <v>292</v>
      </c>
    </row>
    <row r="497" s="14" customFormat="1">
      <c r="A497" s="14"/>
      <c r="B497" s="245"/>
      <c r="C497" s="246"/>
      <c r="D497" s="236" t="s">
        <v>301</v>
      </c>
      <c r="E497" s="247" t="s">
        <v>1</v>
      </c>
      <c r="F497" s="248" t="s">
        <v>701</v>
      </c>
      <c r="G497" s="246"/>
      <c r="H497" s="249">
        <v>106.762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301</v>
      </c>
      <c r="AU497" s="255" t="s">
        <v>120</v>
      </c>
      <c r="AV497" s="14" t="s">
        <v>120</v>
      </c>
      <c r="AW497" s="14" t="s">
        <v>32</v>
      </c>
      <c r="AX497" s="14" t="s">
        <v>77</v>
      </c>
      <c r="AY497" s="255" t="s">
        <v>292</v>
      </c>
    </row>
    <row r="498" s="13" customFormat="1">
      <c r="A498" s="13"/>
      <c r="B498" s="234"/>
      <c r="C498" s="235"/>
      <c r="D498" s="236" t="s">
        <v>301</v>
      </c>
      <c r="E498" s="237" t="s">
        <v>1</v>
      </c>
      <c r="F498" s="238" t="s">
        <v>682</v>
      </c>
      <c r="G498" s="235"/>
      <c r="H498" s="237" t="s">
        <v>1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4" t="s">
        <v>301</v>
      </c>
      <c r="AU498" s="244" t="s">
        <v>120</v>
      </c>
      <c r="AV498" s="13" t="s">
        <v>85</v>
      </c>
      <c r="AW498" s="13" t="s">
        <v>32</v>
      </c>
      <c r="AX498" s="13" t="s">
        <v>77</v>
      </c>
      <c r="AY498" s="244" t="s">
        <v>292</v>
      </c>
    </row>
    <row r="499" s="14" customFormat="1">
      <c r="A499" s="14"/>
      <c r="B499" s="245"/>
      <c r="C499" s="246"/>
      <c r="D499" s="236" t="s">
        <v>301</v>
      </c>
      <c r="E499" s="247" t="s">
        <v>1</v>
      </c>
      <c r="F499" s="248" t="s">
        <v>702</v>
      </c>
      <c r="G499" s="246"/>
      <c r="H499" s="249">
        <v>325.57600000000002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301</v>
      </c>
      <c r="AU499" s="255" t="s">
        <v>120</v>
      </c>
      <c r="AV499" s="14" t="s">
        <v>120</v>
      </c>
      <c r="AW499" s="14" t="s">
        <v>32</v>
      </c>
      <c r="AX499" s="14" t="s">
        <v>77</v>
      </c>
      <c r="AY499" s="255" t="s">
        <v>292</v>
      </c>
    </row>
    <row r="500" s="13" customFormat="1">
      <c r="A500" s="13"/>
      <c r="B500" s="234"/>
      <c r="C500" s="235"/>
      <c r="D500" s="236" t="s">
        <v>301</v>
      </c>
      <c r="E500" s="237" t="s">
        <v>1</v>
      </c>
      <c r="F500" s="238" t="s">
        <v>684</v>
      </c>
      <c r="G500" s="235"/>
      <c r="H500" s="237" t="s">
        <v>1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4" t="s">
        <v>301</v>
      </c>
      <c r="AU500" s="244" t="s">
        <v>120</v>
      </c>
      <c r="AV500" s="13" t="s">
        <v>85</v>
      </c>
      <c r="AW500" s="13" t="s">
        <v>32</v>
      </c>
      <c r="AX500" s="13" t="s">
        <v>77</v>
      </c>
      <c r="AY500" s="244" t="s">
        <v>292</v>
      </c>
    </row>
    <row r="501" s="14" customFormat="1">
      <c r="A501" s="14"/>
      <c r="B501" s="245"/>
      <c r="C501" s="246"/>
      <c r="D501" s="236" t="s">
        <v>301</v>
      </c>
      <c r="E501" s="247" t="s">
        <v>1</v>
      </c>
      <c r="F501" s="248" t="s">
        <v>703</v>
      </c>
      <c r="G501" s="246"/>
      <c r="H501" s="249">
        <v>80.111999999999995</v>
      </c>
      <c r="I501" s="250"/>
      <c r="J501" s="246"/>
      <c r="K501" s="246"/>
      <c r="L501" s="251"/>
      <c r="M501" s="252"/>
      <c r="N501" s="253"/>
      <c r="O501" s="253"/>
      <c r="P501" s="253"/>
      <c r="Q501" s="253"/>
      <c r="R501" s="253"/>
      <c r="S501" s="253"/>
      <c r="T501" s="25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5" t="s">
        <v>301</v>
      </c>
      <c r="AU501" s="255" t="s">
        <v>120</v>
      </c>
      <c r="AV501" s="14" t="s">
        <v>120</v>
      </c>
      <c r="AW501" s="14" t="s">
        <v>32</v>
      </c>
      <c r="AX501" s="14" t="s">
        <v>77</v>
      </c>
      <c r="AY501" s="255" t="s">
        <v>292</v>
      </c>
    </row>
    <row r="502" s="13" customFormat="1">
      <c r="A502" s="13"/>
      <c r="B502" s="234"/>
      <c r="C502" s="235"/>
      <c r="D502" s="236" t="s">
        <v>301</v>
      </c>
      <c r="E502" s="237" t="s">
        <v>1</v>
      </c>
      <c r="F502" s="238" t="s">
        <v>686</v>
      </c>
      <c r="G502" s="235"/>
      <c r="H502" s="237" t="s">
        <v>1</v>
      </c>
      <c r="I502" s="239"/>
      <c r="J502" s="235"/>
      <c r="K502" s="235"/>
      <c r="L502" s="240"/>
      <c r="M502" s="241"/>
      <c r="N502" s="242"/>
      <c r="O502" s="242"/>
      <c r="P502" s="242"/>
      <c r="Q502" s="242"/>
      <c r="R502" s="242"/>
      <c r="S502" s="242"/>
      <c r="T502" s="24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4" t="s">
        <v>301</v>
      </c>
      <c r="AU502" s="244" t="s">
        <v>120</v>
      </c>
      <c r="AV502" s="13" t="s">
        <v>85</v>
      </c>
      <c r="AW502" s="13" t="s">
        <v>32</v>
      </c>
      <c r="AX502" s="13" t="s">
        <v>77</v>
      </c>
      <c r="AY502" s="244" t="s">
        <v>292</v>
      </c>
    </row>
    <row r="503" s="14" customFormat="1">
      <c r="A503" s="14"/>
      <c r="B503" s="245"/>
      <c r="C503" s="246"/>
      <c r="D503" s="236" t="s">
        <v>301</v>
      </c>
      <c r="E503" s="247" t="s">
        <v>1</v>
      </c>
      <c r="F503" s="248" t="s">
        <v>704</v>
      </c>
      <c r="G503" s="246"/>
      <c r="H503" s="249">
        <v>133.85499999999999</v>
      </c>
      <c r="I503" s="250"/>
      <c r="J503" s="246"/>
      <c r="K503" s="246"/>
      <c r="L503" s="251"/>
      <c r="M503" s="252"/>
      <c r="N503" s="253"/>
      <c r="O503" s="253"/>
      <c r="P503" s="253"/>
      <c r="Q503" s="253"/>
      <c r="R503" s="253"/>
      <c r="S503" s="253"/>
      <c r="T503" s="25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5" t="s">
        <v>301</v>
      </c>
      <c r="AU503" s="255" t="s">
        <v>120</v>
      </c>
      <c r="AV503" s="14" t="s">
        <v>120</v>
      </c>
      <c r="AW503" s="14" t="s">
        <v>32</v>
      </c>
      <c r="AX503" s="14" t="s">
        <v>77</v>
      </c>
      <c r="AY503" s="255" t="s">
        <v>292</v>
      </c>
    </row>
    <row r="504" s="13" customFormat="1">
      <c r="A504" s="13"/>
      <c r="B504" s="234"/>
      <c r="C504" s="235"/>
      <c r="D504" s="236" t="s">
        <v>301</v>
      </c>
      <c r="E504" s="237" t="s">
        <v>1</v>
      </c>
      <c r="F504" s="238" t="s">
        <v>688</v>
      </c>
      <c r="G504" s="235"/>
      <c r="H504" s="237" t="s">
        <v>1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301</v>
      </c>
      <c r="AU504" s="244" t="s">
        <v>120</v>
      </c>
      <c r="AV504" s="13" t="s">
        <v>85</v>
      </c>
      <c r="AW504" s="13" t="s">
        <v>32</v>
      </c>
      <c r="AX504" s="13" t="s">
        <v>77</v>
      </c>
      <c r="AY504" s="244" t="s">
        <v>292</v>
      </c>
    </row>
    <row r="505" s="14" customFormat="1">
      <c r="A505" s="14"/>
      <c r="B505" s="245"/>
      <c r="C505" s="246"/>
      <c r="D505" s="236" t="s">
        <v>301</v>
      </c>
      <c r="E505" s="247" t="s">
        <v>1</v>
      </c>
      <c r="F505" s="248" t="s">
        <v>705</v>
      </c>
      <c r="G505" s="246"/>
      <c r="H505" s="249">
        <v>48.600000000000001</v>
      </c>
      <c r="I505" s="250"/>
      <c r="J505" s="246"/>
      <c r="K505" s="246"/>
      <c r="L505" s="251"/>
      <c r="M505" s="252"/>
      <c r="N505" s="253"/>
      <c r="O505" s="253"/>
      <c r="P505" s="253"/>
      <c r="Q505" s="253"/>
      <c r="R505" s="253"/>
      <c r="S505" s="253"/>
      <c r="T505" s="25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5" t="s">
        <v>301</v>
      </c>
      <c r="AU505" s="255" t="s">
        <v>120</v>
      </c>
      <c r="AV505" s="14" t="s">
        <v>120</v>
      </c>
      <c r="AW505" s="14" t="s">
        <v>32</v>
      </c>
      <c r="AX505" s="14" t="s">
        <v>77</v>
      </c>
      <c r="AY505" s="255" t="s">
        <v>292</v>
      </c>
    </row>
    <row r="506" s="14" customFormat="1">
      <c r="A506" s="14"/>
      <c r="B506" s="245"/>
      <c r="C506" s="246"/>
      <c r="D506" s="236" t="s">
        <v>301</v>
      </c>
      <c r="E506" s="247" t="s">
        <v>1</v>
      </c>
      <c r="F506" s="248" t="s">
        <v>706</v>
      </c>
      <c r="G506" s="246"/>
      <c r="H506" s="249">
        <v>53.039999999999999</v>
      </c>
      <c r="I506" s="250"/>
      <c r="J506" s="246"/>
      <c r="K506" s="246"/>
      <c r="L506" s="251"/>
      <c r="M506" s="252"/>
      <c r="N506" s="253"/>
      <c r="O506" s="253"/>
      <c r="P506" s="253"/>
      <c r="Q506" s="253"/>
      <c r="R506" s="253"/>
      <c r="S506" s="253"/>
      <c r="T506" s="25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5" t="s">
        <v>301</v>
      </c>
      <c r="AU506" s="255" t="s">
        <v>120</v>
      </c>
      <c r="AV506" s="14" t="s">
        <v>120</v>
      </c>
      <c r="AW506" s="14" t="s">
        <v>32</v>
      </c>
      <c r="AX506" s="14" t="s">
        <v>77</v>
      </c>
      <c r="AY506" s="255" t="s">
        <v>292</v>
      </c>
    </row>
    <row r="507" s="13" customFormat="1">
      <c r="A507" s="13"/>
      <c r="B507" s="234"/>
      <c r="C507" s="235"/>
      <c r="D507" s="236" t="s">
        <v>301</v>
      </c>
      <c r="E507" s="237" t="s">
        <v>1</v>
      </c>
      <c r="F507" s="238" t="s">
        <v>691</v>
      </c>
      <c r="G507" s="235"/>
      <c r="H507" s="237" t="s">
        <v>1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301</v>
      </c>
      <c r="AU507" s="244" t="s">
        <v>120</v>
      </c>
      <c r="AV507" s="13" t="s">
        <v>85</v>
      </c>
      <c r="AW507" s="13" t="s">
        <v>32</v>
      </c>
      <c r="AX507" s="13" t="s">
        <v>77</v>
      </c>
      <c r="AY507" s="244" t="s">
        <v>292</v>
      </c>
    </row>
    <row r="508" s="14" customFormat="1">
      <c r="A508" s="14"/>
      <c r="B508" s="245"/>
      <c r="C508" s="246"/>
      <c r="D508" s="236" t="s">
        <v>301</v>
      </c>
      <c r="E508" s="247" t="s">
        <v>1</v>
      </c>
      <c r="F508" s="248" t="s">
        <v>707</v>
      </c>
      <c r="G508" s="246"/>
      <c r="H508" s="249">
        <v>36.960000000000001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301</v>
      </c>
      <c r="AU508" s="255" t="s">
        <v>120</v>
      </c>
      <c r="AV508" s="14" t="s">
        <v>120</v>
      </c>
      <c r="AW508" s="14" t="s">
        <v>32</v>
      </c>
      <c r="AX508" s="14" t="s">
        <v>77</v>
      </c>
      <c r="AY508" s="255" t="s">
        <v>292</v>
      </c>
    </row>
    <row r="509" s="15" customFormat="1">
      <c r="A509" s="15"/>
      <c r="B509" s="256"/>
      <c r="C509" s="257"/>
      <c r="D509" s="236" t="s">
        <v>301</v>
      </c>
      <c r="E509" s="258" t="s">
        <v>1</v>
      </c>
      <c r="F509" s="259" t="s">
        <v>304</v>
      </c>
      <c r="G509" s="257"/>
      <c r="H509" s="260">
        <v>784.90499999999997</v>
      </c>
      <c r="I509" s="261"/>
      <c r="J509" s="257"/>
      <c r="K509" s="257"/>
      <c r="L509" s="262"/>
      <c r="M509" s="263"/>
      <c r="N509" s="264"/>
      <c r="O509" s="264"/>
      <c r="P509" s="264"/>
      <c r="Q509" s="264"/>
      <c r="R509" s="264"/>
      <c r="S509" s="264"/>
      <c r="T509" s="26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6" t="s">
        <v>301</v>
      </c>
      <c r="AU509" s="266" t="s">
        <v>120</v>
      </c>
      <c r="AV509" s="15" t="s">
        <v>299</v>
      </c>
      <c r="AW509" s="15" t="s">
        <v>32</v>
      </c>
      <c r="AX509" s="15" t="s">
        <v>85</v>
      </c>
      <c r="AY509" s="266" t="s">
        <v>292</v>
      </c>
    </row>
    <row r="510" s="2" customFormat="1" ht="16.5" customHeight="1">
      <c r="A510" s="39"/>
      <c r="B510" s="40"/>
      <c r="C510" s="221" t="s">
        <v>708</v>
      </c>
      <c r="D510" s="221" t="s">
        <v>294</v>
      </c>
      <c r="E510" s="222" t="s">
        <v>709</v>
      </c>
      <c r="F510" s="223" t="s">
        <v>710</v>
      </c>
      <c r="G510" s="224" t="s">
        <v>297</v>
      </c>
      <c r="H510" s="225">
        <v>409.92099999999999</v>
      </c>
      <c r="I510" s="226"/>
      <c r="J510" s="227">
        <f>ROUND(I510*H510,2)</f>
        <v>0</v>
      </c>
      <c r="K510" s="223" t="s">
        <v>298</v>
      </c>
      <c r="L510" s="45"/>
      <c r="M510" s="228" t="s">
        <v>1</v>
      </c>
      <c r="N510" s="229" t="s">
        <v>43</v>
      </c>
      <c r="O510" s="92"/>
      <c r="P510" s="230">
        <f>O510*H510</f>
        <v>0</v>
      </c>
      <c r="Q510" s="230">
        <v>0.064519999999999994</v>
      </c>
      <c r="R510" s="230">
        <f>Q510*H510</f>
        <v>26.448102919999997</v>
      </c>
      <c r="S510" s="230">
        <v>0</v>
      </c>
      <c r="T510" s="231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32" t="s">
        <v>299</v>
      </c>
      <c r="AT510" s="232" t="s">
        <v>294</v>
      </c>
      <c r="AU510" s="232" t="s">
        <v>120</v>
      </c>
      <c r="AY510" s="18" t="s">
        <v>292</v>
      </c>
      <c r="BE510" s="233">
        <f>IF(N510="základní",J510,0)</f>
        <v>0</v>
      </c>
      <c r="BF510" s="233">
        <f>IF(N510="snížená",J510,0)</f>
        <v>0</v>
      </c>
      <c r="BG510" s="233">
        <f>IF(N510="zákl. přenesená",J510,0)</f>
        <v>0</v>
      </c>
      <c r="BH510" s="233">
        <f>IF(N510="sníž. přenesená",J510,0)</f>
        <v>0</v>
      </c>
      <c r="BI510" s="233">
        <f>IF(N510="nulová",J510,0)</f>
        <v>0</v>
      </c>
      <c r="BJ510" s="18" t="s">
        <v>120</v>
      </c>
      <c r="BK510" s="233">
        <f>ROUND(I510*H510,2)</f>
        <v>0</v>
      </c>
      <c r="BL510" s="18" t="s">
        <v>299</v>
      </c>
      <c r="BM510" s="232" t="s">
        <v>711</v>
      </c>
    </row>
    <row r="511" s="13" customFormat="1">
      <c r="A511" s="13"/>
      <c r="B511" s="234"/>
      <c r="C511" s="235"/>
      <c r="D511" s="236" t="s">
        <v>301</v>
      </c>
      <c r="E511" s="237" t="s">
        <v>1</v>
      </c>
      <c r="F511" s="238" t="s">
        <v>536</v>
      </c>
      <c r="G511" s="235"/>
      <c r="H511" s="237" t="s">
        <v>1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4" t="s">
        <v>301</v>
      </c>
      <c r="AU511" s="244" t="s">
        <v>120</v>
      </c>
      <c r="AV511" s="13" t="s">
        <v>85</v>
      </c>
      <c r="AW511" s="13" t="s">
        <v>32</v>
      </c>
      <c r="AX511" s="13" t="s">
        <v>77</v>
      </c>
      <c r="AY511" s="244" t="s">
        <v>292</v>
      </c>
    </row>
    <row r="512" s="14" customFormat="1">
      <c r="A512" s="14"/>
      <c r="B512" s="245"/>
      <c r="C512" s="246"/>
      <c r="D512" s="236" t="s">
        <v>301</v>
      </c>
      <c r="E512" s="247" t="s">
        <v>1</v>
      </c>
      <c r="F512" s="248" t="s">
        <v>712</v>
      </c>
      <c r="G512" s="246"/>
      <c r="H512" s="249">
        <v>88.387</v>
      </c>
      <c r="I512" s="250"/>
      <c r="J512" s="246"/>
      <c r="K512" s="246"/>
      <c r="L512" s="251"/>
      <c r="M512" s="252"/>
      <c r="N512" s="253"/>
      <c r="O512" s="253"/>
      <c r="P512" s="253"/>
      <c r="Q512" s="253"/>
      <c r="R512" s="253"/>
      <c r="S512" s="253"/>
      <c r="T512" s="25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5" t="s">
        <v>301</v>
      </c>
      <c r="AU512" s="255" t="s">
        <v>120</v>
      </c>
      <c r="AV512" s="14" t="s">
        <v>120</v>
      </c>
      <c r="AW512" s="14" t="s">
        <v>32</v>
      </c>
      <c r="AX512" s="14" t="s">
        <v>77</v>
      </c>
      <c r="AY512" s="255" t="s">
        <v>292</v>
      </c>
    </row>
    <row r="513" s="14" customFormat="1">
      <c r="A513" s="14"/>
      <c r="B513" s="245"/>
      <c r="C513" s="246"/>
      <c r="D513" s="236" t="s">
        <v>301</v>
      </c>
      <c r="E513" s="247" t="s">
        <v>1</v>
      </c>
      <c r="F513" s="248" t="s">
        <v>713</v>
      </c>
      <c r="G513" s="246"/>
      <c r="H513" s="249">
        <v>15.496</v>
      </c>
      <c r="I513" s="250"/>
      <c r="J513" s="246"/>
      <c r="K513" s="246"/>
      <c r="L513" s="251"/>
      <c r="M513" s="252"/>
      <c r="N513" s="253"/>
      <c r="O513" s="253"/>
      <c r="P513" s="253"/>
      <c r="Q513" s="253"/>
      <c r="R513" s="253"/>
      <c r="S513" s="253"/>
      <c r="T513" s="25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5" t="s">
        <v>301</v>
      </c>
      <c r="AU513" s="255" t="s">
        <v>120</v>
      </c>
      <c r="AV513" s="14" t="s">
        <v>120</v>
      </c>
      <c r="AW513" s="14" t="s">
        <v>32</v>
      </c>
      <c r="AX513" s="14" t="s">
        <v>77</v>
      </c>
      <c r="AY513" s="255" t="s">
        <v>292</v>
      </c>
    </row>
    <row r="514" s="14" customFormat="1">
      <c r="A514" s="14"/>
      <c r="B514" s="245"/>
      <c r="C514" s="246"/>
      <c r="D514" s="236" t="s">
        <v>301</v>
      </c>
      <c r="E514" s="247" t="s">
        <v>1</v>
      </c>
      <c r="F514" s="248" t="s">
        <v>714</v>
      </c>
      <c r="G514" s="246"/>
      <c r="H514" s="249">
        <v>9.6110000000000007</v>
      </c>
      <c r="I514" s="250"/>
      <c r="J514" s="246"/>
      <c r="K514" s="246"/>
      <c r="L514" s="251"/>
      <c r="M514" s="252"/>
      <c r="N514" s="253"/>
      <c r="O514" s="253"/>
      <c r="P514" s="253"/>
      <c r="Q514" s="253"/>
      <c r="R514" s="253"/>
      <c r="S514" s="253"/>
      <c r="T514" s="25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5" t="s">
        <v>301</v>
      </c>
      <c r="AU514" s="255" t="s">
        <v>120</v>
      </c>
      <c r="AV514" s="14" t="s">
        <v>120</v>
      </c>
      <c r="AW514" s="14" t="s">
        <v>32</v>
      </c>
      <c r="AX514" s="14" t="s">
        <v>77</v>
      </c>
      <c r="AY514" s="255" t="s">
        <v>292</v>
      </c>
    </row>
    <row r="515" s="13" customFormat="1">
      <c r="A515" s="13"/>
      <c r="B515" s="234"/>
      <c r="C515" s="235"/>
      <c r="D515" s="236" t="s">
        <v>301</v>
      </c>
      <c r="E515" s="237" t="s">
        <v>1</v>
      </c>
      <c r="F515" s="238" t="s">
        <v>540</v>
      </c>
      <c r="G515" s="235"/>
      <c r="H515" s="237" t="s">
        <v>1</v>
      </c>
      <c r="I515" s="239"/>
      <c r="J515" s="235"/>
      <c r="K515" s="235"/>
      <c r="L515" s="240"/>
      <c r="M515" s="241"/>
      <c r="N515" s="242"/>
      <c r="O515" s="242"/>
      <c r="P515" s="242"/>
      <c r="Q515" s="242"/>
      <c r="R515" s="242"/>
      <c r="S515" s="242"/>
      <c r="T515" s="24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4" t="s">
        <v>301</v>
      </c>
      <c r="AU515" s="244" t="s">
        <v>120</v>
      </c>
      <c r="AV515" s="13" t="s">
        <v>85</v>
      </c>
      <c r="AW515" s="13" t="s">
        <v>32</v>
      </c>
      <c r="AX515" s="13" t="s">
        <v>77</v>
      </c>
      <c r="AY515" s="244" t="s">
        <v>292</v>
      </c>
    </row>
    <row r="516" s="14" customFormat="1">
      <c r="A516" s="14"/>
      <c r="B516" s="245"/>
      <c r="C516" s="246"/>
      <c r="D516" s="236" t="s">
        <v>301</v>
      </c>
      <c r="E516" s="247" t="s">
        <v>1</v>
      </c>
      <c r="F516" s="248" t="s">
        <v>715</v>
      </c>
      <c r="G516" s="246"/>
      <c r="H516" s="249">
        <v>88.387</v>
      </c>
      <c r="I516" s="250"/>
      <c r="J516" s="246"/>
      <c r="K516" s="246"/>
      <c r="L516" s="251"/>
      <c r="M516" s="252"/>
      <c r="N516" s="253"/>
      <c r="O516" s="253"/>
      <c r="P516" s="253"/>
      <c r="Q516" s="253"/>
      <c r="R516" s="253"/>
      <c r="S516" s="253"/>
      <c r="T516" s="25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5" t="s">
        <v>301</v>
      </c>
      <c r="AU516" s="255" t="s">
        <v>120</v>
      </c>
      <c r="AV516" s="14" t="s">
        <v>120</v>
      </c>
      <c r="AW516" s="14" t="s">
        <v>32</v>
      </c>
      <c r="AX516" s="14" t="s">
        <v>77</v>
      </c>
      <c r="AY516" s="255" t="s">
        <v>292</v>
      </c>
    </row>
    <row r="517" s="14" customFormat="1">
      <c r="A517" s="14"/>
      <c r="B517" s="245"/>
      <c r="C517" s="246"/>
      <c r="D517" s="236" t="s">
        <v>301</v>
      </c>
      <c r="E517" s="247" t="s">
        <v>1</v>
      </c>
      <c r="F517" s="248" t="s">
        <v>716</v>
      </c>
      <c r="G517" s="246"/>
      <c r="H517" s="249">
        <v>5.7569999999999997</v>
      </c>
      <c r="I517" s="250"/>
      <c r="J517" s="246"/>
      <c r="K517" s="246"/>
      <c r="L517" s="251"/>
      <c r="M517" s="252"/>
      <c r="N517" s="253"/>
      <c r="O517" s="253"/>
      <c r="P517" s="253"/>
      <c r="Q517" s="253"/>
      <c r="R517" s="253"/>
      <c r="S517" s="253"/>
      <c r="T517" s="25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5" t="s">
        <v>301</v>
      </c>
      <c r="AU517" s="255" t="s">
        <v>120</v>
      </c>
      <c r="AV517" s="14" t="s">
        <v>120</v>
      </c>
      <c r="AW517" s="14" t="s">
        <v>32</v>
      </c>
      <c r="AX517" s="14" t="s">
        <v>77</v>
      </c>
      <c r="AY517" s="255" t="s">
        <v>292</v>
      </c>
    </row>
    <row r="518" s="13" customFormat="1">
      <c r="A518" s="13"/>
      <c r="B518" s="234"/>
      <c r="C518" s="235"/>
      <c r="D518" s="236" t="s">
        <v>301</v>
      </c>
      <c r="E518" s="237" t="s">
        <v>1</v>
      </c>
      <c r="F518" s="238" t="s">
        <v>544</v>
      </c>
      <c r="G518" s="235"/>
      <c r="H518" s="237" t="s">
        <v>1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4" t="s">
        <v>301</v>
      </c>
      <c r="AU518" s="244" t="s">
        <v>120</v>
      </c>
      <c r="AV518" s="13" t="s">
        <v>85</v>
      </c>
      <c r="AW518" s="13" t="s">
        <v>32</v>
      </c>
      <c r="AX518" s="13" t="s">
        <v>77</v>
      </c>
      <c r="AY518" s="244" t="s">
        <v>292</v>
      </c>
    </row>
    <row r="519" s="14" customFormat="1">
      <c r="A519" s="14"/>
      <c r="B519" s="245"/>
      <c r="C519" s="246"/>
      <c r="D519" s="236" t="s">
        <v>301</v>
      </c>
      <c r="E519" s="247" t="s">
        <v>1</v>
      </c>
      <c r="F519" s="248" t="s">
        <v>717</v>
      </c>
      <c r="G519" s="246"/>
      <c r="H519" s="249">
        <v>98.295000000000002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301</v>
      </c>
      <c r="AU519" s="255" t="s">
        <v>120</v>
      </c>
      <c r="AV519" s="14" t="s">
        <v>120</v>
      </c>
      <c r="AW519" s="14" t="s">
        <v>32</v>
      </c>
      <c r="AX519" s="14" t="s">
        <v>77</v>
      </c>
      <c r="AY519" s="255" t="s">
        <v>292</v>
      </c>
    </row>
    <row r="520" s="13" customFormat="1">
      <c r="A520" s="13"/>
      <c r="B520" s="234"/>
      <c r="C520" s="235"/>
      <c r="D520" s="236" t="s">
        <v>301</v>
      </c>
      <c r="E520" s="237" t="s">
        <v>1</v>
      </c>
      <c r="F520" s="238" t="s">
        <v>547</v>
      </c>
      <c r="G520" s="235"/>
      <c r="H520" s="237" t="s">
        <v>1</v>
      </c>
      <c r="I520" s="239"/>
      <c r="J520" s="235"/>
      <c r="K520" s="235"/>
      <c r="L520" s="240"/>
      <c r="M520" s="241"/>
      <c r="N520" s="242"/>
      <c r="O520" s="242"/>
      <c r="P520" s="242"/>
      <c r="Q520" s="242"/>
      <c r="R520" s="242"/>
      <c r="S520" s="242"/>
      <c r="T520" s="24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4" t="s">
        <v>301</v>
      </c>
      <c r="AU520" s="244" t="s">
        <v>120</v>
      </c>
      <c r="AV520" s="13" t="s">
        <v>85</v>
      </c>
      <c r="AW520" s="13" t="s">
        <v>32</v>
      </c>
      <c r="AX520" s="13" t="s">
        <v>77</v>
      </c>
      <c r="AY520" s="244" t="s">
        <v>292</v>
      </c>
    </row>
    <row r="521" s="14" customFormat="1">
      <c r="A521" s="14"/>
      <c r="B521" s="245"/>
      <c r="C521" s="246"/>
      <c r="D521" s="236" t="s">
        <v>301</v>
      </c>
      <c r="E521" s="247" t="s">
        <v>1</v>
      </c>
      <c r="F521" s="248" t="s">
        <v>715</v>
      </c>
      <c r="G521" s="246"/>
      <c r="H521" s="249">
        <v>88.387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301</v>
      </c>
      <c r="AU521" s="255" t="s">
        <v>120</v>
      </c>
      <c r="AV521" s="14" t="s">
        <v>120</v>
      </c>
      <c r="AW521" s="14" t="s">
        <v>32</v>
      </c>
      <c r="AX521" s="14" t="s">
        <v>77</v>
      </c>
      <c r="AY521" s="255" t="s">
        <v>292</v>
      </c>
    </row>
    <row r="522" s="14" customFormat="1">
      <c r="A522" s="14"/>
      <c r="B522" s="245"/>
      <c r="C522" s="246"/>
      <c r="D522" s="236" t="s">
        <v>301</v>
      </c>
      <c r="E522" s="247" t="s">
        <v>1</v>
      </c>
      <c r="F522" s="248" t="s">
        <v>714</v>
      </c>
      <c r="G522" s="246"/>
      <c r="H522" s="249">
        <v>9.6110000000000007</v>
      </c>
      <c r="I522" s="250"/>
      <c r="J522" s="246"/>
      <c r="K522" s="246"/>
      <c r="L522" s="251"/>
      <c r="M522" s="252"/>
      <c r="N522" s="253"/>
      <c r="O522" s="253"/>
      <c r="P522" s="253"/>
      <c r="Q522" s="253"/>
      <c r="R522" s="253"/>
      <c r="S522" s="253"/>
      <c r="T522" s="25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5" t="s">
        <v>301</v>
      </c>
      <c r="AU522" s="255" t="s">
        <v>120</v>
      </c>
      <c r="AV522" s="14" t="s">
        <v>120</v>
      </c>
      <c r="AW522" s="14" t="s">
        <v>32</v>
      </c>
      <c r="AX522" s="14" t="s">
        <v>77</v>
      </c>
      <c r="AY522" s="255" t="s">
        <v>292</v>
      </c>
    </row>
    <row r="523" s="13" customFormat="1">
      <c r="A523" s="13"/>
      <c r="B523" s="234"/>
      <c r="C523" s="235"/>
      <c r="D523" s="236" t="s">
        <v>301</v>
      </c>
      <c r="E523" s="237" t="s">
        <v>1</v>
      </c>
      <c r="F523" s="238" t="s">
        <v>550</v>
      </c>
      <c r="G523" s="235"/>
      <c r="H523" s="237" t="s">
        <v>1</v>
      </c>
      <c r="I523" s="239"/>
      <c r="J523" s="235"/>
      <c r="K523" s="235"/>
      <c r="L523" s="240"/>
      <c r="M523" s="241"/>
      <c r="N523" s="242"/>
      <c r="O523" s="242"/>
      <c r="P523" s="242"/>
      <c r="Q523" s="242"/>
      <c r="R523" s="242"/>
      <c r="S523" s="242"/>
      <c r="T523" s="24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4" t="s">
        <v>301</v>
      </c>
      <c r="AU523" s="244" t="s">
        <v>120</v>
      </c>
      <c r="AV523" s="13" t="s">
        <v>85</v>
      </c>
      <c r="AW523" s="13" t="s">
        <v>32</v>
      </c>
      <c r="AX523" s="13" t="s">
        <v>77</v>
      </c>
      <c r="AY523" s="244" t="s">
        <v>292</v>
      </c>
    </row>
    <row r="524" s="14" customFormat="1">
      <c r="A524" s="14"/>
      <c r="B524" s="245"/>
      <c r="C524" s="246"/>
      <c r="D524" s="236" t="s">
        <v>301</v>
      </c>
      <c r="E524" s="247" t="s">
        <v>1</v>
      </c>
      <c r="F524" s="248" t="s">
        <v>718</v>
      </c>
      <c r="G524" s="246"/>
      <c r="H524" s="249">
        <v>5.9900000000000002</v>
      </c>
      <c r="I524" s="250"/>
      <c r="J524" s="246"/>
      <c r="K524" s="246"/>
      <c r="L524" s="251"/>
      <c r="M524" s="252"/>
      <c r="N524" s="253"/>
      <c r="O524" s="253"/>
      <c r="P524" s="253"/>
      <c r="Q524" s="253"/>
      <c r="R524" s="253"/>
      <c r="S524" s="253"/>
      <c r="T524" s="25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5" t="s">
        <v>301</v>
      </c>
      <c r="AU524" s="255" t="s">
        <v>120</v>
      </c>
      <c r="AV524" s="14" t="s">
        <v>120</v>
      </c>
      <c r="AW524" s="14" t="s">
        <v>32</v>
      </c>
      <c r="AX524" s="14" t="s">
        <v>77</v>
      </c>
      <c r="AY524" s="255" t="s">
        <v>292</v>
      </c>
    </row>
    <row r="525" s="15" customFormat="1">
      <c r="A525" s="15"/>
      <c r="B525" s="256"/>
      <c r="C525" s="257"/>
      <c r="D525" s="236" t="s">
        <v>301</v>
      </c>
      <c r="E525" s="258" t="s">
        <v>1</v>
      </c>
      <c r="F525" s="259" t="s">
        <v>304</v>
      </c>
      <c r="G525" s="257"/>
      <c r="H525" s="260">
        <v>409.92099999999999</v>
      </c>
      <c r="I525" s="261"/>
      <c r="J525" s="257"/>
      <c r="K525" s="257"/>
      <c r="L525" s="262"/>
      <c r="M525" s="263"/>
      <c r="N525" s="264"/>
      <c r="O525" s="264"/>
      <c r="P525" s="264"/>
      <c r="Q525" s="264"/>
      <c r="R525" s="264"/>
      <c r="S525" s="264"/>
      <c r="T525" s="26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66" t="s">
        <v>301</v>
      </c>
      <c r="AU525" s="266" t="s">
        <v>120</v>
      </c>
      <c r="AV525" s="15" t="s">
        <v>299</v>
      </c>
      <c r="AW525" s="15" t="s">
        <v>32</v>
      </c>
      <c r="AX525" s="15" t="s">
        <v>85</v>
      </c>
      <c r="AY525" s="266" t="s">
        <v>292</v>
      </c>
    </row>
    <row r="526" s="2" customFormat="1" ht="16.5" customHeight="1">
      <c r="A526" s="39"/>
      <c r="B526" s="40"/>
      <c r="C526" s="221" t="s">
        <v>719</v>
      </c>
      <c r="D526" s="221" t="s">
        <v>294</v>
      </c>
      <c r="E526" s="222" t="s">
        <v>720</v>
      </c>
      <c r="F526" s="223" t="s">
        <v>721</v>
      </c>
      <c r="G526" s="224" t="s">
        <v>297</v>
      </c>
      <c r="H526" s="225">
        <v>335.00999999999999</v>
      </c>
      <c r="I526" s="226"/>
      <c r="J526" s="227">
        <f>ROUND(I526*H526,2)</f>
        <v>0</v>
      </c>
      <c r="K526" s="223" t="s">
        <v>298</v>
      </c>
      <c r="L526" s="45"/>
      <c r="M526" s="228" t="s">
        <v>1</v>
      </c>
      <c r="N526" s="229" t="s">
        <v>43</v>
      </c>
      <c r="O526" s="92"/>
      <c r="P526" s="230">
        <f>O526*H526</f>
        <v>0</v>
      </c>
      <c r="Q526" s="230">
        <v>0.083409999999999998</v>
      </c>
      <c r="R526" s="230">
        <f>Q526*H526</f>
        <v>27.9431841</v>
      </c>
      <c r="S526" s="230">
        <v>0</v>
      </c>
      <c r="T526" s="231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2" t="s">
        <v>299</v>
      </c>
      <c r="AT526" s="232" t="s">
        <v>294</v>
      </c>
      <c r="AU526" s="232" t="s">
        <v>120</v>
      </c>
      <c r="AY526" s="18" t="s">
        <v>292</v>
      </c>
      <c r="BE526" s="233">
        <f>IF(N526="základní",J526,0)</f>
        <v>0</v>
      </c>
      <c r="BF526" s="233">
        <f>IF(N526="snížená",J526,0)</f>
        <v>0</v>
      </c>
      <c r="BG526" s="233">
        <f>IF(N526="zákl. přenesená",J526,0)</f>
        <v>0</v>
      </c>
      <c r="BH526" s="233">
        <f>IF(N526="sníž. přenesená",J526,0)</f>
        <v>0</v>
      </c>
      <c r="BI526" s="233">
        <f>IF(N526="nulová",J526,0)</f>
        <v>0</v>
      </c>
      <c r="BJ526" s="18" t="s">
        <v>120</v>
      </c>
      <c r="BK526" s="233">
        <f>ROUND(I526*H526,2)</f>
        <v>0</v>
      </c>
      <c r="BL526" s="18" t="s">
        <v>299</v>
      </c>
      <c r="BM526" s="232" t="s">
        <v>722</v>
      </c>
    </row>
    <row r="527" s="13" customFormat="1">
      <c r="A527" s="13"/>
      <c r="B527" s="234"/>
      <c r="C527" s="235"/>
      <c r="D527" s="236" t="s">
        <v>301</v>
      </c>
      <c r="E527" s="237" t="s">
        <v>1</v>
      </c>
      <c r="F527" s="238" t="s">
        <v>536</v>
      </c>
      <c r="G527" s="235"/>
      <c r="H527" s="237" t="s">
        <v>1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301</v>
      </c>
      <c r="AU527" s="244" t="s">
        <v>120</v>
      </c>
      <c r="AV527" s="13" t="s">
        <v>85</v>
      </c>
      <c r="AW527" s="13" t="s">
        <v>32</v>
      </c>
      <c r="AX527" s="13" t="s">
        <v>77</v>
      </c>
      <c r="AY527" s="244" t="s">
        <v>292</v>
      </c>
    </row>
    <row r="528" s="14" customFormat="1">
      <c r="A528" s="14"/>
      <c r="B528" s="245"/>
      <c r="C528" s="246"/>
      <c r="D528" s="236" t="s">
        <v>301</v>
      </c>
      <c r="E528" s="247" t="s">
        <v>1</v>
      </c>
      <c r="F528" s="248" t="s">
        <v>723</v>
      </c>
      <c r="G528" s="246"/>
      <c r="H528" s="249">
        <v>29.501999999999999</v>
      </c>
      <c r="I528" s="250"/>
      <c r="J528" s="246"/>
      <c r="K528" s="246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301</v>
      </c>
      <c r="AU528" s="255" t="s">
        <v>120</v>
      </c>
      <c r="AV528" s="14" t="s">
        <v>120</v>
      </c>
      <c r="AW528" s="14" t="s">
        <v>32</v>
      </c>
      <c r="AX528" s="14" t="s">
        <v>77</v>
      </c>
      <c r="AY528" s="255" t="s">
        <v>292</v>
      </c>
    </row>
    <row r="529" s="14" customFormat="1">
      <c r="A529" s="14"/>
      <c r="B529" s="245"/>
      <c r="C529" s="246"/>
      <c r="D529" s="236" t="s">
        <v>301</v>
      </c>
      <c r="E529" s="247" t="s">
        <v>1</v>
      </c>
      <c r="F529" s="248" t="s">
        <v>724</v>
      </c>
      <c r="G529" s="246"/>
      <c r="H529" s="249">
        <v>18.029</v>
      </c>
      <c r="I529" s="250"/>
      <c r="J529" s="246"/>
      <c r="K529" s="246"/>
      <c r="L529" s="251"/>
      <c r="M529" s="252"/>
      <c r="N529" s="253"/>
      <c r="O529" s="253"/>
      <c r="P529" s="253"/>
      <c r="Q529" s="253"/>
      <c r="R529" s="253"/>
      <c r="S529" s="253"/>
      <c r="T529" s="25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5" t="s">
        <v>301</v>
      </c>
      <c r="AU529" s="255" t="s">
        <v>120</v>
      </c>
      <c r="AV529" s="14" t="s">
        <v>120</v>
      </c>
      <c r="AW529" s="14" t="s">
        <v>32</v>
      </c>
      <c r="AX529" s="14" t="s">
        <v>77</v>
      </c>
      <c r="AY529" s="255" t="s">
        <v>292</v>
      </c>
    </row>
    <row r="530" s="14" customFormat="1">
      <c r="A530" s="14"/>
      <c r="B530" s="245"/>
      <c r="C530" s="246"/>
      <c r="D530" s="236" t="s">
        <v>301</v>
      </c>
      <c r="E530" s="247" t="s">
        <v>1</v>
      </c>
      <c r="F530" s="248" t="s">
        <v>725</v>
      </c>
      <c r="G530" s="246"/>
      <c r="H530" s="249">
        <v>34.448999999999998</v>
      </c>
      <c r="I530" s="250"/>
      <c r="J530" s="246"/>
      <c r="K530" s="246"/>
      <c r="L530" s="251"/>
      <c r="M530" s="252"/>
      <c r="N530" s="253"/>
      <c r="O530" s="253"/>
      <c r="P530" s="253"/>
      <c r="Q530" s="253"/>
      <c r="R530" s="253"/>
      <c r="S530" s="253"/>
      <c r="T530" s="25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5" t="s">
        <v>301</v>
      </c>
      <c r="AU530" s="255" t="s">
        <v>120</v>
      </c>
      <c r="AV530" s="14" t="s">
        <v>120</v>
      </c>
      <c r="AW530" s="14" t="s">
        <v>32</v>
      </c>
      <c r="AX530" s="14" t="s">
        <v>77</v>
      </c>
      <c r="AY530" s="255" t="s">
        <v>292</v>
      </c>
    </row>
    <row r="531" s="14" customFormat="1">
      <c r="A531" s="14"/>
      <c r="B531" s="245"/>
      <c r="C531" s="246"/>
      <c r="D531" s="236" t="s">
        <v>301</v>
      </c>
      <c r="E531" s="247" t="s">
        <v>1</v>
      </c>
      <c r="F531" s="248" t="s">
        <v>726</v>
      </c>
      <c r="G531" s="246"/>
      <c r="H531" s="249">
        <v>2.98</v>
      </c>
      <c r="I531" s="250"/>
      <c r="J531" s="246"/>
      <c r="K531" s="246"/>
      <c r="L531" s="251"/>
      <c r="M531" s="252"/>
      <c r="N531" s="253"/>
      <c r="O531" s="253"/>
      <c r="P531" s="253"/>
      <c r="Q531" s="253"/>
      <c r="R531" s="253"/>
      <c r="S531" s="253"/>
      <c r="T531" s="25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5" t="s">
        <v>301</v>
      </c>
      <c r="AU531" s="255" t="s">
        <v>120</v>
      </c>
      <c r="AV531" s="14" t="s">
        <v>120</v>
      </c>
      <c r="AW531" s="14" t="s">
        <v>32</v>
      </c>
      <c r="AX531" s="14" t="s">
        <v>77</v>
      </c>
      <c r="AY531" s="255" t="s">
        <v>292</v>
      </c>
    </row>
    <row r="532" s="13" customFormat="1">
      <c r="A532" s="13"/>
      <c r="B532" s="234"/>
      <c r="C532" s="235"/>
      <c r="D532" s="236" t="s">
        <v>301</v>
      </c>
      <c r="E532" s="237" t="s">
        <v>1</v>
      </c>
      <c r="F532" s="238" t="s">
        <v>540</v>
      </c>
      <c r="G532" s="235"/>
      <c r="H532" s="237" t="s">
        <v>1</v>
      </c>
      <c r="I532" s="239"/>
      <c r="J532" s="235"/>
      <c r="K532" s="235"/>
      <c r="L532" s="240"/>
      <c r="M532" s="241"/>
      <c r="N532" s="242"/>
      <c r="O532" s="242"/>
      <c r="P532" s="242"/>
      <c r="Q532" s="242"/>
      <c r="R532" s="242"/>
      <c r="S532" s="242"/>
      <c r="T532" s="24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4" t="s">
        <v>301</v>
      </c>
      <c r="AU532" s="244" t="s">
        <v>120</v>
      </c>
      <c r="AV532" s="13" t="s">
        <v>85</v>
      </c>
      <c r="AW532" s="13" t="s">
        <v>32</v>
      </c>
      <c r="AX532" s="13" t="s">
        <v>77</v>
      </c>
      <c r="AY532" s="244" t="s">
        <v>292</v>
      </c>
    </row>
    <row r="533" s="14" customFormat="1">
      <c r="A533" s="14"/>
      <c r="B533" s="245"/>
      <c r="C533" s="246"/>
      <c r="D533" s="236" t="s">
        <v>301</v>
      </c>
      <c r="E533" s="247" t="s">
        <v>1</v>
      </c>
      <c r="F533" s="248" t="s">
        <v>723</v>
      </c>
      <c r="G533" s="246"/>
      <c r="H533" s="249">
        <v>29.501999999999999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301</v>
      </c>
      <c r="AU533" s="255" t="s">
        <v>120</v>
      </c>
      <c r="AV533" s="14" t="s">
        <v>120</v>
      </c>
      <c r="AW533" s="14" t="s">
        <v>32</v>
      </c>
      <c r="AX533" s="14" t="s">
        <v>77</v>
      </c>
      <c r="AY533" s="255" t="s">
        <v>292</v>
      </c>
    </row>
    <row r="534" s="14" customFormat="1">
      <c r="A534" s="14"/>
      <c r="B534" s="245"/>
      <c r="C534" s="246"/>
      <c r="D534" s="236" t="s">
        <v>301</v>
      </c>
      <c r="E534" s="247" t="s">
        <v>1</v>
      </c>
      <c r="F534" s="248" t="s">
        <v>724</v>
      </c>
      <c r="G534" s="246"/>
      <c r="H534" s="249">
        <v>18.029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301</v>
      </c>
      <c r="AU534" s="255" t="s">
        <v>120</v>
      </c>
      <c r="AV534" s="14" t="s">
        <v>120</v>
      </c>
      <c r="AW534" s="14" t="s">
        <v>32</v>
      </c>
      <c r="AX534" s="14" t="s">
        <v>77</v>
      </c>
      <c r="AY534" s="255" t="s">
        <v>292</v>
      </c>
    </row>
    <row r="535" s="14" customFormat="1">
      <c r="A535" s="14"/>
      <c r="B535" s="245"/>
      <c r="C535" s="246"/>
      <c r="D535" s="236" t="s">
        <v>301</v>
      </c>
      <c r="E535" s="247" t="s">
        <v>1</v>
      </c>
      <c r="F535" s="248" t="s">
        <v>727</v>
      </c>
      <c r="G535" s="246"/>
      <c r="H535" s="249">
        <v>27.878</v>
      </c>
      <c r="I535" s="250"/>
      <c r="J535" s="246"/>
      <c r="K535" s="246"/>
      <c r="L535" s="251"/>
      <c r="M535" s="252"/>
      <c r="N535" s="253"/>
      <c r="O535" s="253"/>
      <c r="P535" s="253"/>
      <c r="Q535" s="253"/>
      <c r="R535" s="253"/>
      <c r="S535" s="253"/>
      <c r="T535" s="25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5" t="s">
        <v>301</v>
      </c>
      <c r="AU535" s="255" t="s">
        <v>120</v>
      </c>
      <c r="AV535" s="14" t="s">
        <v>120</v>
      </c>
      <c r="AW535" s="14" t="s">
        <v>32</v>
      </c>
      <c r="AX535" s="14" t="s">
        <v>77</v>
      </c>
      <c r="AY535" s="255" t="s">
        <v>292</v>
      </c>
    </row>
    <row r="536" s="14" customFormat="1">
      <c r="A536" s="14"/>
      <c r="B536" s="245"/>
      <c r="C536" s="246"/>
      <c r="D536" s="236" t="s">
        <v>301</v>
      </c>
      <c r="E536" s="247" t="s">
        <v>1</v>
      </c>
      <c r="F536" s="248" t="s">
        <v>726</v>
      </c>
      <c r="G536" s="246"/>
      <c r="H536" s="249">
        <v>2.98</v>
      </c>
      <c r="I536" s="250"/>
      <c r="J536" s="246"/>
      <c r="K536" s="246"/>
      <c r="L536" s="251"/>
      <c r="M536" s="252"/>
      <c r="N536" s="253"/>
      <c r="O536" s="253"/>
      <c r="P536" s="253"/>
      <c r="Q536" s="253"/>
      <c r="R536" s="253"/>
      <c r="S536" s="253"/>
      <c r="T536" s="25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5" t="s">
        <v>301</v>
      </c>
      <c r="AU536" s="255" t="s">
        <v>120</v>
      </c>
      <c r="AV536" s="14" t="s">
        <v>120</v>
      </c>
      <c r="AW536" s="14" t="s">
        <v>32</v>
      </c>
      <c r="AX536" s="14" t="s">
        <v>77</v>
      </c>
      <c r="AY536" s="255" t="s">
        <v>292</v>
      </c>
    </row>
    <row r="537" s="13" customFormat="1">
      <c r="A537" s="13"/>
      <c r="B537" s="234"/>
      <c r="C537" s="235"/>
      <c r="D537" s="236" t="s">
        <v>301</v>
      </c>
      <c r="E537" s="237" t="s">
        <v>1</v>
      </c>
      <c r="F537" s="238" t="s">
        <v>544</v>
      </c>
      <c r="G537" s="235"/>
      <c r="H537" s="237" t="s">
        <v>1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301</v>
      </c>
      <c r="AU537" s="244" t="s">
        <v>120</v>
      </c>
      <c r="AV537" s="13" t="s">
        <v>85</v>
      </c>
      <c r="AW537" s="13" t="s">
        <v>32</v>
      </c>
      <c r="AX537" s="13" t="s">
        <v>77</v>
      </c>
      <c r="AY537" s="244" t="s">
        <v>292</v>
      </c>
    </row>
    <row r="538" s="14" customFormat="1">
      <c r="A538" s="14"/>
      <c r="B538" s="245"/>
      <c r="C538" s="246"/>
      <c r="D538" s="236" t="s">
        <v>301</v>
      </c>
      <c r="E538" s="247" t="s">
        <v>1</v>
      </c>
      <c r="F538" s="248" t="s">
        <v>723</v>
      </c>
      <c r="G538" s="246"/>
      <c r="H538" s="249">
        <v>29.501999999999999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301</v>
      </c>
      <c r="AU538" s="255" t="s">
        <v>120</v>
      </c>
      <c r="AV538" s="14" t="s">
        <v>120</v>
      </c>
      <c r="AW538" s="14" t="s">
        <v>32</v>
      </c>
      <c r="AX538" s="14" t="s">
        <v>77</v>
      </c>
      <c r="AY538" s="255" t="s">
        <v>292</v>
      </c>
    </row>
    <row r="539" s="14" customFormat="1">
      <c r="A539" s="14"/>
      <c r="B539" s="245"/>
      <c r="C539" s="246"/>
      <c r="D539" s="236" t="s">
        <v>301</v>
      </c>
      <c r="E539" s="247" t="s">
        <v>1</v>
      </c>
      <c r="F539" s="248" t="s">
        <v>724</v>
      </c>
      <c r="G539" s="246"/>
      <c r="H539" s="249">
        <v>18.029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301</v>
      </c>
      <c r="AU539" s="255" t="s">
        <v>120</v>
      </c>
      <c r="AV539" s="14" t="s">
        <v>120</v>
      </c>
      <c r="AW539" s="14" t="s">
        <v>32</v>
      </c>
      <c r="AX539" s="14" t="s">
        <v>77</v>
      </c>
      <c r="AY539" s="255" t="s">
        <v>292</v>
      </c>
    </row>
    <row r="540" s="14" customFormat="1">
      <c r="A540" s="14"/>
      <c r="B540" s="245"/>
      <c r="C540" s="246"/>
      <c r="D540" s="236" t="s">
        <v>301</v>
      </c>
      <c r="E540" s="247" t="s">
        <v>1</v>
      </c>
      <c r="F540" s="248" t="s">
        <v>728</v>
      </c>
      <c r="G540" s="246"/>
      <c r="H540" s="249">
        <v>22.856999999999999</v>
      </c>
      <c r="I540" s="250"/>
      <c r="J540" s="246"/>
      <c r="K540" s="246"/>
      <c r="L540" s="251"/>
      <c r="M540" s="252"/>
      <c r="N540" s="253"/>
      <c r="O540" s="253"/>
      <c r="P540" s="253"/>
      <c r="Q540" s="253"/>
      <c r="R540" s="253"/>
      <c r="S540" s="253"/>
      <c r="T540" s="25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5" t="s">
        <v>301</v>
      </c>
      <c r="AU540" s="255" t="s">
        <v>120</v>
      </c>
      <c r="AV540" s="14" t="s">
        <v>120</v>
      </c>
      <c r="AW540" s="14" t="s">
        <v>32</v>
      </c>
      <c r="AX540" s="14" t="s">
        <v>77</v>
      </c>
      <c r="AY540" s="255" t="s">
        <v>292</v>
      </c>
    </row>
    <row r="541" s="14" customFormat="1">
      <c r="A541" s="14"/>
      <c r="B541" s="245"/>
      <c r="C541" s="246"/>
      <c r="D541" s="236" t="s">
        <v>301</v>
      </c>
      <c r="E541" s="247" t="s">
        <v>1</v>
      </c>
      <c r="F541" s="248" t="s">
        <v>726</v>
      </c>
      <c r="G541" s="246"/>
      <c r="H541" s="249">
        <v>2.98</v>
      </c>
      <c r="I541" s="250"/>
      <c r="J541" s="246"/>
      <c r="K541" s="246"/>
      <c r="L541" s="251"/>
      <c r="M541" s="252"/>
      <c r="N541" s="253"/>
      <c r="O541" s="253"/>
      <c r="P541" s="253"/>
      <c r="Q541" s="253"/>
      <c r="R541" s="253"/>
      <c r="S541" s="253"/>
      <c r="T541" s="25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5" t="s">
        <v>301</v>
      </c>
      <c r="AU541" s="255" t="s">
        <v>120</v>
      </c>
      <c r="AV541" s="14" t="s">
        <v>120</v>
      </c>
      <c r="AW541" s="14" t="s">
        <v>32</v>
      </c>
      <c r="AX541" s="14" t="s">
        <v>77</v>
      </c>
      <c r="AY541" s="255" t="s">
        <v>292</v>
      </c>
    </row>
    <row r="542" s="13" customFormat="1">
      <c r="A542" s="13"/>
      <c r="B542" s="234"/>
      <c r="C542" s="235"/>
      <c r="D542" s="236" t="s">
        <v>301</v>
      </c>
      <c r="E542" s="237" t="s">
        <v>1</v>
      </c>
      <c r="F542" s="238" t="s">
        <v>547</v>
      </c>
      <c r="G542" s="235"/>
      <c r="H542" s="237" t="s">
        <v>1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4" t="s">
        <v>301</v>
      </c>
      <c r="AU542" s="244" t="s">
        <v>120</v>
      </c>
      <c r="AV542" s="13" t="s">
        <v>85</v>
      </c>
      <c r="AW542" s="13" t="s">
        <v>32</v>
      </c>
      <c r="AX542" s="13" t="s">
        <v>77</v>
      </c>
      <c r="AY542" s="244" t="s">
        <v>292</v>
      </c>
    </row>
    <row r="543" s="14" customFormat="1">
      <c r="A543" s="14"/>
      <c r="B543" s="245"/>
      <c r="C543" s="246"/>
      <c r="D543" s="236" t="s">
        <v>301</v>
      </c>
      <c r="E543" s="247" t="s">
        <v>1</v>
      </c>
      <c r="F543" s="248" t="s">
        <v>723</v>
      </c>
      <c r="G543" s="246"/>
      <c r="H543" s="249">
        <v>29.501999999999999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301</v>
      </c>
      <c r="AU543" s="255" t="s">
        <v>120</v>
      </c>
      <c r="AV543" s="14" t="s">
        <v>120</v>
      </c>
      <c r="AW543" s="14" t="s">
        <v>32</v>
      </c>
      <c r="AX543" s="14" t="s">
        <v>77</v>
      </c>
      <c r="AY543" s="255" t="s">
        <v>292</v>
      </c>
    </row>
    <row r="544" s="14" customFormat="1">
      <c r="A544" s="14"/>
      <c r="B544" s="245"/>
      <c r="C544" s="246"/>
      <c r="D544" s="236" t="s">
        <v>301</v>
      </c>
      <c r="E544" s="247" t="s">
        <v>1</v>
      </c>
      <c r="F544" s="248" t="s">
        <v>724</v>
      </c>
      <c r="G544" s="246"/>
      <c r="H544" s="249">
        <v>18.029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301</v>
      </c>
      <c r="AU544" s="255" t="s">
        <v>120</v>
      </c>
      <c r="AV544" s="14" t="s">
        <v>120</v>
      </c>
      <c r="AW544" s="14" t="s">
        <v>32</v>
      </c>
      <c r="AX544" s="14" t="s">
        <v>77</v>
      </c>
      <c r="AY544" s="255" t="s">
        <v>292</v>
      </c>
    </row>
    <row r="545" s="14" customFormat="1">
      <c r="A545" s="14"/>
      <c r="B545" s="245"/>
      <c r="C545" s="246"/>
      <c r="D545" s="236" t="s">
        <v>301</v>
      </c>
      <c r="E545" s="247" t="s">
        <v>1</v>
      </c>
      <c r="F545" s="248" t="s">
        <v>729</v>
      </c>
      <c r="G545" s="246"/>
      <c r="H545" s="249">
        <v>22.242999999999999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301</v>
      </c>
      <c r="AU545" s="255" t="s">
        <v>120</v>
      </c>
      <c r="AV545" s="14" t="s">
        <v>120</v>
      </c>
      <c r="AW545" s="14" t="s">
        <v>32</v>
      </c>
      <c r="AX545" s="14" t="s">
        <v>77</v>
      </c>
      <c r="AY545" s="255" t="s">
        <v>292</v>
      </c>
    </row>
    <row r="546" s="14" customFormat="1">
      <c r="A546" s="14"/>
      <c r="B546" s="245"/>
      <c r="C546" s="246"/>
      <c r="D546" s="236" t="s">
        <v>301</v>
      </c>
      <c r="E546" s="247" t="s">
        <v>1</v>
      </c>
      <c r="F546" s="248" t="s">
        <v>726</v>
      </c>
      <c r="G546" s="246"/>
      <c r="H546" s="249">
        <v>2.98</v>
      </c>
      <c r="I546" s="250"/>
      <c r="J546" s="246"/>
      <c r="K546" s="246"/>
      <c r="L546" s="251"/>
      <c r="M546" s="252"/>
      <c r="N546" s="253"/>
      <c r="O546" s="253"/>
      <c r="P546" s="253"/>
      <c r="Q546" s="253"/>
      <c r="R546" s="253"/>
      <c r="S546" s="253"/>
      <c r="T546" s="25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5" t="s">
        <v>301</v>
      </c>
      <c r="AU546" s="255" t="s">
        <v>120</v>
      </c>
      <c r="AV546" s="14" t="s">
        <v>120</v>
      </c>
      <c r="AW546" s="14" t="s">
        <v>32</v>
      </c>
      <c r="AX546" s="14" t="s">
        <v>77</v>
      </c>
      <c r="AY546" s="255" t="s">
        <v>292</v>
      </c>
    </row>
    <row r="547" s="13" customFormat="1">
      <c r="A547" s="13"/>
      <c r="B547" s="234"/>
      <c r="C547" s="235"/>
      <c r="D547" s="236" t="s">
        <v>301</v>
      </c>
      <c r="E547" s="237" t="s">
        <v>1</v>
      </c>
      <c r="F547" s="238" t="s">
        <v>550</v>
      </c>
      <c r="G547" s="235"/>
      <c r="H547" s="237" t="s">
        <v>1</v>
      </c>
      <c r="I547" s="239"/>
      <c r="J547" s="235"/>
      <c r="K547" s="235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301</v>
      </c>
      <c r="AU547" s="244" t="s">
        <v>120</v>
      </c>
      <c r="AV547" s="13" t="s">
        <v>85</v>
      </c>
      <c r="AW547" s="13" t="s">
        <v>32</v>
      </c>
      <c r="AX547" s="13" t="s">
        <v>77</v>
      </c>
      <c r="AY547" s="244" t="s">
        <v>292</v>
      </c>
    </row>
    <row r="548" s="14" customFormat="1">
      <c r="A548" s="14"/>
      <c r="B548" s="245"/>
      <c r="C548" s="246"/>
      <c r="D548" s="236" t="s">
        <v>301</v>
      </c>
      <c r="E548" s="247" t="s">
        <v>1</v>
      </c>
      <c r="F548" s="248" t="s">
        <v>730</v>
      </c>
      <c r="G548" s="246"/>
      <c r="H548" s="249">
        <v>25.539000000000001</v>
      </c>
      <c r="I548" s="250"/>
      <c r="J548" s="246"/>
      <c r="K548" s="246"/>
      <c r="L548" s="251"/>
      <c r="M548" s="252"/>
      <c r="N548" s="253"/>
      <c r="O548" s="253"/>
      <c r="P548" s="253"/>
      <c r="Q548" s="253"/>
      <c r="R548" s="253"/>
      <c r="S548" s="253"/>
      <c r="T548" s="25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5" t="s">
        <v>301</v>
      </c>
      <c r="AU548" s="255" t="s">
        <v>120</v>
      </c>
      <c r="AV548" s="14" t="s">
        <v>120</v>
      </c>
      <c r="AW548" s="14" t="s">
        <v>32</v>
      </c>
      <c r="AX548" s="14" t="s">
        <v>77</v>
      </c>
      <c r="AY548" s="255" t="s">
        <v>292</v>
      </c>
    </row>
    <row r="549" s="15" customFormat="1">
      <c r="A549" s="15"/>
      <c r="B549" s="256"/>
      <c r="C549" s="257"/>
      <c r="D549" s="236" t="s">
        <v>301</v>
      </c>
      <c r="E549" s="258" t="s">
        <v>1</v>
      </c>
      <c r="F549" s="259" t="s">
        <v>304</v>
      </c>
      <c r="G549" s="257"/>
      <c r="H549" s="260">
        <v>335.00999999999999</v>
      </c>
      <c r="I549" s="261"/>
      <c r="J549" s="257"/>
      <c r="K549" s="257"/>
      <c r="L549" s="262"/>
      <c r="M549" s="263"/>
      <c r="N549" s="264"/>
      <c r="O549" s="264"/>
      <c r="P549" s="264"/>
      <c r="Q549" s="264"/>
      <c r="R549" s="264"/>
      <c r="S549" s="264"/>
      <c r="T549" s="26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66" t="s">
        <v>301</v>
      </c>
      <c r="AU549" s="266" t="s">
        <v>120</v>
      </c>
      <c r="AV549" s="15" t="s">
        <v>299</v>
      </c>
      <c r="AW549" s="15" t="s">
        <v>32</v>
      </c>
      <c r="AX549" s="15" t="s">
        <v>85</v>
      </c>
      <c r="AY549" s="266" t="s">
        <v>292</v>
      </c>
    </row>
    <row r="550" s="2" customFormat="1" ht="21.75" customHeight="1">
      <c r="A550" s="39"/>
      <c r="B550" s="40"/>
      <c r="C550" s="221" t="s">
        <v>731</v>
      </c>
      <c r="D550" s="221" t="s">
        <v>294</v>
      </c>
      <c r="E550" s="222" t="s">
        <v>732</v>
      </c>
      <c r="F550" s="223" t="s">
        <v>733</v>
      </c>
      <c r="G550" s="224" t="s">
        <v>407</v>
      </c>
      <c r="H550" s="225">
        <v>906.47000000000003</v>
      </c>
      <c r="I550" s="226"/>
      <c r="J550" s="227">
        <f>ROUND(I550*H550,2)</f>
        <v>0</v>
      </c>
      <c r="K550" s="223" t="s">
        <v>298</v>
      </c>
      <c r="L550" s="45"/>
      <c r="M550" s="228" t="s">
        <v>1</v>
      </c>
      <c r="N550" s="229" t="s">
        <v>43</v>
      </c>
      <c r="O550" s="92"/>
      <c r="P550" s="230">
        <f>O550*H550</f>
        <v>0</v>
      </c>
      <c r="Q550" s="230">
        <v>0.00044999999999999999</v>
      </c>
      <c r="R550" s="230">
        <f>Q550*H550</f>
        <v>0.40791149999999998</v>
      </c>
      <c r="S550" s="230">
        <v>0</v>
      </c>
      <c r="T550" s="231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32" t="s">
        <v>299</v>
      </c>
      <c r="AT550" s="232" t="s">
        <v>294</v>
      </c>
      <c r="AU550" s="232" t="s">
        <v>120</v>
      </c>
      <c r="AY550" s="18" t="s">
        <v>292</v>
      </c>
      <c r="BE550" s="233">
        <f>IF(N550="základní",J550,0)</f>
        <v>0</v>
      </c>
      <c r="BF550" s="233">
        <f>IF(N550="snížená",J550,0)</f>
        <v>0</v>
      </c>
      <c r="BG550" s="233">
        <f>IF(N550="zákl. přenesená",J550,0)</f>
        <v>0</v>
      </c>
      <c r="BH550" s="233">
        <f>IF(N550="sníž. přenesená",J550,0)</f>
        <v>0</v>
      </c>
      <c r="BI550" s="233">
        <f>IF(N550="nulová",J550,0)</f>
        <v>0</v>
      </c>
      <c r="BJ550" s="18" t="s">
        <v>120</v>
      </c>
      <c r="BK550" s="233">
        <f>ROUND(I550*H550,2)</f>
        <v>0</v>
      </c>
      <c r="BL550" s="18" t="s">
        <v>299</v>
      </c>
      <c r="BM550" s="232" t="s">
        <v>734</v>
      </c>
    </row>
    <row r="551" s="13" customFormat="1">
      <c r="A551" s="13"/>
      <c r="B551" s="234"/>
      <c r="C551" s="235"/>
      <c r="D551" s="236" t="s">
        <v>301</v>
      </c>
      <c r="E551" s="237" t="s">
        <v>1</v>
      </c>
      <c r="F551" s="238" t="s">
        <v>536</v>
      </c>
      <c r="G551" s="235"/>
      <c r="H551" s="237" t="s">
        <v>1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301</v>
      </c>
      <c r="AU551" s="244" t="s">
        <v>120</v>
      </c>
      <c r="AV551" s="13" t="s">
        <v>85</v>
      </c>
      <c r="AW551" s="13" t="s">
        <v>32</v>
      </c>
      <c r="AX551" s="13" t="s">
        <v>77</v>
      </c>
      <c r="AY551" s="244" t="s">
        <v>292</v>
      </c>
    </row>
    <row r="552" s="14" customFormat="1">
      <c r="A552" s="14"/>
      <c r="B552" s="245"/>
      <c r="C552" s="246"/>
      <c r="D552" s="236" t="s">
        <v>301</v>
      </c>
      <c r="E552" s="247" t="s">
        <v>1</v>
      </c>
      <c r="F552" s="248" t="s">
        <v>735</v>
      </c>
      <c r="G552" s="246"/>
      <c r="H552" s="249">
        <v>112.27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301</v>
      </c>
      <c r="AU552" s="255" t="s">
        <v>120</v>
      </c>
      <c r="AV552" s="14" t="s">
        <v>120</v>
      </c>
      <c r="AW552" s="14" t="s">
        <v>32</v>
      </c>
      <c r="AX552" s="14" t="s">
        <v>77</v>
      </c>
      <c r="AY552" s="255" t="s">
        <v>292</v>
      </c>
    </row>
    <row r="553" s="14" customFormat="1">
      <c r="A553" s="14"/>
      <c r="B553" s="245"/>
      <c r="C553" s="246"/>
      <c r="D553" s="236" t="s">
        <v>301</v>
      </c>
      <c r="E553" s="247" t="s">
        <v>1</v>
      </c>
      <c r="F553" s="248" t="s">
        <v>736</v>
      </c>
      <c r="G553" s="246"/>
      <c r="H553" s="249">
        <v>19.84</v>
      </c>
      <c r="I553" s="250"/>
      <c r="J553" s="246"/>
      <c r="K553" s="246"/>
      <c r="L553" s="251"/>
      <c r="M553" s="252"/>
      <c r="N553" s="253"/>
      <c r="O553" s="253"/>
      <c r="P553" s="253"/>
      <c r="Q553" s="253"/>
      <c r="R553" s="253"/>
      <c r="S553" s="253"/>
      <c r="T553" s="25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5" t="s">
        <v>301</v>
      </c>
      <c r="AU553" s="255" t="s">
        <v>120</v>
      </c>
      <c r="AV553" s="14" t="s">
        <v>120</v>
      </c>
      <c r="AW553" s="14" t="s">
        <v>32</v>
      </c>
      <c r="AX553" s="14" t="s">
        <v>77</v>
      </c>
      <c r="AY553" s="255" t="s">
        <v>292</v>
      </c>
    </row>
    <row r="554" s="13" customFormat="1">
      <c r="A554" s="13"/>
      <c r="B554" s="234"/>
      <c r="C554" s="235"/>
      <c r="D554" s="236" t="s">
        <v>301</v>
      </c>
      <c r="E554" s="237" t="s">
        <v>1</v>
      </c>
      <c r="F554" s="238" t="s">
        <v>540</v>
      </c>
      <c r="G554" s="235"/>
      <c r="H554" s="237" t="s">
        <v>1</v>
      </c>
      <c r="I554" s="239"/>
      <c r="J554" s="235"/>
      <c r="K554" s="235"/>
      <c r="L554" s="240"/>
      <c r="M554" s="241"/>
      <c r="N554" s="242"/>
      <c r="O554" s="242"/>
      <c r="P554" s="242"/>
      <c r="Q554" s="242"/>
      <c r="R554" s="242"/>
      <c r="S554" s="242"/>
      <c r="T554" s="24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4" t="s">
        <v>301</v>
      </c>
      <c r="AU554" s="244" t="s">
        <v>120</v>
      </c>
      <c r="AV554" s="13" t="s">
        <v>85</v>
      </c>
      <c r="AW554" s="13" t="s">
        <v>32</v>
      </c>
      <c r="AX554" s="13" t="s">
        <v>77</v>
      </c>
      <c r="AY554" s="244" t="s">
        <v>292</v>
      </c>
    </row>
    <row r="555" s="14" customFormat="1">
      <c r="A555" s="14"/>
      <c r="B555" s="245"/>
      <c r="C555" s="246"/>
      <c r="D555" s="236" t="s">
        <v>301</v>
      </c>
      <c r="E555" s="247" t="s">
        <v>1</v>
      </c>
      <c r="F555" s="248" t="s">
        <v>735</v>
      </c>
      <c r="G555" s="246"/>
      <c r="H555" s="249">
        <v>112.27</v>
      </c>
      <c r="I555" s="250"/>
      <c r="J555" s="246"/>
      <c r="K555" s="246"/>
      <c r="L555" s="251"/>
      <c r="M555" s="252"/>
      <c r="N555" s="253"/>
      <c r="O555" s="253"/>
      <c r="P555" s="253"/>
      <c r="Q555" s="253"/>
      <c r="R555" s="253"/>
      <c r="S555" s="253"/>
      <c r="T555" s="25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5" t="s">
        <v>301</v>
      </c>
      <c r="AU555" s="255" t="s">
        <v>120</v>
      </c>
      <c r="AV555" s="14" t="s">
        <v>120</v>
      </c>
      <c r="AW555" s="14" t="s">
        <v>32</v>
      </c>
      <c r="AX555" s="14" t="s">
        <v>77</v>
      </c>
      <c r="AY555" s="255" t="s">
        <v>292</v>
      </c>
    </row>
    <row r="556" s="14" customFormat="1">
      <c r="A556" s="14"/>
      <c r="B556" s="245"/>
      <c r="C556" s="246"/>
      <c r="D556" s="236" t="s">
        <v>301</v>
      </c>
      <c r="E556" s="247" t="s">
        <v>1</v>
      </c>
      <c r="F556" s="248" t="s">
        <v>736</v>
      </c>
      <c r="G556" s="246"/>
      <c r="H556" s="249">
        <v>19.84</v>
      </c>
      <c r="I556" s="250"/>
      <c r="J556" s="246"/>
      <c r="K556" s="246"/>
      <c r="L556" s="251"/>
      <c r="M556" s="252"/>
      <c r="N556" s="253"/>
      <c r="O556" s="253"/>
      <c r="P556" s="253"/>
      <c r="Q556" s="253"/>
      <c r="R556" s="253"/>
      <c r="S556" s="253"/>
      <c r="T556" s="25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5" t="s">
        <v>301</v>
      </c>
      <c r="AU556" s="255" t="s">
        <v>120</v>
      </c>
      <c r="AV556" s="14" t="s">
        <v>120</v>
      </c>
      <c r="AW556" s="14" t="s">
        <v>32</v>
      </c>
      <c r="AX556" s="14" t="s">
        <v>77</v>
      </c>
      <c r="AY556" s="255" t="s">
        <v>292</v>
      </c>
    </row>
    <row r="557" s="13" customFormat="1">
      <c r="A557" s="13"/>
      <c r="B557" s="234"/>
      <c r="C557" s="235"/>
      <c r="D557" s="236" t="s">
        <v>301</v>
      </c>
      <c r="E557" s="237" t="s">
        <v>1</v>
      </c>
      <c r="F557" s="238" t="s">
        <v>544</v>
      </c>
      <c r="G557" s="235"/>
      <c r="H557" s="237" t="s">
        <v>1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301</v>
      </c>
      <c r="AU557" s="244" t="s">
        <v>120</v>
      </c>
      <c r="AV557" s="13" t="s">
        <v>85</v>
      </c>
      <c r="AW557" s="13" t="s">
        <v>32</v>
      </c>
      <c r="AX557" s="13" t="s">
        <v>77</v>
      </c>
      <c r="AY557" s="244" t="s">
        <v>292</v>
      </c>
    </row>
    <row r="558" s="14" customFormat="1">
      <c r="A558" s="14"/>
      <c r="B558" s="245"/>
      <c r="C558" s="246"/>
      <c r="D558" s="236" t="s">
        <v>301</v>
      </c>
      <c r="E558" s="247" t="s">
        <v>1</v>
      </c>
      <c r="F558" s="248" t="s">
        <v>737</v>
      </c>
      <c r="G558" s="246"/>
      <c r="H558" s="249">
        <v>109.56</v>
      </c>
      <c r="I558" s="250"/>
      <c r="J558" s="246"/>
      <c r="K558" s="246"/>
      <c r="L558" s="251"/>
      <c r="M558" s="252"/>
      <c r="N558" s="253"/>
      <c r="O558" s="253"/>
      <c r="P558" s="253"/>
      <c r="Q558" s="253"/>
      <c r="R558" s="253"/>
      <c r="S558" s="253"/>
      <c r="T558" s="25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5" t="s">
        <v>301</v>
      </c>
      <c r="AU558" s="255" t="s">
        <v>120</v>
      </c>
      <c r="AV558" s="14" t="s">
        <v>120</v>
      </c>
      <c r="AW558" s="14" t="s">
        <v>32</v>
      </c>
      <c r="AX558" s="14" t="s">
        <v>77</v>
      </c>
      <c r="AY558" s="255" t="s">
        <v>292</v>
      </c>
    </row>
    <row r="559" s="14" customFormat="1">
      <c r="A559" s="14"/>
      <c r="B559" s="245"/>
      <c r="C559" s="246"/>
      <c r="D559" s="236" t="s">
        <v>301</v>
      </c>
      <c r="E559" s="247" t="s">
        <v>1</v>
      </c>
      <c r="F559" s="248" t="s">
        <v>736</v>
      </c>
      <c r="G559" s="246"/>
      <c r="H559" s="249">
        <v>19.84</v>
      </c>
      <c r="I559" s="250"/>
      <c r="J559" s="246"/>
      <c r="K559" s="246"/>
      <c r="L559" s="251"/>
      <c r="M559" s="252"/>
      <c r="N559" s="253"/>
      <c r="O559" s="253"/>
      <c r="P559" s="253"/>
      <c r="Q559" s="253"/>
      <c r="R559" s="253"/>
      <c r="S559" s="253"/>
      <c r="T559" s="25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5" t="s">
        <v>301</v>
      </c>
      <c r="AU559" s="255" t="s">
        <v>120</v>
      </c>
      <c r="AV559" s="14" t="s">
        <v>120</v>
      </c>
      <c r="AW559" s="14" t="s">
        <v>32</v>
      </c>
      <c r="AX559" s="14" t="s">
        <v>77</v>
      </c>
      <c r="AY559" s="255" t="s">
        <v>292</v>
      </c>
    </row>
    <row r="560" s="13" customFormat="1">
      <c r="A560" s="13"/>
      <c r="B560" s="234"/>
      <c r="C560" s="235"/>
      <c r="D560" s="236" t="s">
        <v>301</v>
      </c>
      <c r="E560" s="237" t="s">
        <v>1</v>
      </c>
      <c r="F560" s="238" t="s">
        <v>547</v>
      </c>
      <c r="G560" s="235"/>
      <c r="H560" s="237" t="s">
        <v>1</v>
      </c>
      <c r="I560" s="239"/>
      <c r="J560" s="235"/>
      <c r="K560" s="235"/>
      <c r="L560" s="240"/>
      <c r="M560" s="241"/>
      <c r="N560" s="242"/>
      <c r="O560" s="242"/>
      <c r="P560" s="242"/>
      <c r="Q560" s="242"/>
      <c r="R560" s="242"/>
      <c r="S560" s="242"/>
      <c r="T560" s="24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4" t="s">
        <v>301</v>
      </c>
      <c r="AU560" s="244" t="s">
        <v>120</v>
      </c>
      <c r="AV560" s="13" t="s">
        <v>85</v>
      </c>
      <c r="AW560" s="13" t="s">
        <v>32</v>
      </c>
      <c r="AX560" s="13" t="s">
        <v>77</v>
      </c>
      <c r="AY560" s="244" t="s">
        <v>292</v>
      </c>
    </row>
    <row r="561" s="14" customFormat="1">
      <c r="A561" s="14"/>
      <c r="B561" s="245"/>
      <c r="C561" s="246"/>
      <c r="D561" s="236" t="s">
        <v>301</v>
      </c>
      <c r="E561" s="247" t="s">
        <v>1</v>
      </c>
      <c r="F561" s="248" t="s">
        <v>738</v>
      </c>
      <c r="G561" s="246"/>
      <c r="H561" s="249">
        <v>112.43000000000001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301</v>
      </c>
      <c r="AU561" s="255" t="s">
        <v>120</v>
      </c>
      <c r="AV561" s="14" t="s">
        <v>120</v>
      </c>
      <c r="AW561" s="14" t="s">
        <v>32</v>
      </c>
      <c r="AX561" s="14" t="s">
        <v>77</v>
      </c>
      <c r="AY561" s="255" t="s">
        <v>292</v>
      </c>
    </row>
    <row r="562" s="14" customFormat="1">
      <c r="A562" s="14"/>
      <c r="B562" s="245"/>
      <c r="C562" s="246"/>
      <c r="D562" s="236" t="s">
        <v>301</v>
      </c>
      <c r="E562" s="247" t="s">
        <v>1</v>
      </c>
      <c r="F562" s="248" t="s">
        <v>736</v>
      </c>
      <c r="G562" s="246"/>
      <c r="H562" s="249">
        <v>19.84</v>
      </c>
      <c r="I562" s="250"/>
      <c r="J562" s="246"/>
      <c r="K562" s="246"/>
      <c r="L562" s="251"/>
      <c r="M562" s="252"/>
      <c r="N562" s="253"/>
      <c r="O562" s="253"/>
      <c r="P562" s="253"/>
      <c r="Q562" s="253"/>
      <c r="R562" s="253"/>
      <c r="S562" s="253"/>
      <c r="T562" s="25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5" t="s">
        <v>301</v>
      </c>
      <c r="AU562" s="255" t="s">
        <v>120</v>
      </c>
      <c r="AV562" s="14" t="s">
        <v>120</v>
      </c>
      <c r="AW562" s="14" t="s">
        <v>32</v>
      </c>
      <c r="AX562" s="14" t="s">
        <v>77</v>
      </c>
      <c r="AY562" s="255" t="s">
        <v>292</v>
      </c>
    </row>
    <row r="563" s="13" customFormat="1">
      <c r="A563" s="13"/>
      <c r="B563" s="234"/>
      <c r="C563" s="235"/>
      <c r="D563" s="236" t="s">
        <v>301</v>
      </c>
      <c r="E563" s="237" t="s">
        <v>1</v>
      </c>
      <c r="F563" s="238" t="s">
        <v>550</v>
      </c>
      <c r="G563" s="235"/>
      <c r="H563" s="237" t="s">
        <v>1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301</v>
      </c>
      <c r="AU563" s="244" t="s">
        <v>120</v>
      </c>
      <c r="AV563" s="13" t="s">
        <v>85</v>
      </c>
      <c r="AW563" s="13" t="s">
        <v>32</v>
      </c>
      <c r="AX563" s="13" t="s">
        <v>77</v>
      </c>
      <c r="AY563" s="244" t="s">
        <v>292</v>
      </c>
    </row>
    <row r="564" s="14" customFormat="1">
      <c r="A564" s="14"/>
      <c r="B564" s="245"/>
      <c r="C564" s="246"/>
      <c r="D564" s="236" t="s">
        <v>301</v>
      </c>
      <c r="E564" s="247" t="s">
        <v>1</v>
      </c>
      <c r="F564" s="248" t="s">
        <v>739</v>
      </c>
      <c r="G564" s="246"/>
      <c r="H564" s="249">
        <v>27.420000000000002</v>
      </c>
      <c r="I564" s="250"/>
      <c r="J564" s="246"/>
      <c r="K564" s="246"/>
      <c r="L564" s="251"/>
      <c r="M564" s="252"/>
      <c r="N564" s="253"/>
      <c r="O564" s="253"/>
      <c r="P564" s="253"/>
      <c r="Q564" s="253"/>
      <c r="R564" s="253"/>
      <c r="S564" s="253"/>
      <c r="T564" s="25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5" t="s">
        <v>301</v>
      </c>
      <c r="AU564" s="255" t="s">
        <v>120</v>
      </c>
      <c r="AV564" s="14" t="s">
        <v>120</v>
      </c>
      <c r="AW564" s="14" t="s">
        <v>32</v>
      </c>
      <c r="AX564" s="14" t="s">
        <v>77</v>
      </c>
      <c r="AY564" s="255" t="s">
        <v>292</v>
      </c>
    </row>
    <row r="565" s="14" customFormat="1">
      <c r="A565" s="14"/>
      <c r="B565" s="245"/>
      <c r="C565" s="246"/>
      <c r="D565" s="236" t="s">
        <v>301</v>
      </c>
      <c r="E565" s="247" t="s">
        <v>1</v>
      </c>
      <c r="F565" s="248" t="s">
        <v>740</v>
      </c>
      <c r="G565" s="246"/>
      <c r="H565" s="249">
        <v>353.16000000000003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301</v>
      </c>
      <c r="AU565" s="255" t="s">
        <v>120</v>
      </c>
      <c r="AV565" s="14" t="s">
        <v>120</v>
      </c>
      <c r="AW565" s="14" t="s">
        <v>32</v>
      </c>
      <c r="AX565" s="14" t="s">
        <v>77</v>
      </c>
      <c r="AY565" s="255" t="s">
        <v>292</v>
      </c>
    </row>
    <row r="566" s="15" customFormat="1">
      <c r="A566" s="15"/>
      <c r="B566" s="256"/>
      <c r="C566" s="257"/>
      <c r="D566" s="236" t="s">
        <v>301</v>
      </c>
      <c r="E566" s="258" t="s">
        <v>1</v>
      </c>
      <c r="F566" s="259" t="s">
        <v>304</v>
      </c>
      <c r="G566" s="257"/>
      <c r="H566" s="260">
        <v>906.47000000000003</v>
      </c>
      <c r="I566" s="261"/>
      <c r="J566" s="257"/>
      <c r="K566" s="257"/>
      <c r="L566" s="262"/>
      <c r="M566" s="263"/>
      <c r="N566" s="264"/>
      <c r="O566" s="264"/>
      <c r="P566" s="264"/>
      <c r="Q566" s="264"/>
      <c r="R566" s="264"/>
      <c r="S566" s="264"/>
      <c r="T566" s="26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6" t="s">
        <v>301</v>
      </c>
      <c r="AU566" s="266" t="s">
        <v>120</v>
      </c>
      <c r="AV566" s="15" t="s">
        <v>299</v>
      </c>
      <c r="AW566" s="15" t="s">
        <v>32</v>
      </c>
      <c r="AX566" s="15" t="s">
        <v>85</v>
      </c>
      <c r="AY566" s="266" t="s">
        <v>292</v>
      </c>
    </row>
    <row r="567" s="2" customFormat="1" ht="24.15" customHeight="1">
      <c r="A567" s="39"/>
      <c r="B567" s="40"/>
      <c r="C567" s="221" t="s">
        <v>741</v>
      </c>
      <c r="D567" s="221" t="s">
        <v>294</v>
      </c>
      <c r="E567" s="222" t="s">
        <v>742</v>
      </c>
      <c r="F567" s="223" t="s">
        <v>743</v>
      </c>
      <c r="G567" s="224" t="s">
        <v>297</v>
      </c>
      <c r="H567" s="225">
        <v>437.93400000000003</v>
      </c>
      <c r="I567" s="226"/>
      <c r="J567" s="227">
        <f>ROUND(I567*H567,2)</f>
        <v>0</v>
      </c>
      <c r="K567" s="223" t="s">
        <v>298</v>
      </c>
      <c r="L567" s="45"/>
      <c r="M567" s="228" t="s">
        <v>1</v>
      </c>
      <c r="N567" s="229" t="s">
        <v>43</v>
      </c>
      <c r="O567" s="92"/>
      <c r="P567" s="230">
        <f>O567*H567</f>
        <v>0</v>
      </c>
      <c r="Q567" s="230">
        <v>0.0018</v>
      </c>
      <c r="R567" s="230">
        <f>Q567*H567</f>
        <v>0.78828120000000002</v>
      </c>
      <c r="S567" s="230">
        <v>0</v>
      </c>
      <c r="T567" s="231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32" t="s">
        <v>299</v>
      </c>
      <c r="AT567" s="232" t="s">
        <v>294</v>
      </c>
      <c r="AU567" s="232" t="s">
        <v>120</v>
      </c>
      <c r="AY567" s="18" t="s">
        <v>292</v>
      </c>
      <c r="BE567" s="233">
        <f>IF(N567="základní",J567,0)</f>
        <v>0</v>
      </c>
      <c r="BF567" s="233">
        <f>IF(N567="snížená",J567,0)</f>
        <v>0</v>
      </c>
      <c r="BG567" s="233">
        <f>IF(N567="zákl. přenesená",J567,0)</f>
        <v>0</v>
      </c>
      <c r="BH567" s="233">
        <f>IF(N567="sníž. přenesená",J567,0)</f>
        <v>0</v>
      </c>
      <c r="BI567" s="233">
        <f>IF(N567="nulová",J567,0)</f>
        <v>0</v>
      </c>
      <c r="BJ567" s="18" t="s">
        <v>120</v>
      </c>
      <c r="BK567" s="233">
        <f>ROUND(I567*H567,2)</f>
        <v>0</v>
      </c>
      <c r="BL567" s="18" t="s">
        <v>299</v>
      </c>
      <c r="BM567" s="232" t="s">
        <v>744</v>
      </c>
    </row>
    <row r="568" s="13" customFormat="1">
      <c r="A568" s="13"/>
      <c r="B568" s="234"/>
      <c r="C568" s="235"/>
      <c r="D568" s="236" t="s">
        <v>301</v>
      </c>
      <c r="E568" s="237" t="s">
        <v>1</v>
      </c>
      <c r="F568" s="238" t="s">
        <v>536</v>
      </c>
      <c r="G568" s="235"/>
      <c r="H568" s="237" t="s">
        <v>1</v>
      </c>
      <c r="I568" s="239"/>
      <c r="J568" s="235"/>
      <c r="K568" s="235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301</v>
      </c>
      <c r="AU568" s="244" t="s">
        <v>120</v>
      </c>
      <c r="AV568" s="13" t="s">
        <v>85</v>
      </c>
      <c r="AW568" s="13" t="s">
        <v>32</v>
      </c>
      <c r="AX568" s="13" t="s">
        <v>77</v>
      </c>
      <c r="AY568" s="244" t="s">
        <v>292</v>
      </c>
    </row>
    <row r="569" s="14" customFormat="1">
      <c r="A569" s="14"/>
      <c r="B569" s="245"/>
      <c r="C569" s="246"/>
      <c r="D569" s="236" t="s">
        <v>301</v>
      </c>
      <c r="E569" s="247" t="s">
        <v>1</v>
      </c>
      <c r="F569" s="248" t="s">
        <v>745</v>
      </c>
      <c r="G569" s="246"/>
      <c r="H569" s="249">
        <v>67.361999999999995</v>
      </c>
      <c r="I569" s="250"/>
      <c r="J569" s="246"/>
      <c r="K569" s="246"/>
      <c r="L569" s="251"/>
      <c r="M569" s="252"/>
      <c r="N569" s="253"/>
      <c r="O569" s="253"/>
      <c r="P569" s="253"/>
      <c r="Q569" s="253"/>
      <c r="R569" s="253"/>
      <c r="S569" s="253"/>
      <c r="T569" s="25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5" t="s">
        <v>301</v>
      </c>
      <c r="AU569" s="255" t="s">
        <v>120</v>
      </c>
      <c r="AV569" s="14" t="s">
        <v>120</v>
      </c>
      <c r="AW569" s="14" t="s">
        <v>32</v>
      </c>
      <c r="AX569" s="14" t="s">
        <v>77</v>
      </c>
      <c r="AY569" s="255" t="s">
        <v>292</v>
      </c>
    </row>
    <row r="570" s="14" customFormat="1">
      <c r="A570" s="14"/>
      <c r="B570" s="245"/>
      <c r="C570" s="246"/>
      <c r="D570" s="236" t="s">
        <v>301</v>
      </c>
      <c r="E570" s="247" t="s">
        <v>1</v>
      </c>
      <c r="F570" s="248" t="s">
        <v>746</v>
      </c>
      <c r="G570" s="246"/>
      <c r="H570" s="249">
        <v>11.904</v>
      </c>
      <c r="I570" s="250"/>
      <c r="J570" s="246"/>
      <c r="K570" s="246"/>
      <c r="L570" s="251"/>
      <c r="M570" s="252"/>
      <c r="N570" s="253"/>
      <c r="O570" s="253"/>
      <c r="P570" s="253"/>
      <c r="Q570" s="253"/>
      <c r="R570" s="253"/>
      <c r="S570" s="253"/>
      <c r="T570" s="25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5" t="s">
        <v>301</v>
      </c>
      <c r="AU570" s="255" t="s">
        <v>120</v>
      </c>
      <c r="AV570" s="14" t="s">
        <v>120</v>
      </c>
      <c r="AW570" s="14" t="s">
        <v>32</v>
      </c>
      <c r="AX570" s="14" t="s">
        <v>77</v>
      </c>
      <c r="AY570" s="255" t="s">
        <v>292</v>
      </c>
    </row>
    <row r="571" s="13" customFormat="1">
      <c r="A571" s="13"/>
      <c r="B571" s="234"/>
      <c r="C571" s="235"/>
      <c r="D571" s="236" t="s">
        <v>301</v>
      </c>
      <c r="E571" s="237" t="s">
        <v>1</v>
      </c>
      <c r="F571" s="238" t="s">
        <v>540</v>
      </c>
      <c r="G571" s="235"/>
      <c r="H571" s="237" t="s">
        <v>1</v>
      </c>
      <c r="I571" s="239"/>
      <c r="J571" s="235"/>
      <c r="K571" s="235"/>
      <c r="L571" s="240"/>
      <c r="M571" s="241"/>
      <c r="N571" s="242"/>
      <c r="O571" s="242"/>
      <c r="P571" s="242"/>
      <c r="Q571" s="242"/>
      <c r="R571" s="242"/>
      <c r="S571" s="242"/>
      <c r="T571" s="24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4" t="s">
        <v>301</v>
      </c>
      <c r="AU571" s="244" t="s">
        <v>120</v>
      </c>
      <c r="AV571" s="13" t="s">
        <v>85</v>
      </c>
      <c r="AW571" s="13" t="s">
        <v>32</v>
      </c>
      <c r="AX571" s="13" t="s">
        <v>77</v>
      </c>
      <c r="AY571" s="244" t="s">
        <v>292</v>
      </c>
    </row>
    <row r="572" s="14" customFormat="1">
      <c r="A572" s="14"/>
      <c r="B572" s="245"/>
      <c r="C572" s="246"/>
      <c r="D572" s="236" t="s">
        <v>301</v>
      </c>
      <c r="E572" s="247" t="s">
        <v>1</v>
      </c>
      <c r="F572" s="248" t="s">
        <v>745</v>
      </c>
      <c r="G572" s="246"/>
      <c r="H572" s="249">
        <v>67.361999999999995</v>
      </c>
      <c r="I572" s="250"/>
      <c r="J572" s="246"/>
      <c r="K572" s="246"/>
      <c r="L572" s="251"/>
      <c r="M572" s="252"/>
      <c r="N572" s="253"/>
      <c r="O572" s="253"/>
      <c r="P572" s="253"/>
      <c r="Q572" s="253"/>
      <c r="R572" s="253"/>
      <c r="S572" s="253"/>
      <c r="T572" s="25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5" t="s">
        <v>301</v>
      </c>
      <c r="AU572" s="255" t="s">
        <v>120</v>
      </c>
      <c r="AV572" s="14" t="s">
        <v>120</v>
      </c>
      <c r="AW572" s="14" t="s">
        <v>32</v>
      </c>
      <c r="AX572" s="14" t="s">
        <v>77</v>
      </c>
      <c r="AY572" s="255" t="s">
        <v>292</v>
      </c>
    </row>
    <row r="573" s="14" customFormat="1">
      <c r="A573" s="14"/>
      <c r="B573" s="245"/>
      <c r="C573" s="246"/>
      <c r="D573" s="236" t="s">
        <v>301</v>
      </c>
      <c r="E573" s="247" t="s">
        <v>1</v>
      </c>
      <c r="F573" s="248" t="s">
        <v>746</v>
      </c>
      <c r="G573" s="246"/>
      <c r="H573" s="249">
        <v>11.904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301</v>
      </c>
      <c r="AU573" s="255" t="s">
        <v>120</v>
      </c>
      <c r="AV573" s="14" t="s">
        <v>120</v>
      </c>
      <c r="AW573" s="14" t="s">
        <v>32</v>
      </c>
      <c r="AX573" s="14" t="s">
        <v>77</v>
      </c>
      <c r="AY573" s="255" t="s">
        <v>292</v>
      </c>
    </row>
    <row r="574" s="13" customFormat="1">
      <c r="A574" s="13"/>
      <c r="B574" s="234"/>
      <c r="C574" s="235"/>
      <c r="D574" s="236" t="s">
        <v>301</v>
      </c>
      <c r="E574" s="237" t="s">
        <v>1</v>
      </c>
      <c r="F574" s="238" t="s">
        <v>544</v>
      </c>
      <c r="G574" s="235"/>
      <c r="H574" s="237" t="s">
        <v>1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301</v>
      </c>
      <c r="AU574" s="244" t="s">
        <v>120</v>
      </c>
      <c r="AV574" s="13" t="s">
        <v>85</v>
      </c>
      <c r="AW574" s="13" t="s">
        <v>32</v>
      </c>
      <c r="AX574" s="13" t="s">
        <v>77</v>
      </c>
      <c r="AY574" s="244" t="s">
        <v>292</v>
      </c>
    </row>
    <row r="575" s="14" customFormat="1">
      <c r="A575" s="14"/>
      <c r="B575" s="245"/>
      <c r="C575" s="246"/>
      <c r="D575" s="236" t="s">
        <v>301</v>
      </c>
      <c r="E575" s="247" t="s">
        <v>1</v>
      </c>
      <c r="F575" s="248" t="s">
        <v>747</v>
      </c>
      <c r="G575" s="246"/>
      <c r="H575" s="249">
        <v>65.736000000000004</v>
      </c>
      <c r="I575" s="250"/>
      <c r="J575" s="246"/>
      <c r="K575" s="246"/>
      <c r="L575" s="251"/>
      <c r="M575" s="252"/>
      <c r="N575" s="253"/>
      <c r="O575" s="253"/>
      <c r="P575" s="253"/>
      <c r="Q575" s="253"/>
      <c r="R575" s="253"/>
      <c r="S575" s="253"/>
      <c r="T575" s="25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5" t="s">
        <v>301</v>
      </c>
      <c r="AU575" s="255" t="s">
        <v>120</v>
      </c>
      <c r="AV575" s="14" t="s">
        <v>120</v>
      </c>
      <c r="AW575" s="14" t="s">
        <v>32</v>
      </c>
      <c r="AX575" s="14" t="s">
        <v>77</v>
      </c>
      <c r="AY575" s="255" t="s">
        <v>292</v>
      </c>
    </row>
    <row r="576" s="14" customFormat="1">
      <c r="A576" s="14"/>
      <c r="B576" s="245"/>
      <c r="C576" s="246"/>
      <c r="D576" s="236" t="s">
        <v>301</v>
      </c>
      <c r="E576" s="247" t="s">
        <v>1</v>
      </c>
      <c r="F576" s="248" t="s">
        <v>746</v>
      </c>
      <c r="G576" s="246"/>
      <c r="H576" s="249">
        <v>11.904</v>
      </c>
      <c r="I576" s="250"/>
      <c r="J576" s="246"/>
      <c r="K576" s="246"/>
      <c r="L576" s="251"/>
      <c r="M576" s="252"/>
      <c r="N576" s="253"/>
      <c r="O576" s="253"/>
      <c r="P576" s="253"/>
      <c r="Q576" s="253"/>
      <c r="R576" s="253"/>
      <c r="S576" s="253"/>
      <c r="T576" s="25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5" t="s">
        <v>301</v>
      </c>
      <c r="AU576" s="255" t="s">
        <v>120</v>
      </c>
      <c r="AV576" s="14" t="s">
        <v>120</v>
      </c>
      <c r="AW576" s="14" t="s">
        <v>32</v>
      </c>
      <c r="AX576" s="14" t="s">
        <v>77</v>
      </c>
      <c r="AY576" s="255" t="s">
        <v>292</v>
      </c>
    </row>
    <row r="577" s="13" customFormat="1">
      <c r="A577" s="13"/>
      <c r="B577" s="234"/>
      <c r="C577" s="235"/>
      <c r="D577" s="236" t="s">
        <v>301</v>
      </c>
      <c r="E577" s="237" t="s">
        <v>1</v>
      </c>
      <c r="F577" s="238" t="s">
        <v>547</v>
      </c>
      <c r="G577" s="235"/>
      <c r="H577" s="237" t="s">
        <v>1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4" t="s">
        <v>301</v>
      </c>
      <c r="AU577" s="244" t="s">
        <v>120</v>
      </c>
      <c r="AV577" s="13" t="s">
        <v>85</v>
      </c>
      <c r="AW577" s="13" t="s">
        <v>32</v>
      </c>
      <c r="AX577" s="13" t="s">
        <v>77</v>
      </c>
      <c r="AY577" s="244" t="s">
        <v>292</v>
      </c>
    </row>
    <row r="578" s="14" customFormat="1">
      <c r="A578" s="14"/>
      <c r="B578" s="245"/>
      <c r="C578" s="246"/>
      <c r="D578" s="236" t="s">
        <v>301</v>
      </c>
      <c r="E578" s="247" t="s">
        <v>1</v>
      </c>
      <c r="F578" s="248" t="s">
        <v>748</v>
      </c>
      <c r="G578" s="246"/>
      <c r="H578" s="249">
        <v>67.457999999999998</v>
      </c>
      <c r="I578" s="250"/>
      <c r="J578" s="246"/>
      <c r="K578" s="246"/>
      <c r="L578" s="251"/>
      <c r="M578" s="252"/>
      <c r="N578" s="253"/>
      <c r="O578" s="253"/>
      <c r="P578" s="253"/>
      <c r="Q578" s="253"/>
      <c r="R578" s="253"/>
      <c r="S578" s="253"/>
      <c r="T578" s="25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5" t="s">
        <v>301</v>
      </c>
      <c r="AU578" s="255" t="s">
        <v>120</v>
      </c>
      <c r="AV578" s="14" t="s">
        <v>120</v>
      </c>
      <c r="AW578" s="14" t="s">
        <v>32</v>
      </c>
      <c r="AX578" s="14" t="s">
        <v>77</v>
      </c>
      <c r="AY578" s="255" t="s">
        <v>292</v>
      </c>
    </row>
    <row r="579" s="14" customFormat="1">
      <c r="A579" s="14"/>
      <c r="B579" s="245"/>
      <c r="C579" s="246"/>
      <c r="D579" s="236" t="s">
        <v>301</v>
      </c>
      <c r="E579" s="247" t="s">
        <v>1</v>
      </c>
      <c r="F579" s="248" t="s">
        <v>746</v>
      </c>
      <c r="G579" s="246"/>
      <c r="H579" s="249">
        <v>11.904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301</v>
      </c>
      <c r="AU579" s="255" t="s">
        <v>120</v>
      </c>
      <c r="AV579" s="14" t="s">
        <v>120</v>
      </c>
      <c r="AW579" s="14" t="s">
        <v>32</v>
      </c>
      <c r="AX579" s="14" t="s">
        <v>77</v>
      </c>
      <c r="AY579" s="255" t="s">
        <v>292</v>
      </c>
    </row>
    <row r="580" s="13" customFormat="1">
      <c r="A580" s="13"/>
      <c r="B580" s="234"/>
      <c r="C580" s="235"/>
      <c r="D580" s="236" t="s">
        <v>301</v>
      </c>
      <c r="E580" s="237" t="s">
        <v>1</v>
      </c>
      <c r="F580" s="238" t="s">
        <v>550</v>
      </c>
      <c r="G580" s="235"/>
      <c r="H580" s="237" t="s">
        <v>1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4" t="s">
        <v>301</v>
      </c>
      <c r="AU580" s="244" t="s">
        <v>120</v>
      </c>
      <c r="AV580" s="13" t="s">
        <v>85</v>
      </c>
      <c r="AW580" s="13" t="s">
        <v>32</v>
      </c>
      <c r="AX580" s="13" t="s">
        <v>77</v>
      </c>
      <c r="AY580" s="244" t="s">
        <v>292</v>
      </c>
    </row>
    <row r="581" s="14" customFormat="1">
      <c r="A581" s="14"/>
      <c r="B581" s="245"/>
      <c r="C581" s="246"/>
      <c r="D581" s="236" t="s">
        <v>301</v>
      </c>
      <c r="E581" s="247" t="s">
        <v>1</v>
      </c>
      <c r="F581" s="248" t="s">
        <v>749</v>
      </c>
      <c r="G581" s="246"/>
      <c r="H581" s="249">
        <v>16.452000000000002</v>
      </c>
      <c r="I581" s="250"/>
      <c r="J581" s="246"/>
      <c r="K581" s="246"/>
      <c r="L581" s="251"/>
      <c r="M581" s="252"/>
      <c r="N581" s="253"/>
      <c r="O581" s="253"/>
      <c r="P581" s="253"/>
      <c r="Q581" s="253"/>
      <c r="R581" s="253"/>
      <c r="S581" s="253"/>
      <c r="T581" s="25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5" t="s">
        <v>301</v>
      </c>
      <c r="AU581" s="255" t="s">
        <v>120</v>
      </c>
      <c r="AV581" s="14" t="s">
        <v>120</v>
      </c>
      <c r="AW581" s="14" t="s">
        <v>32</v>
      </c>
      <c r="AX581" s="14" t="s">
        <v>77</v>
      </c>
      <c r="AY581" s="255" t="s">
        <v>292</v>
      </c>
    </row>
    <row r="582" s="14" customFormat="1">
      <c r="A582" s="14"/>
      <c r="B582" s="245"/>
      <c r="C582" s="246"/>
      <c r="D582" s="236" t="s">
        <v>301</v>
      </c>
      <c r="E582" s="247" t="s">
        <v>1</v>
      </c>
      <c r="F582" s="248" t="s">
        <v>750</v>
      </c>
      <c r="G582" s="246"/>
      <c r="H582" s="249">
        <v>105.94799999999999</v>
      </c>
      <c r="I582" s="250"/>
      <c r="J582" s="246"/>
      <c r="K582" s="246"/>
      <c r="L582" s="251"/>
      <c r="M582" s="252"/>
      <c r="N582" s="253"/>
      <c r="O582" s="253"/>
      <c r="P582" s="253"/>
      <c r="Q582" s="253"/>
      <c r="R582" s="253"/>
      <c r="S582" s="253"/>
      <c r="T582" s="25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5" t="s">
        <v>301</v>
      </c>
      <c r="AU582" s="255" t="s">
        <v>120</v>
      </c>
      <c r="AV582" s="14" t="s">
        <v>120</v>
      </c>
      <c r="AW582" s="14" t="s">
        <v>32</v>
      </c>
      <c r="AX582" s="14" t="s">
        <v>77</v>
      </c>
      <c r="AY582" s="255" t="s">
        <v>292</v>
      </c>
    </row>
    <row r="583" s="15" customFormat="1">
      <c r="A583" s="15"/>
      <c r="B583" s="256"/>
      <c r="C583" s="257"/>
      <c r="D583" s="236" t="s">
        <v>301</v>
      </c>
      <c r="E583" s="258" t="s">
        <v>1</v>
      </c>
      <c r="F583" s="259" t="s">
        <v>304</v>
      </c>
      <c r="G583" s="257"/>
      <c r="H583" s="260">
        <v>437.93400000000003</v>
      </c>
      <c r="I583" s="261"/>
      <c r="J583" s="257"/>
      <c r="K583" s="257"/>
      <c r="L583" s="262"/>
      <c r="M583" s="263"/>
      <c r="N583" s="264"/>
      <c r="O583" s="264"/>
      <c r="P583" s="264"/>
      <c r="Q583" s="264"/>
      <c r="R583" s="264"/>
      <c r="S583" s="264"/>
      <c r="T583" s="26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6" t="s">
        <v>301</v>
      </c>
      <c r="AU583" s="266" t="s">
        <v>120</v>
      </c>
      <c r="AV583" s="15" t="s">
        <v>299</v>
      </c>
      <c r="AW583" s="15" t="s">
        <v>32</v>
      </c>
      <c r="AX583" s="15" t="s">
        <v>85</v>
      </c>
      <c r="AY583" s="266" t="s">
        <v>292</v>
      </c>
    </row>
    <row r="584" s="2" customFormat="1" ht="16.5" customHeight="1">
      <c r="A584" s="39"/>
      <c r="B584" s="40"/>
      <c r="C584" s="221" t="s">
        <v>751</v>
      </c>
      <c r="D584" s="221" t="s">
        <v>294</v>
      </c>
      <c r="E584" s="222" t="s">
        <v>752</v>
      </c>
      <c r="F584" s="223" t="s">
        <v>753</v>
      </c>
      <c r="G584" s="224" t="s">
        <v>307</v>
      </c>
      <c r="H584" s="225">
        <v>8.8200000000000003</v>
      </c>
      <c r="I584" s="226"/>
      <c r="J584" s="227">
        <f>ROUND(I584*H584,2)</f>
        <v>0</v>
      </c>
      <c r="K584" s="223" t="s">
        <v>298</v>
      </c>
      <c r="L584" s="45"/>
      <c r="M584" s="228" t="s">
        <v>1</v>
      </c>
      <c r="N584" s="229" t="s">
        <v>43</v>
      </c>
      <c r="O584" s="92"/>
      <c r="P584" s="230">
        <f>O584*H584</f>
        <v>0</v>
      </c>
      <c r="Q584" s="230">
        <v>2.6446800000000001</v>
      </c>
      <c r="R584" s="230">
        <f>Q584*H584</f>
        <v>23.326077600000001</v>
      </c>
      <c r="S584" s="230">
        <v>0</v>
      </c>
      <c r="T584" s="231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32" t="s">
        <v>299</v>
      </c>
      <c r="AT584" s="232" t="s">
        <v>294</v>
      </c>
      <c r="AU584" s="232" t="s">
        <v>120</v>
      </c>
      <c r="AY584" s="18" t="s">
        <v>292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8" t="s">
        <v>120</v>
      </c>
      <c r="BK584" s="233">
        <f>ROUND(I584*H584,2)</f>
        <v>0</v>
      </c>
      <c r="BL584" s="18" t="s">
        <v>299</v>
      </c>
      <c r="BM584" s="232" t="s">
        <v>754</v>
      </c>
    </row>
    <row r="585" s="13" customFormat="1">
      <c r="A585" s="13"/>
      <c r="B585" s="234"/>
      <c r="C585" s="235"/>
      <c r="D585" s="236" t="s">
        <v>301</v>
      </c>
      <c r="E585" s="237" t="s">
        <v>1</v>
      </c>
      <c r="F585" s="238" t="s">
        <v>755</v>
      </c>
      <c r="G585" s="235"/>
      <c r="H585" s="237" t="s">
        <v>1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4" t="s">
        <v>301</v>
      </c>
      <c r="AU585" s="244" t="s">
        <v>120</v>
      </c>
      <c r="AV585" s="13" t="s">
        <v>85</v>
      </c>
      <c r="AW585" s="13" t="s">
        <v>32</v>
      </c>
      <c r="AX585" s="13" t="s">
        <v>77</v>
      </c>
      <c r="AY585" s="244" t="s">
        <v>292</v>
      </c>
    </row>
    <row r="586" s="14" customFormat="1">
      <c r="A586" s="14"/>
      <c r="B586" s="245"/>
      <c r="C586" s="246"/>
      <c r="D586" s="236" t="s">
        <v>301</v>
      </c>
      <c r="E586" s="247" t="s">
        <v>1</v>
      </c>
      <c r="F586" s="248" t="s">
        <v>756</v>
      </c>
      <c r="G586" s="246"/>
      <c r="H586" s="249">
        <v>0.57799999999999996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301</v>
      </c>
      <c r="AU586" s="255" t="s">
        <v>120</v>
      </c>
      <c r="AV586" s="14" t="s">
        <v>120</v>
      </c>
      <c r="AW586" s="14" t="s">
        <v>32</v>
      </c>
      <c r="AX586" s="14" t="s">
        <v>77</v>
      </c>
      <c r="AY586" s="255" t="s">
        <v>292</v>
      </c>
    </row>
    <row r="587" s="13" customFormat="1">
      <c r="A587" s="13"/>
      <c r="B587" s="234"/>
      <c r="C587" s="235"/>
      <c r="D587" s="236" t="s">
        <v>301</v>
      </c>
      <c r="E587" s="237" t="s">
        <v>1</v>
      </c>
      <c r="F587" s="238" t="s">
        <v>757</v>
      </c>
      <c r="G587" s="235"/>
      <c r="H587" s="237" t="s">
        <v>1</v>
      </c>
      <c r="I587" s="239"/>
      <c r="J587" s="235"/>
      <c r="K587" s="235"/>
      <c r="L587" s="240"/>
      <c r="M587" s="241"/>
      <c r="N587" s="242"/>
      <c r="O587" s="242"/>
      <c r="P587" s="242"/>
      <c r="Q587" s="242"/>
      <c r="R587" s="242"/>
      <c r="S587" s="242"/>
      <c r="T587" s="24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4" t="s">
        <v>301</v>
      </c>
      <c r="AU587" s="244" t="s">
        <v>120</v>
      </c>
      <c r="AV587" s="13" t="s">
        <v>85</v>
      </c>
      <c r="AW587" s="13" t="s">
        <v>32</v>
      </c>
      <c r="AX587" s="13" t="s">
        <v>77</v>
      </c>
      <c r="AY587" s="244" t="s">
        <v>292</v>
      </c>
    </row>
    <row r="588" s="14" customFormat="1">
      <c r="A588" s="14"/>
      <c r="B588" s="245"/>
      <c r="C588" s="246"/>
      <c r="D588" s="236" t="s">
        <v>301</v>
      </c>
      <c r="E588" s="247" t="s">
        <v>1</v>
      </c>
      <c r="F588" s="248" t="s">
        <v>758</v>
      </c>
      <c r="G588" s="246"/>
      <c r="H588" s="249">
        <v>1.6060000000000001</v>
      </c>
      <c r="I588" s="250"/>
      <c r="J588" s="246"/>
      <c r="K588" s="246"/>
      <c r="L588" s="251"/>
      <c r="M588" s="252"/>
      <c r="N588" s="253"/>
      <c r="O588" s="253"/>
      <c r="P588" s="253"/>
      <c r="Q588" s="253"/>
      <c r="R588" s="253"/>
      <c r="S588" s="253"/>
      <c r="T588" s="25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5" t="s">
        <v>301</v>
      </c>
      <c r="AU588" s="255" t="s">
        <v>120</v>
      </c>
      <c r="AV588" s="14" t="s">
        <v>120</v>
      </c>
      <c r="AW588" s="14" t="s">
        <v>32</v>
      </c>
      <c r="AX588" s="14" t="s">
        <v>77</v>
      </c>
      <c r="AY588" s="255" t="s">
        <v>292</v>
      </c>
    </row>
    <row r="589" s="13" customFormat="1">
      <c r="A589" s="13"/>
      <c r="B589" s="234"/>
      <c r="C589" s="235"/>
      <c r="D589" s="236" t="s">
        <v>301</v>
      </c>
      <c r="E589" s="237" t="s">
        <v>1</v>
      </c>
      <c r="F589" s="238" t="s">
        <v>759</v>
      </c>
      <c r="G589" s="235"/>
      <c r="H589" s="237" t="s">
        <v>1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301</v>
      </c>
      <c r="AU589" s="244" t="s">
        <v>120</v>
      </c>
      <c r="AV589" s="13" t="s">
        <v>85</v>
      </c>
      <c r="AW589" s="13" t="s">
        <v>32</v>
      </c>
      <c r="AX589" s="13" t="s">
        <v>77</v>
      </c>
      <c r="AY589" s="244" t="s">
        <v>292</v>
      </c>
    </row>
    <row r="590" s="14" customFormat="1">
      <c r="A590" s="14"/>
      <c r="B590" s="245"/>
      <c r="C590" s="246"/>
      <c r="D590" s="236" t="s">
        <v>301</v>
      </c>
      <c r="E590" s="247" t="s">
        <v>1</v>
      </c>
      <c r="F590" s="248" t="s">
        <v>760</v>
      </c>
      <c r="G590" s="246"/>
      <c r="H590" s="249">
        <v>0.379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301</v>
      </c>
      <c r="AU590" s="255" t="s">
        <v>120</v>
      </c>
      <c r="AV590" s="14" t="s">
        <v>120</v>
      </c>
      <c r="AW590" s="14" t="s">
        <v>32</v>
      </c>
      <c r="AX590" s="14" t="s">
        <v>77</v>
      </c>
      <c r="AY590" s="255" t="s">
        <v>292</v>
      </c>
    </row>
    <row r="591" s="13" customFormat="1">
      <c r="A591" s="13"/>
      <c r="B591" s="234"/>
      <c r="C591" s="235"/>
      <c r="D591" s="236" t="s">
        <v>301</v>
      </c>
      <c r="E591" s="237" t="s">
        <v>1</v>
      </c>
      <c r="F591" s="238" t="s">
        <v>761</v>
      </c>
      <c r="G591" s="235"/>
      <c r="H591" s="237" t="s">
        <v>1</v>
      </c>
      <c r="I591" s="239"/>
      <c r="J591" s="235"/>
      <c r="K591" s="235"/>
      <c r="L591" s="240"/>
      <c r="M591" s="241"/>
      <c r="N591" s="242"/>
      <c r="O591" s="242"/>
      <c r="P591" s="242"/>
      <c r="Q591" s="242"/>
      <c r="R591" s="242"/>
      <c r="S591" s="242"/>
      <c r="T591" s="24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4" t="s">
        <v>301</v>
      </c>
      <c r="AU591" s="244" t="s">
        <v>120</v>
      </c>
      <c r="AV591" s="13" t="s">
        <v>85</v>
      </c>
      <c r="AW591" s="13" t="s">
        <v>32</v>
      </c>
      <c r="AX591" s="13" t="s">
        <v>77</v>
      </c>
      <c r="AY591" s="244" t="s">
        <v>292</v>
      </c>
    </row>
    <row r="592" s="14" customFormat="1">
      <c r="A592" s="14"/>
      <c r="B592" s="245"/>
      <c r="C592" s="246"/>
      <c r="D592" s="236" t="s">
        <v>301</v>
      </c>
      <c r="E592" s="247" t="s">
        <v>1</v>
      </c>
      <c r="F592" s="248" t="s">
        <v>762</v>
      </c>
      <c r="G592" s="246"/>
      <c r="H592" s="249">
        <v>0.056000000000000001</v>
      </c>
      <c r="I592" s="250"/>
      <c r="J592" s="246"/>
      <c r="K592" s="246"/>
      <c r="L592" s="251"/>
      <c r="M592" s="252"/>
      <c r="N592" s="253"/>
      <c r="O592" s="253"/>
      <c r="P592" s="253"/>
      <c r="Q592" s="253"/>
      <c r="R592" s="253"/>
      <c r="S592" s="253"/>
      <c r="T592" s="25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T592" s="255" t="s">
        <v>301</v>
      </c>
      <c r="AU592" s="255" t="s">
        <v>120</v>
      </c>
      <c r="AV592" s="14" t="s">
        <v>120</v>
      </c>
      <c r="AW592" s="14" t="s">
        <v>32</v>
      </c>
      <c r="AX592" s="14" t="s">
        <v>77</v>
      </c>
      <c r="AY592" s="255" t="s">
        <v>292</v>
      </c>
    </row>
    <row r="593" s="13" customFormat="1">
      <c r="A593" s="13"/>
      <c r="B593" s="234"/>
      <c r="C593" s="235"/>
      <c r="D593" s="236" t="s">
        <v>301</v>
      </c>
      <c r="E593" s="237" t="s">
        <v>1</v>
      </c>
      <c r="F593" s="238" t="s">
        <v>686</v>
      </c>
      <c r="G593" s="235"/>
      <c r="H593" s="237" t="s">
        <v>1</v>
      </c>
      <c r="I593" s="239"/>
      <c r="J593" s="235"/>
      <c r="K593" s="235"/>
      <c r="L593" s="240"/>
      <c r="M593" s="241"/>
      <c r="N593" s="242"/>
      <c r="O593" s="242"/>
      <c r="P593" s="242"/>
      <c r="Q593" s="242"/>
      <c r="R593" s="242"/>
      <c r="S593" s="242"/>
      <c r="T593" s="24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4" t="s">
        <v>301</v>
      </c>
      <c r="AU593" s="244" t="s">
        <v>120</v>
      </c>
      <c r="AV593" s="13" t="s">
        <v>85</v>
      </c>
      <c r="AW593" s="13" t="s">
        <v>32</v>
      </c>
      <c r="AX593" s="13" t="s">
        <v>77</v>
      </c>
      <c r="AY593" s="244" t="s">
        <v>292</v>
      </c>
    </row>
    <row r="594" s="14" customFormat="1">
      <c r="A594" s="14"/>
      <c r="B594" s="245"/>
      <c r="C594" s="246"/>
      <c r="D594" s="236" t="s">
        <v>301</v>
      </c>
      <c r="E594" s="247" t="s">
        <v>1</v>
      </c>
      <c r="F594" s="248" t="s">
        <v>763</v>
      </c>
      <c r="G594" s="246"/>
      <c r="H594" s="249">
        <v>1.621</v>
      </c>
      <c r="I594" s="250"/>
      <c r="J594" s="246"/>
      <c r="K594" s="246"/>
      <c r="L594" s="251"/>
      <c r="M594" s="252"/>
      <c r="N594" s="253"/>
      <c r="O594" s="253"/>
      <c r="P594" s="253"/>
      <c r="Q594" s="253"/>
      <c r="R594" s="253"/>
      <c r="S594" s="253"/>
      <c r="T594" s="25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5" t="s">
        <v>301</v>
      </c>
      <c r="AU594" s="255" t="s">
        <v>120</v>
      </c>
      <c r="AV594" s="14" t="s">
        <v>120</v>
      </c>
      <c r="AW594" s="14" t="s">
        <v>32</v>
      </c>
      <c r="AX594" s="14" t="s">
        <v>77</v>
      </c>
      <c r="AY594" s="255" t="s">
        <v>292</v>
      </c>
    </row>
    <row r="595" s="13" customFormat="1">
      <c r="A595" s="13"/>
      <c r="B595" s="234"/>
      <c r="C595" s="235"/>
      <c r="D595" s="236" t="s">
        <v>301</v>
      </c>
      <c r="E595" s="237" t="s">
        <v>1</v>
      </c>
      <c r="F595" s="238" t="s">
        <v>764</v>
      </c>
      <c r="G595" s="235"/>
      <c r="H595" s="237" t="s">
        <v>1</v>
      </c>
      <c r="I595" s="239"/>
      <c r="J595" s="235"/>
      <c r="K595" s="235"/>
      <c r="L595" s="240"/>
      <c r="M595" s="241"/>
      <c r="N595" s="242"/>
      <c r="O595" s="242"/>
      <c r="P595" s="242"/>
      <c r="Q595" s="242"/>
      <c r="R595" s="242"/>
      <c r="S595" s="242"/>
      <c r="T595" s="24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4" t="s">
        <v>301</v>
      </c>
      <c r="AU595" s="244" t="s">
        <v>120</v>
      </c>
      <c r="AV595" s="13" t="s">
        <v>85</v>
      </c>
      <c r="AW595" s="13" t="s">
        <v>32</v>
      </c>
      <c r="AX595" s="13" t="s">
        <v>77</v>
      </c>
      <c r="AY595" s="244" t="s">
        <v>292</v>
      </c>
    </row>
    <row r="596" s="14" customFormat="1">
      <c r="A596" s="14"/>
      <c r="B596" s="245"/>
      <c r="C596" s="246"/>
      <c r="D596" s="236" t="s">
        <v>301</v>
      </c>
      <c r="E596" s="247" t="s">
        <v>1</v>
      </c>
      <c r="F596" s="248" t="s">
        <v>765</v>
      </c>
      <c r="G596" s="246"/>
      <c r="H596" s="249">
        <v>4.5800000000000001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301</v>
      </c>
      <c r="AU596" s="255" t="s">
        <v>120</v>
      </c>
      <c r="AV596" s="14" t="s">
        <v>120</v>
      </c>
      <c r="AW596" s="14" t="s">
        <v>32</v>
      </c>
      <c r="AX596" s="14" t="s">
        <v>77</v>
      </c>
      <c r="AY596" s="255" t="s">
        <v>292</v>
      </c>
    </row>
    <row r="597" s="15" customFormat="1">
      <c r="A597" s="15"/>
      <c r="B597" s="256"/>
      <c r="C597" s="257"/>
      <c r="D597" s="236" t="s">
        <v>301</v>
      </c>
      <c r="E597" s="258" t="s">
        <v>1</v>
      </c>
      <c r="F597" s="259" t="s">
        <v>304</v>
      </c>
      <c r="G597" s="257"/>
      <c r="H597" s="260">
        <v>8.8200000000000003</v>
      </c>
      <c r="I597" s="261"/>
      <c r="J597" s="257"/>
      <c r="K597" s="257"/>
      <c r="L597" s="262"/>
      <c r="M597" s="263"/>
      <c r="N597" s="264"/>
      <c r="O597" s="264"/>
      <c r="P597" s="264"/>
      <c r="Q597" s="264"/>
      <c r="R597" s="264"/>
      <c r="S597" s="264"/>
      <c r="T597" s="26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6" t="s">
        <v>301</v>
      </c>
      <c r="AU597" s="266" t="s">
        <v>120</v>
      </c>
      <c r="AV597" s="15" t="s">
        <v>299</v>
      </c>
      <c r="AW597" s="15" t="s">
        <v>32</v>
      </c>
      <c r="AX597" s="15" t="s">
        <v>85</v>
      </c>
      <c r="AY597" s="266" t="s">
        <v>292</v>
      </c>
    </row>
    <row r="598" s="12" customFormat="1" ht="22.8" customHeight="1">
      <c r="A598" s="12"/>
      <c r="B598" s="205"/>
      <c r="C598" s="206"/>
      <c r="D598" s="207" t="s">
        <v>76</v>
      </c>
      <c r="E598" s="219" t="s">
        <v>299</v>
      </c>
      <c r="F598" s="219" t="s">
        <v>766</v>
      </c>
      <c r="G598" s="206"/>
      <c r="H598" s="206"/>
      <c r="I598" s="209"/>
      <c r="J598" s="220">
        <f>BK598</f>
        <v>0</v>
      </c>
      <c r="K598" s="206"/>
      <c r="L598" s="211"/>
      <c r="M598" s="212"/>
      <c r="N598" s="213"/>
      <c r="O598" s="213"/>
      <c r="P598" s="214">
        <f>SUM(P599:P747)</f>
        <v>0</v>
      </c>
      <c r="Q598" s="213"/>
      <c r="R598" s="214">
        <f>SUM(R599:R747)</f>
        <v>1583.4942324800002</v>
      </c>
      <c r="S598" s="213"/>
      <c r="T598" s="215">
        <f>SUM(T599:T747)</f>
        <v>0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216" t="s">
        <v>85</v>
      </c>
      <c r="AT598" s="217" t="s">
        <v>76</v>
      </c>
      <c r="AU598" s="217" t="s">
        <v>85</v>
      </c>
      <c r="AY598" s="216" t="s">
        <v>292</v>
      </c>
      <c r="BK598" s="218">
        <f>SUM(BK599:BK747)</f>
        <v>0</v>
      </c>
    </row>
    <row r="599" s="2" customFormat="1" ht="33" customHeight="1">
      <c r="A599" s="39"/>
      <c r="B599" s="40"/>
      <c r="C599" s="221" t="s">
        <v>767</v>
      </c>
      <c r="D599" s="221" t="s">
        <v>294</v>
      </c>
      <c r="E599" s="222" t="s">
        <v>768</v>
      </c>
      <c r="F599" s="223" t="s">
        <v>769</v>
      </c>
      <c r="G599" s="224" t="s">
        <v>581</v>
      </c>
      <c r="H599" s="225">
        <v>112</v>
      </c>
      <c r="I599" s="226"/>
      <c r="J599" s="227">
        <f>ROUND(I599*H599,2)</f>
        <v>0</v>
      </c>
      <c r="K599" s="223" t="s">
        <v>298</v>
      </c>
      <c r="L599" s="45"/>
      <c r="M599" s="228" t="s">
        <v>1</v>
      </c>
      <c r="N599" s="229" t="s">
        <v>43</v>
      </c>
      <c r="O599" s="92"/>
      <c r="P599" s="230">
        <f>O599*H599</f>
        <v>0</v>
      </c>
      <c r="Q599" s="230">
        <v>0.12901000000000001</v>
      </c>
      <c r="R599" s="230">
        <f>Q599*H599</f>
        <v>14.449120000000001</v>
      </c>
      <c r="S599" s="230">
        <v>0</v>
      </c>
      <c r="T599" s="231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32" t="s">
        <v>299</v>
      </c>
      <c r="AT599" s="232" t="s">
        <v>294</v>
      </c>
      <c r="AU599" s="232" t="s">
        <v>120</v>
      </c>
      <c r="AY599" s="18" t="s">
        <v>292</v>
      </c>
      <c r="BE599" s="233">
        <f>IF(N599="základní",J599,0)</f>
        <v>0</v>
      </c>
      <c r="BF599" s="233">
        <f>IF(N599="snížená",J599,0)</f>
        <v>0</v>
      </c>
      <c r="BG599" s="233">
        <f>IF(N599="zákl. přenesená",J599,0)</f>
        <v>0</v>
      </c>
      <c r="BH599" s="233">
        <f>IF(N599="sníž. přenesená",J599,0)</f>
        <v>0</v>
      </c>
      <c r="BI599" s="233">
        <f>IF(N599="nulová",J599,0)</f>
        <v>0</v>
      </c>
      <c r="BJ599" s="18" t="s">
        <v>120</v>
      </c>
      <c r="BK599" s="233">
        <f>ROUND(I599*H599,2)</f>
        <v>0</v>
      </c>
      <c r="BL599" s="18" t="s">
        <v>299</v>
      </c>
      <c r="BM599" s="232" t="s">
        <v>770</v>
      </c>
    </row>
    <row r="600" s="13" customFormat="1">
      <c r="A600" s="13"/>
      <c r="B600" s="234"/>
      <c r="C600" s="235"/>
      <c r="D600" s="236" t="s">
        <v>301</v>
      </c>
      <c r="E600" s="237" t="s">
        <v>1</v>
      </c>
      <c r="F600" s="238" t="s">
        <v>771</v>
      </c>
      <c r="G600" s="235"/>
      <c r="H600" s="237" t="s">
        <v>1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301</v>
      </c>
      <c r="AU600" s="244" t="s">
        <v>120</v>
      </c>
      <c r="AV600" s="13" t="s">
        <v>85</v>
      </c>
      <c r="AW600" s="13" t="s">
        <v>32</v>
      </c>
      <c r="AX600" s="13" t="s">
        <v>77</v>
      </c>
      <c r="AY600" s="244" t="s">
        <v>292</v>
      </c>
    </row>
    <row r="601" s="13" customFormat="1">
      <c r="A601" s="13"/>
      <c r="B601" s="234"/>
      <c r="C601" s="235"/>
      <c r="D601" s="236" t="s">
        <v>301</v>
      </c>
      <c r="E601" s="237" t="s">
        <v>1</v>
      </c>
      <c r="F601" s="238" t="s">
        <v>772</v>
      </c>
      <c r="G601" s="235"/>
      <c r="H601" s="237" t="s">
        <v>1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4" t="s">
        <v>301</v>
      </c>
      <c r="AU601" s="244" t="s">
        <v>120</v>
      </c>
      <c r="AV601" s="13" t="s">
        <v>85</v>
      </c>
      <c r="AW601" s="13" t="s">
        <v>32</v>
      </c>
      <c r="AX601" s="13" t="s">
        <v>77</v>
      </c>
      <c r="AY601" s="244" t="s">
        <v>292</v>
      </c>
    </row>
    <row r="602" s="14" customFormat="1">
      <c r="A602" s="14"/>
      <c r="B602" s="245"/>
      <c r="C602" s="246"/>
      <c r="D602" s="236" t="s">
        <v>301</v>
      </c>
      <c r="E602" s="247" t="s">
        <v>1</v>
      </c>
      <c r="F602" s="248" t="s">
        <v>773</v>
      </c>
      <c r="G602" s="246"/>
      <c r="H602" s="249">
        <v>52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301</v>
      </c>
      <c r="AU602" s="255" t="s">
        <v>120</v>
      </c>
      <c r="AV602" s="14" t="s">
        <v>120</v>
      </c>
      <c r="AW602" s="14" t="s">
        <v>32</v>
      </c>
      <c r="AX602" s="14" t="s">
        <v>77</v>
      </c>
      <c r="AY602" s="255" t="s">
        <v>292</v>
      </c>
    </row>
    <row r="603" s="13" customFormat="1">
      <c r="A603" s="13"/>
      <c r="B603" s="234"/>
      <c r="C603" s="235"/>
      <c r="D603" s="236" t="s">
        <v>301</v>
      </c>
      <c r="E603" s="237" t="s">
        <v>1</v>
      </c>
      <c r="F603" s="238" t="s">
        <v>774</v>
      </c>
      <c r="G603" s="235"/>
      <c r="H603" s="237" t="s">
        <v>1</v>
      </c>
      <c r="I603" s="239"/>
      <c r="J603" s="235"/>
      <c r="K603" s="235"/>
      <c r="L603" s="240"/>
      <c r="M603" s="241"/>
      <c r="N603" s="242"/>
      <c r="O603" s="242"/>
      <c r="P603" s="242"/>
      <c r="Q603" s="242"/>
      <c r="R603" s="242"/>
      <c r="S603" s="242"/>
      <c r="T603" s="24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4" t="s">
        <v>301</v>
      </c>
      <c r="AU603" s="244" t="s">
        <v>120</v>
      </c>
      <c r="AV603" s="13" t="s">
        <v>85</v>
      </c>
      <c r="AW603" s="13" t="s">
        <v>32</v>
      </c>
      <c r="AX603" s="13" t="s">
        <v>77</v>
      </c>
      <c r="AY603" s="244" t="s">
        <v>292</v>
      </c>
    </row>
    <row r="604" s="14" customFormat="1">
      <c r="A604" s="14"/>
      <c r="B604" s="245"/>
      <c r="C604" s="246"/>
      <c r="D604" s="236" t="s">
        <v>301</v>
      </c>
      <c r="E604" s="247" t="s">
        <v>1</v>
      </c>
      <c r="F604" s="248" t="s">
        <v>775</v>
      </c>
      <c r="G604" s="246"/>
      <c r="H604" s="249">
        <v>4</v>
      </c>
      <c r="I604" s="250"/>
      <c r="J604" s="246"/>
      <c r="K604" s="246"/>
      <c r="L604" s="251"/>
      <c r="M604" s="252"/>
      <c r="N604" s="253"/>
      <c r="O604" s="253"/>
      <c r="P604" s="253"/>
      <c r="Q604" s="253"/>
      <c r="R604" s="253"/>
      <c r="S604" s="253"/>
      <c r="T604" s="25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5" t="s">
        <v>301</v>
      </c>
      <c r="AU604" s="255" t="s">
        <v>120</v>
      </c>
      <c r="AV604" s="14" t="s">
        <v>120</v>
      </c>
      <c r="AW604" s="14" t="s">
        <v>32</v>
      </c>
      <c r="AX604" s="14" t="s">
        <v>77</v>
      </c>
      <c r="AY604" s="255" t="s">
        <v>292</v>
      </c>
    </row>
    <row r="605" s="13" customFormat="1">
      <c r="A605" s="13"/>
      <c r="B605" s="234"/>
      <c r="C605" s="235"/>
      <c r="D605" s="236" t="s">
        <v>301</v>
      </c>
      <c r="E605" s="237" t="s">
        <v>1</v>
      </c>
      <c r="F605" s="238" t="s">
        <v>776</v>
      </c>
      <c r="G605" s="235"/>
      <c r="H605" s="237" t="s">
        <v>1</v>
      </c>
      <c r="I605" s="239"/>
      <c r="J605" s="235"/>
      <c r="K605" s="235"/>
      <c r="L605" s="240"/>
      <c r="M605" s="241"/>
      <c r="N605" s="242"/>
      <c r="O605" s="242"/>
      <c r="P605" s="242"/>
      <c r="Q605" s="242"/>
      <c r="R605" s="242"/>
      <c r="S605" s="242"/>
      <c r="T605" s="24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4" t="s">
        <v>301</v>
      </c>
      <c r="AU605" s="244" t="s">
        <v>120</v>
      </c>
      <c r="AV605" s="13" t="s">
        <v>85</v>
      </c>
      <c r="AW605" s="13" t="s">
        <v>32</v>
      </c>
      <c r="AX605" s="13" t="s">
        <v>77</v>
      </c>
      <c r="AY605" s="244" t="s">
        <v>292</v>
      </c>
    </row>
    <row r="606" s="14" customFormat="1">
      <c r="A606" s="14"/>
      <c r="B606" s="245"/>
      <c r="C606" s="246"/>
      <c r="D606" s="236" t="s">
        <v>301</v>
      </c>
      <c r="E606" s="247" t="s">
        <v>1</v>
      </c>
      <c r="F606" s="248" t="s">
        <v>775</v>
      </c>
      <c r="G606" s="246"/>
      <c r="H606" s="249">
        <v>4</v>
      </c>
      <c r="I606" s="250"/>
      <c r="J606" s="246"/>
      <c r="K606" s="246"/>
      <c r="L606" s="251"/>
      <c r="M606" s="252"/>
      <c r="N606" s="253"/>
      <c r="O606" s="253"/>
      <c r="P606" s="253"/>
      <c r="Q606" s="253"/>
      <c r="R606" s="253"/>
      <c r="S606" s="253"/>
      <c r="T606" s="25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5" t="s">
        <v>301</v>
      </c>
      <c r="AU606" s="255" t="s">
        <v>120</v>
      </c>
      <c r="AV606" s="14" t="s">
        <v>120</v>
      </c>
      <c r="AW606" s="14" t="s">
        <v>32</v>
      </c>
      <c r="AX606" s="14" t="s">
        <v>77</v>
      </c>
      <c r="AY606" s="255" t="s">
        <v>292</v>
      </c>
    </row>
    <row r="607" s="13" customFormat="1">
      <c r="A607" s="13"/>
      <c r="B607" s="234"/>
      <c r="C607" s="235"/>
      <c r="D607" s="236" t="s">
        <v>301</v>
      </c>
      <c r="E607" s="237" t="s">
        <v>1</v>
      </c>
      <c r="F607" s="238" t="s">
        <v>777</v>
      </c>
      <c r="G607" s="235"/>
      <c r="H607" s="237" t="s">
        <v>1</v>
      </c>
      <c r="I607" s="239"/>
      <c r="J607" s="235"/>
      <c r="K607" s="235"/>
      <c r="L607" s="240"/>
      <c r="M607" s="241"/>
      <c r="N607" s="242"/>
      <c r="O607" s="242"/>
      <c r="P607" s="242"/>
      <c r="Q607" s="242"/>
      <c r="R607" s="242"/>
      <c r="S607" s="242"/>
      <c r="T607" s="24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4" t="s">
        <v>301</v>
      </c>
      <c r="AU607" s="244" t="s">
        <v>120</v>
      </c>
      <c r="AV607" s="13" t="s">
        <v>85</v>
      </c>
      <c r="AW607" s="13" t="s">
        <v>32</v>
      </c>
      <c r="AX607" s="13" t="s">
        <v>77</v>
      </c>
      <c r="AY607" s="244" t="s">
        <v>292</v>
      </c>
    </row>
    <row r="608" s="14" customFormat="1">
      <c r="A608" s="14"/>
      <c r="B608" s="245"/>
      <c r="C608" s="246"/>
      <c r="D608" s="236" t="s">
        <v>301</v>
      </c>
      <c r="E608" s="247" t="s">
        <v>1</v>
      </c>
      <c r="F608" s="248" t="s">
        <v>778</v>
      </c>
      <c r="G608" s="246"/>
      <c r="H608" s="249">
        <v>16</v>
      </c>
      <c r="I608" s="250"/>
      <c r="J608" s="246"/>
      <c r="K608" s="246"/>
      <c r="L608" s="251"/>
      <c r="M608" s="252"/>
      <c r="N608" s="253"/>
      <c r="O608" s="253"/>
      <c r="P608" s="253"/>
      <c r="Q608" s="253"/>
      <c r="R608" s="253"/>
      <c r="S608" s="253"/>
      <c r="T608" s="25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5" t="s">
        <v>301</v>
      </c>
      <c r="AU608" s="255" t="s">
        <v>120</v>
      </c>
      <c r="AV608" s="14" t="s">
        <v>120</v>
      </c>
      <c r="AW608" s="14" t="s">
        <v>32</v>
      </c>
      <c r="AX608" s="14" t="s">
        <v>77</v>
      </c>
      <c r="AY608" s="255" t="s">
        <v>292</v>
      </c>
    </row>
    <row r="609" s="13" customFormat="1">
      <c r="A609" s="13"/>
      <c r="B609" s="234"/>
      <c r="C609" s="235"/>
      <c r="D609" s="236" t="s">
        <v>301</v>
      </c>
      <c r="E609" s="237" t="s">
        <v>1</v>
      </c>
      <c r="F609" s="238" t="s">
        <v>779</v>
      </c>
      <c r="G609" s="235"/>
      <c r="H609" s="237" t="s">
        <v>1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301</v>
      </c>
      <c r="AU609" s="244" t="s">
        <v>120</v>
      </c>
      <c r="AV609" s="13" t="s">
        <v>85</v>
      </c>
      <c r="AW609" s="13" t="s">
        <v>32</v>
      </c>
      <c r="AX609" s="13" t="s">
        <v>77</v>
      </c>
      <c r="AY609" s="244" t="s">
        <v>292</v>
      </c>
    </row>
    <row r="610" s="14" customFormat="1">
      <c r="A610" s="14"/>
      <c r="B610" s="245"/>
      <c r="C610" s="246"/>
      <c r="D610" s="236" t="s">
        <v>301</v>
      </c>
      <c r="E610" s="247" t="s">
        <v>1</v>
      </c>
      <c r="F610" s="248" t="s">
        <v>780</v>
      </c>
      <c r="G610" s="246"/>
      <c r="H610" s="249">
        <v>28</v>
      </c>
      <c r="I610" s="250"/>
      <c r="J610" s="246"/>
      <c r="K610" s="246"/>
      <c r="L610" s="251"/>
      <c r="M610" s="252"/>
      <c r="N610" s="253"/>
      <c r="O610" s="253"/>
      <c r="P610" s="253"/>
      <c r="Q610" s="253"/>
      <c r="R610" s="253"/>
      <c r="S610" s="253"/>
      <c r="T610" s="25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5" t="s">
        <v>301</v>
      </c>
      <c r="AU610" s="255" t="s">
        <v>120</v>
      </c>
      <c r="AV610" s="14" t="s">
        <v>120</v>
      </c>
      <c r="AW610" s="14" t="s">
        <v>32</v>
      </c>
      <c r="AX610" s="14" t="s">
        <v>77</v>
      </c>
      <c r="AY610" s="255" t="s">
        <v>292</v>
      </c>
    </row>
    <row r="611" s="13" customFormat="1">
      <c r="A611" s="13"/>
      <c r="B611" s="234"/>
      <c r="C611" s="235"/>
      <c r="D611" s="236" t="s">
        <v>301</v>
      </c>
      <c r="E611" s="237" t="s">
        <v>1</v>
      </c>
      <c r="F611" s="238" t="s">
        <v>781</v>
      </c>
      <c r="G611" s="235"/>
      <c r="H611" s="237" t="s">
        <v>1</v>
      </c>
      <c r="I611" s="239"/>
      <c r="J611" s="235"/>
      <c r="K611" s="235"/>
      <c r="L611" s="240"/>
      <c r="M611" s="241"/>
      <c r="N611" s="242"/>
      <c r="O611" s="242"/>
      <c r="P611" s="242"/>
      <c r="Q611" s="242"/>
      <c r="R611" s="242"/>
      <c r="S611" s="242"/>
      <c r="T611" s="24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4" t="s">
        <v>301</v>
      </c>
      <c r="AU611" s="244" t="s">
        <v>120</v>
      </c>
      <c r="AV611" s="13" t="s">
        <v>85</v>
      </c>
      <c r="AW611" s="13" t="s">
        <v>32</v>
      </c>
      <c r="AX611" s="13" t="s">
        <v>77</v>
      </c>
      <c r="AY611" s="244" t="s">
        <v>292</v>
      </c>
    </row>
    <row r="612" s="14" customFormat="1">
      <c r="A612" s="14"/>
      <c r="B612" s="245"/>
      <c r="C612" s="246"/>
      <c r="D612" s="236" t="s">
        <v>301</v>
      </c>
      <c r="E612" s="247" t="s">
        <v>1</v>
      </c>
      <c r="F612" s="248" t="s">
        <v>775</v>
      </c>
      <c r="G612" s="246"/>
      <c r="H612" s="249">
        <v>4</v>
      </c>
      <c r="I612" s="250"/>
      <c r="J612" s="246"/>
      <c r="K612" s="246"/>
      <c r="L612" s="251"/>
      <c r="M612" s="252"/>
      <c r="N612" s="253"/>
      <c r="O612" s="253"/>
      <c r="P612" s="253"/>
      <c r="Q612" s="253"/>
      <c r="R612" s="253"/>
      <c r="S612" s="253"/>
      <c r="T612" s="25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5" t="s">
        <v>301</v>
      </c>
      <c r="AU612" s="255" t="s">
        <v>120</v>
      </c>
      <c r="AV612" s="14" t="s">
        <v>120</v>
      </c>
      <c r="AW612" s="14" t="s">
        <v>32</v>
      </c>
      <c r="AX612" s="14" t="s">
        <v>77</v>
      </c>
      <c r="AY612" s="255" t="s">
        <v>292</v>
      </c>
    </row>
    <row r="613" s="13" customFormat="1">
      <c r="A613" s="13"/>
      <c r="B613" s="234"/>
      <c r="C613" s="235"/>
      <c r="D613" s="236" t="s">
        <v>301</v>
      </c>
      <c r="E613" s="237" t="s">
        <v>1</v>
      </c>
      <c r="F613" s="238" t="s">
        <v>782</v>
      </c>
      <c r="G613" s="235"/>
      <c r="H613" s="237" t="s">
        <v>1</v>
      </c>
      <c r="I613" s="239"/>
      <c r="J613" s="235"/>
      <c r="K613" s="235"/>
      <c r="L613" s="240"/>
      <c r="M613" s="241"/>
      <c r="N613" s="242"/>
      <c r="O613" s="242"/>
      <c r="P613" s="242"/>
      <c r="Q613" s="242"/>
      <c r="R613" s="242"/>
      <c r="S613" s="242"/>
      <c r="T613" s="24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4" t="s">
        <v>301</v>
      </c>
      <c r="AU613" s="244" t="s">
        <v>120</v>
      </c>
      <c r="AV613" s="13" t="s">
        <v>85</v>
      </c>
      <c r="AW613" s="13" t="s">
        <v>32</v>
      </c>
      <c r="AX613" s="13" t="s">
        <v>77</v>
      </c>
      <c r="AY613" s="244" t="s">
        <v>292</v>
      </c>
    </row>
    <row r="614" s="14" customFormat="1">
      <c r="A614" s="14"/>
      <c r="B614" s="245"/>
      <c r="C614" s="246"/>
      <c r="D614" s="236" t="s">
        <v>301</v>
      </c>
      <c r="E614" s="247" t="s">
        <v>1</v>
      </c>
      <c r="F614" s="248" t="s">
        <v>775</v>
      </c>
      <c r="G614" s="246"/>
      <c r="H614" s="249">
        <v>4</v>
      </c>
      <c r="I614" s="250"/>
      <c r="J614" s="246"/>
      <c r="K614" s="246"/>
      <c r="L614" s="251"/>
      <c r="M614" s="252"/>
      <c r="N614" s="253"/>
      <c r="O614" s="253"/>
      <c r="P614" s="253"/>
      <c r="Q614" s="253"/>
      <c r="R614" s="253"/>
      <c r="S614" s="253"/>
      <c r="T614" s="25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5" t="s">
        <v>301</v>
      </c>
      <c r="AU614" s="255" t="s">
        <v>120</v>
      </c>
      <c r="AV614" s="14" t="s">
        <v>120</v>
      </c>
      <c r="AW614" s="14" t="s">
        <v>32</v>
      </c>
      <c r="AX614" s="14" t="s">
        <v>77</v>
      </c>
      <c r="AY614" s="255" t="s">
        <v>292</v>
      </c>
    </row>
    <row r="615" s="15" customFormat="1">
      <c r="A615" s="15"/>
      <c r="B615" s="256"/>
      <c r="C615" s="257"/>
      <c r="D615" s="236" t="s">
        <v>301</v>
      </c>
      <c r="E615" s="258" t="s">
        <v>1</v>
      </c>
      <c r="F615" s="259" t="s">
        <v>304</v>
      </c>
      <c r="G615" s="257"/>
      <c r="H615" s="260">
        <v>112</v>
      </c>
      <c r="I615" s="261"/>
      <c r="J615" s="257"/>
      <c r="K615" s="257"/>
      <c r="L615" s="262"/>
      <c r="M615" s="263"/>
      <c r="N615" s="264"/>
      <c r="O615" s="264"/>
      <c r="P615" s="264"/>
      <c r="Q615" s="264"/>
      <c r="R615" s="264"/>
      <c r="S615" s="264"/>
      <c r="T615" s="26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66" t="s">
        <v>301</v>
      </c>
      <c r="AU615" s="266" t="s">
        <v>120</v>
      </c>
      <c r="AV615" s="15" t="s">
        <v>299</v>
      </c>
      <c r="AW615" s="15" t="s">
        <v>32</v>
      </c>
      <c r="AX615" s="15" t="s">
        <v>85</v>
      </c>
      <c r="AY615" s="266" t="s">
        <v>292</v>
      </c>
    </row>
    <row r="616" s="2" customFormat="1" ht="24.15" customHeight="1">
      <c r="A616" s="39"/>
      <c r="B616" s="40"/>
      <c r="C616" s="221" t="s">
        <v>783</v>
      </c>
      <c r="D616" s="221" t="s">
        <v>294</v>
      </c>
      <c r="E616" s="222" t="s">
        <v>784</v>
      </c>
      <c r="F616" s="223" t="s">
        <v>785</v>
      </c>
      <c r="G616" s="224" t="s">
        <v>581</v>
      </c>
      <c r="H616" s="225">
        <v>200</v>
      </c>
      <c r="I616" s="226"/>
      <c r="J616" s="227">
        <f>ROUND(I616*H616,2)</f>
        <v>0</v>
      </c>
      <c r="K616" s="223" t="s">
        <v>298</v>
      </c>
      <c r="L616" s="45"/>
      <c r="M616" s="228" t="s">
        <v>1</v>
      </c>
      <c r="N616" s="229" t="s">
        <v>43</v>
      </c>
      <c r="O616" s="92"/>
      <c r="P616" s="230">
        <f>O616*H616</f>
        <v>0</v>
      </c>
      <c r="Q616" s="230">
        <v>0.18636</v>
      </c>
      <c r="R616" s="230">
        <f>Q616*H616</f>
        <v>37.271999999999998</v>
      </c>
      <c r="S616" s="230">
        <v>0</v>
      </c>
      <c r="T616" s="231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32" t="s">
        <v>299</v>
      </c>
      <c r="AT616" s="232" t="s">
        <v>294</v>
      </c>
      <c r="AU616" s="232" t="s">
        <v>120</v>
      </c>
      <c r="AY616" s="18" t="s">
        <v>292</v>
      </c>
      <c r="BE616" s="233">
        <f>IF(N616="základní",J616,0)</f>
        <v>0</v>
      </c>
      <c r="BF616" s="233">
        <f>IF(N616="snížená",J616,0)</f>
        <v>0</v>
      </c>
      <c r="BG616" s="233">
        <f>IF(N616="zákl. přenesená",J616,0)</f>
        <v>0</v>
      </c>
      <c r="BH616" s="233">
        <f>IF(N616="sníž. přenesená",J616,0)</f>
        <v>0</v>
      </c>
      <c r="BI616" s="233">
        <f>IF(N616="nulová",J616,0)</f>
        <v>0</v>
      </c>
      <c r="BJ616" s="18" t="s">
        <v>120</v>
      </c>
      <c r="BK616" s="233">
        <f>ROUND(I616*H616,2)</f>
        <v>0</v>
      </c>
      <c r="BL616" s="18" t="s">
        <v>299</v>
      </c>
      <c r="BM616" s="232" t="s">
        <v>786</v>
      </c>
    </row>
    <row r="617" s="13" customFormat="1">
      <c r="A617" s="13"/>
      <c r="B617" s="234"/>
      <c r="C617" s="235"/>
      <c r="D617" s="236" t="s">
        <v>301</v>
      </c>
      <c r="E617" s="237" t="s">
        <v>1</v>
      </c>
      <c r="F617" s="238" t="s">
        <v>771</v>
      </c>
      <c r="G617" s="235"/>
      <c r="H617" s="237" t="s">
        <v>1</v>
      </c>
      <c r="I617" s="239"/>
      <c r="J617" s="235"/>
      <c r="K617" s="235"/>
      <c r="L617" s="240"/>
      <c r="M617" s="241"/>
      <c r="N617" s="242"/>
      <c r="O617" s="242"/>
      <c r="P617" s="242"/>
      <c r="Q617" s="242"/>
      <c r="R617" s="242"/>
      <c r="S617" s="242"/>
      <c r="T617" s="24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4" t="s">
        <v>301</v>
      </c>
      <c r="AU617" s="244" t="s">
        <v>120</v>
      </c>
      <c r="AV617" s="13" t="s">
        <v>85</v>
      </c>
      <c r="AW617" s="13" t="s">
        <v>32</v>
      </c>
      <c r="AX617" s="13" t="s">
        <v>77</v>
      </c>
      <c r="AY617" s="244" t="s">
        <v>292</v>
      </c>
    </row>
    <row r="618" s="13" customFormat="1">
      <c r="A618" s="13"/>
      <c r="B618" s="234"/>
      <c r="C618" s="235"/>
      <c r="D618" s="236" t="s">
        <v>301</v>
      </c>
      <c r="E618" s="237" t="s">
        <v>1</v>
      </c>
      <c r="F618" s="238" t="s">
        <v>787</v>
      </c>
      <c r="G618" s="235"/>
      <c r="H618" s="237" t="s">
        <v>1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4" t="s">
        <v>301</v>
      </c>
      <c r="AU618" s="244" t="s">
        <v>120</v>
      </c>
      <c r="AV618" s="13" t="s">
        <v>85</v>
      </c>
      <c r="AW618" s="13" t="s">
        <v>32</v>
      </c>
      <c r="AX618" s="13" t="s">
        <v>77</v>
      </c>
      <c r="AY618" s="244" t="s">
        <v>292</v>
      </c>
    </row>
    <row r="619" s="14" customFormat="1">
      <c r="A619" s="14"/>
      <c r="B619" s="245"/>
      <c r="C619" s="246"/>
      <c r="D619" s="236" t="s">
        <v>301</v>
      </c>
      <c r="E619" s="247" t="s">
        <v>1</v>
      </c>
      <c r="F619" s="248" t="s">
        <v>788</v>
      </c>
      <c r="G619" s="246"/>
      <c r="H619" s="249">
        <v>176</v>
      </c>
      <c r="I619" s="250"/>
      <c r="J619" s="246"/>
      <c r="K619" s="246"/>
      <c r="L619" s="251"/>
      <c r="M619" s="252"/>
      <c r="N619" s="253"/>
      <c r="O619" s="253"/>
      <c r="P619" s="253"/>
      <c r="Q619" s="253"/>
      <c r="R619" s="253"/>
      <c r="S619" s="253"/>
      <c r="T619" s="25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5" t="s">
        <v>301</v>
      </c>
      <c r="AU619" s="255" t="s">
        <v>120</v>
      </c>
      <c r="AV619" s="14" t="s">
        <v>120</v>
      </c>
      <c r="AW619" s="14" t="s">
        <v>32</v>
      </c>
      <c r="AX619" s="14" t="s">
        <v>77</v>
      </c>
      <c r="AY619" s="255" t="s">
        <v>292</v>
      </c>
    </row>
    <row r="620" s="13" customFormat="1">
      <c r="A620" s="13"/>
      <c r="B620" s="234"/>
      <c r="C620" s="235"/>
      <c r="D620" s="236" t="s">
        <v>301</v>
      </c>
      <c r="E620" s="237" t="s">
        <v>1</v>
      </c>
      <c r="F620" s="238" t="s">
        <v>789</v>
      </c>
      <c r="G620" s="235"/>
      <c r="H620" s="237" t="s">
        <v>1</v>
      </c>
      <c r="I620" s="239"/>
      <c r="J620" s="235"/>
      <c r="K620" s="235"/>
      <c r="L620" s="240"/>
      <c r="M620" s="241"/>
      <c r="N620" s="242"/>
      <c r="O620" s="242"/>
      <c r="P620" s="242"/>
      <c r="Q620" s="242"/>
      <c r="R620" s="242"/>
      <c r="S620" s="242"/>
      <c r="T620" s="24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4" t="s">
        <v>301</v>
      </c>
      <c r="AU620" s="244" t="s">
        <v>120</v>
      </c>
      <c r="AV620" s="13" t="s">
        <v>85</v>
      </c>
      <c r="AW620" s="13" t="s">
        <v>32</v>
      </c>
      <c r="AX620" s="13" t="s">
        <v>77</v>
      </c>
      <c r="AY620" s="244" t="s">
        <v>292</v>
      </c>
    </row>
    <row r="621" s="14" customFormat="1">
      <c r="A621" s="14"/>
      <c r="B621" s="245"/>
      <c r="C621" s="246"/>
      <c r="D621" s="236" t="s">
        <v>301</v>
      </c>
      <c r="E621" s="247" t="s">
        <v>1</v>
      </c>
      <c r="F621" s="248" t="s">
        <v>790</v>
      </c>
      <c r="G621" s="246"/>
      <c r="H621" s="249">
        <v>8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301</v>
      </c>
      <c r="AU621" s="255" t="s">
        <v>120</v>
      </c>
      <c r="AV621" s="14" t="s">
        <v>120</v>
      </c>
      <c r="AW621" s="14" t="s">
        <v>32</v>
      </c>
      <c r="AX621" s="14" t="s">
        <v>77</v>
      </c>
      <c r="AY621" s="255" t="s">
        <v>292</v>
      </c>
    </row>
    <row r="622" s="13" customFormat="1">
      <c r="A622" s="13"/>
      <c r="B622" s="234"/>
      <c r="C622" s="235"/>
      <c r="D622" s="236" t="s">
        <v>301</v>
      </c>
      <c r="E622" s="237" t="s">
        <v>1</v>
      </c>
      <c r="F622" s="238" t="s">
        <v>791</v>
      </c>
      <c r="G622" s="235"/>
      <c r="H622" s="237" t="s">
        <v>1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4" t="s">
        <v>301</v>
      </c>
      <c r="AU622" s="244" t="s">
        <v>120</v>
      </c>
      <c r="AV622" s="13" t="s">
        <v>85</v>
      </c>
      <c r="AW622" s="13" t="s">
        <v>32</v>
      </c>
      <c r="AX622" s="13" t="s">
        <v>77</v>
      </c>
      <c r="AY622" s="244" t="s">
        <v>292</v>
      </c>
    </row>
    <row r="623" s="14" customFormat="1">
      <c r="A623" s="14"/>
      <c r="B623" s="245"/>
      <c r="C623" s="246"/>
      <c r="D623" s="236" t="s">
        <v>301</v>
      </c>
      <c r="E623" s="247" t="s">
        <v>1</v>
      </c>
      <c r="F623" s="248" t="s">
        <v>778</v>
      </c>
      <c r="G623" s="246"/>
      <c r="H623" s="249">
        <v>16</v>
      </c>
      <c r="I623" s="250"/>
      <c r="J623" s="246"/>
      <c r="K623" s="246"/>
      <c r="L623" s="251"/>
      <c r="M623" s="252"/>
      <c r="N623" s="253"/>
      <c r="O623" s="253"/>
      <c r="P623" s="253"/>
      <c r="Q623" s="253"/>
      <c r="R623" s="253"/>
      <c r="S623" s="253"/>
      <c r="T623" s="25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5" t="s">
        <v>301</v>
      </c>
      <c r="AU623" s="255" t="s">
        <v>120</v>
      </c>
      <c r="AV623" s="14" t="s">
        <v>120</v>
      </c>
      <c r="AW623" s="14" t="s">
        <v>32</v>
      </c>
      <c r="AX623" s="14" t="s">
        <v>77</v>
      </c>
      <c r="AY623" s="255" t="s">
        <v>292</v>
      </c>
    </row>
    <row r="624" s="15" customFormat="1">
      <c r="A624" s="15"/>
      <c r="B624" s="256"/>
      <c r="C624" s="257"/>
      <c r="D624" s="236" t="s">
        <v>301</v>
      </c>
      <c r="E624" s="258" t="s">
        <v>1</v>
      </c>
      <c r="F624" s="259" t="s">
        <v>304</v>
      </c>
      <c r="G624" s="257"/>
      <c r="H624" s="260">
        <v>200</v>
      </c>
      <c r="I624" s="261"/>
      <c r="J624" s="257"/>
      <c r="K624" s="257"/>
      <c r="L624" s="262"/>
      <c r="M624" s="263"/>
      <c r="N624" s="264"/>
      <c r="O624" s="264"/>
      <c r="P624" s="264"/>
      <c r="Q624" s="264"/>
      <c r="R624" s="264"/>
      <c r="S624" s="264"/>
      <c r="T624" s="26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66" t="s">
        <v>301</v>
      </c>
      <c r="AU624" s="266" t="s">
        <v>120</v>
      </c>
      <c r="AV624" s="15" t="s">
        <v>299</v>
      </c>
      <c r="AW624" s="15" t="s">
        <v>32</v>
      </c>
      <c r="AX624" s="15" t="s">
        <v>85</v>
      </c>
      <c r="AY624" s="266" t="s">
        <v>292</v>
      </c>
    </row>
    <row r="625" s="2" customFormat="1" ht="16.5" customHeight="1">
      <c r="A625" s="39"/>
      <c r="B625" s="40"/>
      <c r="C625" s="278" t="s">
        <v>792</v>
      </c>
      <c r="D625" s="278" t="s">
        <v>626</v>
      </c>
      <c r="E625" s="279" t="s">
        <v>793</v>
      </c>
      <c r="F625" s="280" t="s">
        <v>794</v>
      </c>
      <c r="G625" s="281" t="s">
        <v>407</v>
      </c>
      <c r="H625" s="282">
        <v>2336.8800000000001</v>
      </c>
      <c r="I625" s="283"/>
      <c r="J625" s="284">
        <f>ROUND(I625*H625,2)</f>
        <v>0</v>
      </c>
      <c r="K625" s="280" t="s">
        <v>298</v>
      </c>
      <c r="L625" s="285"/>
      <c r="M625" s="286" t="s">
        <v>1</v>
      </c>
      <c r="N625" s="287" t="s">
        <v>43</v>
      </c>
      <c r="O625" s="92"/>
      <c r="P625" s="230">
        <f>O625*H625</f>
        <v>0</v>
      </c>
      <c r="Q625" s="230">
        <v>0.41299999999999998</v>
      </c>
      <c r="R625" s="230">
        <f>Q625*H625</f>
        <v>965.13144</v>
      </c>
      <c r="S625" s="230">
        <v>0</v>
      </c>
      <c r="T625" s="231">
        <f>S625*H625</f>
        <v>0</v>
      </c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R625" s="232" t="s">
        <v>357</v>
      </c>
      <c r="AT625" s="232" t="s">
        <v>626</v>
      </c>
      <c r="AU625" s="232" t="s">
        <v>120</v>
      </c>
      <c r="AY625" s="18" t="s">
        <v>292</v>
      </c>
      <c r="BE625" s="233">
        <f>IF(N625="základní",J625,0)</f>
        <v>0</v>
      </c>
      <c r="BF625" s="233">
        <f>IF(N625="snížená",J625,0)</f>
        <v>0</v>
      </c>
      <c r="BG625" s="233">
        <f>IF(N625="zákl. přenesená",J625,0)</f>
        <v>0</v>
      </c>
      <c r="BH625" s="233">
        <f>IF(N625="sníž. přenesená",J625,0)</f>
        <v>0</v>
      </c>
      <c r="BI625" s="233">
        <f>IF(N625="nulová",J625,0)</f>
        <v>0</v>
      </c>
      <c r="BJ625" s="18" t="s">
        <v>120</v>
      </c>
      <c r="BK625" s="233">
        <f>ROUND(I625*H625,2)</f>
        <v>0</v>
      </c>
      <c r="BL625" s="18" t="s">
        <v>299</v>
      </c>
      <c r="BM625" s="232" t="s">
        <v>795</v>
      </c>
    </row>
    <row r="626" s="13" customFormat="1">
      <c r="A626" s="13"/>
      <c r="B626" s="234"/>
      <c r="C626" s="235"/>
      <c r="D626" s="236" t="s">
        <v>301</v>
      </c>
      <c r="E626" s="237" t="s">
        <v>1</v>
      </c>
      <c r="F626" s="238" t="s">
        <v>772</v>
      </c>
      <c r="G626" s="235"/>
      <c r="H626" s="237" t="s">
        <v>1</v>
      </c>
      <c r="I626" s="239"/>
      <c r="J626" s="235"/>
      <c r="K626" s="235"/>
      <c r="L626" s="240"/>
      <c r="M626" s="241"/>
      <c r="N626" s="242"/>
      <c r="O626" s="242"/>
      <c r="P626" s="242"/>
      <c r="Q626" s="242"/>
      <c r="R626" s="242"/>
      <c r="S626" s="242"/>
      <c r="T626" s="24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4" t="s">
        <v>301</v>
      </c>
      <c r="AU626" s="244" t="s">
        <v>120</v>
      </c>
      <c r="AV626" s="13" t="s">
        <v>85</v>
      </c>
      <c r="AW626" s="13" t="s">
        <v>32</v>
      </c>
      <c r="AX626" s="13" t="s">
        <v>77</v>
      </c>
      <c r="AY626" s="244" t="s">
        <v>292</v>
      </c>
    </row>
    <row r="627" s="14" customFormat="1">
      <c r="A627" s="14"/>
      <c r="B627" s="245"/>
      <c r="C627" s="246"/>
      <c r="D627" s="236" t="s">
        <v>301</v>
      </c>
      <c r="E627" s="247" t="s">
        <v>1</v>
      </c>
      <c r="F627" s="248" t="s">
        <v>796</v>
      </c>
      <c r="G627" s="246"/>
      <c r="H627" s="249">
        <v>291.19999999999999</v>
      </c>
      <c r="I627" s="250"/>
      <c r="J627" s="246"/>
      <c r="K627" s="246"/>
      <c r="L627" s="251"/>
      <c r="M627" s="252"/>
      <c r="N627" s="253"/>
      <c r="O627" s="253"/>
      <c r="P627" s="253"/>
      <c r="Q627" s="253"/>
      <c r="R627" s="253"/>
      <c r="S627" s="253"/>
      <c r="T627" s="25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5" t="s">
        <v>301</v>
      </c>
      <c r="AU627" s="255" t="s">
        <v>120</v>
      </c>
      <c r="AV627" s="14" t="s">
        <v>120</v>
      </c>
      <c r="AW627" s="14" t="s">
        <v>32</v>
      </c>
      <c r="AX627" s="14" t="s">
        <v>77</v>
      </c>
      <c r="AY627" s="255" t="s">
        <v>292</v>
      </c>
    </row>
    <row r="628" s="13" customFormat="1">
      <c r="A628" s="13"/>
      <c r="B628" s="234"/>
      <c r="C628" s="235"/>
      <c r="D628" s="236" t="s">
        <v>301</v>
      </c>
      <c r="E628" s="237" t="s">
        <v>1</v>
      </c>
      <c r="F628" s="238" t="s">
        <v>774</v>
      </c>
      <c r="G628" s="235"/>
      <c r="H628" s="237" t="s">
        <v>1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4" t="s">
        <v>301</v>
      </c>
      <c r="AU628" s="244" t="s">
        <v>120</v>
      </c>
      <c r="AV628" s="13" t="s">
        <v>85</v>
      </c>
      <c r="AW628" s="13" t="s">
        <v>32</v>
      </c>
      <c r="AX628" s="13" t="s">
        <v>77</v>
      </c>
      <c r="AY628" s="244" t="s">
        <v>292</v>
      </c>
    </row>
    <row r="629" s="14" customFormat="1">
      <c r="A629" s="14"/>
      <c r="B629" s="245"/>
      <c r="C629" s="246"/>
      <c r="D629" s="236" t="s">
        <v>301</v>
      </c>
      <c r="E629" s="247" t="s">
        <v>1</v>
      </c>
      <c r="F629" s="248" t="s">
        <v>797</v>
      </c>
      <c r="G629" s="246"/>
      <c r="H629" s="249">
        <v>22.399999999999999</v>
      </c>
      <c r="I629" s="250"/>
      <c r="J629" s="246"/>
      <c r="K629" s="246"/>
      <c r="L629" s="251"/>
      <c r="M629" s="252"/>
      <c r="N629" s="253"/>
      <c r="O629" s="253"/>
      <c r="P629" s="253"/>
      <c r="Q629" s="253"/>
      <c r="R629" s="253"/>
      <c r="S629" s="253"/>
      <c r="T629" s="25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5" t="s">
        <v>301</v>
      </c>
      <c r="AU629" s="255" t="s">
        <v>120</v>
      </c>
      <c r="AV629" s="14" t="s">
        <v>120</v>
      </c>
      <c r="AW629" s="14" t="s">
        <v>32</v>
      </c>
      <c r="AX629" s="14" t="s">
        <v>77</v>
      </c>
      <c r="AY629" s="255" t="s">
        <v>292</v>
      </c>
    </row>
    <row r="630" s="13" customFormat="1">
      <c r="A630" s="13"/>
      <c r="B630" s="234"/>
      <c r="C630" s="235"/>
      <c r="D630" s="236" t="s">
        <v>301</v>
      </c>
      <c r="E630" s="237" t="s">
        <v>1</v>
      </c>
      <c r="F630" s="238" t="s">
        <v>776</v>
      </c>
      <c r="G630" s="235"/>
      <c r="H630" s="237" t="s">
        <v>1</v>
      </c>
      <c r="I630" s="239"/>
      <c r="J630" s="235"/>
      <c r="K630" s="235"/>
      <c r="L630" s="240"/>
      <c r="M630" s="241"/>
      <c r="N630" s="242"/>
      <c r="O630" s="242"/>
      <c r="P630" s="242"/>
      <c r="Q630" s="242"/>
      <c r="R630" s="242"/>
      <c r="S630" s="242"/>
      <c r="T630" s="24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4" t="s">
        <v>301</v>
      </c>
      <c r="AU630" s="244" t="s">
        <v>120</v>
      </c>
      <c r="AV630" s="13" t="s">
        <v>85</v>
      </c>
      <c r="AW630" s="13" t="s">
        <v>32</v>
      </c>
      <c r="AX630" s="13" t="s">
        <v>77</v>
      </c>
      <c r="AY630" s="244" t="s">
        <v>292</v>
      </c>
    </row>
    <row r="631" s="14" customFormat="1">
      <c r="A631" s="14"/>
      <c r="B631" s="245"/>
      <c r="C631" s="246"/>
      <c r="D631" s="236" t="s">
        <v>301</v>
      </c>
      <c r="E631" s="247" t="s">
        <v>1</v>
      </c>
      <c r="F631" s="248" t="s">
        <v>797</v>
      </c>
      <c r="G631" s="246"/>
      <c r="H631" s="249">
        <v>22.399999999999999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301</v>
      </c>
      <c r="AU631" s="255" t="s">
        <v>120</v>
      </c>
      <c r="AV631" s="14" t="s">
        <v>120</v>
      </c>
      <c r="AW631" s="14" t="s">
        <v>32</v>
      </c>
      <c r="AX631" s="14" t="s">
        <v>77</v>
      </c>
      <c r="AY631" s="255" t="s">
        <v>292</v>
      </c>
    </row>
    <row r="632" s="13" customFormat="1">
      <c r="A632" s="13"/>
      <c r="B632" s="234"/>
      <c r="C632" s="235"/>
      <c r="D632" s="236" t="s">
        <v>301</v>
      </c>
      <c r="E632" s="237" t="s">
        <v>1</v>
      </c>
      <c r="F632" s="238" t="s">
        <v>777</v>
      </c>
      <c r="G632" s="235"/>
      <c r="H632" s="237" t="s">
        <v>1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4" t="s">
        <v>301</v>
      </c>
      <c r="AU632" s="244" t="s">
        <v>120</v>
      </c>
      <c r="AV632" s="13" t="s">
        <v>85</v>
      </c>
      <c r="AW632" s="13" t="s">
        <v>32</v>
      </c>
      <c r="AX632" s="13" t="s">
        <v>77</v>
      </c>
      <c r="AY632" s="244" t="s">
        <v>292</v>
      </c>
    </row>
    <row r="633" s="14" customFormat="1">
      <c r="A633" s="14"/>
      <c r="B633" s="245"/>
      <c r="C633" s="246"/>
      <c r="D633" s="236" t="s">
        <v>301</v>
      </c>
      <c r="E633" s="247" t="s">
        <v>1</v>
      </c>
      <c r="F633" s="248" t="s">
        <v>798</v>
      </c>
      <c r="G633" s="246"/>
      <c r="H633" s="249">
        <v>89.120000000000005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301</v>
      </c>
      <c r="AU633" s="255" t="s">
        <v>120</v>
      </c>
      <c r="AV633" s="14" t="s">
        <v>120</v>
      </c>
      <c r="AW633" s="14" t="s">
        <v>32</v>
      </c>
      <c r="AX633" s="14" t="s">
        <v>77</v>
      </c>
      <c r="AY633" s="255" t="s">
        <v>292</v>
      </c>
    </row>
    <row r="634" s="13" customFormat="1">
      <c r="A634" s="13"/>
      <c r="B634" s="234"/>
      <c r="C634" s="235"/>
      <c r="D634" s="236" t="s">
        <v>301</v>
      </c>
      <c r="E634" s="237" t="s">
        <v>1</v>
      </c>
      <c r="F634" s="238" t="s">
        <v>779</v>
      </c>
      <c r="G634" s="235"/>
      <c r="H634" s="237" t="s">
        <v>1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4" t="s">
        <v>301</v>
      </c>
      <c r="AU634" s="244" t="s">
        <v>120</v>
      </c>
      <c r="AV634" s="13" t="s">
        <v>85</v>
      </c>
      <c r="AW634" s="13" t="s">
        <v>32</v>
      </c>
      <c r="AX634" s="13" t="s">
        <v>77</v>
      </c>
      <c r="AY634" s="244" t="s">
        <v>292</v>
      </c>
    </row>
    <row r="635" s="14" customFormat="1">
      <c r="A635" s="14"/>
      <c r="B635" s="245"/>
      <c r="C635" s="246"/>
      <c r="D635" s="236" t="s">
        <v>301</v>
      </c>
      <c r="E635" s="247" t="s">
        <v>1</v>
      </c>
      <c r="F635" s="248" t="s">
        <v>799</v>
      </c>
      <c r="G635" s="246"/>
      <c r="H635" s="249">
        <v>130.47999999999999</v>
      </c>
      <c r="I635" s="250"/>
      <c r="J635" s="246"/>
      <c r="K635" s="246"/>
      <c r="L635" s="251"/>
      <c r="M635" s="252"/>
      <c r="N635" s="253"/>
      <c r="O635" s="253"/>
      <c r="P635" s="253"/>
      <c r="Q635" s="253"/>
      <c r="R635" s="253"/>
      <c r="S635" s="253"/>
      <c r="T635" s="25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5" t="s">
        <v>301</v>
      </c>
      <c r="AU635" s="255" t="s">
        <v>120</v>
      </c>
      <c r="AV635" s="14" t="s">
        <v>120</v>
      </c>
      <c r="AW635" s="14" t="s">
        <v>32</v>
      </c>
      <c r="AX635" s="14" t="s">
        <v>77</v>
      </c>
      <c r="AY635" s="255" t="s">
        <v>292</v>
      </c>
    </row>
    <row r="636" s="13" customFormat="1">
      <c r="A636" s="13"/>
      <c r="B636" s="234"/>
      <c r="C636" s="235"/>
      <c r="D636" s="236" t="s">
        <v>301</v>
      </c>
      <c r="E636" s="237" t="s">
        <v>1</v>
      </c>
      <c r="F636" s="238" t="s">
        <v>781</v>
      </c>
      <c r="G636" s="235"/>
      <c r="H636" s="237" t="s">
        <v>1</v>
      </c>
      <c r="I636" s="239"/>
      <c r="J636" s="235"/>
      <c r="K636" s="235"/>
      <c r="L636" s="240"/>
      <c r="M636" s="241"/>
      <c r="N636" s="242"/>
      <c r="O636" s="242"/>
      <c r="P636" s="242"/>
      <c r="Q636" s="242"/>
      <c r="R636" s="242"/>
      <c r="S636" s="242"/>
      <c r="T636" s="24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4" t="s">
        <v>301</v>
      </c>
      <c r="AU636" s="244" t="s">
        <v>120</v>
      </c>
      <c r="AV636" s="13" t="s">
        <v>85</v>
      </c>
      <c r="AW636" s="13" t="s">
        <v>32</v>
      </c>
      <c r="AX636" s="13" t="s">
        <v>77</v>
      </c>
      <c r="AY636" s="244" t="s">
        <v>292</v>
      </c>
    </row>
    <row r="637" s="14" customFormat="1">
      <c r="A637" s="14"/>
      <c r="B637" s="245"/>
      <c r="C637" s="246"/>
      <c r="D637" s="236" t="s">
        <v>301</v>
      </c>
      <c r="E637" s="247" t="s">
        <v>1</v>
      </c>
      <c r="F637" s="248" t="s">
        <v>800</v>
      </c>
      <c r="G637" s="246"/>
      <c r="H637" s="249">
        <v>18.640000000000001</v>
      </c>
      <c r="I637" s="250"/>
      <c r="J637" s="246"/>
      <c r="K637" s="246"/>
      <c r="L637" s="251"/>
      <c r="M637" s="252"/>
      <c r="N637" s="253"/>
      <c r="O637" s="253"/>
      <c r="P637" s="253"/>
      <c r="Q637" s="253"/>
      <c r="R637" s="253"/>
      <c r="S637" s="253"/>
      <c r="T637" s="25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5" t="s">
        <v>301</v>
      </c>
      <c r="AU637" s="255" t="s">
        <v>120</v>
      </c>
      <c r="AV637" s="14" t="s">
        <v>120</v>
      </c>
      <c r="AW637" s="14" t="s">
        <v>32</v>
      </c>
      <c r="AX637" s="14" t="s">
        <v>77</v>
      </c>
      <c r="AY637" s="255" t="s">
        <v>292</v>
      </c>
    </row>
    <row r="638" s="13" customFormat="1">
      <c r="A638" s="13"/>
      <c r="B638" s="234"/>
      <c r="C638" s="235"/>
      <c r="D638" s="236" t="s">
        <v>301</v>
      </c>
      <c r="E638" s="237" t="s">
        <v>1</v>
      </c>
      <c r="F638" s="238" t="s">
        <v>782</v>
      </c>
      <c r="G638" s="235"/>
      <c r="H638" s="237" t="s">
        <v>1</v>
      </c>
      <c r="I638" s="239"/>
      <c r="J638" s="235"/>
      <c r="K638" s="235"/>
      <c r="L638" s="240"/>
      <c r="M638" s="241"/>
      <c r="N638" s="242"/>
      <c r="O638" s="242"/>
      <c r="P638" s="242"/>
      <c r="Q638" s="242"/>
      <c r="R638" s="242"/>
      <c r="S638" s="242"/>
      <c r="T638" s="24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4" t="s">
        <v>301</v>
      </c>
      <c r="AU638" s="244" t="s">
        <v>120</v>
      </c>
      <c r="AV638" s="13" t="s">
        <v>85</v>
      </c>
      <c r="AW638" s="13" t="s">
        <v>32</v>
      </c>
      <c r="AX638" s="13" t="s">
        <v>77</v>
      </c>
      <c r="AY638" s="244" t="s">
        <v>292</v>
      </c>
    </row>
    <row r="639" s="14" customFormat="1">
      <c r="A639" s="14"/>
      <c r="B639" s="245"/>
      <c r="C639" s="246"/>
      <c r="D639" s="236" t="s">
        <v>301</v>
      </c>
      <c r="E639" s="247" t="s">
        <v>1</v>
      </c>
      <c r="F639" s="248" t="s">
        <v>800</v>
      </c>
      <c r="G639" s="246"/>
      <c r="H639" s="249">
        <v>18.640000000000001</v>
      </c>
      <c r="I639" s="250"/>
      <c r="J639" s="246"/>
      <c r="K639" s="246"/>
      <c r="L639" s="251"/>
      <c r="M639" s="252"/>
      <c r="N639" s="253"/>
      <c r="O639" s="253"/>
      <c r="P639" s="253"/>
      <c r="Q639" s="253"/>
      <c r="R639" s="253"/>
      <c r="S639" s="253"/>
      <c r="T639" s="25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5" t="s">
        <v>301</v>
      </c>
      <c r="AU639" s="255" t="s">
        <v>120</v>
      </c>
      <c r="AV639" s="14" t="s">
        <v>120</v>
      </c>
      <c r="AW639" s="14" t="s">
        <v>32</v>
      </c>
      <c r="AX639" s="14" t="s">
        <v>77</v>
      </c>
      <c r="AY639" s="255" t="s">
        <v>292</v>
      </c>
    </row>
    <row r="640" s="16" customFormat="1">
      <c r="A640" s="16"/>
      <c r="B640" s="267"/>
      <c r="C640" s="268"/>
      <c r="D640" s="236" t="s">
        <v>301</v>
      </c>
      <c r="E640" s="269" t="s">
        <v>1</v>
      </c>
      <c r="F640" s="270" t="s">
        <v>316</v>
      </c>
      <c r="G640" s="268"/>
      <c r="H640" s="271">
        <v>592.88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T640" s="277" t="s">
        <v>301</v>
      </c>
      <c r="AU640" s="277" t="s">
        <v>120</v>
      </c>
      <c r="AV640" s="16" t="s">
        <v>317</v>
      </c>
      <c r="AW640" s="16" t="s">
        <v>32</v>
      </c>
      <c r="AX640" s="16" t="s">
        <v>77</v>
      </c>
      <c r="AY640" s="277" t="s">
        <v>292</v>
      </c>
    </row>
    <row r="641" s="13" customFormat="1">
      <c r="A641" s="13"/>
      <c r="B641" s="234"/>
      <c r="C641" s="235"/>
      <c r="D641" s="236" t="s">
        <v>301</v>
      </c>
      <c r="E641" s="237" t="s">
        <v>1</v>
      </c>
      <c r="F641" s="238" t="s">
        <v>787</v>
      </c>
      <c r="G641" s="235"/>
      <c r="H641" s="237" t="s">
        <v>1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4" t="s">
        <v>301</v>
      </c>
      <c r="AU641" s="244" t="s">
        <v>120</v>
      </c>
      <c r="AV641" s="13" t="s">
        <v>85</v>
      </c>
      <c r="AW641" s="13" t="s">
        <v>32</v>
      </c>
      <c r="AX641" s="13" t="s">
        <v>77</v>
      </c>
      <c r="AY641" s="244" t="s">
        <v>292</v>
      </c>
    </row>
    <row r="642" s="14" customFormat="1">
      <c r="A642" s="14"/>
      <c r="B642" s="245"/>
      <c r="C642" s="246"/>
      <c r="D642" s="236" t="s">
        <v>301</v>
      </c>
      <c r="E642" s="247" t="s">
        <v>1</v>
      </c>
      <c r="F642" s="248" t="s">
        <v>801</v>
      </c>
      <c r="G642" s="246"/>
      <c r="H642" s="249">
        <v>1548.8</v>
      </c>
      <c r="I642" s="250"/>
      <c r="J642" s="246"/>
      <c r="K642" s="246"/>
      <c r="L642" s="251"/>
      <c r="M642" s="252"/>
      <c r="N642" s="253"/>
      <c r="O642" s="253"/>
      <c r="P642" s="253"/>
      <c r="Q642" s="253"/>
      <c r="R642" s="253"/>
      <c r="S642" s="253"/>
      <c r="T642" s="25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5" t="s">
        <v>301</v>
      </c>
      <c r="AU642" s="255" t="s">
        <v>120</v>
      </c>
      <c r="AV642" s="14" t="s">
        <v>120</v>
      </c>
      <c r="AW642" s="14" t="s">
        <v>32</v>
      </c>
      <c r="AX642" s="14" t="s">
        <v>77</v>
      </c>
      <c r="AY642" s="255" t="s">
        <v>292</v>
      </c>
    </row>
    <row r="643" s="13" customFormat="1">
      <c r="A643" s="13"/>
      <c r="B643" s="234"/>
      <c r="C643" s="235"/>
      <c r="D643" s="236" t="s">
        <v>301</v>
      </c>
      <c r="E643" s="237" t="s">
        <v>1</v>
      </c>
      <c r="F643" s="238" t="s">
        <v>789</v>
      </c>
      <c r="G643" s="235"/>
      <c r="H643" s="237" t="s">
        <v>1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4" t="s">
        <v>301</v>
      </c>
      <c r="AU643" s="244" t="s">
        <v>120</v>
      </c>
      <c r="AV643" s="13" t="s">
        <v>85</v>
      </c>
      <c r="AW643" s="13" t="s">
        <v>32</v>
      </c>
      <c r="AX643" s="13" t="s">
        <v>77</v>
      </c>
      <c r="AY643" s="244" t="s">
        <v>292</v>
      </c>
    </row>
    <row r="644" s="14" customFormat="1">
      <c r="A644" s="14"/>
      <c r="B644" s="245"/>
      <c r="C644" s="246"/>
      <c r="D644" s="236" t="s">
        <v>301</v>
      </c>
      <c r="E644" s="247" t="s">
        <v>1</v>
      </c>
      <c r="F644" s="248" t="s">
        <v>802</v>
      </c>
      <c r="G644" s="246"/>
      <c r="H644" s="249">
        <v>70.400000000000006</v>
      </c>
      <c r="I644" s="250"/>
      <c r="J644" s="246"/>
      <c r="K644" s="246"/>
      <c r="L644" s="251"/>
      <c r="M644" s="252"/>
      <c r="N644" s="253"/>
      <c r="O644" s="253"/>
      <c r="P644" s="253"/>
      <c r="Q644" s="253"/>
      <c r="R644" s="253"/>
      <c r="S644" s="253"/>
      <c r="T644" s="25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5" t="s">
        <v>301</v>
      </c>
      <c r="AU644" s="255" t="s">
        <v>120</v>
      </c>
      <c r="AV644" s="14" t="s">
        <v>120</v>
      </c>
      <c r="AW644" s="14" t="s">
        <v>32</v>
      </c>
      <c r="AX644" s="14" t="s">
        <v>77</v>
      </c>
      <c r="AY644" s="255" t="s">
        <v>292</v>
      </c>
    </row>
    <row r="645" s="13" customFormat="1">
      <c r="A645" s="13"/>
      <c r="B645" s="234"/>
      <c r="C645" s="235"/>
      <c r="D645" s="236" t="s">
        <v>301</v>
      </c>
      <c r="E645" s="237" t="s">
        <v>1</v>
      </c>
      <c r="F645" s="238" t="s">
        <v>791</v>
      </c>
      <c r="G645" s="235"/>
      <c r="H645" s="237" t="s">
        <v>1</v>
      </c>
      <c r="I645" s="239"/>
      <c r="J645" s="235"/>
      <c r="K645" s="235"/>
      <c r="L645" s="240"/>
      <c r="M645" s="241"/>
      <c r="N645" s="242"/>
      <c r="O645" s="242"/>
      <c r="P645" s="242"/>
      <c r="Q645" s="242"/>
      <c r="R645" s="242"/>
      <c r="S645" s="242"/>
      <c r="T645" s="243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4" t="s">
        <v>301</v>
      </c>
      <c r="AU645" s="244" t="s">
        <v>120</v>
      </c>
      <c r="AV645" s="13" t="s">
        <v>85</v>
      </c>
      <c r="AW645" s="13" t="s">
        <v>32</v>
      </c>
      <c r="AX645" s="13" t="s">
        <v>77</v>
      </c>
      <c r="AY645" s="244" t="s">
        <v>292</v>
      </c>
    </row>
    <row r="646" s="14" customFormat="1">
      <c r="A646" s="14"/>
      <c r="B646" s="245"/>
      <c r="C646" s="246"/>
      <c r="D646" s="236" t="s">
        <v>301</v>
      </c>
      <c r="E646" s="247" t="s">
        <v>1</v>
      </c>
      <c r="F646" s="248" t="s">
        <v>803</v>
      </c>
      <c r="G646" s="246"/>
      <c r="H646" s="249">
        <v>124.8</v>
      </c>
      <c r="I646" s="250"/>
      <c r="J646" s="246"/>
      <c r="K646" s="246"/>
      <c r="L646" s="251"/>
      <c r="M646" s="252"/>
      <c r="N646" s="253"/>
      <c r="O646" s="253"/>
      <c r="P646" s="253"/>
      <c r="Q646" s="253"/>
      <c r="R646" s="253"/>
      <c r="S646" s="253"/>
      <c r="T646" s="25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5" t="s">
        <v>301</v>
      </c>
      <c r="AU646" s="255" t="s">
        <v>120</v>
      </c>
      <c r="AV646" s="14" t="s">
        <v>120</v>
      </c>
      <c r="AW646" s="14" t="s">
        <v>32</v>
      </c>
      <c r="AX646" s="14" t="s">
        <v>77</v>
      </c>
      <c r="AY646" s="255" t="s">
        <v>292</v>
      </c>
    </row>
    <row r="647" s="16" customFormat="1">
      <c r="A647" s="16"/>
      <c r="B647" s="267"/>
      <c r="C647" s="268"/>
      <c r="D647" s="236" t="s">
        <v>301</v>
      </c>
      <c r="E647" s="269" t="s">
        <v>1</v>
      </c>
      <c r="F647" s="270" t="s">
        <v>316</v>
      </c>
      <c r="G647" s="268"/>
      <c r="H647" s="271">
        <v>1744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T647" s="277" t="s">
        <v>301</v>
      </c>
      <c r="AU647" s="277" t="s">
        <v>120</v>
      </c>
      <c r="AV647" s="16" t="s">
        <v>317</v>
      </c>
      <c r="AW647" s="16" t="s">
        <v>32</v>
      </c>
      <c r="AX647" s="16" t="s">
        <v>77</v>
      </c>
      <c r="AY647" s="277" t="s">
        <v>292</v>
      </c>
    </row>
    <row r="648" s="15" customFormat="1">
      <c r="A648" s="15"/>
      <c r="B648" s="256"/>
      <c r="C648" s="257"/>
      <c r="D648" s="236" t="s">
        <v>301</v>
      </c>
      <c r="E648" s="258" t="s">
        <v>1</v>
      </c>
      <c r="F648" s="259" t="s">
        <v>304</v>
      </c>
      <c r="G648" s="257"/>
      <c r="H648" s="260">
        <v>2336.8800000000001</v>
      </c>
      <c r="I648" s="261"/>
      <c r="J648" s="257"/>
      <c r="K648" s="257"/>
      <c r="L648" s="262"/>
      <c r="M648" s="263"/>
      <c r="N648" s="264"/>
      <c r="O648" s="264"/>
      <c r="P648" s="264"/>
      <c r="Q648" s="264"/>
      <c r="R648" s="264"/>
      <c r="S648" s="264"/>
      <c r="T648" s="26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6" t="s">
        <v>301</v>
      </c>
      <c r="AU648" s="266" t="s">
        <v>120</v>
      </c>
      <c r="AV648" s="15" t="s">
        <v>299</v>
      </c>
      <c r="AW648" s="15" t="s">
        <v>32</v>
      </c>
      <c r="AX648" s="15" t="s">
        <v>85</v>
      </c>
      <c r="AY648" s="266" t="s">
        <v>292</v>
      </c>
    </row>
    <row r="649" s="2" customFormat="1" ht="16.5" customHeight="1">
      <c r="A649" s="39"/>
      <c r="B649" s="40"/>
      <c r="C649" s="221" t="s">
        <v>804</v>
      </c>
      <c r="D649" s="221" t="s">
        <v>294</v>
      </c>
      <c r="E649" s="222" t="s">
        <v>805</v>
      </c>
      <c r="F649" s="223" t="s">
        <v>806</v>
      </c>
      <c r="G649" s="224" t="s">
        <v>307</v>
      </c>
      <c r="H649" s="225">
        <v>151.273</v>
      </c>
      <c r="I649" s="226"/>
      <c r="J649" s="227">
        <f>ROUND(I649*H649,2)</f>
        <v>0</v>
      </c>
      <c r="K649" s="223" t="s">
        <v>298</v>
      </c>
      <c r="L649" s="45"/>
      <c r="M649" s="228" t="s">
        <v>1</v>
      </c>
      <c r="N649" s="229" t="s">
        <v>43</v>
      </c>
      <c r="O649" s="92"/>
      <c r="P649" s="230">
        <f>O649*H649</f>
        <v>0</v>
      </c>
      <c r="Q649" s="230">
        <v>2.5020099999999998</v>
      </c>
      <c r="R649" s="230">
        <f>Q649*H649</f>
        <v>378.48655872999996</v>
      </c>
      <c r="S649" s="230">
        <v>0</v>
      </c>
      <c r="T649" s="231">
        <f>S649*H649</f>
        <v>0</v>
      </c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R649" s="232" t="s">
        <v>299</v>
      </c>
      <c r="AT649" s="232" t="s">
        <v>294</v>
      </c>
      <c r="AU649" s="232" t="s">
        <v>120</v>
      </c>
      <c r="AY649" s="18" t="s">
        <v>292</v>
      </c>
      <c r="BE649" s="233">
        <f>IF(N649="základní",J649,0)</f>
        <v>0</v>
      </c>
      <c r="BF649" s="233">
        <f>IF(N649="snížená",J649,0)</f>
        <v>0</v>
      </c>
      <c r="BG649" s="233">
        <f>IF(N649="zákl. přenesená",J649,0)</f>
        <v>0</v>
      </c>
      <c r="BH649" s="233">
        <f>IF(N649="sníž. přenesená",J649,0)</f>
        <v>0</v>
      </c>
      <c r="BI649" s="233">
        <f>IF(N649="nulová",J649,0)</f>
        <v>0</v>
      </c>
      <c r="BJ649" s="18" t="s">
        <v>120</v>
      </c>
      <c r="BK649" s="233">
        <f>ROUND(I649*H649,2)</f>
        <v>0</v>
      </c>
      <c r="BL649" s="18" t="s">
        <v>299</v>
      </c>
      <c r="BM649" s="232" t="s">
        <v>807</v>
      </c>
    </row>
    <row r="650" s="13" customFormat="1">
      <c r="A650" s="13"/>
      <c r="B650" s="234"/>
      <c r="C650" s="235"/>
      <c r="D650" s="236" t="s">
        <v>301</v>
      </c>
      <c r="E650" s="237" t="s">
        <v>1</v>
      </c>
      <c r="F650" s="238" t="s">
        <v>808</v>
      </c>
      <c r="G650" s="235"/>
      <c r="H650" s="237" t="s">
        <v>1</v>
      </c>
      <c r="I650" s="239"/>
      <c r="J650" s="235"/>
      <c r="K650" s="235"/>
      <c r="L650" s="240"/>
      <c r="M650" s="241"/>
      <c r="N650" s="242"/>
      <c r="O650" s="242"/>
      <c r="P650" s="242"/>
      <c r="Q650" s="242"/>
      <c r="R650" s="242"/>
      <c r="S650" s="242"/>
      <c r="T650" s="243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4" t="s">
        <v>301</v>
      </c>
      <c r="AU650" s="244" t="s">
        <v>120</v>
      </c>
      <c r="AV650" s="13" t="s">
        <v>85</v>
      </c>
      <c r="AW650" s="13" t="s">
        <v>32</v>
      </c>
      <c r="AX650" s="13" t="s">
        <v>77</v>
      </c>
      <c r="AY650" s="244" t="s">
        <v>292</v>
      </c>
    </row>
    <row r="651" s="14" customFormat="1">
      <c r="A651" s="14"/>
      <c r="B651" s="245"/>
      <c r="C651" s="246"/>
      <c r="D651" s="236" t="s">
        <v>301</v>
      </c>
      <c r="E651" s="247" t="s">
        <v>1</v>
      </c>
      <c r="F651" s="248" t="s">
        <v>809</v>
      </c>
      <c r="G651" s="246"/>
      <c r="H651" s="249">
        <v>150.356</v>
      </c>
      <c r="I651" s="250"/>
      <c r="J651" s="246"/>
      <c r="K651" s="246"/>
      <c r="L651" s="251"/>
      <c r="M651" s="252"/>
      <c r="N651" s="253"/>
      <c r="O651" s="253"/>
      <c r="P651" s="253"/>
      <c r="Q651" s="253"/>
      <c r="R651" s="253"/>
      <c r="S651" s="253"/>
      <c r="T651" s="25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5" t="s">
        <v>301</v>
      </c>
      <c r="AU651" s="255" t="s">
        <v>120</v>
      </c>
      <c r="AV651" s="14" t="s">
        <v>120</v>
      </c>
      <c r="AW651" s="14" t="s">
        <v>32</v>
      </c>
      <c r="AX651" s="14" t="s">
        <v>77</v>
      </c>
      <c r="AY651" s="255" t="s">
        <v>292</v>
      </c>
    </row>
    <row r="652" s="14" customFormat="1">
      <c r="A652" s="14"/>
      <c r="B652" s="245"/>
      <c r="C652" s="246"/>
      <c r="D652" s="236" t="s">
        <v>301</v>
      </c>
      <c r="E652" s="247" t="s">
        <v>1</v>
      </c>
      <c r="F652" s="248" t="s">
        <v>810</v>
      </c>
      <c r="G652" s="246"/>
      <c r="H652" s="249">
        <v>32.417000000000002</v>
      </c>
      <c r="I652" s="250"/>
      <c r="J652" s="246"/>
      <c r="K652" s="246"/>
      <c r="L652" s="251"/>
      <c r="M652" s="252"/>
      <c r="N652" s="253"/>
      <c r="O652" s="253"/>
      <c r="P652" s="253"/>
      <c r="Q652" s="253"/>
      <c r="R652" s="253"/>
      <c r="S652" s="253"/>
      <c r="T652" s="25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55" t="s">
        <v>301</v>
      </c>
      <c r="AU652" s="255" t="s">
        <v>120</v>
      </c>
      <c r="AV652" s="14" t="s">
        <v>120</v>
      </c>
      <c r="AW652" s="14" t="s">
        <v>32</v>
      </c>
      <c r="AX652" s="14" t="s">
        <v>77</v>
      </c>
      <c r="AY652" s="255" t="s">
        <v>292</v>
      </c>
    </row>
    <row r="653" s="14" customFormat="1">
      <c r="A653" s="14"/>
      <c r="B653" s="245"/>
      <c r="C653" s="246"/>
      <c r="D653" s="236" t="s">
        <v>301</v>
      </c>
      <c r="E653" s="247" t="s">
        <v>1</v>
      </c>
      <c r="F653" s="248" t="s">
        <v>811</v>
      </c>
      <c r="G653" s="246"/>
      <c r="H653" s="249">
        <v>-31.5</v>
      </c>
      <c r="I653" s="250"/>
      <c r="J653" s="246"/>
      <c r="K653" s="246"/>
      <c r="L653" s="251"/>
      <c r="M653" s="252"/>
      <c r="N653" s="253"/>
      <c r="O653" s="253"/>
      <c r="P653" s="253"/>
      <c r="Q653" s="253"/>
      <c r="R653" s="253"/>
      <c r="S653" s="253"/>
      <c r="T653" s="25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5" t="s">
        <v>301</v>
      </c>
      <c r="AU653" s="255" t="s">
        <v>120</v>
      </c>
      <c r="AV653" s="14" t="s">
        <v>120</v>
      </c>
      <c r="AW653" s="14" t="s">
        <v>32</v>
      </c>
      <c r="AX653" s="14" t="s">
        <v>77</v>
      </c>
      <c r="AY653" s="255" t="s">
        <v>292</v>
      </c>
    </row>
    <row r="654" s="15" customFormat="1">
      <c r="A654" s="15"/>
      <c r="B654" s="256"/>
      <c r="C654" s="257"/>
      <c r="D654" s="236" t="s">
        <v>301</v>
      </c>
      <c r="E654" s="258" t="s">
        <v>1</v>
      </c>
      <c r="F654" s="259" t="s">
        <v>304</v>
      </c>
      <c r="G654" s="257"/>
      <c r="H654" s="260">
        <v>151.273</v>
      </c>
      <c r="I654" s="261"/>
      <c r="J654" s="257"/>
      <c r="K654" s="257"/>
      <c r="L654" s="262"/>
      <c r="M654" s="263"/>
      <c r="N654" s="264"/>
      <c r="O654" s="264"/>
      <c r="P654" s="264"/>
      <c r="Q654" s="264"/>
      <c r="R654" s="264"/>
      <c r="S654" s="264"/>
      <c r="T654" s="26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6" t="s">
        <v>301</v>
      </c>
      <c r="AU654" s="266" t="s">
        <v>120</v>
      </c>
      <c r="AV654" s="15" t="s">
        <v>299</v>
      </c>
      <c r="AW654" s="15" t="s">
        <v>32</v>
      </c>
      <c r="AX654" s="15" t="s">
        <v>85</v>
      </c>
      <c r="AY654" s="266" t="s">
        <v>292</v>
      </c>
    </row>
    <row r="655" s="2" customFormat="1" ht="24.15" customHeight="1">
      <c r="A655" s="39"/>
      <c r="B655" s="40"/>
      <c r="C655" s="221" t="s">
        <v>812</v>
      </c>
      <c r="D655" s="221" t="s">
        <v>294</v>
      </c>
      <c r="E655" s="222" t="s">
        <v>813</v>
      </c>
      <c r="F655" s="223" t="s">
        <v>814</v>
      </c>
      <c r="G655" s="224" t="s">
        <v>297</v>
      </c>
      <c r="H655" s="225">
        <v>649.65800000000002</v>
      </c>
      <c r="I655" s="226"/>
      <c r="J655" s="227">
        <f>ROUND(I655*H655,2)</f>
        <v>0</v>
      </c>
      <c r="K655" s="223" t="s">
        <v>298</v>
      </c>
      <c r="L655" s="45"/>
      <c r="M655" s="228" t="s">
        <v>1</v>
      </c>
      <c r="N655" s="229" t="s">
        <v>43</v>
      </c>
      <c r="O655" s="92"/>
      <c r="P655" s="230">
        <f>O655*H655</f>
        <v>0</v>
      </c>
      <c r="Q655" s="230">
        <v>0.0053299999999999997</v>
      </c>
      <c r="R655" s="230">
        <f>Q655*H655</f>
        <v>3.4626771399999998</v>
      </c>
      <c r="S655" s="230">
        <v>0</v>
      </c>
      <c r="T655" s="231">
        <f>S655*H655</f>
        <v>0</v>
      </c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R655" s="232" t="s">
        <v>299</v>
      </c>
      <c r="AT655" s="232" t="s">
        <v>294</v>
      </c>
      <c r="AU655" s="232" t="s">
        <v>120</v>
      </c>
      <c r="AY655" s="18" t="s">
        <v>292</v>
      </c>
      <c r="BE655" s="233">
        <f>IF(N655="základní",J655,0)</f>
        <v>0</v>
      </c>
      <c r="BF655" s="233">
        <f>IF(N655="snížená",J655,0)</f>
        <v>0</v>
      </c>
      <c r="BG655" s="233">
        <f>IF(N655="zákl. přenesená",J655,0)</f>
        <v>0</v>
      </c>
      <c r="BH655" s="233">
        <f>IF(N655="sníž. přenesená",J655,0)</f>
        <v>0</v>
      </c>
      <c r="BI655" s="233">
        <f>IF(N655="nulová",J655,0)</f>
        <v>0</v>
      </c>
      <c r="BJ655" s="18" t="s">
        <v>120</v>
      </c>
      <c r="BK655" s="233">
        <f>ROUND(I655*H655,2)</f>
        <v>0</v>
      </c>
      <c r="BL655" s="18" t="s">
        <v>299</v>
      </c>
      <c r="BM655" s="232" t="s">
        <v>815</v>
      </c>
    </row>
    <row r="656" s="13" customFormat="1">
      <c r="A656" s="13"/>
      <c r="B656" s="234"/>
      <c r="C656" s="235"/>
      <c r="D656" s="236" t="s">
        <v>301</v>
      </c>
      <c r="E656" s="237" t="s">
        <v>1</v>
      </c>
      <c r="F656" s="238" t="s">
        <v>808</v>
      </c>
      <c r="G656" s="235"/>
      <c r="H656" s="237" t="s">
        <v>1</v>
      </c>
      <c r="I656" s="239"/>
      <c r="J656" s="235"/>
      <c r="K656" s="235"/>
      <c r="L656" s="240"/>
      <c r="M656" s="241"/>
      <c r="N656" s="242"/>
      <c r="O656" s="242"/>
      <c r="P656" s="242"/>
      <c r="Q656" s="242"/>
      <c r="R656" s="242"/>
      <c r="S656" s="242"/>
      <c r="T656" s="243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4" t="s">
        <v>301</v>
      </c>
      <c r="AU656" s="244" t="s">
        <v>120</v>
      </c>
      <c r="AV656" s="13" t="s">
        <v>85</v>
      </c>
      <c r="AW656" s="13" t="s">
        <v>32</v>
      </c>
      <c r="AX656" s="13" t="s">
        <v>77</v>
      </c>
      <c r="AY656" s="244" t="s">
        <v>292</v>
      </c>
    </row>
    <row r="657" s="14" customFormat="1">
      <c r="A657" s="14"/>
      <c r="B657" s="245"/>
      <c r="C657" s="246"/>
      <c r="D657" s="236" t="s">
        <v>301</v>
      </c>
      <c r="E657" s="247" t="s">
        <v>1</v>
      </c>
      <c r="F657" s="248" t="s">
        <v>816</v>
      </c>
      <c r="G657" s="246"/>
      <c r="H657" s="249">
        <v>601.42499999999995</v>
      </c>
      <c r="I657" s="250"/>
      <c r="J657" s="246"/>
      <c r="K657" s="246"/>
      <c r="L657" s="251"/>
      <c r="M657" s="252"/>
      <c r="N657" s="253"/>
      <c r="O657" s="253"/>
      <c r="P657" s="253"/>
      <c r="Q657" s="253"/>
      <c r="R657" s="253"/>
      <c r="S657" s="253"/>
      <c r="T657" s="25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5" t="s">
        <v>301</v>
      </c>
      <c r="AU657" s="255" t="s">
        <v>120</v>
      </c>
      <c r="AV657" s="14" t="s">
        <v>120</v>
      </c>
      <c r="AW657" s="14" t="s">
        <v>32</v>
      </c>
      <c r="AX657" s="14" t="s">
        <v>77</v>
      </c>
      <c r="AY657" s="255" t="s">
        <v>292</v>
      </c>
    </row>
    <row r="658" s="14" customFormat="1">
      <c r="A658" s="14"/>
      <c r="B658" s="245"/>
      <c r="C658" s="246"/>
      <c r="D658" s="236" t="s">
        <v>301</v>
      </c>
      <c r="E658" s="247" t="s">
        <v>1</v>
      </c>
      <c r="F658" s="248" t="s">
        <v>817</v>
      </c>
      <c r="G658" s="246"/>
      <c r="H658" s="249">
        <v>129.66800000000001</v>
      </c>
      <c r="I658" s="250"/>
      <c r="J658" s="246"/>
      <c r="K658" s="246"/>
      <c r="L658" s="251"/>
      <c r="M658" s="252"/>
      <c r="N658" s="253"/>
      <c r="O658" s="253"/>
      <c r="P658" s="253"/>
      <c r="Q658" s="253"/>
      <c r="R658" s="253"/>
      <c r="S658" s="253"/>
      <c r="T658" s="25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5" t="s">
        <v>301</v>
      </c>
      <c r="AU658" s="255" t="s">
        <v>120</v>
      </c>
      <c r="AV658" s="14" t="s">
        <v>120</v>
      </c>
      <c r="AW658" s="14" t="s">
        <v>32</v>
      </c>
      <c r="AX658" s="14" t="s">
        <v>77</v>
      </c>
      <c r="AY658" s="255" t="s">
        <v>292</v>
      </c>
    </row>
    <row r="659" s="14" customFormat="1">
      <c r="A659" s="14"/>
      <c r="B659" s="245"/>
      <c r="C659" s="246"/>
      <c r="D659" s="236" t="s">
        <v>301</v>
      </c>
      <c r="E659" s="247" t="s">
        <v>1</v>
      </c>
      <c r="F659" s="248" t="s">
        <v>818</v>
      </c>
      <c r="G659" s="246"/>
      <c r="H659" s="249">
        <v>-126</v>
      </c>
      <c r="I659" s="250"/>
      <c r="J659" s="246"/>
      <c r="K659" s="246"/>
      <c r="L659" s="251"/>
      <c r="M659" s="252"/>
      <c r="N659" s="253"/>
      <c r="O659" s="253"/>
      <c r="P659" s="253"/>
      <c r="Q659" s="253"/>
      <c r="R659" s="253"/>
      <c r="S659" s="253"/>
      <c r="T659" s="25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5" t="s">
        <v>301</v>
      </c>
      <c r="AU659" s="255" t="s">
        <v>120</v>
      </c>
      <c r="AV659" s="14" t="s">
        <v>120</v>
      </c>
      <c r="AW659" s="14" t="s">
        <v>32</v>
      </c>
      <c r="AX659" s="14" t="s">
        <v>77</v>
      </c>
      <c r="AY659" s="255" t="s">
        <v>292</v>
      </c>
    </row>
    <row r="660" s="16" customFormat="1">
      <c r="A660" s="16"/>
      <c r="B660" s="267"/>
      <c r="C660" s="268"/>
      <c r="D660" s="236" t="s">
        <v>301</v>
      </c>
      <c r="E660" s="269" t="s">
        <v>1</v>
      </c>
      <c r="F660" s="270" t="s">
        <v>316</v>
      </c>
      <c r="G660" s="268"/>
      <c r="H660" s="271">
        <v>605.09299999999996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T660" s="277" t="s">
        <v>301</v>
      </c>
      <c r="AU660" s="277" t="s">
        <v>120</v>
      </c>
      <c r="AV660" s="16" t="s">
        <v>317</v>
      </c>
      <c r="AW660" s="16" t="s">
        <v>32</v>
      </c>
      <c r="AX660" s="16" t="s">
        <v>77</v>
      </c>
      <c r="AY660" s="277" t="s">
        <v>292</v>
      </c>
    </row>
    <row r="661" s="14" customFormat="1">
      <c r="A661" s="14"/>
      <c r="B661" s="245"/>
      <c r="C661" s="246"/>
      <c r="D661" s="236" t="s">
        <v>301</v>
      </c>
      <c r="E661" s="247" t="s">
        <v>1</v>
      </c>
      <c r="F661" s="248" t="s">
        <v>819</v>
      </c>
      <c r="G661" s="246"/>
      <c r="H661" s="249">
        <v>33.515000000000001</v>
      </c>
      <c r="I661" s="250"/>
      <c r="J661" s="246"/>
      <c r="K661" s="246"/>
      <c r="L661" s="251"/>
      <c r="M661" s="252"/>
      <c r="N661" s="253"/>
      <c r="O661" s="253"/>
      <c r="P661" s="253"/>
      <c r="Q661" s="253"/>
      <c r="R661" s="253"/>
      <c r="S661" s="253"/>
      <c r="T661" s="25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5" t="s">
        <v>301</v>
      </c>
      <c r="AU661" s="255" t="s">
        <v>120</v>
      </c>
      <c r="AV661" s="14" t="s">
        <v>120</v>
      </c>
      <c r="AW661" s="14" t="s">
        <v>32</v>
      </c>
      <c r="AX661" s="14" t="s">
        <v>77</v>
      </c>
      <c r="AY661" s="255" t="s">
        <v>292</v>
      </c>
    </row>
    <row r="662" s="14" customFormat="1">
      <c r="A662" s="14"/>
      <c r="B662" s="245"/>
      <c r="C662" s="246"/>
      <c r="D662" s="236" t="s">
        <v>301</v>
      </c>
      <c r="E662" s="247" t="s">
        <v>1</v>
      </c>
      <c r="F662" s="248" t="s">
        <v>820</v>
      </c>
      <c r="G662" s="246"/>
      <c r="H662" s="249">
        <v>11.050000000000001</v>
      </c>
      <c r="I662" s="250"/>
      <c r="J662" s="246"/>
      <c r="K662" s="246"/>
      <c r="L662" s="251"/>
      <c r="M662" s="252"/>
      <c r="N662" s="253"/>
      <c r="O662" s="253"/>
      <c r="P662" s="253"/>
      <c r="Q662" s="253"/>
      <c r="R662" s="253"/>
      <c r="S662" s="253"/>
      <c r="T662" s="25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55" t="s">
        <v>301</v>
      </c>
      <c r="AU662" s="255" t="s">
        <v>120</v>
      </c>
      <c r="AV662" s="14" t="s">
        <v>120</v>
      </c>
      <c r="AW662" s="14" t="s">
        <v>32</v>
      </c>
      <c r="AX662" s="14" t="s">
        <v>77</v>
      </c>
      <c r="AY662" s="255" t="s">
        <v>292</v>
      </c>
    </row>
    <row r="663" s="16" customFormat="1">
      <c r="A663" s="16"/>
      <c r="B663" s="267"/>
      <c r="C663" s="268"/>
      <c r="D663" s="236" t="s">
        <v>301</v>
      </c>
      <c r="E663" s="269" t="s">
        <v>1</v>
      </c>
      <c r="F663" s="270" t="s">
        <v>316</v>
      </c>
      <c r="G663" s="268"/>
      <c r="H663" s="271">
        <v>44.564999999999998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T663" s="277" t="s">
        <v>301</v>
      </c>
      <c r="AU663" s="277" t="s">
        <v>120</v>
      </c>
      <c r="AV663" s="16" t="s">
        <v>317</v>
      </c>
      <c r="AW663" s="16" t="s">
        <v>32</v>
      </c>
      <c r="AX663" s="16" t="s">
        <v>77</v>
      </c>
      <c r="AY663" s="277" t="s">
        <v>292</v>
      </c>
    </row>
    <row r="664" s="15" customFormat="1">
      <c r="A664" s="15"/>
      <c r="B664" s="256"/>
      <c r="C664" s="257"/>
      <c r="D664" s="236" t="s">
        <v>301</v>
      </c>
      <c r="E664" s="258" t="s">
        <v>1</v>
      </c>
      <c r="F664" s="259" t="s">
        <v>304</v>
      </c>
      <c r="G664" s="257"/>
      <c r="H664" s="260">
        <v>649.65800000000002</v>
      </c>
      <c r="I664" s="261"/>
      <c r="J664" s="257"/>
      <c r="K664" s="257"/>
      <c r="L664" s="262"/>
      <c r="M664" s="263"/>
      <c r="N664" s="264"/>
      <c r="O664" s="264"/>
      <c r="P664" s="264"/>
      <c r="Q664" s="264"/>
      <c r="R664" s="264"/>
      <c r="S664" s="264"/>
      <c r="T664" s="26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66" t="s">
        <v>301</v>
      </c>
      <c r="AU664" s="266" t="s">
        <v>120</v>
      </c>
      <c r="AV664" s="15" t="s">
        <v>299</v>
      </c>
      <c r="AW664" s="15" t="s">
        <v>32</v>
      </c>
      <c r="AX664" s="15" t="s">
        <v>85</v>
      </c>
      <c r="AY664" s="266" t="s">
        <v>292</v>
      </c>
    </row>
    <row r="665" s="2" customFormat="1" ht="24.15" customHeight="1">
      <c r="A665" s="39"/>
      <c r="B665" s="40"/>
      <c r="C665" s="221" t="s">
        <v>821</v>
      </c>
      <c r="D665" s="221" t="s">
        <v>294</v>
      </c>
      <c r="E665" s="222" t="s">
        <v>822</v>
      </c>
      <c r="F665" s="223" t="s">
        <v>823</v>
      </c>
      <c r="G665" s="224" t="s">
        <v>297</v>
      </c>
      <c r="H665" s="225">
        <v>649.56799999999998</v>
      </c>
      <c r="I665" s="226"/>
      <c r="J665" s="227">
        <f>ROUND(I665*H665,2)</f>
        <v>0</v>
      </c>
      <c r="K665" s="223" t="s">
        <v>298</v>
      </c>
      <c r="L665" s="45"/>
      <c r="M665" s="228" t="s">
        <v>1</v>
      </c>
      <c r="N665" s="229" t="s">
        <v>43</v>
      </c>
      <c r="O665" s="92"/>
      <c r="P665" s="230">
        <f>O665*H665</f>
        <v>0</v>
      </c>
      <c r="Q665" s="230">
        <v>0</v>
      </c>
      <c r="R665" s="230">
        <f>Q665*H665</f>
        <v>0</v>
      </c>
      <c r="S665" s="230">
        <v>0</v>
      </c>
      <c r="T665" s="231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32" t="s">
        <v>299</v>
      </c>
      <c r="AT665" s="232" t="s">
        <v>294</v>
      </c>
      <c r="AU665" s="232" t="s">
        <v>120</v>
      </c>
      <c r="AY665" s="18" t="s">
        <v>292</v>
      </c>
      <c r="BE665" s="233">
        <f>IF(N665="základní",J665,0)</f>
        <v>0</v>
      </c>
      <c r="BF665" s="233">
        <f>IF(N665="snížená",J665,0)</f>
        <v>0</v>
      </c>
      <c r="BG665" s="233">
        <f>IF(N665="zákl. přenesená",J665,0)</f>
        <v>0</v>
      </c>
      <c r="BH665" s="233">
        <f>IF(N665="sníž. přenesená",J665,0)</f>
        <v>0</v>
      </c>
      <c r="BI665" s="233">
        <f>IF(N665="nulová",J665,0)</f>
        <v>0</v>
      </c>
      <c r="BJ665" s="18" t="s">
        <v>120</v>
      </c>
      <c r="BK665" s="233">
        <f>ROUND(I665*H665,2)</f>
        <v>0</v>
      </c>
      <c r="BL665" s="18" t="s">
        <v>299</v>
      </c>
      <c r="BM665" s="232" t="s">
        <v>824</v>
      </c>
    </row>
    <row r="666" s="2" customFormat="1" ht="24.15" customHeight="1">
      <c r="A666" s="39"/>
      <c r="B666" s="40"/>
      <c r="C666" s="221" t="s">
        <v>825</v>
      </c>
      <c r="D666" s="221" t="s">
        <v>294</v>
      </c>
      <c r="E666" s="222" t="s">
        <v>826</v>
      </c>
      <c r="F666" s="223" t="s">
        <v>827</v>
      </c>
      <c r="G666" s="224" t="s">
        <v>297</v>
      </c>
      <c r="H666" s="225">
        <v>605.09299999999996</v>
      </c>
      <c r="I666" s="226"/>
      <c r="J666" s="227">
        <f>ROUND(I666*H666,2)</f>
        <v>0</v>
      </c>
      <c r="K666" s="223" t="s">
        <v>298</v>
      </c>
      <c r="L666" s="45"/>
      <c r="M666" s="228" t="s">
        <v>1</v>
      </c>
      <c r="N666" s="229" t="s">
        <v>43</v>
      </c>
      <c r="O666" s="92"/>
      <c r="P666" s="230">
        <f>O666*H666</f>
        <v>0</v>
      </c>
      <c r="Q666" s="230">
        <v>0.00088000000000000003</v>
      </c>
      <c r="R666" s="230">
        <f>Q666*H666</f>
        <v>0.53248183999999998</v>
      </c>
      <c r="S666" s="230">
        <v>0</v>
      </c>
      <c r="T666" s="231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32" t="s">
        <v>299</v>
      </c>
      <c r="AT666" s="232" t="s">
        <v>294</v>
      </c>
      <c r="AU666" s="232" t="s">
        <v>120</v>
      </c>
      <c r="AY666" s="18" t="s">
        <v>292</v>
      </c>
      <c r="BE666" s="233">
        <f>IF(N666="základní",J666,0)</f>
        <v>0</v>
      </c>
      <c r="BF666" s="233">
        <f>IF(N666="snížená",J666,0)</f>
        <v>0</v>
      </c>
      <c r="BG666" s="233">
        <f>IF(N666="zákl. přenesená",J666,0)</f>
        <v>0</v>
      </c>
      <c r="BH666" s="233">
        <f>IF(N666="sníž. přenesená",J666,0)</f>
        <v>0</v>
      </c>
      <c r="BI666" s="233">
        <f>IF(N666="nulová",J666,0)</f>
        <v>0</v>
      </c>
      <c r="BJ666" s="18" t="s">
        <v>120</v>
      </c>
      <c r="BK666" s="233">
        <f>ROUND(I666*H666,2)</f>
        <v>0</v>
      </c>
      <c r="BL666" s="18" t="s">
        <v>299</v>
      </c>
      <c r="BM666" s="232" t="s">
        <v>828</v>
      </c>
    </row>
    <row r="667" s="14" customFormat="1">
      <c r="A667" s="14"/>
      <c r="B667" s="245"/>
      <c r="C667" s="246"/>
      <c r="D667" s="236" t="s">
        <v>301</v>
      </c>
      <c r="E667" s="247" t="s">
        <v>1</v>
      </c>
      <c r="F667" s="248" t="s">
        <v>816</v>
      </c>
      <c r="G667" s="246"/>
      <c r="H667" s="249">
        <v>601.42499999999995</v>
      </c>
      <c r="I667" s="250"/>
      <c r="J667" s="246"/>
      <c r="K667" s="246"/>
      <c r="L667" s="251"/>
      <c r="M667" s="252"/>
      <c r="N667" s="253"/>
      <c r="O667" s="253"/>
      <c r="P667" s="253"/>
      <c r="Q667" s="253"/>
      <c r="R667" s="253"/>
      <c r="S667" s="253"/>
      <c r="T667" s="25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5" t="s">
        <v>301</v>
      </c>
      <c r="AU667" s="255" t="s">
        <v>120</v>
      </c>
      <c r="AV667" s="14" t="s">
        <v>120</v>
      </c>
      <c r="AW667" s="14" t="s">
        <v>32</v>
      </c>
      <c r="AX667" s="14" t="s">
        <v>77</v>
      </c>
      <c r="AY667" s="255" t="s">
        <v>292</v>
      </c>
    </row>
    <row r="668" s="14" customFormat="1">
      <c r="A668" s="14"/>
      <c r="B668" s="245"/>
      <c r="C668" s="246"/>
      <c r="D668" s="236" t="s">
        <v>301</v>
      </c>
      <c r="E668" s="247" t="s">
        <v>1</v>
      </c>
      <c r="F668" s="248" t="s">
        <v>817</v>
      </c>
      <c r="G668" s="246"/>
      <c r="H668" s="249">
        <v>129.66800000000001</v>
      </c>
      <c r="I668" s="250"/>
      <c r="J668" s="246"/>
      <c r="K668" s="246"/>
      <c r="L668" s="251"/>
      <c r="M668" s="252"/>
      <c r="N668" s="253"/>
      <c r="O668" s="253"/>
      <c r="P668" s="253"/>
      <c r="Q668" s="253"/>
      <c r="R668" s="253"/>
      <c r="S668" s="253"/>
      <c r="T668" s="25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5" t="s">
        <v>301</v>
      </c>
      <c r="AU668" s="255" t="s">
        <v>120</v>
      </c>
      <c r="AV668" s="14" t="s">
        <v>120</v>
      </c>
      <c r="AW668" s="14" t="s">
        <v>32</v>
      </c>
      <c r="AX668" s="14" t="s">
        <v>77</v>
      </c>
      <c r="AY668" s="255" t="s">
        <v>292</v>
      </c>
    </row>
    <row r="669" s="14" customFormat="1">
      <c r="A669" s="14"/>
      <c r="B669" s="245"/>
      <c r="C669" s="246"/>
      <c r="D669" s="236" t="s">
        <v>301</v>
      </c>
      <c r="E669" s="247" t="s">
        <v>1</v>
      </c>
      <c r="F669" s="248" t="s">
        <v>818</v>
      </c>
      <c r="G669" s="246"/>
      <c r="H669" s="249">
        <v>-126</v>
      </c>
      <c r="I669" s="250"/>
      <c r="J669" s="246"/>
      <c r="K669" s="246"/>
      <c r="L669" s="251"/>
      <c r="M669" s="252"/>
      <c r="N669" s="253"/>
      <c r="O669" s="253"/>
      <c r="P669" s="253"/>
      <c r="Q669" s="253"/>
      <c r="R669" s="253"/>
      <c r="S669" s="253"/>
      <c r="T669" s="25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5" t="s">
        <v>301</v>
      </c>
      <c r="AU669" s="255" t="s">
        <v>120</v>
      </c>
      <c r="AV669" s="14" t="s">
        <v>120</v>
      </c>
      <c r="AW669" s="14" t="s">
        <v>32</v>
      </c>
      <c r="AX669" s="14" t="s">
        <v>77</v>
      </c>
      <c r="AY669" s="255" t="s">
        <v>292</v>
      </c>
    </row>
    <row r="670" s="15" customFormat="1">
      <c r="A670" s="15"/>
      <c r="B670" s="256"/>
      <c r="C670" s="257"/>
      <c r="D670" s="236" t="s">
        <v>301</v>
      </c>
      <c r="E670" s="258" t="s">
        <v>1</v>
      </c>
      <c r="F670" s="259" t="s">
        <v>304</v>
      </c>
      <c r="G670" s="257"/>
      <c r="H670" s="260">
        <v>605.09299999999996</v>
      </c>
      <c r="I670" s="261"/>
      <c r="J670" s="257"/>
      <c r="K670" s="257"/>
      <c r="L670" s="262"/>
      <c r="M670" s="263"/>
      <c r="N670" s="264"/>
      <c r="O670" s="264"/>
      <c r="P670" s="264"/>
      <c r="Q670" s="264"/>
      <c r="R670" s="264"/>
      <c r="S670" s="264"/>
      <c r="T670" s="26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66" t="s">
        <v>301</v>
      </c>
      <c r="AU670" s="266" t="s">
        <v>120</v>
      </c>
      <c r="AV670" s="15" t="s">
        <v>299</v>
      </c>
      <c r="AW670" s="15" t="s">
        <v>32</v>
      </c>
      <c r="AX670" s="15" t="s">
        <v>85</v>
      </c>
      <c r="AY670" s="266" t="s">
        <v>292</v>
      </c>
    </row>
    <row r="671" s="2" customFormat="1" ht="24.15" customHeight="1">
      <c r="A671" s="39"/>
      <c r="B671" s="40"/>
      <c r="C671" s="221" t="s">
        <v>829</v>
      </c>
      <c r="D671" s="221" t="s">
        <v>294</v>
      </c>
      <c r="E671" s="222" t="s">
        <v>830</v>
      </c>
      <c r="F671" s="223" t="s">
        <v>831</v>
      </c>
      <c r="G671" s="224" t="s">
        <v>297</v>
      </c>
      <c r="H671" s="225">
        <v>605.09299999999996</v>
      </c>
      <c r="I671" s="226"/>
      <c r="J671" s="227">
        <f>ROUND(I671*H671,2)</f>
        <v>0</v>
      </c>
      <c r="K671" s="223" t="s">
        <v>298</v>
      </c>
      <c r="L671" s="45"/>
      <c r="M671" s="228" t="s">
        <v>1</v>
      </c>
      <c r="N671" s="229" t="s">
        <v>43</v>
      </c>
      <c r="O671" s="92"/>
      <c r="P671" s="230">
        <f>O671*H671</f>
        <v>0</v>
      </c>
      <c r="Q671" s="230">
        <v>0</v>
      </c>
      <c r="R671" s="230">
        <f>Q671*H671</f>
        <v>0</v>
      </c>
      <c r="S671" s="230">
        <v>0</v>
      </c>
      <c r="T671" s="231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32" t="s">
        <v>299</v>
      </c>
      <c r="AT671" s="232" t="s">
        <v>294</v>
      </c>
      <c r="AU671" s="232" t="s">
        <v>120</v>
      </c>
      <c r="AY671" s="18" t="s">
        <v>292</v>
      </c>
      <c r="BE671" s="233">
        <f>IF(N671="základní",J671,0)</f>
        <v>0</v>
      </c>
      <c r="BF671" s="233">
        <f>IF(N671="snížená",J671,0)</f>
        <v>0</v>
      </c>
      <c r="BG671" s="233">
        <f>IF(N671="zákl. přenesená",J671,0)</f>
        <v>0</v>
      </c>
      <c r="BH671" s="233">
        <f>IF(N671="sníž. přenesená",J671,0)</f>
        <v>0</v>
      </c>
      <c r="BI671" s="233">
        <f>IF(N671="nulová",J671,0)</f>
        <v>0</v>
      </c>
      <c r="BJ671" s="18" t="s">
        <v>120</v>
      </c>
      <c r="BK671" s="233">
        <f>ROUND(I671*H671,2)</f>
        <v>0</v>
      </c>
      <c r="BL671" s="18" t="s">
        <v>299</v>
      </c>
      <c r="BM671" s="232" t="s">
        <v>832</v>
      </c>
    </row>
    <row r="672" s="2" customFormat="1" ht="16.5" customHeight="1">
      <c r="A672" s="39"/>
      <c r="B672" s="40"/>
      <c r="C672" s="221" t="s">
        <v>833</v>
      </c>
      <c r="D672" s="221" t="s">
        <v>294</v>
      </c>
      <c r="E672" s="222" t="s">
        <v>834</v>
      </c>
      <c r="F672" s="223" t="s">
        <v>835</v>
      </c>
      <c r="G672" s="224" t="s">
        <v>365</v>
      </c>
      <c r="H672" s="225">
        <v>18.571000000000002</v>
      </c>
      <c r="I672" s="226"/>
      <c r="J672" s="227">
        <f>ROUND(I672*H672,2)</f>
        <v>0</v>
      </c>
      <c r="K672" s="223" t="s">
        <v>298</v>
      </c>
      <c r="L672" s="45"/>
      <c r="M672" s="228" t="s">
        <v>1</v>
      </c>
      <c r="N672" s="229" t="s">
        <v>43</v>
      </c>
      <c r="O672" s="92"/>
      <c r="P672" s="230">
        <f>O672*H672</f>
        <v>0</v>
      </c>
      <c r="Q672" s="230">
        <v>1.05555</v>
      </c>
      <c r="R672" s="230">
        <f>Q672*H672</f>
        <v>19.602619050000001</v>
      </c>
      <c r="S672" s="230">
        <v>0</v>
      </c>
      <c r="T672" s="231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32" t="s">
        <v>299</v>
      </c>
      <c r="AT672" s="232" t="s">
        <v>294</v>
      </c>
      <c r="AU672" s="232" t="s">
        <v>120</v>
      </c>
      <c r="AY672" s="18" t="s">
        <v>292</v>
      </c>
      <c r="BE672" s="233">
        <f>IF(N672="základní",J672,0)</f>
        <v>0</v>
      </c>
      <c r="BF672" s="233">
        <f>IF(N672="snížená",J672,0)</f>
        <v>0</v>
      </c>
      <c r="BG672" s="233">
        <f>IF(N672="zákl. přenesená",J672,0)</f>
        <v>0</v>
      </c>
      <c r="BH672" s="233">
        <f>IF(N672="sníž. přenesená",J672,0)</f>
        <v>0</v>
      </c>
      <c r="BI672" s="233">
        <f>IF(N672="nulová",J672,0)</f>
        <v>0</v>
      </c>
      <c r="BJ672" s="18" t="s">
        <v>120</v>
      </c>
      <c r="BK672" s="233">
        <f>ROUND(I672*H672,2)</f>
        <v>0</v>
      </c>
      <c r="BL672" s="18" t="s">
        <v>299</v>
      </c>
      <c r="BM672" s="232" t="s">
        <v>836</v>
      </c>
    </row>
    <row r="673" s="13" customFormat="1">
      <c r="A673" s="13"/>
      <c r="B673" s="234"/>
      <c r="C673" s="235"/>
      <c r="D673" s="236" t="s">
        <v>301</v>
      </c>
      <c r="E673" s="237" t="s">
        <v>1</v>
      </c>
      <c r="F673" s="238" t="s">
        <v>837</v>
      </c>
      <c r="G673" s="235"/>
      <c r="H673" s="237" t="s">
        <v>1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4" t="s">
        <v>301</v>
      </c>
      <c r="AU673" s="244" t="s">
        <v>120</v>
      </c>
      <c r="AV673" s="13" t="s">
        <v>85</v>
      </c>
      <c r="AW673" s="13" t="s">
        <v>32</v>
      </c>
      <c r="AX673" s="13" t="s">
        <v>77</v>
      </c>
      <c r="AY673" s="244" t="s">
        <v>292</v>
      </c>
    </row>
    <row r="674" s="14" customFormat="1">
      <c r="A674" s="14"/>
      <c r="B674" s="245"/>
      <c r="C674" s="246"/>
      <c r="D674" s="236" t="s">
        <v>301</v>
      </c>
      <c r="E674" s="247" t="s">
        <v>1</v>
      </c>
      <c r="F674" s="248" t="s">
        <v>838</v>
      </c>
      <c r="G674" s="246"/>
      <c r="H674" s="249">
        <v>18.571000000000002</v>
      </c>
      <c r="I674" s="250"/>
      <c r="J674" s="246"/>
      <c r="K674" s="246"/>
      <c r="L674" s="251"/>
      <c r="M674" s="252"/>
      <c r="N674" s="253"/>
      <c r="O674" s="253"/>
      <c r="P674" s="253"/>
      <c r="Q674" s="253"/>
      <c r="R674" s="253"/>
      <c r="S674" s="253"/>
      <c r="T674" s="25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5" t="s">
        <v>301</v>
      </c>
      <c r="AU674" s="255" t="s">
        <v>120</v>
      </c>
      <c r="AV674" s="14" t="s">
        <v>120</v>
      </c>
      <c r="AW674" s="14" t="s">
        <v>32</v>
      </c>
      <c r="AX674" s="14" t="s">
        <v>85</v>
      </c>
      <c r="AY674" s="255" t="s">
        <v>292</v>
      </c>
    </row>
    <row r="675" s="2" customFormat="1" ht="16.5" customHeight="1">
      <c r="A675" s="39"/>
      <c r="B675" s="40"/>
      <c r="C675" s="221" t="s">
        <v>839</v>
      </c>
      <c r="D675" s="221" t="s">
        <v>294</v>
      </c>
      <c r="E675" s="222" t="s">
        <v>840</v>
      </c>
      <c r="F675" s="223" t="s">
        <v>841</v>
      </c>
      <c r="G675" s="224" t="s">
        <v>365</v>
      </c>
      <c r="H675" s="225">
        <v>9.4719999999999995</v>
      </c>
      <c r="I675" s="226"/>
      <c r="J675" s="227">
        <f>ROUND(I675*H675,2)</f>
        <v>0</v>
      </c>
      <c r="K675" s="223" t="s">
        <v>298</v>
      </c>
      <c r="L675" s="45"/>
      <c r="M675" s="228" t="s">
        <v>1</v>
      </c>
      <c r="N675" s="229" t="s">
        <v>43</v>
      </c>
      <c r="O675" s="92"/>
      <c r="P675" s="230">
        <f>O675*H675</f>
        <v>0</v>
      </c>
      <c r="Q675" s="230">
        <v>1.06277</v>
      </c>
      <c r="R675" s="230">
        <f>Q675*H675</f>
        <v>10.066557439999999</v>
      </c>
      <c r="S675" s="230">
        <v>0</v>
      </c>
      <c r="T675" s="231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32" t="s">
        <v>299</v>
      </c>
      <c r="AT675" s="232" t="s">
        <v>294</v>
      </c>
      <c r="AU675" s="232" t="s">
        <v>120</v>
      </c>
      <c r="AY675" s="18" t="s">
        <v>292</v>
      </c>
      <c r="BE675" s="233">
        <f>IF(N675="základní",J675,0)</f>
        <v>0</v>
      </c>
      <c r="BF675" s="233">
        <f>IF(N675="snížená",J675,0)</f>
        <v>0</v>
      </c>
      <c r="BG675" s="233">
        <f>IF(N675="zákl. přenesená",J675,0)</f>
        <v>0</v>
      </c>
      <c r="BH675" s="233">
        <f>IF(N675="sníž. přenesená",J675,0)</f>
        <v>0</v>
      </c>
      <c r="BI675" s="233">
        <f>IF(N675="nulová",J675,0)</f>
        <v>0</v>
      </c>
      <c r="BJ675" s="18" t="s">
        <v>120</v>
      </c>
      <c r="BK675" s="233">
        <f>ROUND(I675*H675,2)</f>
        <v>0</v>
      </c>
      <c r="BL675" s="18" t="s">
        <v>299</v>
      </c>
      <c r="BM675" s="232" t="s">
        <v>842</v>
      </c>
    </row>
    <row r="676" s="13" customFormat="1">
      <c r="A676" s="13"/>
      <c r="B676" s="234"/>
      <c r="C676" s="235"/>
      <c r="D676" s="236" t="s">
        <v>301</v>
      </c>
      <c r="E676" s="237" t="s">
        <v>1</v>
      </c>
      <c r="F676" s="238" t="s">
        <v>843</v>
      </c>
      <c r="G676" s="235"/>
      <c r="H676" s="237" t="s">
        <v>1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4" t="s">
        <v>301</v>
      </c>
      <c r="AU676" s="244" t="s">
        <v>120</v>
      </c>
      <c r="AV676" s="13" t="s">
        <v>85</v>
      </c>
      <c r="AW676" s="13" t="s">
        <v>32</v>
      </c>
      <c r="AX676" s="13" t="s">
        <v>77</v>
      </c>
      <c r="AY676" s="244" t="s">
        <v>292</v>
      </c>
    </row>
    <row r="677" s="14" customFormat="1">
      <c r="A677" s="14"/>
      <c r="B677" s="245"/>
      <c r="C677" s="246"/>
      <c r="D677" s="236" t="s">
        <v>301</v>
      </c>
      <c r="E677" s="247" t="s">
        <v>1</v>
      </c>
      <c r="F677" s="248" t="s">
        <v>844</v>
      </c>
      <c r="G677" s="246"/>
      <c r="H677" s="249">
        <v>9.4719999999999995</v>
      </c>
      <c r="I677" s="250"/>
      <c r="J677" s="246"/>
      <c r="K677" s="246"/>
      <c r="L677" s="251"/>
      <c r="M677" s="252"/>
      <c r="N677" s="253"/>
      <c r="O677" s="253"/>
      <c r="P677" s="253"/>
      <c r="Q677" s="253"/>
      <c r="R677" s="253"/>
      <c r="S677" s="253"/>
      <c r="T677" s="25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5" t="s">
        <v>301</v>
      </c>
      <c r="AU677" s="255" t="s">
        <v>120</v>
      </c>
      <c r="AV677" s="14" t="s">
        <v>120</v>
      </c>
      <c r="AW677" s="14" t="s">
        <v>32</v>
      </c>
      <c r="AX677" s="14" t="s">
        <v>85</v>
      </c>
      <c r="AY677" s="255" t="s">
        <v>292</v>
      </c>
    </row>
    <row r="678" s="2" customFormat="1" ht="16.5" customHeight="1">
      <c r="A678" s="39"/>
      <c r="B678" s="40"/>
      <c r="C678" s="221" t="s">
        <v>845</v>
      </c>
      <c r="D678" s="221" t="s">
        <v>294</v>
      </c>
      <c r="E678" s="222" t="s">
        <v>846</v>
      </c>
      <c r="F678" s="223" t="s">
        <v>847</v>
      </c>
      <c r="G678" s="224" t="s">
        <v>307</v>
      </c>
      <c r="H678" s="225">
        <v>1.0640000000000001</v>
      </c>
      <c r="I678" s="226"/>
      <c r="J678" s="227">
        <f>ROUND(I678*H678,2)</f>
        <v>0</v>
      </c>
      <c r="K678" s="223" t="s">
        <v>298</v>
      </c>
      <c r="L678" s="45"/>
      <c r="M678" s="228" t="s">
        <v>1</v>
      </c>
      <c r="N678" s="229" t="s">
        <v>43</v>
      </c>
      <c r="O678" s="92"/>
      <c r="P678" s="230">
        <f>O678*H678</f>
        <v>0</v>
      </c>
      <c r="Q678" s="230">
        <v>2.5019399999999998</v>
      </c>
      <c r="R678" s="230">
        <f>Q678*H678</f>
        <v>2.6620641599999999</v>
      </c>
      <c r="S678" s="230">
        <v>0</v>
      </c>
      <c r="T678" s="231">
        <f>S678*H678</f>
        <v>0</v>
      </c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R678" s="232" t="s">
        <v>299</v>
      </c>
      <c r="AT678" s="232" t="s">
        <v>294</v>
      </c>
      <c r="AU678" s="232" t="s">
        <v>120</v>
      </c>
      <c r="AY678" s="18" t="s">
        <v>292</v>
      </c>
      <c r="BE678" s="233">
        <f>IF(N678="základní",J678,0)</f>
        <v>0</v>
      </c>
      <c r="BF678" s="233">
        <f>IF(N678="snížená",J678,0)</f>
        <v>0</v>
      </c>
      <c r="BG678" s="233">
        <f>IF(N678="zákl. přenesená",J678,0)</f>
        <v>0</v>
      </c>
      <c r="BH678" s="233">
        <f>IF(N678="sníž. přenesená",J678,0)</f>
        <v>0</v>
      </c>
      <c r="BI678" s="233">
        <f>IF(N678="nulová",J678,0)</f>
        <v>0</v>
      </c>
      <c r="BJ678" s="18" t="s">
        <v>120</v>
      </c>
      <c r="BK678" s="233">
        <f>ROUND(I678*H678,2)</f>
        <v>0</v>
      </c>
      <c r="BL678" s="18" t="s">
        <v>299</v>
      </c>
      <c r="BM678" s="232" t="s">
        <v>848</v>
      </c>
    </row>
    <row r="679" s="13" customFormat="1">
      <c r="A679" s="13"/>
      <c r="B679" s="234"/>
      <c r="C679" s="235"/>
      <c r="D679" s="236" t="s">
        <v>301</v>
      </c>
      <c r="E679" s="237" t="s">
        <v>1</v>
      </c>
      <c r="F679" s="238" t="s">
        <v>849</v>
      </c>
      <c r="G679" s="235"/>
      <c r="H679" s="237" t="s">
        <v>1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4" t="s">
        <v>301</v>
      </c>
      <c r="AU679" s="244" t="s">
        <v>120</v>
      </c>
      <c r="AV679" s="13" t="s">
        <v>85</v>
      </c>
      <c r="AW679" s="13" t="s">
        <v>32</v>
      </c>
      <c r="AX679" s="13" t="s">
        <v>77</v>
      </c>
      <c r="AY679" s="244" t="s">
        <v>292</v>
      </c>
    </row>
    <row r="680" s="14" customFormat="1">
      <c r="A680" s="14"/>
      <c r="B680" s="245"/>
      <c r="C680" s="246"/>
      <c r="D680" s="236" t="s">
        <v>301</v>
      </c>
      <c r="E680" s="247" t="s">
        <v>1</v>
      </c>
      <c r="F680" s="248" t="s">
        <v>850</v>
      </c>
      <c r="G680" s="246"/>
      <c r="H680" s="249">
        <v>0.73799999999999999</v>
      </c>
      <c r="I680" s="250"/>
      <c r="J680" s="246"/>
      <c r="K680" s="246"/>
      <c r="L680" s="251"/>
      <c r="M680" s="252"/>
      <c r="N680" s="253"/>
      <c r="O680" s="253"/>
      <c r="P680" s="253"/>
      <c r="Q680" s="253"/>
      <c r="R680" s="253"/>
      <c r="S680" s="253"/>
      <c r="T680" s="25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5" t="s">
        <v>301</v>
      </c>
      <c r="AU680" s="255" t="s">
        <v>120</v>
      </c>
      <c r="AV680" s="14" t="s">
        <v>120</v>
      </c>
      <c r="AW680" s="14" t="s">
        <v>32</v>
      </c>
      <c r="AX680" s="14" t="s">
        <v>77</v>
      </c>
      <c r="AY680" s="255" t="s">
        <v>292</v>
      </c>
    </row>
    <row r="681" s="14" customFormat="1">
      <c r="A681" s="14"/>
      <c r="B681" s="245"/>
      <c r="C681" s="246"/>
      <c r="D681" s="236" t="s">
        <v>301</v>
      </c>
      <c r="E681" s="247" t="s">
        <v>1</v>
      </c>
      <c r="F681" s="248" t="s">
        <v>851</v>
      </c>
      <c r="G681" s="246"/>
      <c r="H681" s="249">
        <v>0.32600000000000001</v>
      </c>
      <c r="I681" s="250"/>
      <c r="J681" s="246"/>
      <c r="K681" s="246"/>
      <c r="L681" s="251"/>
      <c r="M681" s="252"/>
      <c r="N681" s="253"/>
      <c r="O681" s="253"/>
      <c r="P681" s="253"/>
      <c r="Q681" s="253"/>
      <c r="R681" s="253"/>
      <c r="S681" s="253"/>
      <c r="T681" s="25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5" t="s">
        <v>301</v>
      </c>
      <c r="AU681" s="255" t="s">
        <v>120</v>
      </c>
      <c r="AV681" s="14" t="s">
        <v>120</v>
      </c>
      <c r="AW681" s="14" t="s">
        <v>32</v>
      </c>
      <c r="AX681" s="14" t="s">
        <v>77</v>
      </c>
      <c r="AY681" s="255" t="s">
        <v>292</v>
      </c>
    </row>
    <row r="682" s="15" customFormat="1">
      <c r="A682" s="15"/>
      <c r="B682" s="256"/>
      <c r="C682" s="257"/>
      <c r="D682" s="236" t="s">
        <v>301</v>
      </c>
      <c r="E682" s="258" t="s">
        <v>1</v>
      </c>
      <c r="F682" s="259" t="s">
        <v>304</v>
      </c>
      <c r="G682" s="257"/>
      <c r="H682" s="260">
        <v>1.0640000000000001</v>
      </c>
      <c r="I682" s="261"/>
      <c r="J682" s="257"/>
      <c r="K682" s="257"/>
      <c r="L682" s="262"/>
      <c r="M682" s="263"/>
      <c r="N682" s="264"/>
      <c r="O682" s="264"/>
      <c r="P682" s="264"/>
      <c r="Q682" s="264"/>
      <c r="R682" s="264"/>
      <c r="S682" s="264"/>
      <c r="T682" s="26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6" t="s">
        <v>301</v>
      </c>
      <c r="AU682" s="266" t="s">
        <v>120</v>
      </c>
      <c r="AV682" s="15" t="s">
        <v>299</v>
      </c>
      <c r="AW682" s="15" t="s">
        <v>32</v>
      </c>
      <c r="AX682" s="15" t="s">
        <v>85</v>
      </c>
      <c r="AY682" s="266" t="s">
        <v>292</v>
      </c>
    </row>
    <row r="683" s="2" customFormat="1" ht="24.15" customHeight="1">
      <c r="A683" s="39"/>
      <c r="B683" s="40"/>
      <c r="C683" s="221" t="s">
        <v>852</v>
      </c>
      <c r="D683" s="221" t="s">
        <v>294</v>
      </c>
      <c r="E683" s="222" t="s">
        <v>853</v>
      </c>
      <c r="F683" s="223" t="s">
        <v>854</v>
      </c>
      <c r="G683" s="224" t="s">
        <v>297</v>
      </c>
      <c r="H683" s="225">
        <v>53.323999999999998</v>
      </c>
      <c r="I683" s="226"/>
      <c r="J683" s="227">
        <f>ROUND(I683*H683,2)</f>
        <v>0</v>
      </c>
      <c r="K683" s="223" t="s">
        <v>298</v>
      </c>
      <c r="L683" s="45"/>
      <c r="M683" s="228" t="s">
        <v>1</v>
      </c>
      <c r="N683" s="229" t="s">
        <v>43</v>
      </c>
      <c r="O683" s="92"/>
      <c r="P683" s="230">
        <f>O683*H683</f>
        <v>0</v>
      </c>
      <c r="Q683" s="230">
        <v>0.0046499999999999996</v>
      </c>
      <c r="R683" s="230">
        <f>Q683*H683</f>
        <v>0.24795659999999997</v>
      </c>
      <c r="S683" s="230">
        <v>0</v>
      </c>
      <c r="T683" s="231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32" t="s">
        <v>299</v>
      </c>
      <c r="AT683" s="232" t="s">
        <v>294</v>
      </c>
      <c r="AU683" s="232" t="s">
        <v>120</v>
      </c>
      <c r="AY683" s="18" t="s">
        <v>292</v>
      </c>
      <c r="BE683" s="233">
        <f>IF(N683="základní",J683,0)</f>
        <v>0</v>
      </c>
      <c r="BF683" s="233">
        <f>IF(N683="snížená",J683,0)</f>
        <v>0</v>
      </c>
      <c r="BG683" s="233">
        <f>IF(N683="zákl. přenesená",J683,0)</f>
        <v>0</v>
      </c>
      <c r="BH683" s="233">
        <f>IF(N683="sníž. přenesená",J683,0)</f>
        <v>0</v>
      </c>
      <c r="BI683" s="233">
        <f>IF(N683="nulová",J683,0)</f>
        <v>0</v>
      </c>
      <c r="BJ683" s="18" t="s">
        <v>120</v>
      </c>
      <c r="BK683" s="233">
        <f>ROUND(I683*H683,2)</f>
        <v>0</v>
      </c>
      <c r="BL683" s="18" t="s">
        <v>299</v>
      </c>
      <c r="BM683" s="232" t="s">
        <v>855</v>
      </c>
    </row>
    <row r="684" s="13" customFormat="1">
      <c r="A684" s="13"/>
      <c r="B684" s="234"/>
      <c r="C684" s="235"/>
      <c r="D684" s="236" t="s">
        <v>301</v>
      </c>
      <c r="E684" s="237" t="s">
        <v>1</v>
      </c>
      <c r="F684" s="238" t="s">
        <v>849</v>
      </c>
      <c r="G684" s="235"/>
      <c r="H684" s="237" t="s">
        <v>1</v>
      </c>
      <c r="I684" s="239"/>
      <c r="J684" s="235"/>
      <c r="K684" s="235"/>
      <c r="L684" s="240"/>
      <c r="M684" s="241"/>
      <c r="N684" s="242"/>
      <c r="O684" s="242"/>
      <c r="P684" s="242"/>
      <c r="Q684" s="242"/>
      <c r="R684" s="242"/>
      <c r="S684" s="242"/>
      <c r="T684" s="243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4" t="s">
        <v>301</v>
      </c>
      <c r="AU684" s="244" t="s">
        <v>120</v>
      </c>
      <c r="AV684" s="13" t="s">
        <v>85</v>
      </c>
      <c r="AW684" s="13" t="s">
        <v>32</v>
      </c>
      <c r="AX684" s="13" t="s">
        <v>77</v>
      </c>
      <c r="AY684" s="244" t="s">
        <v>292</v>
      </c>
    </row>
    <row r="685" s="14" customFormat="1">
      <c r="A685" s="14"/>
      <c r="B685" s="245"/>
      <c r="C685" s="246"/>
      <c r="D685" s="236" t="s">
        <v>301</v>
      </c>
      <c r="E685" s="247" t="s">
        <v>1</v>
      </c>
      <c r="F685" s="248" t="s">
        <v>856</v>
      </c>
      <c r="G685" s="246"/>
      <c r="H685" s="249">
        <v>7.7039999999999997</v>
      </c>
      <c r="I685" s="250"/>
      <c r="J685" s="246"/>
      <c r="K685" s="246"/>
      <c r="L685" s="251"/>
      <c r="M685" s="252"/>
      <c r="N685" s="253"/>
      <c r="O685" s="253"/>
      <c r="P685" s="253"/>
      <c r="Q685" s="253"/>
      <c r="R685" s="253"/>
      <c r="S685" s="253"/>
      <c r="T685" s="25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5" t="s">
        <v>301</v>
      </c>
      <c r="AU685" s="255" t="s">
        <v>120</v>
      </c>
      <c r="AV685" s="14" t="s">
        <v>120</v>
      </c>
      <c r="AW685" s="14" t="s">
        <v>32</v>
      </c>
      <c r="AX685" s="14" t="s">
        <v>77</v>
      </c>
      <c r="AY685" s="255" t="s">
        <v>292</v>
      </c>
    </row>
    <row r="686" s="14" customFormat="1">
      <c r="A686" s="14"/>
      <c r="B686" s="245"/>
      <c r="C686" s="246"/>
      <c r="D686" s="236" t="s">
        <v>301</v>
      </c>
      <c r="E686" s="247" t="s">
        <v>1</v>
      </c>
      <c r="F686" s="248" t="s">
        <v>857</v>
      </c>
      <c r="G686" s="246"/>
      <c r="H686" s="249">
        <v>3.698</v>
      </c>
      <c r="I686" s="250"/>
      <c r="J686" s="246"/>
      <c r="K686" s="246"/>
      <c r="L686" s="251"/>
      <c r="M686" s="252"/>
      <c r="N686" s="253"/>
      <c r="O686" s="253"/>
      <c r="P686" s="253"/>
      <c r="Q686" s="253"/>
      <c r="R686" s="253"/>
      <c r="S686" s="253"/>
      <c r="T686" s="25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5" t="s">
        <v>301</v>
      </c>
      <c r="AU686" s="255" t="s">
        <v>120</v>
      </c>
      <c r="AV686" s="14" t="s">
        <v>120</v>
      </c>
      <c r="AW686" s="14" t="s">
        <v>32</v>
      </c>
      <c r="AX686" s="14" t="s">
        <v>77</v>
      </c>
      <c r="AY686" s="255" t="s">
        <v>292</v>
      </c>
    </row>
    <row r="687" s="16" customFormat="1">
      <c r="A687" s="16"/>
      <c r="B687" s="267"/>
      <c r="C687" s="268"/>
      <c r="D687" s="236" t="s">
        <v>301</v>
      </c>
      <c r="E687" s="269" t="s">
        <v>1</v>
      </c>
      <c r="F687" s="270" t="s">
        <v>316</v>
      </c>
      <c r="G687" s="268"/>
      <c r="H687" s="271">
        <v>11.401999999999999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T687" s="277" t="s">
        <v>301</v>
      </c>
      <c r="AU687" s="277" t="s">
        <v>120</v>
      </c>
      <c r="AV687" s="16" t="s">
        <v>317</v>
      </c>
      <c r="AW687" s="16" t="s">
        <v>32</v>
      </c>
      <c r="AX687" s="16" t="s">
        <v>77</v>
      </c>
      <c r="AY687" s="277" t="s">
        <v>292</v>
      </c>
    </row>
    <row r="688" s="13" customFormat="1">
      <c r="A688" s="13"/>
      <c r="B688" s="234"/>
      <c r="C688" s="235"/>
      <c r="D688" s="236" t="s">
        <v>301</v>
      </c>
      <c r="E688" s="237" t="s">
        <v>1</v>
      </c>
      <c r="F688" s="238" t="s">
        <v>858</v>
      </c>
      <c r="G688" s="235"/>
      <c r="H688" s="237" t="s">
        <v>1</v>
      </c>
      <c r="I688" s="239"/>
      <c r="J688" s="235"/>
      <c r="K688" s="235"/>
      <c r="L688" s="240"/>
      <c r="M688" s="241"/>
      <c r="N688" s="242"/>
      <c r="O688" s="242"/>
      <c r="P688" s="242"/>
      <c r="Q688" s="242"/>
      <c r="R688" s="242"/>
      <c r="S688" s="242"/>
      <c r="T688" s="24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4" t="s">
        <v>301</v>
      </c>
      <c r="AU688" s="244" t="s">
        <v>120</v>
      </c>
      <c r="AV688" s="13" t="s">
        <v>85</v>
      </c>
      <c r="AW688" s="13" t="s">
        <v>32</v>
      </c>
      <c r="AX688" s="13" t="s">
        <v>77</v>
      </c>
      <c r="AY688" s="244" t="s">
        <v>292</v>
      </c>
    </row>
    <row r="689" s="14" customFormat="1">
      <c r="A689" s="14"/>
      <c r="B689" s="245"/>
      <c r="C689" s="246"/>
      <c r="D689" s="236" t="s">
        <v>301</v>
      </c>
      <c r="E689" s="247" t="s">
        <v>1</v>
      </c>
      <c r="F689" s="248" t="s">
        <v>859</v>
      </c>
      <c r="G689" s="246"/>
      <c r="H689" s="249">
        <v>34.859999999999999</v>
      </c>
      <c r="I689" s="250"/>
      <c r="J689" s="246"/>
      <c r="K689" s="246"/>
      <c r="L689" s="251"/>
      <c r="M689" s="252"/>
      <c r="N689" s="253"/>
      <c r="O689" s="253"/>
      <c r="P689" s="253"/>
      <c r="Q689" s="253"/>
      <c r="R689" s="253"/>
      <c r="S689" s="253"/>
      <c r="T689" s="25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5" t="s">
        <v>301</v>
      </c>
      <c r="AU689" s="255" t="s">
        <v>120</v>
      </c>
      <c r="AV689" s="14" t="s">
        <v>120</v>
      </c>
      <c r="AW689" s="14" t="s">
        <v>32</v>
      </c>
      <c r="AX689" s="14" t="s">
        <v>77</v>
      </c>
      <c r="AY689" s="255" t="s">
        <v>292</v>
      </c>
    </row>
    <row r="690" s="14" customFormat="1">
      <c r="A690" s="14"/>
      <c r="B690" s="245"/>
      <c r="C690" s="246"/>
      <c r="D690" s="236" t="s">
        <v>301</v>
      </c>
      <c r="E690" s="247" t="s">
        <v>1</v>
      </c>
      <c r="F690" s="248" t="s">
        <v>860</v>
      </c>
      <c r="G690" s="246"/>
      <c r="H690" s="249">
        <v>5.3739999999999997</v>
      </c>
      <c r="I690" s="250"/>
      <c r="J690" s="246"/>
      <c r="K690" s="246"/>
      <c r="L690" s="251"/>
      <c r="M690" s="252"/>
      <c r="N690" s="253"/>
      <c r="O690" s="253"/>
      <c r="P690" s="253"/>
      <c r="Q690" s="253"/>
      <c r="R690" s="253"/>
      <c r="S690" s="253"/>
      <c r="T690" s="25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5" t="s">
        <v>301</v>
      </c>
      <c r="AU690" s="255" t="s">
        <v>120</v>
      </c>
      <c r="AV690" s="14" t="s">
        <v>120</v>
      </c>
      <c r="AW690" s="14" t="s">
        <v>32</v>
      </c>
      <c r="AX690" s="14" t="s">
        <v>77</v>
      </c>
      <c r="AY690" s="255" t="s">
        <v>292</v>
      </c>
    </row>
    <row r="691" s="14" customFormat="1">
      <c r="A691" s="14"/>
      <c r="B691" s="245"/>
      <c r="C691" s="246"/>
      <c r="D691" s="236" t="s">
        <v>301</v>
      </c>
      <c r="E691" s="247" t="s">
        <v>1</v>
      </c>
      <c r="F691" s="248" t="s">
        <v>861</v>
      </c>
      <c r="G691" s="246"/>
      <c r="H691" s="249">
        <v>1.6879999999999999</v>
      </c>
      <c r="I691" s="250"/>
      <c r="J691" s="246"/>
      <c r="K691" s="246"/>
      <c r="L691" s="251"/>
      <c r="M691" s="252"/>
      <c r="N691" s="253"/>
      <c r="O691" s="253"/>
      <c r="P691" s="253"/>
      <c r="Q691" s="253"/>
      <c r="R691" s="253"/>
      <c r="S691" s="253"/>
      <c r="T691" s="25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5" t="s">
        <v>301</v>
      </c>
      <c r="AU691" s="255" t="s">
        <v>120</v>
      </c>
      <c r="AV691" s="14" t="s">
        <v>120</v>
      </c>
      <c r="AW691" s="14" t="s">
        <v>32</v>
      </c>
      <c r="AX691" s="14" t="s">
        <v>77</v>
      </c>
      <c r="AY691" s="255" t="s">
        <v>292</v>
      </c>
    </row>
    <row r="692" s="16" customFormat="1">
      <c r="A692" s="16"/>
      <c r="B692" s="267"/>
      <c r="C692" s="268"/>
      <c r="D692" s="236" t="s">
        <v>301</v>
      </c>
      <c r="E692" s="269" t="s">
        <v>1</v>
      </c>
      <c r="F692" s="270" t="s">
        <v>316</v>
      </c>
      <c r="G692" s="268"/>
      <c r="H692" s="271">
        <v>41.921999999999997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T692" s="277" t="s">
        <v>301</v>
      </c>
      <c r="AU692" s="277" t="s">
        <v>120</v>
      </c>
      <c r="AV692" s="16" t="s">
        <v>317</v>
      </c>
      <c r="AW692" s="16" t="s">
        <v>32</v>
      </c>
      <c r="AX692" s="16" t="s">
        <v>77</v>
      </c>
      <c r="AY692" s="277" t="s">
        <v>292</v>
      </c>
    </row>
    <row r="693" s="15" customFormat="1">
      <c r="A693" s="15"/>
      <c r="B693" s="256"/>
      <c r="C693" s="257"/>
      <c r="D693" s="236" t="s">
        <v>301</v>
      </c>
      <c r="E693" s="258" t="s">
        <v>1</v>
      </c>
      <c r="F693" s="259" t="s">
        <v>304</v>
      </c>
      <c r="G693" s="257"/>
      <c r="H693" s="260">
        <v>53.323999999999998</v>
      </c>
      <c r="I693" s="261"/>
      <c r="J693" s="257"/>
      <c r="K693" s="257"/>
      <c r="L693" s="262"/>
      <c r="M693" s="263"/>
      <c r="N693" s="264"/>
      <c r="O693" s="264"/>
      <c r="P693" s="264"/>
      <c r="Q693" s="264"/>
      <c r="R693" s="264"/>
      <c r="S693" s="264"/>
      <c r="T693" s="26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6" t="s">
        <v>301</v>
      </c>
      <c r="AU693" s="266" t="s">
        <v>120</v>
      </c>
      <c r="AV693" s="15" t="s">
        <v>299</v>
      </c>
      <c r="AW693" s="15" t="s">
        <v>32</v>
      </c>
      <c r="AX693" s="15" t="s">
        <v>85</v>
      </c>
      <c r="AY693" s="266" t="s">
        <v>292</v>
      </c>
    </row>
    <row r="694" s="2" customFormat="1" ht="24.15" customHeight="1">
      <c r="A694" s="39"/>
      <c r="B694" s="40"/>
      <c r="C694" s="221" t="s">
        <v>862</v>
      </c>
      <c r="D694" s="221" t="s">
        <v>294</v>
      </c>
      <c r="E694" s="222" t="s">
        <v>863</v>
      </c>
      <c r="F694" s="223" t="s">
        <v>864</v>
      </c>
      <c r="G694" s="224" t="s">
        <v>297</v>
      </c>
      <c r="H694" s="225">
        <v>53.323999999999998</v>
      </c>
      <c r="I694" s="226"/>
      <c r="J694" s="227">
        <f>ROUND(I694*H694,2)</f>
        <v>0</v>
      </c>
      <c r="K694" s="223" t="s">
        <v>298</v>
      </c>
      <c r="L694" s="45"/>
      <c r="M694" s="228" t="s">
        <v>1</v>
      </c>
      <c r="N694" s="229" t="s">
        <v>43</v>
      </c>
      <c r="O694" s="92"/>
      <c r="P694" s="230">
        <f>O694*H694</f>
        <v>0</v>
      </c>
      <c r="Q694" s="230">
        <v>0</v>
      </c>
      <c r="R694" s="230">
        <f>Q694*H694</f>
        <v>0</v>
      </c>
      <c r="S694" s="230">
        <v>0</v>
      </c>
      <c r="T694" s="231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32" t="s">
        <v>299</v>
      </c>
      <c r="AT694" s="232" t="s">
        <v>294</v>
      </c>
      <c r="AU694" s="232" t="s">
        <v>120</v>
      </c>
      <c r="AY694" s="18" t="s">
        <v>292</v>
      </c>
      <c r="BE694" s="233">
        <f>IF(N694="základní",J694,0)</f>
        <v>0</v>
      </c>
      <c r="BF694" s="233">
        <f>IF(N694="snížená",J694,0)</f>
        <v>0</v>
      </c>
      <c r="BG694" s="233">
        <f>IF(N694="zákl. přenesená",J694,0)</f>
        <v>0</v>
      </c>
      <c r="BH694" s="233">
        <f>IF(N694="sníž. přenesená",J694,0)</f>
        <v>0</v>
      </c>
      <c r="BI694" s="233">
        <f>IF(N694="nulová",J694,0)</f>
        <v>0</v>
      </c>
      <c r="BJ694" s="18" t="s">
        <v>120</v>
      </c>
      <c r="BK694" s="233">
        <f>ROUND(I694*H694,2)</f>
        <v>0</v>
      </c>
      <c r="BL694" s="18" t="s">
        <v>299</v>
      </c>
      <c r="BM694" s="232" t="s">
        <v>865</v>
      </c>
    </row>
    <row r="695" s="2" customFormat="1" ht="33" customHeight="1">
      <c r="A695" s="39"/>
      <c r="B695" s="40"/>
      <c r="C695" s="221" t="s">
        <v>866</v>
      </c>
      <c r="D695" s="221" t="s">
        <v>294</v>
      </c>
      <c r="E695" s="222" t="s">
        <v>867</v>
      </c>
      <c r="F695" s="223" t="s">
        <v>868</v>
      </c>
      <c r="G695" s="224" t="s">
        <v>297</v>
      </c>
      <c r="H695" s="225">
        <v>44.810000000000002</v>
      </c>
      <c r="I695" s="226"/>
      <c r="J695" s="227">
        <f>ROUND(I695*H695,2)</f>
        <v>0</v>
      </c>
      <c r="K695" s="223" t="s">
        <v>298</v>
      </c>
      <c r="L695" s="45"/>
      <c r="M695" s="228" t="s">
        <v>1</v>
      </c>
      <c r="N695" s="229" t="s">
        <v>43</v>
      </c>
      <c r="O695" s="92"/>
      <c r="P695" s="230">
        <f>O695*H695</f>
        <v>0</v>
      </c>
      <c r="Q695" s="230">
        <v>0.0016100000000000001</v>
      </c>
      <c r="R695" s="230">
        <f>Q695*H695</f>
        <v>0.072144100000000003</v>
      </c>
      <c r="S695" s="230">
        <v>0</v>
      </c>
      <c r="T695" s="231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32" t="s">
        <v>299</v>
      </c>
      <c r="AT695" s="232" t="s">
        <v>294</v>
      </c>
      <c r="AU695" s="232" t="s">
        <v>120</v>
      </c>
      <c r="AY695" s="18" t="s">
        <v>292</v>
      </c>
      <c r="BE695" s="233">
        <f>IF(N695="základní",J695,0)</f>
        <v>0</v>
      </c>
      <c r="BF695" s="233">
        <f>IF(N695="snížená",J695,0)</f>
        <v>0</v>
      </c>
      <c r="BG695" s="233">
        <f>IF(N695="zákl. přenesená",J695,0)</f>
        <v>0</v>
      </c>
      <c r="BH695" s="233">
        <f>IF(N695="sníž. přenesená",J695,0)</f>
        <v>0</v>
      </c>
      <c r="BI695" s="233">
        <f>IF(N695="nulová",J695,0)</f>
        <v>0</v>
      </c>
      <c r="BJ695" s="18" t="s">
        <v>120</v>
      </c>
      <c r="BK695" s="233">
        <f>ROUND(I695*H695,2)</f>
        <v>0</v>
      </c>
      <c r="BL695" s="18" t="s">
        <v>299</v>
      </c>
      <c r="BM695" s="232" t="s">
        <v>869</v>
      </c>
    </row>
    <row r="696" s="13" customFormat="1">
      <c r="A696" s="13"/>
      <c r="B696" s="234"/>
      <c r="C696" s="235"/>
      <c r="D696" s="236" t="s">
        <v>301</v>
      </c>
      <c r="E696" s="237" t="s">
        <v>1</v>
      </c>
      <c r="F696" s="238" t="s">
        <v>849</v>
      </c>
      <c r="G696" s="235"/>
      <c r="H696" s="237" t="s">
        <v>1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4" t="s">
        <v>301</v>
      </c>
      <c r="AU696" s="244" t="s">
        <v>120</v>
      </c>
      <c r="AV696" s="13" t="s">
        <v>85</v>
      </c>
      <c r="AW696" s="13" t="s">
        <v>32</v>
      </c>
      <c r="AX696" s="13" t="s">
        <v>77</v>
      </c>
      <c r="AY696" s="244" t="s">
        <v>292</v>
      </c>
    </row>
    <row r="697" s="14" customFormat="1">
      <c r="A697" s="14"/>
      <c r="B697" s="245"/>
      <c r="C697" s="246"/>
      <c r="D697" s="236" t="s">
        <v>301</v>
      </c>
      <c r="E697" s="247" t="s">
        <v>1</v>
      </c>
      <c r="F697" s="248" t="s">
        <v>870</v>
      </c>
      <c r="G697" s="246"/>
      <c r="H697" s="249">
        <v>1.8</v>
      </c>
      <c r="I697" s="250"/>
      <c r="J697" s="246"/>
      <c r="K697" s="246"/>
      <c r="L697" s="251"/>
      <c r="M697" s="252"/>
      <c r="N697" s="253"/>
      <c r="O697" s="253"/>
      <c r="P697" s="253"/>
      <c r="Q697" s="253"/>
      <c r="R697" s="253"/>
      <c r="S697" s="253"/>
      <c r="T697" s="25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5" t="s">
        <v>301</v>
      </c>
      <c r="AU697" s="255" t="s">
        <v>120</v>
      </c>
      <c r="AV697" s="14" t="s">
        <v>120</v>
      </c>
      <c r="AW697" s="14" t="s">
        <v>32</v>
      </c>
      <c r="AX697" s="14" t="s">
        <v>77</v>
      </c>
      <c r="AY697" s="255" t="s">
        <v>292</v>
      </c>
    </row>
    <row r="698" s="14" customFormat="1">
      <c r="A698" s="14"/>
      <c r="B698" s="245"/>
      <c r="C698" s="246"/>
      <c r="D698" s="236" t="s">
        <v>301</v>
      </c>
      <c r="E698" s="247" t="s">
        <v>1</v>
      </c>
      <c r="F698" s="248" t="s">
        <v>871</v>
      </c>
      <c r="G698" s="246"/>
      <c r="H698" s="249">
        <v>1.0880000000000001</v>
      </c>
      <c r="I698" s="250"/>
      <c r="J698" s="246"/>
      <c r="K698" s="246"/>
      <c r="L698" s="251"/>
      <c r="M698" s="252"/>
      <c r="N698" s="253"/>
      <c r="O698" s="253"/>
      <c r="P698" s="253"/>
      <c r="Q698" s="253"/>
      <c r="R698" s="253"/>
      <c r="S698" s="253"/>
      <c r="T698" s="25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5" t="s">
        <v>301</v>
      </c>
      <c r="AU698" s="255" t="s">
        <v>120</v>
      </c>
      <c r="AV698" s="14" t="s">
        <v>120</v>
      </c>
      <c r="AW698" s="14" t="s">
        <v>32</v>
      </c>
      <c r="AX698" s="14" t="s">
        <v>77</v>
      </c>
      <c r="AY698" s="255" t="s">
        <v>292</v>
      </c>
    </row>
    <row r="699" s="16" customFormat="1">
      <c r="A699" s="16"/>
      <c r="B699" s="267"/>
      <c r="C699" s="268"/>
      <c r="D699" s="236" t="s">
        <v>301</v>
      </c>
      <c r="E699" s="269" t="s">
        <v>1</v>
      </c>
      <c r="F699" s="270" t="s">
        <v>316</v>
      </c>
      <c r="G699" s="268"/>
      <c r="H699" s="271">
        <v>2.8879999999999999</v>
      </c>
      <c r="I699" s="272"/>
      <c r="J699" s="268"/>
      <c r="K699" s="268"/>
      <c r="L699" s="273"/>
      <c r="M699" s="274"/>
      <c r="N699" s="275"/>
      <c r="O699" s="275"/>
      <c r="P699" s="275"/>
      <c r="Q699" s="275"/>
      <c r="R699" s="275"/>
      <c r="S699" s="275"/>
      <c r="T699" s="27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T699" s="277" t="s">
        <v>301</v>
      </c>
      <c r="AU699" s="277" t="s">
        <v>120</v>
      </c>
      <c r="AV699" s="16" t="s">
        <v>317</v>
      </c>
      <c r="AW699" s="16" t="s">
        <v>32</v>
      </c>
      <c r="AX699" s="16" t="s">
        <v>77</v>
      </c>
      <c r="AY699" s="277" t="s">
        <v>292</v>
      </c>
    </row>
    <row r="700" s="13" customFormat="1">
      <c r="A700" s="13"/>
      <c r="B700" s="234"/>
      <c r="C700" s="235"/>
      <c r="D700" s="236" t="s">
        <v>301</v>
      </c>
      <c r="E700" s="237" t="s">
        <v>1</v>
      </c>
      <c r="F700" s="238" t="s">
        <v>858</v>
      </c>
      <c r="G700" s="235"/>
      <c r="H700" s="237" t="s">
        <v>1</v>
      </c>
      <c r="I700" s="239"/>
      <c r="J700" s="235"/>
      <c r="K700" s="235"/>
      <c r="L700" s="240"/>
      <c r="M700" s="241"/>
      <c r="N700" s="242"/>
      <c r="O700" s="242"/>
      <c r="P700" s="242"/>
      <c r="Q700" s="242"/>
      <c r="R700" s="242"/>
      <c r="S700" s="242"/>
      <c r="T700" s="24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4" t="s">
        <v>301</v>
      </c>
      <c r="AU700" s="244" t="s">
        <v>120</v>
      </c>
      <c r="AV700" s="13" t="s">
        <v>85</v>
      </c>
      <c r="AW700" s="13" t="s">
        <v>32</v>
      </c>
      <c r="AX700" s="13" t="s">
        <v>77</v>
      </c>
      <c r="AY700" s="244" t="s">
        <v>292</v>
      </c>
    </row>
    <row r="701" s="14" customFormat="1">
      <c r="A701" s="14"/>
      <c r="B701" s="245"/>
      <c r="C701" s="246"/>
      <c r="D701" s="236" t="s">
        <v>301</v>
      </c>
      <c r="E701" s="247" t="s">
        <v>1</v>
      </c>
      <c r="F701" s="248" t="s">
        <v>859</v>
      </c>
      <c r="G701" s="246"/>
      <c r="H701" s="249">
        <v>34.859999999999999</v>
      </c>
      <c r="I701" s="250"/>
      <c r="J701" s="246"/>
      <c r="K701" s="246"/>
      <c r="L701" s="251"/>
      <c r="M701" s="252"/>
      <c r="N701" s="253"/>
      <c r="O701" s="253"/>
      <c r="P701" s="253"/>
      <c r="Q701" s="253"/>
      <c r="R701" s="253"/>
      <c r="S701" s="253"/>
      <c r="T701" s="25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5" t="s">
        <v>301</v>
      </c>
      <c r="AU701" s="255" t="s">
        <v>120</v>
      </c>
      <c r="AV701" s="14" t="s">
        <v>120</v>
      </c>
      <c r="AW701" s="14" t="s">
        <v>32</v>
      </c>
      <c r="AX701" s="14" t="s">
        <v>77</v>
      </c>
      <c r="AY701" s="255" t="s">
        <v>292</v>
      </c>
    </row>
    <row r="702" s="14" customFormat="1">
      <c r="A702" s="14"/>
      <c r="B702" s="245"/>
      <c r="C702" s="246"/>
      <c r="D702" s="236" t="s">
        <v>301</v>
      </c>
      <c r="E702" s="247" t="s">
        <v>1</v>
      </c>
      <c r="F702" s="248" t="s">
        <v>860</v>
      </c>
      <c r="G702" s="246"/>
      <c r="H702" s="249">
        <v>5.3739999999999997</v>
      </c>
      <c r="I702" s="250"/>
      <c r="J702" s="246"/>
      <c r="K702" s="246"/>
      <c r="L702" s="251"/>
      <c r="M702" s="252"/>
      <c r="N702" s="253"/>
      <c r="O702" s="253"/>
      <c r="P702" s="253"/>
      <c r="Q702" s="253"/>
      <c r="R702" s="253"/>
      <c r="S702" s="253"/>
      <c r="T702" s="25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5" t="s">
        <v>301</v>
      </c>
      <c r="AU702" s="255" t="s">
        <v>120</v>
      </c>
      <c r="AV702" s="14" t="s">
        <v>120</v>
      </c>
      <c r="AW702" s="14" t="s">
        <v>32</v>
      </c>
      <c r="AX702" s="14" t="s">
        <v>77</v>
      </c>
      <c r="AY702" s="255" t="s">
        <v>292</v>
      </c>
    </row>
    <row r="703" s="14" customFormat="1">
      <c r="A703" s="14"/>
      <c r="B703" s="245"/>
      <c r="C703" s="246"/>
      <c r="D703" s="236" t="s">
        <v>301</v>
      </c>
      <c r="E703" s="247" t="s">
        <v>1</v>
      </c>
      <c r="F703" s="248" t="s">
        <v>861</v>
      </c>
      <c r="G703" s="246"/>
      <c r="H703" s="249">
        <v>1.6879999999999999</v>
      </c>
      <c r="I703" s="250"/>
      <c r="J703" s="246"/>
      <c r="K703" s="246"/>
      <c r="L703" s="251"/>
      <c r="M703" s="252"/>
      <c r="N703" s="253"/>
      <c r="O703" s="253"/>
      <c r="P703" s="253"/>
      <c r="Q703" s="253"/>
      <c r="R703" s="253"/>
      <c r="S703" s="253"/>
      <c r="T703" s="25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5" t="s">
        <v>301</v>
      </c>
      <c r="AU703" s="255" t="s">
        <v>120</v>
      </c>
      <c r="AV703" s="14" t="s">
        <v>120</v>
      </c>
      <c r="AW703" s="14" t="s">
        <v>32</v>
      </c>
      <c r="AX703" s="14" t="s">
        <v>77</v>
      </c>
      <c r="AY703" s="255" t="s">
        <v>292</v>
      </c>
    </row>
    <row r="704" s="16" customFormat="1">
      <c r="A704" s="16"/>
      <c r="B704" s="267"/>
      <c r="C704" s="268"/>
      <c r="D704" s="236" t="s">
        <v>301</v>
      </c>
      <c r="E704" s="269" t="s">
        <v>1</v>
      </c>
      <c r="F704" s="270" t="s">
        <v>316</v>
      </c>
      <c r="G704" s="268"/>
      <c r="H704" s="271">
        <v>41.921999999999997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T704" s="277" t="s">
        <v>301</v>
      </c>
      <c r="AU704" s="277" t="s">
        <v>120</v>
      </c>
      <c r="AV704" s="16" t="s">
        <v>317</v>
      </c>
      <c r="AW704" s="16" t="s">
        <v>32</v>
      </c>
      <c r="AX704" s="16" t="s">
        <v>77</v>
      </c>
      <c r="AY704" s="277" t="s">
        <v>292</v>
      </c>
    </row>
    <row r="705" s="15" customFormat="1">
      <c r="A705" s="15"/>
      <c r="B705" s="256"/>
      <c r="C705" s="257"/>
      <c r="D705" s="236" t="s">
        <v>301</v>
      </c>
      <c r="E705" s="258" t="s">
        <v>1</v>
      </c>
      <c r="F705" s="259" t="s">
        <v>304</v>
      </c>
      <c r="G705" s="257"/>
      <c r="H705" s="260">
        <v>44.810000000000002</v>
      </c>
      <c r="I705" s="261"/>
      <c r="J705" s="257"/>
      <c r="K705" s="257"/>
      <c r="L705" s="262"/>
      <c r="M705" s="263"/>
      <c r="N705" s="264"/>
      <c r="O705" s="264"/>
      <c r="P705" s="264"/>
      <c r="Q705" s="264"/>
      <c r="R705" s="264"/>
      <c r="S705" s="264"/>
      <c r="T705" s="26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66" t="s">
        <v>301</v>
      </c>
      <c r="AU705" s="266" t="s">
        <v>120</v>
      </c>
      <c r="AV705" s="15" t="s">
        <v>299</v>
      </c>
      <c r="AW705" s="15" t="s">
        <v>32</v>
      </c>
      <c r="AX705" s="15" t="s">
        <v>85</v>
      </c>
      <c r="AY705" s="266" t="s">
        <v>292</v>
      </c>
    </row>
    <row r="706" s="2" customFormat="1" ht="33" customHeight="1">
      <c r="A706" s="39"/>
      <c r="B706" s="40"/>
      <c r="C706" s="221" t="s">
        <v>872</v>
      </c>
      <c r="D706" s="221" t="s">
        <v>294</v>
      </c>
      <c r="E706" s="222" t="s">
        <v>873</v>
      </c>
      <c r="F706" s="223" t="s">
        <v>874</v>
      </c>
      <c r="G706" s="224" t="s">
        <v>297</v>
      </c>
      <c r="H706" s="225">
        <v>44.810000000000002</v>
      </c>
      <c r="I706" s="226"/>
      <c r="J706" s="227">
        <f>ROUND(I706*H706,2)</f>
        <v>0</v>
      </c>
      <c r="K706" s="223" t="s">
        <v>298</v>
      </c>
      <c r="L706" s="45"/>
      <c r="M706" s="228" t="s">
        <v>1</v>
      </c>
      <c r="N706" s="229" t="s">
        <v>43</v>
      </c>
      <c r="O706" s="92"/>
      <c r="P706" s="230">
        <f>O706*H706</f>
        <v>0</v>
      </c>
      <c r="Q706" s="230">
        <v>0</v>
      </c>
      <c r="R706" s="230">
        <f>Q706*H706</f>
        <v>0</v>
      </c>
      <c r="S706" s="230">
        <v>0</v>
      </c>
      <c r="T706" s="231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32" t="s">
        <v>299</v>
      </c>
      <c r="AT706" s="232" t="s">
        <v>294</v>
      </c>
      <c r="AU706" s="232" t="s">
        <v>120</v>
      </c>
      <c r="AY706" s="18" t="s">
        <v>292</v>
      </c>
      <c r="BE706" s="233">
        <f>IF(N706="základní",J706,0)</f>
        <v>0</v>
      </c>
      <c r="BF706" s="233">
        <f>IF(N706="snížená",J706,0)</f>
        <v>0</v>
      </c>
      <c r="BG706" s="233">
        <f>IF(N706="zákl. přenesená",J706,0)</f>
        <v>0</v>
      </c>
      <c r="BH706" s="233">
        <f>IF(N706="sníž. přenesená",J706,0)</f>
        <v>0</v>
      </c>
      <c r="BI706" s="233">
        <f>IF(N706="nulová",J706,0)</f>
        <v>0</v>
      </c>
      <c r="BJ706" s="18" t="s">
        <v>120</v>
      </c>
      <c r="BK706" s="233">
        <f>ROUND(I706*H706,2)</f>
        <v>0</v>
      </c>
      <c r="BL706" s="18" t="s">
        <v>299</v>
      </c>
      <c r="BM706" s="232" t="s">
        <v>875</v>
      </c>
    </row>
    <row r="707" s="2" customFormat="1" ht="16.5" customHeight="1">
      <c r="A707" s="39"/>
      <c r="B707" s="40"/>
      <c r="C707" s="221" t="s">
        <v>876</v>
      </c>
      <c r="D707" s="221" t="s">
        <v>294</v>
      </c>
      <c r="E707" s="222" t="s">
        <v>877</v>
      </c>
      <c r="F707" s="223" t="s">
        <v>878</v>
      </c>
      <c r="G707" s="224" t="s">
        <v>307</v>
      </c>
      <c r="H707" s="225">
        <v>59.085000000000001</v>
      </c>
      <c r="I707" s="226"/>
      <c r="J707" s="227">
        <f>ROUND(I707*H707,2)</f>
        <v>0</v>
      </c>
      <c r="K707" s="223" t="s">
        <v>298</v>
      </c>
      <c r="L707" s="45"/>
      <c r="M707" s="228" t="s">
        <v>1</v>
      </c>
      <c r="N707" s="229" t="s">
        <v>43</v>
      </c>
      <c r="O707" s="92"/>
      <c r="P707" s="230">
        <f>O707*H707</f>
        <v>0</v>
      </c>
      <c r="Q707" s="230">
        <v>2.5019800000000001</v>
      </c>
      <c r="R707" s="230">
        <f>Q707*H707</f>
        <v>147.82948830000001</v>
      </c>
      <c r="S707" s="230">
        <v>0</v>
      </c>
      <c r="T707" s="231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32" t="s">
        <v>299</v>
      </c>
      <c r="AT707" s="232" t="s">
        <v>294</v>
      </c>
      <c r="AU707" s="232" t="s">
        <v>120</v>
      </c>
      <c r="AY707" s="18" t="s">
        <v>292</v>
      </c>
      <c r="BE707" s="233">
        <f>IF(N707="základní",J707,0)</f>
        <v>0</v>
      </c>
      <c r="BF707" s="233">
        <f>IF(N707="snížená",J707,0)</f>
        <v>0</v>
      </c>
      <c r="BG707" s="233">
        <f>IF(N707="zákl. přenesená",J707,0)</f>
        <v>0</v>
      </c>
      <c r="BH707" s="233">
        <f>IF(N707="sníž. přenesená",J707,0)</f>
        <v>0</v>
      </c>
      <c r="BI707" s="233">
        <f>IF(N707="nulová",J707,0)</f>
        <v>0</v>
      </c>
      <c r="BJ707" s="18" t="s">
        <v>120</v>
      </c>
      <c r="BK707" s="233">
        <f>ROUND(I707*H707,2)</f>
        <v>0</v>
      </c>
      <c r="BL707" s="18" t="s">
        <v>299</v>
      </c>
      <c r="BM707" s="232" t="s">
        <v>879</v>
      </c>
    </row>
    <row r="708" s="13" customFormat="1">
      <c r="A708" s="13"/>
      <c r="B708" s="234"/>
      <c r="C708" s="235"/>
      <c r="D708" s="236" t="s">
        <v>301</v>
      </c>
      <c r="E708" s="237" t="s">
        <v>1</v>
      </c>
      <c r="F708" s="238" t="s">
        <v>880</v>
      </c>
      <c r="G708" s="235"/>
      <c r="H708" s="237" t="s">
        <v>1</v>
      </c>
      <c r="I708" s="239"/>
      <c r="J708" s="235"/>
      <c r="K708" s="235"/>
      <c r="L708" s="240"/>
      <c r="M708" s="241"/>
      <c r="N708" s="242"/>
      <c r="O708" s="242"/>
      <c r="P708" s="242"/>
      <c r="Q708" s="242"/>
      <c r="R708" s="242"/>
      <c r="S708" s="242"/>
      <c r="T708" s="24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4" t="s">
        <v>301</v>
      </c>
      <c r="AU708" s="244" t="s">
        <v>120</v>
      </c>
      <c r="AV708" s="13" t="s">
        <v>85</v>
      </c>
      <c r="AW708" s="13" t="s">
        <v>32</v>
      </c>
      <c r="AX708" s="13" t="s">
        <v>77</v>
      </c>
      <c r="AY708" s="244" t="s">
        <v>292</v>
      </c>
    </row>
    <row r="709" s="14" customFormat="1">
      <c r="A709" s="14"/>
      <c r="B709" s="245"/>
      <c r="C709" s="246"/>
      <c r="D709" s="236" t="s">
        <v>301</v>
      </c>
      <c r="E709" s="247" t="s">
        <v>1</v>
      </c>
      <c r="F709" s="248" t="s">
        <v>881</v>
      </c>
      <c r="G709" s="246"/>
      <c r="H709" s="249">
        <v>10.714</v>
      </c>
      <c r="I709" s="250"/>
      <c r="J709" s="246"/>
      <c r="K709" s="246"/>
      <c r="L709" s="251"/>
      <c r="M709" s="252"/>
      <c r="N709" s="253"/>
      <c r="O709" s="253"/>
      <c r="P709" s="253"/>
      <c r="Q709" s="253"/>
      <c r="R709" s="253"/>
      <c r="S709" s="253"/>
      <c r="T709" s="25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5" t="s">
        <v>301</v>
      </c>
      <c r="AU709" s="255" t="s">
        <v>120</v>
      </c>
      <c r="AV709" s="14" t="s">
        <v>120</v>
      </c>
      <c r="AW709" s="14" t="s">
        <v>32</v>
      </c>
      <c r="AX709" s="14" t="s">
        <v>77</v>
      </c>
      <c r="AY709" s="255" t="s">
        <v>292</v>
      </c>
    </row>
    <row r="710" s="13" customFormat="1">
      <c r="A710" s="13"/>
      <c r="B710" s="234"/>
      <c r="C710" s="235"/>
      <c r="D710" s="236" t="s">
        <v>301</v>
      </c>
      <c r="E710" s="237" t="s">
        <v>1</v>
      </c>
      <c r="F710" s="238" t="s">
        <v>882</v>
      </c>
      <c r="G710" s="235"/>
      <c r="H710" s="237" t="s">
        <v>1</v>
      </c>
      <c r="I710" s="239"/>
      <c r="J710" s="235"/>
      <c r="K710" s="235"/>
      <c r="L710" s="240"/>
      <c r="M710" s="241"/>
      <c r="N710" s="242"/>
      <c r="O710" s="242"/>
      <c r="P710" s="242"/>
      <c r="Q710" s="242"/>
      <c r="R710" s="242"/>
      <c r="S710" s="242"/>
      <c r="T710" s="24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4" t="s">
        <v>301</v>
      </c>
      <c r="AU710" s="244" t="s">
        <v>120</v>
      </c>
      <c r="AV710" s="13" t="s">
        <v>85</v>
      </c>
      <c r="AW710" s="13" t="s">
        <v>32</v>
      </c>
      <c r="AX710" s="13" t="s">
        <v>77</v>
      </c>
      <c r="AY710" s="244" t="s">
        <v>292</v>
      </c>
    </row>
    <row r="711" s="14" customFormat="1">
      <c r="A711" s="14"/>
      <c r="B711" s="245"/>
      <c r="C711" s="246"/>
      <c r="D711" s="236" t="s">
        <v>301</v>
      </c>
      <c r="E711" s="247" t="s">
        <v>1</v>
      </c>
      <c r="F711" s="248" t="s">
        <v>883</v>
      </c>
      <c r="G711" s="246"/>
      <c r="H711" s="249">
        <v>3.1110000000000002</v>
      </c>
      <c r="I711" s="250"/>
      <c r="J711" s="246"/>
      <c r="K711" s="246"/>
      <c r="L711" s="251"/>
      <c r="M711" s="252"/>
      <c r="N711" s="253"/>
      <c r="O711" s="253"/>
      <c r="P711" s="253"/>
      <c r="Q711" s="253"/>
      <c r="R711" s="253"/>
      <c r="S711" s="253"/>
      <c r="T711" s="25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55" t="s">
        <v>301</v>
      </c>
      <c r="AU711" s="255" t="s">
        <v>120</v>
      </c>
      <c r="AV711" s="14" t="s">
        <v>120</v>
      </c>
      <c r="AW711" s="14" t="s">
        <v>32</v>
      </c>
      <c r="AX711" s="14" t="s">
        <v>77</v>
      </c>
      <c r="AY711" s="255" t="s">
        <v>292</v>
      </c>
    </row>
    <row r="712" s="13" customFormat="1">
      <c r="A712" s="13"/>
      <c r="B712" s="234"/>
      <c r="C712" s="235"/>
      <c r="D712" s="236" t="s">
        <v>301</v>
      </c>
      <c r="E712" s="237" t="s">
        <v>1</v>
      </c>
      <c r="F712" s="238" t="s">
        <v>884</v>
      </c>
      <c r="G712" s="235"/>
      <c r="H712" s="237" t="s">
        <v>1</v>
      </c>
      <c r="I712" s="239"/>
      <c r="J712" s="235"/>
      <c r="K712" s="235"/>
      <c r="L712" s="240"/>
      <c r="M712" s="241"/>
      <c r="N712" s="242"/>
      <c r="O712" s="242"/>
      <c r="P712" s="242"/>
      <c r="Q712" s="242"/>
      <c r="R712" s="242"/>
      <c r="S712" s="242"/>
      <c r="T712" s="24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4" t="s">
        <v>301</v>
      </c>
      <c r="AU712" s="244" t="s">
        <v>120</v>
      </c>
      <c r="AV712" s="13" t="s">
        <v>85</v>
      </c>
      <c r="AW712" s="13" t="s">
        <v>32</v>
      </c>
      <c r="AX712" s="13" t="s">
        <v>77</v>
      </c>
      <c r="AY712" s="244" t="s">
        <v>292</v>
      </c>
    </row>
    <row r="713" s="14" customFormat="1">
      <c r="A713" s="14"/>
      <c r="B713" s="245"/>
      <c r="C713" s="246"/>
      <c r="D713" s="236" t="s">
        <v>301</v>
      </c>
      <c r="E713" s="247" t="s">
        <v>1</v>
      </c>
      <c r="F713" s="248" t="s">
        <v>885</v>
      </c>
      <c r="G713" s="246"/>
      <c r="H713" s="249">
        <v>5.2850000000000001</v>
      </c>
      <c r="I713" s="250"/>
      <c r="J713" s="246"/>
      <c r="K713" s="246"/>
      <c r="L713" s="251"/>
      <c r="M713" s="252"/>
      <c r="N713" s="253"/>
      <c r="O713" s="253"/>
      <c r="P713" s="253"/>
      <c r="Q713" s="253"/>
      <c r="R713" s="253"/>
      <c r="S713" s="253"/>
      <c r="T713" s="25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5" t="s">
        <v>301</v>
      </c>
      <c r="AU713" s="255" t="s">
        <v>120</v>
      </c>
      <c r="AV713" s="14" t="s">
        <v>120</v>
      </c>
      <c r="AW713" s="14" t="s">
        <v>32</v>
      </c>
      <c r="AX713" s="14" t="s">
        <v>77</v>
      </c>
      <c r="AY713" s="255" t="s">
        <v>292</v>
      </c>
    </row>
    <row r="714" s="13" customFormat="1">
      <c r="A714" s="13"/>
      <c r="B714" s="234"/>
      <c r="C714" s="235"/>
      <c r="D714" s="236" t="s">
        <v>301</v>
      </c>
      <c r="E714" s="237" t="s">
        <v>1</v>
      </c>
      <c r="F714" s="238" t="s">
        <v>886</v>
      </c>
      <c r="G714" s="235"/>
      <c r="H714" s="237" t="s">
        <v>1</v>
      </c>
      <c r="I714" s="239"/>
      <c r="J714" s="235"/>
      <c r="K714" s="235"/>
      <c r="L714" s="240"/>
      <c r="M714" s="241"/>
      <c r="N714" s="242"/>
      <c r="O714" s="242"/>
      <c r="P714" s="242"/>
      <c r="Q714" s="242"/>
      <c r="R714" s="242"/>
      <c r="S714" s="242"/>
      <c r="T714" s="24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4" t="s">
        <v>301</v>
      </c>
      <c r="AU714" s="244" t="s">
        <v>120</v>
      </c>
      <c r="AV714" s="13" t="s">
        <v>85</v>
      </c>
      <c r="AW714" s="13" t="s">
        <v>32</v>
      </c>
      <c r="AX714" s="13" t="s">
        <v>77</v>
      </c>
      <c r="AY714" s="244" t="s">
        <v>292</v>
      </c>
    </row>
    <row r="715" s="14" customFormat="1">
      <c r="A715" s="14"/>
      <c r="B715" s="245"/>
      <c r="C715" s="246"/>
      <c r="D715" s="236" t="s">
        <v>301</v>
      </c>
      <c r="E715" s="247" t="s">
        <v>1</v>
      </c>
      <c r="F715" s="248" t="s">
        <v>887</v>
      </c>
      <c r="G715" s="246"/>
      <c r="H715" s="249">
        <v>25.181999999999999</v>
      </c>
      <c r="I715" s="250"/>
      <c r="J715" s="246"/>
      <c r="K715" s="246"/>
      <c r="L715" s="251"/>
      <c r="M715" s="252"/>
      <c r="N715" s="253"/>
      <c r="O715" s="253"/>
      <c r="P715" s="253"/>
      <c r="Q715" s="253"/>
      <c r="R715" s="253"/>
      <c r="S715" s="253"/>
      <c r="T715" s="25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5" t="s">
        <v>301</v>
      </c>
      <c r="AU715" s="255" t="s">
        <v>120</v>
      </c>
      <c r="AV715" s="14" t="s">
        <v>120</v>
      </c>
      <c r="AW715" s="14" t="s">
        <v>32</v>
      </c>
      <c r="AX715" s="14" t="s">
        <v>77</v>
      </c>
      <c r="AY715" s="255" t="s">
        <v>292</v>
      </c>
    </row>
    <row r="716" s="13" customFormat="1">
      <c r="A716" s="13"/>
      <c r="B716" s="234"/>
      <c r="C716" s="235"/>
      <c r="D716" s="236" t="s">
        <v>301</v>
      </c>
      <c r="E716" s="237" t="s">
        <v>1</v>
      </c>
      <c r="F716" s="238" t="s">
        <v>888</v>
      </c>
      <c r="G716" s="235"/>
      <c r="H716" s="237" t="s">
        <v>1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4" t="s">
        <v>301</v>
      </c>
      <c r="AU716" s="244" t="s">
        <v>120</v>
      </c>
      <c r="AV716" s="13" t="s">
        <v>85</v>
      </c>
      <c r="AW716" s="13" t="s">
        <v>32</v>
      </c>
      <c r="AX716" s="13" t="s">
        <v>77</v>
      </c>
      <c r="AY716" s="244" t="s">
        <v>292</v>
      </c>
    </row>
    <row r="717" s="14" customFormat="1">
      <c r="A717" s="14"/>
      <c r="B717" s="245"/>
      <c r="C717" s="246"/>
      <c r="D717" s="236" t="s">
        <v>301</v>
      </c>
      <c r="E717" s="247" t="s">
        <v>1</v>
      </c>
      <c r="F717" s="248" t="s">
        <v>889</v>
      </c>
      <c r="G717" s="246"/>
      <c r="H717" s="249">
        <v>8.1449999999999996</v>
      </c>
      <c r="I717" s="250"/>
      <c r="J717" s="246"/>
      <c r="K717" s="246"/>
      <c r="L717" s="251"/>
      <c r="M717" s="252"/>
      <c r="N717" s="253"/>
      <c r="O717" s="253"/>
      <c r="P717" s="253"/>
      <c r="Q717" s="253"/>
      <c r="R717" s="253"/>
      <c r="S717" s="253"/>
      <c r="T717" s="25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5" t="s">
        <v>301</v>
      </c>
      <c r="AU717" s="255" t="s">
        <v>120</v>
      </c>
      <c r="AV717" s="14" t="s">
        <v>120</v>
      </c>
      <c r="AW717" s="14" t="s">
        <v>32</v>
      </c>
      <c r="AX717" s="14" t="s">
        <v>77</v>
      </c>
      <c r="AY717" s="255" t="s">
        <v>292</v>
      </c>
    </row>
    <row r="718" s="13" customFormat="1">
      <c r="A718" s="13"/>
      <c r="B718" s="234"/>
      <c r="C718" s="235"/>
      <c r="D718" s="236" t="s">
        <v>301</v>
      </c>
      <c r="E718" s="237" t="s">
        <v>1</v>
      </c>
      <c r="F718" s="238" t="s">
        <v>761</v>
      </c>
      <c r="G718" s="235"/>
      <c r="H718" s="237" t="s">
        <v>1</v>
      </c>
      <c r="I718" s="239"/>
      <c r="J718" s="235"/>
      <c r="K718" s="235"/>
      <c r="L718" s="240"/>
      <c r="M718" s="241"/>
      <c r="N718" s="242"/>
      <c r="O718" s="242"/>
      <c r="P718" s="242"/>
      <c r="Q718" s="242"/>
      <c r="R718" s="242"/>
      <c r="S718" s="242"/>
      <c r="T718" s="24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4" t="s">
        <v>301</v>
      </c>
      <c r="AU718" s="244" t="s">
        <v>120</v>
      </c>
      <c r="AV718" s="13" t="s">
        <v>85</v>
      </c>
      <c r="AW718" s="13" t="s">
        <v>32</v>
      </c>
      <c r="AX718" s="13" t="s">
        <v>77</v>
      </c>
      <c r="AY718" s="244" t="s">
        <v>292</v>
      </c>
    </row>
    <row r="719" s="14" customFormat="1">
      <c r="A719" s="14"/>
      <c r="B719" s="245"/>
      <c r="C719" s="246"/>
      <c r="D719" s="236" t="s">
        <v>301</v>
      </c>
      <c r="E719" s="247" t="s">
        <v>1</v>
      </c>
      <c r="F719" s="248" t="s">
        <v>890</v>
      </c>
      <c r="G719" s="246"/>
      <c r="H719" s="249">
        <v>0.13500000000000001</v>
      </c>
      <c r="I719" s="250"/>
      <c r="J719" s="246"/>
      <c r="K719" s="246"/>
      <c r="L719" s="251"/>
      <c r="M719" s="252"/>
      <c r="N719" s="253"/>
      <c r="O719" s="253"/>
      <c r="P719" s="253"/>
      <c r="Q719" s="253"/>
      <c r="R719" s="253"/>
      <c r="S719" s="253"/>
      <c r="T719" s="25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5" t="s">
        <v>301</v>
      </c>
      <c r="AU719" s="255" t="s">
        <v>120</v>
      </c>
      <c r="AV719" s="14" t="s">
        <v>120</v>
      </c>
      <c r="AW719" s="14" t="s">
        <v>32</v>
      </c>
      <c r="AX719" s="14" t="s">
        <v>77</v>
      </c>
      <c r="AY719" s="255" t="s">
        <v>292</v>
      </c>
    </row>
    <row r="720" s="13" customFormat="1">
      <c r="A720" s="13"/>
      <c r="B720" s="234"/>
      <c r="C720" s="235"/>
      <c r="D720" s="236" t="s">
        <v>301</v>
      </c>
      <c r="E720" s="237" t="s">
        <v>1</v>
      </c>
      <c r="F720" s="238" t="s">
        <v>891</v>
      </c>
      <c r="G720" s="235"/>
      <c r="H720" s="237" t="s">
        <v>1</v>
      </c>
      <c r="I720" s="239"/>
      <c r="J720" s="235"/>
      <c r="K720" s="235"/>
      <c r="L720" s="240"/>
      <c r="M720" s="241"/>
      <c r="N720" s="242"/>
      <c r="O720" s="242"/>
      <c r="P720" s="242"/>
      <c r="Q720" s="242"/>
      <c r="R720" s="242"/>
      <c r="S720" s="242"/>
      <c r="T720" s="24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4" t="s">
        <v>301</v>
      </c>
      <c r="AU720" s="244" t="s">
        <v>120</v>
      </c>
      <c r="AV720" s="13" t="s">
        <v>85</v>
      </c>
      <c r="AW720" s="13" t="s">
        <v>32</v>
      </c>
      <c r="AX720" s="13" t="s">
        <v>77</v>
      </c>
      <c r="AY720" s="244" t="s">
        <v>292</v>
      </c>
    </row>
    <row r="721" s="14" customFormat="1">
      <c r="A721" s="14"/>
      <c r="B721" s="245"/>
      <c r="C721" s="246"/>
      <c r="D721" s="236" t="s">
        <v>301</v>
      </c>
      <c r="E721" s="247" t="s">
        <v>1</v>
      </c>
      <c r="F721" s="248" t="s">
        <v>892</v>
      </c>
      <c r="G721" s="246"/>
      <c r="H721" s="249">
        <v>4.5279999999999996</v>
      </c>
      <c r="I721" s="250"/>
      <c r="J721" s="246"/>
      <c r="K721" s="246"/>
      <c r="L721" s="251"/>
      <c r="M721" s="252"/>
      <c r="N721" s="253"/>
      <c r="O721" s="253"/>
      <c r="P721" s="253"/>
      <c r="Q721" s="253"/>
      <c r="R721" s="253"/>
      <c r="S721" s="253"/>
      <c r="T721" s="25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5" t="s">
        <v>301</v>
      </c>
      <c r="AU721" s="255" t="s">
        <v>120</v>
      </c>
      <c r="AV721" s="14" t="s">
        <v>120</v>
      </c>
      <c r="AW721" s="14" t="s">
        <v>32</v>
      </c>
      <c r="AX721" s="14" t="s">
        <v>77</v>
      </c>
      <c r="AY721" s="255" t="s">
        <v>292</v>
      </c>
    </row>
    <row r="722" s="13" customFormat="1">
      <c r="A722" s="13"/>
      <c r="B722" s="234"/>
      <c r="C722" s="235"/>
      <c r="D722" s="236" t="s">
        <v>301</v>
      </c>
      <c r="E722" s="237" t="s">
        <v>1</v>
      </c>
      <c r="F722" s="238" t="s">
        <v>893</v>
      </c>
      <c r="G722" s="235"/>
      <c r="H722" s="237" t="s">
        <v>1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4" t="s">
        <v>301</v>
      </c>
      <c r="AU722" s="244" t="s">
        <v>120</v>
      </c>
      <c r="AV722" s="13" t="s">
        <v>85</v>
      </c>
      <c r="AW722" s="13" t="s">
        <v>32</v>
      </c>
      <c r="AX722" s="13" t="s">
        <v>77</v>
      </c>
      <c r="AY722" s="244" t="s">
        <v>292</v>
      </c>
    </row>
    <row r="723" s="14" customFormat="1">
      <c r="A723" s="14"/>
      <c r="B723" s="245"/>
      <c r="C723" s="246"/>
      <c r="D723" s="236" t="s">
        <v>301</v>
      </c>
      <c r="E723" s="247" t="s">
        <v>1</v>
      </c>
      <c r="F723" s="248" t="s">
        <v>894</v>
      </c>
      <c r="G723" s="246"/>
      <c r="H723" s="249">
        <v>1.9850000000000001</v>
      </c>
      <c r="I723" s="250"/>
      <c r="J723" s="246"/>
      <c r="K723" s="246"/>
      <c r="L723" s="251"/>
      <c r="M723" s="252"/>
      <c r="N723" s="253"/>
      <c r="O723" s="253"/>
      <c r="P723" s="253"/>
      <c r="Q723" s="253"/>
      <c r="R723" s="253"/>
      <c r="S723" s="253"/>
      <c r="T723" s="25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5" t="s">
        <v>301</v>
      </c>
      <c r="AU723" s="255" t="s">
        <v>120</v>
      </c>
      <c r="AV723" s="14" t="s">
        <v>120</v>
      </c>
      <c r="AW723" s="14" t="s">
        <v>32</v>
      </c>
      <c r="AX723" s="14" t="s">
        <v>77</v>
      </c>
      <c r="AY723" s="255" t="s">
        <v>292</v>
      </c>
    </row>
    <row r="724" s="15" customFormat="1">
      <c r="A724" s="15"/>
      <c r="B724" s="256"/>
      <c r="C724" s="257"/>
      <c r="D724" s="236" t="s">
        <v>301</v>
      </c>
      <c r="E724" s="258" t="s">
        <v>1</v>
      </c>
      <c r="F724" s="259" t="s">
        <v>304</v>
      </c>
      <c r="G724" s="257"/>
      <c r="H724" s="260">
        <v>59.085000000000001</v>
      </c>
      <c r="I724" s="261"/>
      <c r="J724" s="257"/>
      <c r="K724" s="257"/>
      <c r="L724" s="262"/>
      <c r="M724" s="263"/>
      <c r="N724" s="264"/>
      <c r="O724" s="264"/>
      <c r="P724" s="264"/>
      <c r="Q724" s="264"/>
      <c r="R724" s="264"/>
      <c r="S724" s="264"/>
      <c r="T724" s="26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66" t="s">
        <v>301</v>
      </c>
      <c r="AU724" s="266" t="s">
        <v>120</v>
      </c>
      <c r="AV724" s="15" t="s">
        <v>299</v>
      </c>
      <c r="AW724" s="15" t="s">
        <v>32</v>
      </c>
      <c r="AX724" s="15" t="s">
        <v>85</v>
      </c>
      <c r="AY724" s="266" t="s">
        <v>292</v>
      </c>
    </row>
    <row r="725" s="2" customFormat="1" ht="16.5" customHeight="1">
      <c r="A725" s="39"/>
      <c r="B725" s="40"/>
      <c r="C725" s="221" t="s">
        <v>895</v>
      </c>
      <c r="D725" s="221" t="s">
        <v>294</v>
      </c>
      <c r="E725" s="222" t="s">
        <v>896</v>
      </c>
      <c r="F725" s="223" t="s">
        <v>897</v>
      </c>
      <c r="G725" s="224" t="s">
        <v>297</v>
      </c>
      <c r="H725" s="225">
        <v>638.73699999999997</v>
      </c>
      <c r="I725" s="226"/>
      <c r="J725" s="227">
        <f>ROUND(I725*H725,2)</f>
        <v>0</v>
      </c>
      <c r="K725" s="223" t="s">
        <v>298</v>
      </c>
      <c r="L725" s="45"/>
      <c r="M725" s="228" t="s">
        <v>1</v>
      </c>
      <c r="N725" s="229" t="s">
        <v>43</v>
      </c>
      <c r="O725" s="92"/>
      <c r="P725" s="230">
        <f>O725*H725</f>
        <v>0</v>
      </c>
      <c r="Q725" s="230">
        <v>0.0057600000000000004</v>
      </c>
      <c r="R725" s="230">
        <f>Q725*H725</f>
        <v>3.6791251200000001</v>
      </c>
      <c r="S725" s="230">
        <v>0</v>
      </c>
      <c r="T725" s="231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32" t="s">
        <v>299</v>
      </c>
      <c r="AT725" s="232" t="s">
        <v>294</v>
      </c>
      <c r="AU725" s="232" t="s">
        <v>120</v>
      </c>
      <c r="AY725" s="18" t="s">
        <v>292</v>
      </c>
      <c r="BE725" s="233">
        <f>IF(N725="základní",J725,0)</f>
        <v>0</v>
      </c>
      <c r="BF725" s="233">
        <f>IF(N725="snížená",J725,0)</f>
        <v>0</v>
      </c>
      <c r="BG725" s="233">
        <f>IF(N725="zákl. přenesená",J725,0)</f>
        <v>0</v>
      </c>
      <c r="BH725" s="233">
        <f>IF(N725="sníž. přenesená",J725,0)</f>
        <v>0</v>
      </c>
      <c r="BI725" s="233">
        <f>IF(N725="nulová",J725,0)</f>
        <v>0</v>
      </c>
      <c r="BJ725" s="18" t="s">
        <v>120</v>
      </c>
      <c r="BK725" s="233">
        <f>ROUND(I725*H725,2)</f>
        <v>0</v>
      </c>
      <c r="BL725" s="18" t="s">
        <v>299</v>
      </c>
      <c r="BM725" s="232" t="s">
        <v>898</v>
      </c>
    </row>
    <row r="726" s="13" customFormat="1">
      <c r="A726" s="13"/>
      <c r="B726" s="234"/>
      <c r="C726" s="235"/>
      <c r="D726" s="236" t="s">
        <v>301</v>
      </c>
      <c r="E726" s="237" t="s">
        <v>1</v>
      </c>
      <c r="F726" s="238" t="s">
        <v>880</v>
      </c>
      <c r="G726" s="235"/>
      <c r="H726" s="237" t="s">
        <v>1</v>
      </c>
      <c r="I726" s="239"/>
      <c r="J726" s="235"/>
      <c r="K726" s="235"/>
      <c r="L726" s="240"/>
      <c r="M726" s="241"/>
      <c r="N726" s="242"/>
      <c r="O726" s="242"/>
      <c r="P726" s="242"/>
      <c r="Q726" s="242"/>
      <c r="R726" s="242"/>
      <c r="S726" s="242"/>
      <c r="T726" s="243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4" t="s">
        <v>301</v>
      </c>
      <c r="AU726" s="244" t="s">
        <v>120</v>
      </c>
      <c r="AV726" s="13" t="s">
        <v>85</v>
      </c>
      <c r="AW726" s="13" t="s">
        <v>32</v>
      </c>
      <c r="AX726" s="13" t="s">
        <v>77</v>
      </c>
      <c r="AY726" s="244" t="s">
        <v>292</v>
      </c>
    </row>
    <row r="727" s="14" customFormat="1">
      <c r="A727" s="14"/>
      <c r="B727" s="245"/>
      <c r="C727" s="246"/>
      <c r="D727" s="236" t="s">
        <v>301</v>
      </c>
      <c r="E727" s="247" t="s">
        <v>1</v>
      </c>
      <c r="F727" s="248" t="s">
        <v>899</v>
      </c>
      <c r="G727" s="246"/>
      <c r="H727" s="249">
        <v>102.038</v>
      </c>
      <c r="I727" s="250"/>
      <c r="J727" s="246"/>
      <c r="K727" s="246"/>
      <c r="L727" s="251"/>
      <c r="M727" s="252"/>
      <c r="N727" s="253"/>
      <c r="O727" s="253"/>
      <c r="P727" s="253"/>
      <c r="Q727" s="253"/>
      <c r="R727" s="253"/>
      <c r="S727" s="253"/>
      <c r="T727" s="25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5" t="s">
        <v>301</v>
      </c>
      <c r="AU727" s="255" t="s">
        <v>120</v>
      </c>
      <c r="AV727" s="14" t="s">
        <v>120</v>
      </c>
      <c r="AW727" s="14" t="s">
        <v>32</v>
      </c>
      <c r="AX727" s="14" t="s">
        <v>77</v>
      </c>
      <c r="AY727" s="255" t="s">
        <v>292</v>
      </c>
    </row>
    <row r="728" s="13" customFormat="1">
      <c r="A728" s="13"/>
      <c r="B728" s="234"/>
      <c r="C728" s="235"/>
      <c r="D728" s="236" t="s">
        <v>301</v>
      </c>
      <c r="E728" s="237" t="s">
        <v>1</v>
      </c>
      <c r="F728" s="238" t="s">
        <v>882</v>
      </c>
      <c r="G728" s="235"/>
      <c r="H728" s="237" t="s">
        <v>1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4" t="s">
        <v>301</v>
      </c>
      <c r="AU728" s="244" t="s">
        <v>120</v>
      </c>
      <c r="AV728" s="13" t="s">
        <v>85</v>
      </c>
      <c r="AW728" s="13" t="s">
        <v>32</v>
      </c>
      <c r="AX728" s="13" t="s">
        <v>77</v>
      </c>
      <c r="AY728" s="244" t="s">
        <v>292</v>
      </c>
    </row>
    <row r="729" s="14" customFormat="1">
      <c r="A729" s="14"/>
      <c r="B729" s="245"/>
      <c r="C729" s="246"/>
      <c r="D729" s="236" t="s">
        <v>301</v>
      </c>
      <c r="E729" s="247" t="s">
        <v>1</v>
      </c>
      <c r="F729" s="248" t="s">
        <v>900</v>
      </c>
      <c r="G729" s="246"/>
      <c r="H729" s="249">
        <v>24.885999999999999</v>
      </c>
      <c r="I729" s="250"/>
      <c r="J729" s="246"/>
      <c r="K729" s="246"/>
      <c r="L729" s="251"/>
      <c r="M729" s="252"/>
      <c r="N729" s="253"/>
      <c r="O729" s="253"/>
      <c r="P729" s="253"/>
      <c r="Q729" s="253"/>
      <c r="R729" s="253"/>
      <c r="S729" s="253"/>
      <c r="T729" s="25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5" t="s">
        <v>301</v>
      </c>
      <c r="AU729" s="255" t="s">
        <v>120</v>
      </c>
      <c r="AV729" s="14" t="s">
        <v>120</v>
      </c>
      <c r="AW729" s="14" t="s">
        <v>32</v>
      </c>
      <c r="AX729" s="14" t="s">
        <v>77</v>
      </c>
      <c r="AY729" s="255" t="s">
        <v>292</v>
      </c>
    </row>
    <row r="730" s="13" customFormat="1">
      <c r="A730" s="13"/>
      <c r="B730" s="234"/>
      <c r="C730" s="235"/>
      <c r="D730" s="236" t="s">
        <v>301</v>
      </c>
      <c r="E730" s="237" t="s">
        <v>1</v>
      </c>
      <c r="F730" s="238" t="s">
        <v>884</v>
      </c>
      <c r="G730" s="235"/>
      <c r="H730" s="237" t="s">
        <v>1</v>
      </c>
      <c r="I730" s="239"/>
      <c r="J730" s="235"/>
      <c r="K730" s="235"/>
      <c r="L730" s="240"/>
      <c r="M730" s="241"/>
      <c r="N730" s="242"/>
      <c r="O730" s="242"/>
      <c r="P730" s="242"/>
      <c r="Q730" s="242"/>
      <c r="R730" s="242"/>
      <c r="S730" s="242"/>
      <c r="T730" s="243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4" t="s">
        <v>301</v>
      </c>
      <c r="AU730" s="244" t="s">
        <v>120</v>
      </c>
      <c r="AV730" s="13" t="s">
        <v>85</v>
      </c>
      <c r="AW730" s="13" t="s">
        <v>32</v>
      </c>
      <c r="AX730" s="13" t="s">
        <v>77</v>
      </c>
      <c r="AY730" s="244" t="s">
        <v>292</v>
      </c>
    </row>
    <row r="731" s="14" customFormat="1">
      <c r="A731" s="14"/>
      <c r="B731" s="245"/>
      <c r="C731" s="246"/>
      <c r="D731" s="236" t="s">
        <v>301</v>
      </c>
      <c r="E731" s="247" t="s">
        <v>1</v>
      </c>
      <c r="F731" s="248" t="s">
        <v>901</v>
      </c>
      <c r="G731" s="246"/>
      <c r="H731" s="249">
        <v>44.037999999999997</v>
      </c>
      <c r="I731" s="250"/>
      <c r="J731" s="246"/>
      <c r="K731" s="246"/>
      <c r="L731" s="251"/>
      <c r="M731" s="252"/>
      <c r="N731" s="253"/>
      <c r="O731" s="253"/>
      <c r="P731" s="253"/>
      <c r="Q731" s="253"/>
      <c r="R731" s="253"/>
      <c r="S731" s="253"/>
      <c r="T731" s="25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5" t="s">
        <v>301</v>
      </c>
      <c r="AU731" s="255" t="s">
        <v>120</v>
      </c>
      <c r="AV731" s="14" t="s">
        <v>120</v>
      </c>
      <c r="AW731" s="14" t="s">
        <v>32</v>
      </c>
      <c r="AX731" s="14" t="s">
        <v>77</v>
      </c>
      <c r="AY731" s="255" t="s">
        <v>292</v>
      </c>
    </row>
    <row r="732" s="13" customFormat="1">
      <c r="A732" s="13"/>
      <c r="B732" s="234"/>
      <c r="C732" s="235"/>
      <c r="D732" s="236" t="s">
        <v>301</v>
      </c>
      <c r="E732" s="237" t="s">
        <v>1</v>
      </c>
      <c r="F732" s="238" t="s">
        <v>886</v>
      </c>
      <c r="G732" s="235"/>
      <c r="H732" s="237" t="s">
        <v>1</v>
      </c>
      <c r="I732" s="239"/>
      <c r="J732" s="235"/>
      <c r="K732" s="235"/>
      <c r="L732" s="240"/>
      <c r="M732" s="241"/>
      <c r="N732" s="242"/>
      <c r="O732" s="242"/>
      <c r="P732" s="242"/>
      <c r="Q732" s="242"/>
      <c r="R732" s="242"/>
      <c r="S732" s="242"/>
      <c r="T732" s="243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4" t="s">
        <v>301</v>
      </c>
      <c r="AU732" s="244" t="s">
        <v>120</v>
      </c>
      <c r="AV732" s="13" t="s">
        <v>85</v>
      </c>
      <c r="AW732" s="13" t="s">
        <v>32</v>
      </c>
      <c r="AX732" s="13" t="s">
        <v>77</v>
      </c>
      <c r="AY732" s="244" t="s">
        <v>292</v>
      </c>
    </row>
    <row r="733" s="14" customFormat="1">
      <c r="A733" s="14"/>
      <c r="B733" s="245"/>
      <c r="C733" s="246"/>
      <c r="D733" s="236" t="s">
        <v>301</v>
      </c>
      <c r="E733" s="247" t="s">
        <v>1</v>
      </c>
      <c r="F733" s="248" t="s">
        <v>902</v>
      </c>
      <c r="G733" s="246"/>
      <c r="H733" s="249">
        <v>311.17000000000002</v>
      </c>
      <c r="I733" s="250"/>
      <c r="J733" s="246"/>
      <c r="K733" s="246"/>
      <c r="L733" s="251"/>
      <c r="M733" s="252"/>
      <c r="N733" s="253"/>
      <c r="O733" s="253"/>
      <c r="P733" s="253"/>
      <c r="Q733" s="253"/>
      <c r="R733" s="253"/>
      <c r="S733" s="253"/>
      <c r="T733" s="25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5" t="s">
        <v>301</v>
      </c>
      <c r="AU733" s="255" t="s">
        <v>120</v>
      </c>
      <c r="AV733" s="14" t="s">
        <v>120</v>
      </c>
      <c r="AW733" s="14" t="s">
        <v>32</v>
      </c>
      <c r="AX733" s="14" t="s">
        <v>77</v>
      </c>
      <c r="AY733" s="255" t="s">
        <v>292</v>
      </c>
    </row>
    <row r="734" s="13" customFormat="1">
      <c r="A734" s="13"/>
      <c r="B734" s="234"/>
      <c r="C734" s="235"/>
      <c r="D734" s="236" t="s">
        <v>301</v>
      </c>
      <c r="E734" s="237" t="s">
        <v>1</v>
      </c>
      <c r="F734" s="238" t="s">
        <v>888</v>
      </c>
      <c r="G734" s="235"/>
      <c r="H734" s="237" t="s">
        <v>1</v>
      </c>
      <c r="I734" s="239"/>
      <c r="J734" s="235"/>
      <c r="K734" s="235"/>
      <c r="L734" s="240"/>
      <c r="M734" s="241"/>
      <c r="N734" s="242"/>
      <c r="O734" s="242"/>
      <c r="P734" s="242"/>
      <c r="Q734" s="242"/>
      <c r="R734" s="242"/>
      <c r="S734" s="242"/>
      <c r="T734" s="243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4" t="s">
        <v>301</v>
      </c>
      <c r="AU734" s="244" t="s">
        <v>120</v>
      </c>
      <c r="AV734" s="13" t="s">
        <v>85</v>
      </c>
      <c r="AW734" s="13" t="s">
        <v>32</v>
      </c>
      <c r="AX734" s="13" t="s">
        <v>77</v>
      </c>
      <c r="AY734" s="244" t="s">
        <v>292</v>
      </c>
    </row>
    <row r="735" s="14" customFormat="1">
      <c r="A735" s="14"/>
      <c r="B735" s="245"/>
      <c r="C735" s="246"/>
      <c r="D735" s="236" t="s">
        <v>301</v>
      </c>
      <c r="E735" s="247" t="s">
        <v>1</v>
      </c>
      <c r="F735" s="248" t="s">
        <v>903</v>
      </c>
      <c r="G735" s="246"/>
      <c r="H735" s="249">
        <v>93.463999999999999</v>
      </c>
      <c r="I735" s="250"/>
      <c r="J735" s="246"/>
      <c r="K735" s="246"/>
      <c r="L735" s="251"/>
      <c r="M735" s="252"/>
      <c r="N735" s="253"/>
      <c r="O735" s="253"/>
      <c r="P735" s="253"/>
      <c r="Q735" s="253"/>
      <c r="R735" s="253"/>
      <c r="S735" s="253"/>
      <c r="T735" s="25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5" t="s">
        <v>301</v>
      </c>
      <c r="AU735" s="255" t="s">
        <v>120</v>
      </c>
      <c r="AV735" s="14" t="s">
        <v>120</v>
      </c>
      <c r="AW735" s="14" t="s">
        <v>32</v>
      </c>
      <c r="AX735" s="14" t="s">
        <v>77</v>
      </c>
      <c r="AY735" s="255" t="s">
        <v>292</v>
      </c>
    </row>
    <row r="736" s="13" customFormat="1">
      <c r="A736" s="13"/>
      <c r="B736" s="234"/>
      <c r="C736" s="235"/>
      <c r="D736" s="236" t="s">
        <v>301</v>
      </c>
      <c r="E736" s="237" t="s">
        <v>1</v>
      </c>
      <c r="F736" s="238" t="s">
        <v>761</v>
      </c>
      <c r="G736" s="235"/>
      <c r="H736" s="237" t="s">
        <v>1</v>
      </c>
      <c r="I736" s="239"/>
      <c r="J736" s="235"/>
      <c r="K736" s="235"/>
      <c r="L736" s="240"/>
      <c r="M736" s="241"/>
      <c r="N736" s="242"/>
      <c r="O736" s="242"/>
      <c r="P736" s="242"/>
      <c r="Q736" s="242"/>
      <c r="R736" s="242"/>
      <c r="S736" s="242"/>
      <c r="T736" s="243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4" t="s">
        <v>301</v>
      </c>
      <c r="AU736" s="244" t="s">
        <v>120</v>
      </c>
      <c r="AV736" s="13" t="s">
        <v>85</v>
      </c>
      <c r="AW736" s="13" t="s">
        <v>32</v>
      </c>
      <c r="AX736" s="13" t="s">
        <v>77</v>
      </c>
      <c r="AY736" s="244" t="s">
        <v>292</v>
      </c>
    </row>
    <row r="737" s="14" customFormat="1">
      <c r="A737" s="14"/>
      <c r="B737" s="245"/>
      <c r="C737" s="246"/>
      <c r="D737" s="236" t="s">
        <v>301</v>
      </c>
      <c r="E737" s="247" t="s">
        <v>1</v>
      </c>
      <c r="F737" s="248" t="s">
        <v>904</v>
      </c>
      <c r="G737" s="246"/>
      <c r="H737" s="249">
        <v>1.121</v>
      </c>
      <c r="I737" s="250"/>
      <c r="J737" s="246"/>
      <c r="K737" s="246"/>
      <c r="L737" s="251"/>
      <c r="M737" s="252"/>
      <c r="N737" s="253"/>
      <c r="O737" s="253"/>
      <c r="P737" s="253"/>
      <c r="Q737" s="253"/>
      <c r="R737" s="253"/>
      <c r="S737" s="253"/>
      <c r="T737" s="25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5" t="s">
        <v>301</v>
      </c>
      <c r="AU737" s="255" t="s">
        <v>120</v>
      </c>
      <c r="AV737" s="14" t="s">
        <v>120</v>
      </c>
      <c r="AW737" s="14" t="s">
        <v>32</v>
      </c>
      <c r="AX737" s="14" t="s">
        <v>77</v>
      </c>
      <c r="AY737" s="255" t="s">
        <v>292</v>
      </c>
    </row>
    <row r="738" s="13" customFormat="1">
      <c r="A738" s="13"/>
      <c r="B738" s="234"/>
      <c r="C738" s="235"/>
      <c r="D738" s="236" t="s">
        <v>301</v>
      </c>
      <c r="E738" s="237" t="s">
        <v>1</v>
      </c>
      <c r="F738" s="238" t="s">
        <v>891</v>
      </c>
      <c r="G738" s="235"/>
      <c r="H738" s="237" t="s">
        <v>1</v>
      </c>
      <c r="I738" s="239"/>
      <c r="J738" s="235"/>
      <c r="K738" s="235"/>
      <c r="L738" s="240"/>
      <c r="M738" s="241"/>
      <c r="N738" s="242"/>
      <c r="O738" s="242"/>
      <c r="P738" s="242"/>
      <c r="Q738" s="242"/>
      <c r="R738" s="242"/>
      <c r="S738" s="242"/>
      <c r="T738" s="243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4" t="s">
        <v>301</v>
      </c>
      <c r="AU738" s="244" t="s">
        <v>120</v>
      </c>
      <c r="AV738" s="13" t="s">
        <v>85</v>
      </c>
      <c r="AW738" s="13" t="s">
        <v>32</v>
      </c>
      <c r="AX738" s="13" t="s">
        <v>77</v>
      </c>
      <c r="AY738" s="244" t="s">
        <v>292</v>
      </c>
    </row>
    <row r="739" s="14" customFormat="1">
      <c r="A739" s="14"/>
      <c r="B739" s="245"/>
      <c r="C739" s="246"/>
      <c r="D739" s="236" t="s">
        <v>301</v>
      </c>
      <c r="E739" s="247" t="s">
        <v>1</v>
      </c>
      <c r="F739" s="248" t="s">
        <v>905</v>
      </c>
      <c r="G739" s="246"/>
      <c r="H739" s="249">
        <v>43.119999999999997</v>
      </c>
      <c r="I739" s="250"/>
      <c r="J739" s="246"/>
      <c r="K739" s="246"/>
      <c r="L739" s="251"/>
      <c r="M739" s="252"/>
      <c r="N739" s="253"/>
      <c r="O739" s="253"/>
      <c r="P739" s="253"/>
      <c r="Q739" s="253"/>
      <c r="R739" s="253"/>
      <c r="S739" s="253"/>
      <c r="T739" s="25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5" t="s">
        <v>301</v>
      </c>
      <c r="AU739" s="255" t="s">
        <v>120</v>
      </c>
      <c r="AV739" s="14" t="s">
        <v>120</v>
      </c>
      <c r="AW739" s="14" t="s">
        <v>32</v>
      </c>
      <c r="AX739" s="14" t="s">
        <v>77</v>
      </c>
      <c r="AY739" s="255" t="s">
        <v>292</v>
      </c>
    </row>
    <row r="740" s="13" customFormat="1">
      <c r="A740" s="13"/>
      <c r="B740" s="234"/>
      <c r="C740" s="235"/>
      <c r="D740" s="236" t="s">
        <v>301</v>
      </c>
      <c r="E740" s="237" t="s">
        <v>1</v>
      </c>
      <c r="F740" s="238" t="s">
        <v>893</v>
      </c>
      <c r="G740" s="235"/>
      <c r="H740" s="237" t="s">
        <v>1</v>
      </c>
      <c r="I740" s="239"/>
      <c r="J740" s="235"/>
      <c r="K740" s="235"/>
      <c r="L740" s="240"/>
      <c r="M740" s="241"/>
      <c r="N740" s="242"/>
      <c r="O740" s="242"/>
      <c r="P740" s="242"/>
      <c r="Q740" s="242"/>
      <c r="R740" s="242"/>
      <c r="S740" s="242"/>
      <c r="T740" s="243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4" t="s">
        <v>301</v>
      </c>
      <c r="AU740" s="244" t="s">
        <v>120</v>
      </c>
      <c r="AV740" s="13" t="s">
        <v>85</v>
      </c>
      <c r="AW740" s="13" t="s">
        <v>32</v>
      </c>
      <c r="AX740" s="13" t="s">
        <v>77</v>
      </c>
      <c r="AY740" s="244" t="s">
        <v>292</v>
      </c>
    </row>
    <row r="741" s="14" customFormat="1">
      <c r="A741" s="14"/>
      <c r="B741" s="245"/>
      <c r="C741" s="246"/>
      <c r="D741" s="236" t="s">
        <v>301</v>
      </c>
      <c r="E741" s="247" t="s">
        <v>1</v>
      </c>
      <c r="F741" s="248" t="s">
        <v>906</v>
      </c>
      <c r="G741" s="246"/>
      <c r="H741" s="249">
        <v>18.899999999999999</v>
      </c>
      <c r="I741" s="250"/>
      <c r="J741" s="246"/>
      <c r="K741" s="246"/>
      <c r="L741" s="251"/>
      <c r="M741" s="252"/>
      <c r="N741" s="253"/>
      <c r="O741" s="253"/>
      <c r="P741" s="253"/>
      <c r="Q741" s="253"/>
      <c r="R741" s="253"/>
      <c r="S741" s="253"/>
      <c r="T741" s="25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5" t="s">
        <v>301</v>
      </c>
      <c r="AU741" s="255" t="s">
        <v>120</v>
      </c>
      <c r="AV741" s="14" t="s">
        <v>120</v>
      </c>
      <c r="AW741" s="14" t="s">
        <v>32</v>
      </c>
      <c r="AX741" s="14" t="s">
        <v>77</v>
      </c>
      <c r="AY741" s="255" t="s">
        <v>292</v>
      </c>
    </row>
    <row r="742" s="15" customFormat="1">
      <c r="A742" s="15"/>
      <c r="B742" s="256"/>
      <c r="C742" s="257"/>
      <c r="D742" s="236" t="s">
        <v>301</v>
      </c>
      <c r="E742" s="258" t="s">
        <v>1</v>
      </c>
      <c r="F742" s="259" t="s">
        <v>304</v>
      </c>
      <c r="G742" s="257"/>
      <c r="H742" s="260">
        <v>638.73699999999997</v>
      </c>
      <c r="I742" s="261"/>
      <c r="J742" s="257"/>
      <c r="K742" s="257"/>
      <c r="L742" s="262"/>
      <c r="M742" s="263"/>
      <c r="N742" s="264"/>
      <c r="O742" s="264"/>
      <c r="P742" s="264"/>
      <c r="Q742" s="264"/>
      <c r="R742" s="264"/>
      <c r="S742" s="264"/>
      <c r="T742" s="26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66" t="s">
        <v>301</v>
      </c>
      <c r="AU742" s="266" t="s">
        <v>120</v>
      </c>
      <c r="AV742" s="15" t="s">
        <v>299</v>
      </c>
      <c r="AW742" s="15" t="s">
        <v>32</v>
      </c>
      <c r="AX742" s="15" t="s">
        <v>85</v>
      </c>
      <c r="AY742" s="266" t="s">
        <v>292</v>
      </c>
    </row>
    <row r="743" s="2" customFormat="1" ht="16.5" customHeight="1">
      <c r="A743" s="39"/>
      <c r="B743" s="40"/>
      <c r="C743" s="221" t="s">
        <v>907</v>
      </c>
      <c r="D743" s="221" t="s">
        <v>294</v>
      </c>
      <c r="E743" s="222" t="s">
        <v>908</v>
      </c>
      <c r="F743" s="223" t="s">
        <v>909</v>
      </c>
      <c r="G743" s="224" t="s">
        <v>297</v>
      </c>
      <c r="H743" s="225">
        <v>638.73699999999997</v>
      </c>
      <c r="I743" s="226"/>
      <c r="J743" s="227">
        <f>ROUND(I743*H743,2)</f>
        <v>0</v>
      </c>
      <c r="K743" s="223" t="s">
        <v>298</v>
      </c>
      <c r="L743" s="45"/>
      <c r="M743" s="228" t="s">
        <v>1</v>
      </c>
      <c r="N743" s="229" t="s">
        <v>43</v>
      </c>
      <c r="O743" s="92"/>
      <c r="P743" s="230">
        <f>O743*H743</f>
        <v>0</v>
      </c>
      <c r="Q743" s="230">
        <v>0</v>
      </c>
      <c r="R743" s="230">
        <f>Q743*H743</f>
        <v>0</v>
      </c>
      <c r="S743" s="230">
        <v>0</v>
      </c>
      <c r="T743" s="231">
        <f>S743*H743</f>
        <v>0</v>
      </c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R743" s="232" t="s">
        <v>299</v>
      </c>
      <c r="AT743" s="232" t="s">
        <v>294</v>
      </c>
      <c r="AU743" s="232" t="s">
        <v>120</v>
      </c>
      <c r="AY743" s="18" t="s">
        <v>292</v>
      </c>
      <c r="BE743" s="233">
        <f>IF(N743="základní",J743,0)</f>
        <v>0</v>
      </c>
      <c r="BF743" s="233">
        <f>IF(N743="snížená",J743,0)</f>
        <v>0</v>
      </c>
      <c r="BG743" s="233">
        <f>IF(N743="zákl. přenesená",J743,0)</f>
        <v>0</v>
      </c>
      <c r="BH743" s="233">
        <f>IF(N743="sníž. přenesená",J743,0)</f>
        <v>0</v>
      </c>
      <c r="BI743" s="233">
        <f>IF(N743="nulová",J743,0)</f>
        <v>0</v>
      </c>
      <c r="BJ743" s="18" t="s">
        <v>120</v>
      </c>
      <c r="BK743" s="233">
        <f>ROUND(I743*H743,2)</f>
        <v>0</v>
      </c>
      <c r="BL743" s="18" t="s">
        <v>299</v>
      </c>
      <c r="BM743" s="232" t="s">
        <v>910</v>
      </c>
    </row>
    <row r="744" s="2" customFormat="1" ht="21.75" customHeight="1">
      <c r="A744" s="39"/>
      <c r="B744" s="40"/>
      <c r="C744" s="221" t="s">
        <v>911</v>
      </c>
      <c r="D744" s="221" t="s">
        <v>294</v>
      </c>
      <c r="E744" s="222" t="s">
        <v>524</v>
      </c>
      <c r="F744" s="223" t="s">
        <v>525</v>
      </c>
      <c r="G744" s="224" t="s">
        <v>337</v>
      </c>
      <c r="H744" s="225">
        <v>90</v>
      </c>
      <c r="I744" s="226"/>
      <c r="J744" s="227">
        <f>ROUND(I744*H744,2)</f>
        <v>0</v>
      </c>
      <c r="K744" s="223" t="s">
        <v>298</v>
      </c>
      <c r="L744" s="45"/>
      <c r="M744" s="228" t="s">
        <v>1</v>
      </c>
      <c r="N744" s="229" t="s">
        <v>43</v>
      </c>
      <c r="O744" s="92"/>
      <c r="P744" s="230">
        <f>O744*H744</f>
        <v>0</v>
      </c>
      <c r="Q744" s="230">
        <v>0</v>
      </c>
      <c r="R744" s="230">
        <f>Q744*H744</f>
        <v>0</v>
      </c>
      <c r="S744" s="230">
        <v>0</v>
      </c>
      <c r="T744" s="231">
        <f>S744*H744</f>
        <v>0</v>
      </c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R744" s="232" t="s">
        <v>338</v>
      </c>
      <c r="AT744" s="232" t="s">
        <v>294</v>
      </c>
      <c r="AU744" s="232" t="s">
        <v>120</v>
      </c>
      <c r="AY744" s="18" t="s">
        <v>292</v>
      </c>
      <c r="BE744" s="233">
        <f>IF(N744="základní",J744,0)</f>
        <v>0</v>
      </c>
      <c r="BF744" s="233">
        <f>IF(N744="snížená",J744,0)</f>
        <v>0</v>
      </c>
      <c r="BG744" s="233">
        <f>IF(N744="zákl. přenesená",J744,0)</f>
        <v>0</v>
      </c>
      <c r="BH744" s="233">
        <f>IF(N744="sníž. přenesená",J744,0)</f>
        <v>0</v>
      </c>
      <c r="BI744" s="233">
        <f>IF(N744="nulová",J744,0)</f>
        <v>0</v>
      </c>
      <c r="BJ744" s="18" t="s">
        <v>120</v>
      </c>
      <c r="BK744" s="233">
        <f>ROUND(I744*H744,2)</f>
        <v>0</v>
      </c>
      <c r="BL744" s="18" t="s">
        <v>338</v>
      </c>
      <c r="BM744" s="232" t="s">
        <v>912</v>
      </c>
    </row>
    <row r="745" s="13" customFormat="1">
      <c r="A745" s="13"/>
      <c r="B745" s="234"/>
      <c r="C745" s="235"/>
      <c r="D745" s="236" t="s">
        <v>301</v>
      </c>
      <c r="E745" s="237" t="s">
        <v>1</v>
      </c>
      <c r="F745" s="238" t="s">
        <v>529</v>
      </c>
      <c r="G745" s="235"/>
      <c r="H745" s="237" t="s">
        <v>1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4" t="s">
        <v>301</v>
      </c>
      <c r="AU745" s="244" t="s">
        <v>120</v>
      </c>
      <c r="AV745" s="13" t="s">
        <v>85</v>
      </c>
      <c r="AW745" s="13" t="s">
        <v>32</v>
      </c>
      <c r="AX745" s="13" t="s">
        <v>77</v>
      </c>
      <c r="AY745" s="244" t="s">
        <v>292</v>
      </c>
    </row>
    <row r="746" s="14" customFormat="1">
      <c r="A746" s="14"/>
      <c r="B746" s="245"/>
      <c r="C746" s="246"/>
      <c r="D746" s="236" t="s">
        <v>301</v>
      </c>
      <c r="E746" s="247" t="s">
        <v>1</v>
      </c>
      <c r="F746" s="248" t="s">
        <v>530</v>
      </c>
      <c r="G746" s="246"/>
      <c r="H746" s="249">
        <v>90</v>
      </c>
      <c r="I746" s="250"/>
      <c r="J746" s="246"/>
      <c r="K746" s="246"/>
      <c r="L746" s="251"/>
      <c r="M746" s="252"/>
      <c r="N746" s="253"/>
      <c r="O746" s="253"/>
      <c r="P746" s="253"/>
      <c r="Q746" s="253"/>
      <c r="R746" s="253"/>
      <c r="S746" s="253"/>
      <c r="T746" s="25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5" t="s">
        <v>301</v>
      </c>
      <c r="AU746" s="255" t="s">
        <v>120</v>
      </c>
      <c r="AV746" s="14" t="s">
        <v>120</v>
      </c>
      <c r="AW746" s="14" t="s">
        <v>32</v>
      </c>
      <c r="AX746" s="14" t="s">
        <v>77</v>
      </c>
      <c r="AY746" s="255" t="s">
        <v>292</v>
      </c>
    </row>
    <row r="747" s="15" customFormat="1">
      <c r="A747" s="15"/>
      <c r="B747" s="256"/>
      <c r="C747" s="257"/>
      <c r="D747" s="236" t="s">
        <v>301</v>
      </c>
      <c r="E747" s="258" t="s">
        <v>1</v>
      </c>
      <c r="F747" s="259" t="s">
        <v>304</v>
      </c>
      <c r="G747" s="257"/>
      <c r="H747" s="260">
        <v>90</v>
      </c>
      <c r="I747" s="261"/>
      <c r="J747" s="257"/>
      <c r="K747" s="257"/>
      <c r="L747" s="262"/>
      <c r="M747" s="263"/>
      <c r="N747" s="264"/>
      <c r="O747" s="264"/>
      <c r="P747" s="264"/>
      <c r="Q747" s="264"/>
      <c r="R747" s="264"/>
      <c r="S747" s="264"/>
      <c r="T747" s="26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6" t="s">
        <v>301</v>
      </c>
      <c r="AU747" s="266" t="s">
        <v>120</v>
      </c>
      <c r="AV747" s="15" t="s">
        <v>299</v>
      </c>
      <c r="AW747" s="15" t="s">
        <v>32</v>
      </c>
      <c r="AX747" s="15" t="s">
        <v>85</v>
      </c>
      <c r="AY747" s="266" t="s">
        <v>292</v>
      </c>
    </row>
    <row r="748" s="12" customFormat="1" ht="22.8" customHeight="1">
      <c r="A748" s="12"/>
      <c r="B748" s="205"/>
      <c r="C748" s="206"/>
      <c r="D748" s="207" t="s">
        <v>76</v>
      </c>
      <c r="E748" s="219" t="s">
        <v>341</v>
      </c>
      <c r="F748" s="219" t="s">
        <v>913</v>
      </c>
      <c r="G748" s="206"/>
      <c r="H748" s="206"/>
      <c r="I748" s="209"/>
      <c r="J748" s="220">
        <f>BK748</f>
        <v>0</v>
      </c>
      <c r="K748" s="206"/>
      <c r="L748" s="211"/>
      <c r="M748" s="212"/>
      <c r="N748" s="213"/>
      <c r="O748" s="213"/>
      <c r="P748" s="214">
        <f>SUM(P749:P786)</f>
        <v>0</v>
      </c>
      <c r="Q748" s="213"/>
      <c r="R748" s="214">
        <f>SUM(R749:R786)</f>
        <v>229.62570719999999</v>
      </c>
      <c r="S748" s="213"/>
      <c r="T748" s="215">
        <f>SUM(T749:T786)</f>
        <v>0</v>
      </c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R748" s="216" t="s">
        <v>85</v>
      </c>
      <c r="AT748" s="217" t="s">
        <v>76</v>
      </c>
      <c r="AU748" s="217" t="s">
        <v>85</v>
      </c>
      <c r="AY748" s="216" t="s">
        <v>292</v>
      </c>
      <c r="BK748" s="218">
        <f>SUM(BK749:BK786)</f>
        <v>0</v>
      </c>
    </row>
    <row r="749" s="2" customFormat="1" ht="24.15" customHeight="1">
      <c r="A749" s="39"/>
      <c r="B749" s="40"/>
      <c r="C749" s="221" t="s">
        <v>914</v>
      </c>
      <c r="D749" s="221" t="s">
        <v>294</v>
      </c>
      <c r="E749" s="222" t="s">
        <v>915</v>
      </c>
      <c r="F749" s="223" t="s">
        <v>916</v>
      </c>
      <c r="G749" s="224" t="s">
        <v>297</v>
      </c>
      <c r="H749" s="225">
        <v>721.25999999999999</v>
      </c>
      <c r="I749" s="226"/>
      <c r="J749" s="227">
        <f>ROUND(I749*H749,2)</f>
        <v>0</v>
      </c>
      <c r="K749" s="223" t="s">
        <v>298</v>
      </c>
      <c r="L749" s="45"/>
      <c r="M749" s="228" t="s">
        <v>1</v>
      </c>
      <c r="N749" s="229" t="s">
        <v>43</v>
      </c>
      <c r="O749" s="92"/>
      <c r="P749" s="230">
        <f>O749*H749</f>
        <v>0</v>
      </c>
      <c r="Q749" s="230">
        <v>0</v>
      </c>
      <c r="R749" s="230">
        <f>Q749*H749</f>
        <v>0</v>
      </c>
      <c r="S749" s="230">
        <v>0</v>
      </c>
      <c r="T749" s="231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32" t="s">
        <v>299</v>
      </c>
      <c r="AT749" s="232" t="s">
        <v>294</v>
      </c>
      <c r="AU749" s="232" t="s">
        <v>120</v>
      </c>
      <c r="AY749" s="18" t="s">
        <v>292</v>
      </c>
      <c r="BE749" s="233">
        <f>IF(N749="základní",J749,0)</f>
        <v>0</v>
      </c>
      <c r="BF749" s="233">
        <f>IF(N749="snížená",J749,0)</f>
        <v>0</v>
      </c>
      <c r="BG749" s="233">
        <f>IF(N749="zákl. přenesená",J749,0)</f>
        <v>0</v>
      </c>
      <c r="BH749" s="233">
        <f>IF(N749="sníž. přenesená",J749,0)</f>
        <v>0</v>
      </c>
      <c r="BI749" s="233">
        <f>IF(N749="nulová",J749,0)</f>
        <v>0</v>
      </c>
      <c r="BJ749" s="18" t="s">
        <v>120</v>
      </c>
      <c r="BK749" s="233">
        <f>ROUND(I749*H749,2)</f>
        <v>0</v>
      </c>
      <c r="BL749" s="18" t="s">
        <v>299</v>
      </c>
      <c r="BM749" s="232" t="s">
        <v>917</v>
      </c>
    </row>
    <row r="750" s="14" customFormat="1">
      <c r="A750" s="14"/>
      <c r="B750" s="245"/>
      <c r="C750" s="246"/>
      <c r="D750" s="236" t="s">
        <v>301</v>
      </c>
      <c r="E750" s="247" t="s">
        <v>1</v>
      </c>
      <c r="F750" s="248" t="s">
        <v>241</v>
      </c>
      <c r="G750" s="246"/>
      <c r="H750" s="249">
        <v>721.25999999999999</v>
      </c>
      <c r="I750" s="250"/>
      <c r="J750" s="246"/>
      <c r="K750" s="246"/>
      <c r="L750" s="251"/>
      <c r="M750" s="252"/>
      <c r="N750" s="253"/>
      <c r="O750" s="253"/>
      <c r="P750" s="253"/>
      <c r="Q750" s="253"/>
      <c r="R750" s="253"/>
      <c r="S750" s="253"/>
      <c r="T750" s="25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5" t="s">
        <v>301</v>
      </c>
      <c r="AU750" s="255" t="s">
        <v>120</v>
      </c>
      <c r="AV750" s="14" t="s">
        <v>120</v>
      </c>
      <c r="AW750" s="14" t="s">
        <v>32</v>
      </c>
      <c r="AX750" s="14" t="s">
        <v>85</v>
      </c>
      <c r="AY750" s="255" t="s">
        <v>292</v>
      </c>
    </row>
    <row r="751" s="2" customFormat="1" ht="24.15" customHeight="1">
      <c r="A751" s="39"/>
      <c r="B751" s="40"/>
      <c r="C751" s="221" t="s">
        <v>918</v>
      </c>
      <c r="D751" s="221" t="s">
        <v>294</v>
      </c>
      <c r="E751" s="222" t="s">
        <v>919</v>
      </c>
      <c r="F751" s="223" t="s">
        <v>920</v>
      </c>
      <c r="G751" s="224" t="s">
        <v>297</v>
      </c>
      <c r="H751" s="225">
        <v>1021.16</v>
      </c>
      <c r="I751" s="226"/>
      <c r="J751" s="227">
        <f>ROUND(I751*H751,2)</f>
        <v>0</v>
      </c>
      <c r="K751" s="223" t="s">
        <v>298</v>
      </c>
      <c r="L751" s="45"/>
      <c r="M751" s="228" t="s">
        <v>1</v>
      </c>
      <c r="N751" s="229" t="s">
        <v>43</v>
      </c>
      <c r="O751" s="92"/>
      <c r="P751" s="230">
        <f>O751*H751</f>
        <v>0</v>
      </c>
      <c r="Q751" s="230">
        <v>0</v>
      </c>
      <c r="R751" s="230">
        <f>Q751*H751</f>
        <v>0</v>
      </c>
      <c r="S751" s="230">
        <v>0</v>
      </c>
      <c r="T751" s="231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32" t="s">
        <v>299</v>
      </c>
      <c r="AT751" s="232" t="s">
        <v>294</v>
      </c>
      <c r="AU751" s="232" t="s">
        <v>120</v>
      </c>
      <c r="AY751" s="18" t="s">
        <v>292</v>
      </c>
      <c r="BE751" s="233">
        <f>IF(N751="základní",J751,0)</f>
        <v>0</v>
      </c>
      <c r="BF751" s="233">
        <f>IF(N751="snížená",J751,0)</f>
        <v>0</v>
      </c>
      <c r="BG751" s="233">
        <f>IF(N751="zákl. přenesená",J751,0)</f>
        <v>0</v>
      </c>
      <c r="BH751" s="233">
        <f>IF(N751="sníž. přenesená",J751,0)</f>
        <v>0</v>
      </c>
      <c r="BI751" s="233">
        <f>IF(N751="nulová",J751,0)</f>
        <v>0</v>
      </c>
      <c r="BJ751" s="18" t="s">
        <v>120</v>
      </c>
      <c r="BK751" s="233">
        <f>ROUND(I751*H751,2)</f>
        <v>0</v>
      </c>
      <c r="BL751" s="18" t="s">
        <v>299</v>
      </c>
      <c r="BM751" s="232" t="s">
        <v>921</v>
      </c>
    </row>
    <row r="752" s="14" customFormat="1">
      <c r="A752" s="14"/>
      <c r="B752" s="245"/>
      <c r="C752" s="246"/>
      <c r="D752" s="236" t="s">
        <v>301</v>
      </c>
      <c r="E752" s="247" t="s">
        <v>1</v>
      </c>
      <c r="F752" s="248" t="s">
        <v>922</v>
      </c>
      <c r="G752" s="246"/>
      <c r="H752" s="249">
        <v>1021.16</v>
      </c>
      <c r="I752" s="250"/>
      <c r="J752" s="246"/>
      <c r="K752" s="246"/>
      <c r="L752" s="251"/>
      <c r="M752" s="252"/>
      <c r="N752" s="253"/>
      <c r="O752" s="253"/>
      <c r="P752" s="253"/>
      <c r="Q752" s="253"/>
      <c r="R752" s="253"/>
      <c r="S752" s="253"/>
      <c r="T752" s="25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55" t="s">
        <v>301</v>
      </c>
      <c r="AU752" s="255" t="s">
        <v>120</v>
      </c>
      <c r="AV752" s="14" t="s">
        <v>120</v>
      </c>
      <c r="AW752" s="14" t="s">
        <v>32</v>
      </c>
      <c r="AX752" s="14" t="s">
        <v>85</v>
      </c>
      <c r="AY752" s="255" t="s">
        <v>292</v>
      </c>
    </row>
    <row r="753" s="2" customFormat="1" ht="24.15" customHeight="1">
      <c r="A753" s="39"/>
      <c r="B753" s="40"/>
      <c r="C753" s="221" t="s">
        <v>923</v>
      </c>
      <c r="D753" s="221" t="s">
        <v>294</v>
      </c>
      <c r="E753" s="222" t="s">
        <v>924</v>
      </c>
      <c r="F753" s="223" t="s">
        <v>925</v>
      </c>
      <c r="G753" s="224" t="s">
        <v>297</v>
      </c>
      <c r="H753" s="225">
        <v>2946.4609999999998</v>
      </c>
      <c r="I753" s="226"/>
      <c r="J753" s="227">
        <f>ROUND(I753*H753,2)</f>
        <v>0</v>
      </c>
      <c r="K753" s="223" t="s">
        <v>298</v>
      </c>
      <c r="L753" s="45"/>
      <c r="M753" s="228" t="s">
        <v>1</v>
      </c>
      <c r="N753" s="229" t="s">
        <v>43</v>
      </c>
      <c r="O753" s="92"/>
      <c r="P753" s="230">
        <f>O753*H753</f>
        <v>0</v>
      </c>
      <c r="Q753" s="230">
        <v>0</v>
      </c>
      <c r="R753" s="230">
        <f>Q753*H753</f>
        <v>0</v>
      </c>
      <c r="S753" s="230">
        <v>0</v>
      </c>
      <c r="T753" s="231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32" t="s">
        <v>299</v>
      </c>
      <c r="AT753" s="232" t="s">
        <v>294</v>
      </c>
      <c r="AU753" s="232" t="s">
        <v>120</v>
      </c>
      <c r="AY753" s="18" t="s">
        <v>292</v>
      </c>
      <c r="BE753" s="233">
        <f>IF(N753="základní",J753,0)</f>
        <v>0</v>
      </c>
      <c r="BF753" s="233">
        <f>IF(N753="snížená",J753,0)</f>
        <v>0</v>
      </c>
      <c r="BG753" s="233">
        <f>IF(N753="zákl. přenesená",J753,0)</f>
        <v>0</v>
      </c>
      <c r="BH753" s="233">
        <f>IF(N753="sníž. přenesená",J753,0)</f>
        <v>0</v>
      </c>
      <c r="BI753" s="233">
        <f>IF(N753="nulová",J753,0)</f>
        <v>0</v>
      </c>
      <c r="BJ753" s="18" t="s">
        <v>120</v>
      </c>
      <c r="BK753" s="233">
        <f>ROUND(I753*H753,2)</f>
        <v>0</v>
      </c>
      <c r="BL753" s="18" t="s">
        <v>299</v>
      </c>
      <c r="BM753" s="232" t="s">
        <v>926</v>
      </c>
    </row>
    <row r="754" s="13" customFormat="1">
      <c r="A754" s="13"/>
      <c r="B754" s="234"/>
      <c r="C754" s="235"/>
      <c r="D754" s="236" t="s">
        <v>301</v>
      </c>
      <c r="E754" s="237" t="s">
        <v>1</v>
      </c>
      <c r="F754" s="238" t="s">
        <v>927</v>
      </c>
      <c r="G754" s="235"/>
      <c r="H754" s="237" t="s">
        <v>1</v>
      </c>
      <c r="I754" s="239"/>
      <c r="J754" s="235"/>
      <c r="K754" s="235"/>
      <c r="L754" s="240"/>
      <c r="M754" s="241"/>
      <c r="N754" s="242"/>
      <c r="O754" s="242"/>
      <c r="P754" s="242"/>
      <c r="Q754" s="242"/>
      <c r="R754" s="242"/>
      <c r="S754" s="242"/>
      <c r="T754" s="243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4" t="s">
        <v>301</v>
      </c>
      <c r="AU754" s="244" t="s">
        <v>120</v>
      </c>
      <c r="AV754" s="13" t="s">
        <v>85</v>
      </c>
      <c r="AW754" s="13" t="s">
        <v>32</v>
      </c>
      <c r="AX754" s="13" t="s">
        <v>77</v>
      </c>
      <c r="AY754" s="244" t="s">
        <v>292</v>
      </c>
    </row>
    <row r="755" s="14" customFormat="1">
      <c r="A755" s="14"/>
      <c r="B755" s="245"/>
      <c r="C755" s="246"/>
      <c r="D755" s="236" t="s">
        <v>301</v>
      </c>
      <c r="E755" s="247" t="s">
        <v>1</v>
      </c>
      <c r="F755" s="248" t="s">
        <v>928</v>
      </c>
      <c r="G755" s="246"/>
      <c r="H755" s="249">
        <v>2876.2489999999998</v>
      </c>
      <c r="I755" s="250"/>
      <c r="J755" s="246"/>
      <c r="K755" s="246"/>
      <c r="L755" s="251"/>
      <c r="M755" s="252"/>
      <c r="N755" s="253"/>
      <c r="O755" s="253"/>
      <c r="P755" s="253"/>
      <c r="Q755" s="253"/>
      <c r="R755" s="253"/>
      <c r="S755" s="253"/>
      <c r="T755" s="25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5" t="s">
        <v>301</v>
      </c>
      <c r="AU755" s="255" t="s">
        <v>120</v>
      </c>
      <c r="AV755" s="14" t="s">
        <v>120</v>
      </c>
      <c r="AW755" s="14" t="s">
        <v>32</v>
      </c>
      <c r="AX755" s="14" t="s">
        <v>77</v>
      </c>
      <c r="AY755" s="255" t="s">
        <v>292</v>
      </c>
    </row>
    <row r="756" s="14" customFormat="1">
      <c r="A756" s="14"/>
      <c r="B756" s="245"/>
      <c r="C756" s="246"/>
      <c r="D756" s="236" t="s">
        <v>301</v>
      </c>
      <c r="E756" s="247" t="s">
        <v>1</v>
      </c>
      <c r="F756" s="248" t="s">
        <v>929</v>
      </c>
      <c r="G756" s="246"/>
      <c r="H756" s="249">
        <v>546.17999999999995</v>
      </c>
      <c r="I756" s="250"/>
      <c r="J756" s="246"/>
      <c r="K756" s="246"/>
      <c r="L756" s="251"/>
      <c r="M756" s="252"/>
      <c r="N756" s="253"/>
      <c r="O756" s="253"/>
      <c r="P756" s="253"/>
      <c r="Q756" s="253"/>
      <c r="R756" s="253"/>
      <c r="S756" s="253"/>
      <c r="T756" s="25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5" t="s">
        <v>301</v>
      </c>
      <c r="AU756" s="255" t="s">
        <v>120</v>
      </c>
      <c r="AV756" s="14" t="s">
        <v>120</v>
      </c>
      <c r="AW756" s="14" t="s">
        <v>32</v>
      </c>
      <c r="AX756" s="14" t="s">
        <v>77</v>
      </c>
      <c r="AY756" s="255" t="s">
        <v>292</v>
      </c>
    </row>
    <row r="757" s="16" customFormat="1">
      <c r="A757" s="16"/>
      <c r="B757" s="267"/>
      <c r="C757" s="268"/>
      <c r="D757" s="236" t="s">
        <v>301</v>
      </c>
      <c r="E757" s="269" t="s">
        <v>1</v>
      </c>
      <c r="F757" s="270" t="s">
        <v>316</v>
      </c>
      <c r="G757" s="268"/>
      <c r="H757" s="271">
        <v>3422.4290000000001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T757" s="277" t="s">
        <v>301</v>
      </c>
      <c r="AU757" s="277" t="s">
        <v>120</v>
      </c>
      <c r="AV757" s="16" t="s">
        <v>317</v>
      </c>
      <c r="AW757" s="16" t="s">
        <v>32</v>
      </c>
      <c r="AX757" s="16" t="s">
        <v>77</v>
      </c>
      <c r="AY757" s="277" t="s">
        <v>292</v>
      </c>
    </row>
    <row r="758" s="13" customFormat="1">
      <c r="A758" s="13"/>
      <c r="B758" s="234"/>
      <c r="C758" s="235"/>
      <c r="D758" s="236" t="s">
        <v>301</v>
      </c>
      <c r="E758" s="237" t="s">
        <v>1</v>
      </c>
      <c r="F758" s="238" t="s">
        <v>388</v>
      </c>
      <c r="G758" s="235"/>
      <c r="H758" s="237" t="s">
        <v>1</v>
      </c>
      <c r="I758" s="239"/>
      <c r="J758" s="235"/>
      <c r="K758" s="235"/>
      <c r="L758" s="240"/>
      <c r="M758" s="241"/>
      <c r="N758" s="242"/>
      <c r="O758" s="242"/>
      <c r="P758" s="242"/>
      <c r="Q758" s="242"/>
      <c r="R758" s="242"/>
      <c r="S758" s="242"/>
      <c r="T758" s="243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4" t="s">
        <v>301</v>
      </c>
      <c r="AU758" s="244" t="s">
        <v>120</v>
      </c>
      <c r="AV758" s="13" t="s">
        <v>85</v>
      </c>
      <c r="AW758" s="13" t="s">
        <v>32</v>
      </c>
      <c r="AX758" s="13" t="s">
        <v>77</v>
      </c>
      <c r="AY758" s="244" t="s">
        <v>292</v>
      </c>
    </row>
    <row r="759" s="14" customFormat="1">
      <c r="A759" s="14"/>
      <c r="B759" s="245"/>
      <c r="C759" s="246"/>
      <c r="D759" s="236" t="s">
        <v>301</v>
      </c>
      <c r="E759" s="247" t="s">
        <v>1</v>
      </c>
      <c r="F759" s="248" t="s">
        <v>930</v>
      </c>
      <c r="G759" s="246"/>
      <c r="H759" s="249">
        <v>-134.16</v>
      </c>
      <c r="I759" s="250"/>
      <c r="J759" s="246"/>
      <c r="K759" s="246"/>
      <c r="L759" s="251"/>
      <c r="M759" s="252"/>
      <c r="N759" s="253"/>
      <c r="O759" s="253"/>
      <c r="P759" s="253"/>
      <c r="Q759" s="253"/>
      <c r="R759" s="253"/>
      <c r="S759" s="253"/>
      <c r="T759" s="25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5" t="s">
        <v>301</v>
      </c>
      <c r="AU759" s="255" t="s">
        <v>120</v>
      </c>
      <c r="AV759" s="14" t="s">
        <v>120</v>
      </c>
      <c r="AW759" s="14" t="s">
        <v>32</v>
      </c>
      <c r="AX759" s="14" t="s">
        <v>77</v>
      </c>
      <c r="AY759" s="255" t="s">
        <v>292</v>
      </c>
    </row>
    <row r="760" s="14" customFormat="1">
      <c r="A760" s="14"/>
      <c r="B760" s="245"/>
      <c r="C760" s="246"/>
      <c r="D760" s="236" t="s">
        <v>301</v>
      </c>
      <c r="E760" s="247" t="s">
        <v>1</v>
      </c>
      <c r="F760" s="248" t="s">
        <v>931</v>
      </c>
      <c r="G760" s="246"/>
      <c r="H760" s="249">
        <v>-37.453000000000003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5" t="s">
        <v>301</v>
      </c>
      <c r="AU760" s="255" t="s">
        <v>120</v>
      </c>
      <c r="AV760" s="14" t="s">
        <v>120</v>
      </c>
      <c r="AW760" s="14" t="s">
        <v>32</v>
      </c>
      <c r="AX760" s="14" t="s">
        <v>77</v>
      </c>
      <c r="AY760" s="255" t="s">
        <v>292</v>
      </c>
    </row>
    <row r="761" s="14" customFormat="1">
      <c r="A761" s="14"/>
      <c r="B761" s="245"/>
      <c r="C761" s="246"/>
      <c r="D761" s="236" t="s">
        <v>301</v>
      </c>
      <c r="E761" s="247" t="s">
        <v>1</v>
      </c>
      <c r="F761" s="248" t="s">
        <v>932</v>
      </c>
      <c r="G761" s="246"/>
      <c r="H761" s="249">
        <v>-51.061</v>
      </c>
      <c r="I761" s="250"/>
      <c r="J761" s="246"/>
      <c r="K761" s="246"/>
      <c r="L761" s="251"/>
      <c r="M761" s="252"/>
      <c r="N761" s="253"/>
      <c r="O761" s="253"/>
      <c r="P761" s="253"/>
      <c r="Q761" s="253"/>
      <c r="R761" s="253"/>
      <c r="S761" s="253"/>
      <c r="T761" s="25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5" t="s">
        <v>301</v>
      </c>
      <c r="AU761" s="255" t="s">
        <v>120</v>
      </c>
      <c r="AV761" s="14" t="s">
        <v>120</v>
      </c>
      <c r="AW761" s="14" t="s">
        <v>32</v>
      </c>
      <c r="AX761" s="14" t="s">
        <v>77</v>
      </c>
      <c r="AY761" s="255" t="s">
        <v>292</v>
      </c>
    </row>
    <row r="762" s="14" customFormat="1">
      <c r="A762" s="14"/>
      <c r="B762" s="245"/>
      <c r="C762" s="246"/>
      <c r="D762" s="236" t="s">
        <v>301</v>
      </c>
      <c r="E762" s="247" t="s">
        <v>1</v>
      </c>
      <c r="F762" s="248" t="s">
        <v>933</v>
      </c>
      <c r="G762" s="246"/>
      <c r="H762" s="249">
        <v>-18.695</v>
      </c>
      <c r="I762" s="250"/>
      <c r="J762" s="246"/>
      <c r="K762" s="246"/>
      <c r="L762" s="251"/>
      <c r="M762" s="252"/>
      <c r="N762" s="253"/>
      <c r="O762" s="253"/>
      <c r="P762" s="253"/>
      <c r="Q762" s="253"/>
      <c r="R762" s="253"/>
      <c r="S762" s="253"/>
      <c r="T762" s="25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5" t="s">
        <v>301</v>
      </c>
      <c r="AU762" s="255" t="s">
        <v>120</v>
      </c>
      <c r="AV762" s="14" t="s">
        <v>120</v>
      </c>
      <c r="AW762" s="14" t="s">
        <v>32</v>
      </c>
      <c r="AX762" s="14" t="s">
        <v>77</v>
      </c>
      <c r="AY762" s="255" t="s">
        <v>292</v>
      </c>
    </row>
    <row r="763" s="14" customFormat="1">
      <c r="A763" s="14"/>
      <c r="B763" s="245"/>
      <c r="C763" s="246"/>
      <c r="D763" s="236" t="s">
        <v>301</v>
      </c>
      <c r="E763" s="247" t="s">
        <v>1</v>
      </c>
      <c r="F763" s="248" t="s">
        <v>934</v>
      </c>
      <c r="G763" s="246"/>
      <c r="H763" s="249">
        <v>-26.707000000000001</v>
      </c>
      <c r="I763" s="250"/>
      <c r="J763" s="246"/>
      <c r="K763" s="246"/>
      <c r="L763" s="251"/>
      <c r="M763" s="252"/>
      <c r="N763" s="253"/>
      <c r="O763" s="253"/>
      <c r="P763" s="253"/>
      <c r="Q763" s="253"/>
      <c r="R763" s="253"/>
      <c r="S763" s="253"/>
      <c r="T763" s="25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5" t="s">
        <v>301</v>
      </c>
      <c r="AU763" s="255" t="s">
        <v>120</v>
      </c>
      <c r="AV763" s="14" t="s">
        <v>120</v>
      </c>
      <c r="AW763" s="14" t="s">
        <v>32</v>
      </c>
      <c r="AX763" s="14" t="s">
        <v>77</v>
      </c>
      <c r="AY763" s="255" t="s">
        <v>292</v>
      </c>
    </row>
    <row r="764" s="14" customFormat="1">
      <c r="A764" s="14"/>
      <c r="B764" s="245"/>
      <c r="C764" s="246"/>
      <c r="D764" s="236" t="s">
        <v>301</v>
      </c>
      <c r="E764" s="247" t="s">
        <v>1</v>
      </c>
      <c r="F764" s="248" t="s">
        <v>935</v>
      </c>
      <c r="G764" s="246"/>
      <c r="H764" s="249">
        <v>-18.727</v>
      </c>
      <c r="I764" s="250"/>
      <c r="J764" s="246"/>
      <c r="K764" s="246"/>
      <c r="L764" s="251"/>
      <c r="M764" s="252"/>
      <c r="N764" s="253"/>
      <c r="O764" s="253"/>
      <c r="P764" s="253"/>
      <c r="Q764" s="253"/>
      <c r="R764" s="253"/>
      <c r="S764" s="253"/>
      <c r="T764" s="25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55" t="s">
        <v>301</v>
      </c>
      <c r="AU764" s="255" t="s">
        <v>120</v>
      </c>
      <c r="AV764" s="14" t="s">
        <v>120</v>
      </c>
      <c r="AW764" s="14" t="s">
        <v>32</v>
      </c>
      <c r="AX764" s="14" t="s">
        <v>77</v>
      </c>
      <c r="AY764" s="255" t="s">
        <v>292</v>
      </c>
    </row>
    <row r="765" s="14" customFormat="1">
      <c r="A765" s="14"/>
      <c r="B765" s="245"/>
      <c r="C765" s="246"/>
      <c r="D765" s="236" t="s">
        <v>301</v>
      </c>
      <c r="E765" s="247" t="s">
        <v>1</v>
      </c>
      <c r="F765" s="248" t="s">
        <v>936</v>
      </c>
      <c r="G765" s="246"/>
      <c r="H765" s="249">
        <v>-25.001000000000001</v>
      </c>
      <c r="I765" s="250"/>
      <c r="J765" s="246"/>
      <c r="K765" s="246"/>
      <c r="L765" s="251"/>
      <c r="M765" s="252"/>
      <c r="N765" s="253"/>
      <c r="O765" s="253"/>
      <c r="P765" s="253"/>
      <c r="Q765" s="253"/>
      <c r="R765" s="253"/>
      <c r="S765" s="253"/>
      <c r="T765" s="25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5" t="s">
        <v>301</v>
      </c>
      <c r="AU765" s="255" t="s">
        <v>120</v>
      </c>
      <c r="AV765" s="14" t="s">
        <v>120</v>
      </c>
      <c r="AW765" s="14" t="s">
        <v>32</v>
      </c>
      <c r="AX765" s="14" t="s">
        <v>77</v>
      </c>
      <c r="AY765" s="255" t="s">
        <v>292</v>
      </c>
    </row>
    <row r="766" s="14" customFormat="1">
      <c r="A766" s="14"/>
      <c r="B766" s="245"/>
      <c r="C766" s="246"/>
      <c r="D766" s="236" t="s">
        <v>301</v>
      </c>
      <c r="E766" s="247" t="s">
        <v>1</v>
      </c>
      <c r="F766" s="248" t="s">
        <v>937</v>
      </c>
      <c r="G766" s="246"/>
      <c r="H766" s="249">
        <v>-122.73</v>
      </c>
      <c r="I766" s="250"/>
      <c r="J766" s="246"/>
      <c r="K766" s="246"/>
      <c r="L766" s="251"/>
      <c r="M766" s="252"/>
      <c r="N766" s="253"/>
      <c r="O766" s="253"/>
      <c r="P766" s="253"/>
      <c r="Q766" s="253"/>
      <c r="R766" s="253"/>
      <c r="S766" s="253"/>
      <c r="T766" s="25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5" t="s">
        <v>301</v>
      </c>
      <c r="AU766" s="255" t="s">
        <v>120</v>
      </c>
      <c r="AV766" s="14" t="s">
        <v>120</v>
      </c>
      <c r="AW766" s="14" t="s">
        <v>32</v>
      </c>
      <c r="AX766" s="14" t="s">
        <v>77</v>
      </c>
      <c r="AY766" s="255" t="s">
        <v>292</v>
      </c>
    </row>
    <row r="767" s="14" customFormat="1">
      <c r="A767" s="14"/>
      <c r="B767" s="245"/>
      <c r="C767" s="246"/>
      <c r="D767" s="236" t="s">
        <v>301</v>
      </c>
      <c r="E767" s="247" t="s">
        <v>1</v>
      </c>
      <c r="F767" s="248" t="s">
        <v>938</v>
      </c>
      <c r="G767" s="246"/>
      <c r="H767" s="249">
        <v>-36.634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5" t="s">
        <v>301</v>
      </c>
      <c r="AU767" s="255" t="s">
        <v>120</v>
      </c>
      <c r="AV767" s="14" t="s">
        <v>120</v>
      </c>
      <c r="AW767" s="14" t="s">
        <v>32</v>
      </c>
      <c r="AX767" s="14" t="s">
        <v>77</v>
      </c>
      <c r="AY767" s="255" t="s">
        <v>292</v>
      </c>
    </row>
    <row r="768" s="14" customFormat="1">
      <c r="A768" s="14"/>
      <c r="B768" s="245"/>
      <c r="C768" s="246"/>
      <c r="D768" s="236" t="s">
        <v>301</v>
      </c>
      <c r="E768" s="247" t="s">
        <v>1</v>
      </c>
      <c r="F768" s="248" t="s">
        <v>939</v>
      </c>
      <c r="G768" s="246"/>
      <c r="H768" s="249">
        <v>-4.7999999999999998</v>
      </c>
      <c r="I768" s="250"/>
      <c r="J768" s="246"/>
      <c r="K768" s="246"/>
      <c r="L768" s="251"/>
      <c r="M768" s="252"/>
      <c r="N768" s="253"/>
      <c r="O768" s="253"/>
      <c r="P768" s="253"/>
      <c r="Q768" s="253"/>
      <c r="R768" s="253"/>
      <c r="S768" s="253"/>
      <c r="T768" s="25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55" t="s">
        <v>301</v>
      </c>
      <c r="AU768" s="255" t="s">
        <v>120</v>
      </c>
      <c r="AV768" s="14" t="s">
        <v>120</v>
      </c>
      <c r="AW768" s="14" t="s">
        <v>32</v>
      </c>
      <c r="AX768" s="14" t="s">
        <v>77</v>
      </c>
      <c r="AY768" s="255" t="s">
        <v>292</v>
      </c>
    </row>
    <row r="769" s="16" customFormat="1">
      <c r="A769" s="16"/>
      <c r="B769" s="267"/>
      <c r="C769" s="268"/>
      <c r="D769" s="236" t="s">
        <v>301</v>
      </c>
      <c r="E769" s="269" t="s">
        <v>1</v>
      </c>
      <c r="F769" s="270" t="s">
        <v>316</v>
      </c>
      <c r="G769" s="268"/>
      <c r="H769" s="271">
        <v>-475.96800000000002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T769" s="277" t="s">
        <v>301</v>
      </c>
      <c r="AU769" s="277" t="s">
        <v>120</v>
      </c>
      <c r="AV769" s="16" t="s">
        <v>317</v>
      </c>
      <c r="AW769" s="16" t="s">
        <v>32</v>
      </c>
      <c r="AX769" s="16" t="s">
        <v>77</v>
      </c>
      <c r="AY769" s="277" t="s">
        <v>292</v>
      </c>
    </row>
    <row r="770" s="15" customFormat="1">
      <c r="A770" s="15"/>
      <c r="B770" s="256"/>
      <c r="C770" s="257"/>
      <c r="D770" s="236" t="s">
        <v>301</v>
      </c>
      <c r="E770" s="258" t="s">
        <v>1</v>
      </c>
      <c r="F770" s="259" t="s">
        <v>304</v>
      </c>
      <c r="G770" s="257"/>
      <c r="H770" s="260">
        <v>2946.4609999999998</v>
      </c>
      <c r="I770" s="261"/>
      <c r="J770" s="257"/>
      <c r="K770" s="257"/>
      <c r="L770" s="262"/>
      <c r="M770" s="263"/>
      <c r="N770" s="264"/>
      <c r="O770" s="264"/>
      <c r="P770" s="264"/>
      <c r="Q770" s="264"/>
      <c r="R770" s="264"/>
      <c r="S770" s="264"/>
      <c r="T770" s="26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66" t="s">
        <v>301</v>
      </c>
      <c r="AU770" s="266" t="s">
        <v>120</v>
      </c>
      <c r="AV770" s="15" t="s">
        <v>299</v>
      </c>
      <c r="AW770" s="15" t="s">
        <v>32</v>
      </c>
      <c r="AX770" s="15" t="s">
        <v>85</v>
      </c>
      <c r="AY770" s="266" t="s">
        <v>292</v>
      </c>
    </row>
    <row r="771" s="2" customFormat="1" ht="24.15" customHeight="1">
      <c r="A771" s="39"/>
      <c r="B771" s="40"/>
      <c r="C771" s="221" t="s">
        <v>940</v>
      </c>
      <c r="D771" s="221" t="s">
        <v>294</v>
      </c>
      <c r="E771" s="222" t="s">
        <v>941</v>
      </c>
      <c r="F771" s="223" t="s">
        <v>942</v>
      </c>
      <c r="G771" s="224" t="s">
        <v>297</v>
      </c>
      <c r="H771" s="225">
        <v>721.25999999999999</v>
      </c>
      <c r="I771" s="226"/>
      <c r="J771" s="227">
        <f>ROUND(I771*H771,2)</f>
        <v>0</v>
      </c>
      <c r="K771" s="223" t="s">
        <v>298</v>
      </c>
      <c r="L771" s="45"/>
      <c r="M771" s="228" t="s">
        <v>1</v>
      </c>
      <c r="N771" s="229" t="s">
        <v>43</v>
      </c>
      <c r="O771" s="92"/>
      <c r="P771" s="230">
        <f>O771*H771</f>
        <v>0</v>
      </c>
      <c r="Q771" s="230">
        <v>0.089219999999999994</v>
      </c>
      <c r="R771" s="230">
        <f>Q771*H771</f>
        <v>64.350817199999994</v>
      </c>
      <c r="S771" s="230">
        <v>0</v>
      </c>
      <c r="T771" s="231">
        <f>S771*H771</f>
        <v>0</v>
      </c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R771" s="232" t="s">
        <v>299</v>
      </c>
      <c r="AT771" s="232" t="s">
        <v>294</v>
      </c>
      <c r="AU771" s="232" t="s">
        <v>120</v>
      </c>
      <c r="AY771" s="18" t="s">
        <v>292</v>
      </c>
      <c r="BE771" s="233">
        <f>IF(N771="základní",J771,0)</f>
        <v>0</v>
      </c>
      <c r="BF771" s="233">
        <f>IF(N771="snížená",J771,0)</f>
        <v>0</v>
      </c>
      <c r="BG771" s="233">
        <f>IF(N771="zákl. přenesená",J771,0)</f>
        <v>0</v>
      </c>
      <c r="BH771" s="233">
        <f>IF(N771="sníž. přenesená",J771,0)</f>
        <v>0</v>
      </c>
      <c r="BI771" s="233">
        <f>IF(N771="nulová",J771,0)</f>
        <v>0</v>
      </c>
      <c r="BJ771" s="18" t="s">
        <v>120</v>
      </c>
      <c r="BK771" s="233">
        <f>ROUND(I771*H771,2)</f>
        <v>0</v>
      </c>
      <c r="BL771" s="18" t="s">
        <v>299</v>
      </c>
      <c r="BM771" s="232" t="s">
        <v>943</v>
      </c>
    </row>
    <row r="772" s="13" customFormat="1">
      <c r="A772" s="13"/>
      <c r="B772" s="234"/>
      <c r="C772" s="235"/>
      <c r="D772" s="236" t="s">
        <v>301</v>
      </c>
      <c r="E772" s="237" t="s">
        <v>1</v>
      </c>
      <c r="F772" s="238" t="s">
        <v>242</v>
      </c>
      <c r="G772" s="235"/>
      <c r="H772" s="237" t="s">
        <v>1</v>
      </c>
      <c r="I772" s="239"/>
      <c r="J772" s="235"/>
      <c r="K772" s="235"/>
      <c r="L772" s="240"/>
      <c r="M772" s="241"/>
      <c r="N772" s="242"/>
      <c r="O772" s="242"/>
      <c r="P772" s="242"/>
      <c r="Q772" s="242"/>
      <c r="R772" s="242"/>
      <c r="S772" s="242"/>
      <c r="T772" s="243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4" t="s">
        <v>301</v>
      </c>
      <c r="AU772" s="244" t="s">
        <v>120</v>
      </c>
      <c r="AV772" s="13" t="s">
        <v>85</v>
      </c>
      <c r="AW772" s="13" t="s">
        <v>32</v>
      </c>
      <c r="AX772" s="13" t="s">
        <v>77</v>
      </c>
      <c r="AY772" s="244" t="s">
        <v>292</v>
      </c>
    </row>
    <row r="773" s="14" customFormat="1">
      <c r="A773" s="14"/>
      <c r="B773" s="245"/>
      <c r="C773" s="246"/>
      <c r="D773" s="236" t="s">
        <v>301</v>
      </c>
      <c r="E773" s="247" t="s">
        <v>1</v>
      </c>
      <c r="F773" s="248" t="s">
        <v>944</v>
      </c>
      <c r="G773" s="246"/>
      <c r="H773" s="249">
        <v>236</v>
      </c>
      <c r="I773" s="250"/>
      <c r="J773" s="246"/>
      <c r="K773" s="246"/>
      <c r="L773" s="251"/>
      <c r="M773" s="252"/>
      <c r="N773" s="253"/>
      <c r="O773" s="253"/>
      <c r="P773" s="253"/>
      <c r="Q773" s="253"/>
      <c r="R773" s="253"/>
      <c r="S773" s="253"/>
      <c r="T773" s="25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55" t="s">
        <v>301</v>
      </c>
      <c r="AU773" s="255" t="s">
        <v>120</v>
      </c>
      <c r="AV773" s="14" t="s">
        <v>120</v>
      </c>
      <c r="AW773" s="14" t="s">
        <v>32</v>
      </c>
      <c r="AX773" s="14" t="s">
        <v>77</v>
      </c>
      <c r="AY773" s="255" t="s">
        <v>292</v>
      </c>
    </row>
    <row r="774" s="14" customFormat="1">
      <c r="A774" s="14"/>
      <c r="B774" s="245"/>
      <c r="C774" s="246"/>
      <c r="D774" s="236" t="s">
        <v>301</v>
      </c>
      <c r="E774" s="247" t="s">
        <v>1</v>
      </c>
      <c r="F774" s="248" t="s">
        <v>945</v>
      </c>
      <c r="G774" s="246"/>
      <c r="H774" s="249">
        <v>119.45999999999999</v>
      </c>
      <c r="I774" s="250"/>
      <c r="J774" s="246"/>
      <c r="K774" s="246"/>
      <c r="L774" s="251"/>
      <c r="M774" s="252"/>
      <c r="N774" s="253"/>
      <c r="O774" s="253"/>
      <c r="P774" s="253"/>
      <c r="Q774" s="253"/>
      <c r="R774" s="253"/>
      <c r="S774" s="253"/>
      <c r="T774" s="25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5" t="s">
        <v>301</v>
      </c>
      <c r="AU774" s="255" t="s">
        <v>120</v>
      </c>
      <c r="AV774" s="14" t="s">
        <v>120</v>
      </c>
      <c r="AW774" s="14" t="s">
        <v>32</v>
      </c>
      <c r="AX774" s="14" t="s">
        <v>77</v>
      </c>
      <c r="AY774" s="255" t="s">
        <v>292</v>
      </c>
    </row>
    <row r="775" s="14" customFormat="1">
      <c r="A775" s="14"/>
      <c r="B775" s="245"/>
      <c r="C775" s="246"/>
      <c r="D775" s="236" t="s">
        <v>301</v>
      </c>
      <c r="E775" s="247" t="s">
        <v>1</v>
      </c>
      <c r="F775" s="248" t="s">
        <v>946</v>
      </c>
      <c r="G775" s="246"/>
      <c r="H775" s="249">
        <v>365.80000000000001</v>
      </c>
      <c r="I775" s="250"/>
      <c r="J775" s="246"/>
      <c r="K775" s="246"/>
      <c r="L775" s="251"/>
      <c r="M775" s="252"/>
      <c r="N775" s="253"/>
      <c r="O775" s="253"/>
      <c r="P775" s="253"/>
      <c r="Q775" s="253"/>
      <c r="R775" s="253"/>
      <c r="S775" s="253"/>
      <c r="T775" s="25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55" t="s">
        <v>301</v>
      </c>
      <c r="AU775" s="255" t="s">
        <v>120</v>
      </c>
      <c r="AV775" s="14" t="s">
        <v>120</v>
      </c>
      <c r="AW775" s="14" t="s">
        <v>32</v>
      </c>
      <c r="AX775" s="14" t="s">
        <v>77</v>
      </c>
      <c r="AY775" s="255" t="s">
        <v>292</v>
      </c>
    </row>
    <row r="776" s="16" customFormat="1">
      <c r="A776" s="16"/>
      <c r="B776" s="267"/>
      <c r="C776" s="268"/>
      <c r="D776" s="236" t="s">
        <v>301</v>
      </c>
      <c r="E776" s="269" t="s">
        <v>241</v>
      </c>
      <c r="F776" s="270" t="s">
        <v>316</v>
      </c>
      <c r="G776" s="268"/>
      <c r="H776" s="271">
        <v>721.25999999999999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T776" s="277" t="s">
        <v>301</v>
      </c>
      <c r="AU776" s="277" t="s">
        <v>120</v>
      </c>
      <c r="AV776" s="16" t="s">
        <v>317</v>
      </c>
      <c r="AW776" s="16" t="s">
        <v>32</v>
      </c>
      <c r="AX776" s="16" t="s">
        <v>77</v>
      </c>
      <c r="AY776" s="277" t="s">
        <v>292</v>
      </c>
    </row>
    <row r="777" s="15" customFormat="1">
      <c r="A777" s="15"/>
      <c r="B777" s="256"/>
      <c r="C777" s="257"/>
      <c r="D777" s="236" t="s">
        <v>301</v>
      </c>
      <c r="E777" s="258" t="s">
        <v>1</v>
      </c>
      <c r="F777" s="259" t="s">
        <v>304</v>
      </c>
      <c r="G777" s="257"/>
      <c r="H777" s="260">
        <v>721.25999999999999</v>
      </c>
      <c r="I777" s="261"/>
      <c r="J777" s="257"/>
      <c r="K777" s="257"/>
      <c r="L777" s="262"/>
      <c r="M777" s="263"/>
      <c r="N777" s="264"/>
      <c r="O777" s="264"/>
      <c r="P777" s="264"/>
      <c r="Q777" s="264"/>
      <c r="R777" s="264"/>
      <c r="S777" s="264"/>
      <c r="T777" s="26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66" t="s">
        <v>301</v>
      </c>
      <c r="AU777" s="266" t="s">
        <v>120</v>
      </c>
      <c r="AV777" s="15" t="s">
        <v>299</v>
      </c>
      <c r="AW777" s="15" t="s">
        <v>32</v>
      </c>
      <c r="AX777" s="15" t="s">
        <v>85</v>
      </c>
      <c r="AY777" s="266" t="s">
        <v>292</v>
      </c>
    </row>
    <row r="778" s="2" customFormat="1" ht="21.75" customHeight="1">
      <c r="A778" s="39"/>
      <c r="B778" s="40"/>
      <c r="C778" s="221" t="s">
        <v>947</v>
      </c>
      <c r="D778" s="221" t="s">
        <v>294</v>
      </c>
      <c r="E778" s="222" t="s">
        <v>948</v>
      </c>
      <c r="F778" s="223" t="s">
        <v>949</v>
      </c>
      <c r="G778" s="224" t="s">
        <v>297</v>
      </c>
      <c r="H778" s="225">
        <v>299.89999999999998</v>
      </c>
      <c r="I778" s="226"/>
      <c r="J778" s="227">
        <f>ROUND(I778*H778,2)</f>
        <v>0</v>
      </c>
      <c r="K778" s="223" t="s">
        <v>298</v>
      </c>
      <c r="L778" s="45"/>
      <c r="M778" s="228" t="s">
        <v>1</v>
      </c>
      <c r="N778" s="229" t="s">
        <v>43</v>
      </c>
      <c r="O778" s="92"/>
      <c r="P778" s="230">
        <f>O778*H778</f>
        <v>0</v>
      </c>
      <c r="Q778" s="230">
        <v>0.55110000000000003</v>
      </c>
      <c r="R778" s="230">
        <f>Q778*H778</f>
        <v>165.27489</v>
      </c>
      <c r="S778" s="230">
        <v>0</v>
      </c>
      <c r="T778" s="231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32" t="s">
        <v>299</v>
      </c>
      <c r="AT778" s="232" t="s">
        <v>294</v>
      </c>
      <c r="AU778" s="232" t="s">
        <v>120</v>
      </c>
      <c r="AY778" s="18" t="s">
        <v>292</v>
      </c>
      <c r="BE778" s="233">
        <f>IF(N778="základní",J778,0)</f>
        <v>0</v>
      </c>
      <c r="BF778" s="233">
        <f>IF(N778="snížená",J778,0)</f>
        <v>0</v>
      </c>
      <c r="BG778" s="233">
        <f>IF(N778="zákl. přenesená",J778,0)</f>
        <v>0</v>
      </c>
      <c r="BH778" s="233">
        <f>IF(N778="sníž. přenesená",J778,0)</f>
        <v>0</v>
      </c>
      <c r="BI778" s="233">
        <f>IF(N778="nulová",J778,0)</f>
        <v>0</v>
      </c>
      <c r="BJ778" s="18" t="s">
        <v>120</v>
      </c>
      <c r="BK778" s="233">
        <f>ROUND(I778*H778,2)</f>
        <v>0</v>
      </c>
      <c r="BL778" s="18" t="s">
        <v>299</v>
      </c>
      <c r="BM778" s="232" t="s">
        <v>950</v>
      </c>
    </row>
    <row r="779" s="13" customFormat="1">
      <c r="A779" s="13"/>
      <c r="B779" s="234"/>
      <c r="C779" s="235"/>
      <c r="D779" s="236" t="s">
        <v>301</v>
      </c>
      <c r="E779" s="237" t="s">
        <v>1</v>
      </c>
      <c r="F779" s="238" t="s">
        <v>245</v>
      </c>
      <c r="G779" s="235"/>
      <c r="H779" s="237" t="s">
        <v>1</v>
      </c>
      <c r="I779" s="239"/>
      <c r="J779" s="235"/>
      <c r="K779" s="235"/>
      <c r="L779" s="240"/>
      <c r="M779" s="241"/>
      <c r="N779" s="242"/>
      <c r="O779" s="242"/>
      <c r="P779" s="242"/>
      <c r="Q779" s="242"/>
      <c r="R779" s="242"/>
      <c r="S779" s="242"/>
      <c r="T779" s="243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4" t="s">
        <v>301</v>
      </c>
      <c r="AU779" s="244" t="s">
        <v>120</v>
      </c>
      <c r="AV779" s="13" t="s">
        <v>85</v>
      </c>
      <c r="AW779" s="13" t="s">
        <v>32</v>
      </c>
      <c r="AX779" s="13" t="s">
        <v>77</v>
      </c>
      <c r="AY779" s="244" t="s">
        <v>292</v>
      </c>
    </row>
    <row r="780" s="14" customFormat="1">
      <c r="A780" s="14"/>
      <c r="B780" s="245"/>
      <c r="C780" s="246"/>
      <c r="D780" s="236" t="s">
        <v>301</v>
      </c>
      <c r="E780" s="247" t="s">
        <v>1</v>
      </c>
      <c r="F780" s="248" t="s">
        <v>951</v>
      </c>
      <c r="G780" s="246"/>
      <c r="H780" s="249">
        <v>59.950000000000003</v>
      </c>
      <c r="I780" s="250"/>
      <c r="J780" s="246"/>
      <c r="K780" s="246"/>
      <c r="L780" s="251"/>
      <c r="M780" s="252"/>
      <c r="N780" s="253"/>
      <c r="O780" s="253"/>
      <c r="P780" s="253"/>
      <c r="Q780" s="253"/>
      <c r="R780" s="253"/>
      <c r="S780" s="253"/>
      <c r="T780" s="25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5" t="s">
        <v>301</v>
      </c>
      <c r="AU780" s="255" t="s">
        <v>120</v>
      </c>
      <c r="AV780" s="14" t="s">
        <v>120</v>
      </c>
      <c r="AW780" s="14" t="s">
        <v>32</v>
      </c>
      <c r="AX780" s="14" t="s">
        <v>77</v>
      </c>
      <c r="AY780" s="255" t="s">
        <v>292</v>
      </c>
    </row>
    <row r="781" s="14" customFormat="1">
      <c r="A781" s="14"/>
      <c r="B781" s="245"/>
      <c r="C781" s="246"/>
      <c r="D781" s="236" t="s">
        <v>301</v>
      </c>
      <c r="E781" s="247" t="s">
        <v>1</v>
      </c>
      <c r="F781" s="248" t="s">
        <v>952</v>
      </c>
      <c r="G781" s="246"/>
      <c r="H781" s="249">
        <v>59.950000000000003</v>
      </c>
      <c r="I781" s="250"/>
      <c r="J781" s="246"/>
      <c r="K781" s="246"/>
      <c r="L781" s="251"/>
      <c r="M781" s="252"/>
      <c r="N781" s="253"/>
      <c r="O781" s="253"/>
      <c r="P781" s="253"/>
      <c r="Q781" s="253"/>
      <c r="R781" s="253"/>
      <c r="S781" s="253"/>
      <c r="T781" s="25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55" t="s">
        <v>301</v>
      </c>
      <c r="AU781" s="255" t="s">
        <v>120</v>
      </c>
      <c r="AV781" s="14" t="s">
        <v>120</v>
      </c>
      <c r="AW781" s="14" t="s">
        <v>32</v>
      </c>
      <c r="AX781" s="14" t="s">
        <v>77</v>
      </c>
      <c r="AY781" s="255" t="s">
        <v>292</v>
      </c>
    </row>
    <row r="782" s="14" customFormat="1">
      <c r="A782" s="14"/>
      <c r="B782" s="245"/>
      <c r="C782" s="246"/>
      <c r="D782" s="236" t="s">
        <v>301</v>
      </c>
      <c r="E782" s="247" t="s">
        <v>1</v>
      </c>
      <c r="F782" s="248" t="s">
        <v>953</v>
      </c>
      <c r="G782" s="246"/>
      <c r="H782" s="249">
        <v>54.25</v>
      </c>
      <c r="I782" s="250"/>
      <c r="J782" s="246"/>
      <c r="K782" s="246"/>
      <c r="L782" s="251"/>
      <c r="M782" s="252"/>
      <c r="N782" s="253"/>
      <c r="O782" s="253"/>
      <c r="P782" s="253"/>
      <c r="Q782" s="253"/>
      <c r="R782" s="253"/>
      <c r="S782" s="253"/>
      <c r="T782" s="25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5" t="s">
        <v>301</v>
      </c>
      <c r="AU782" s="255" t="s">
        <v>120</v>
      </c>
      <c r="AV782" s="14" t="s">
        <v>120</v>
      </c>
      <c r="AW782" s="14" t="s">
        <v>32</v>
      </c>
      <c r="AX782" s="14" t="s">
        <v>77</v>
      </c>
      <c r="AY782" s="255" t="s">
        <v>292</v>
      </c>
    </row>
    <row r="783" s="14" customFormat="1">
      <c r="A783" s="14"/>
      <c r="B783" s="245"/>
      <c r="C783" s="246"/>
      <c r="D783" s="236" t="s">
        <v>301</v>
      </c>
      <c r="E783" s="247" t="s">
        <v>1</v>
      </c>
      <c r="F783" s="248" t="s">
        <v>954</v>
      </c>
      <c r="G783" s="246"/>
      <c r="H783" s="249">
        <v>50.200000000000003</v>
      </c>
      <c r="I783" s="250"/>
      <c r="J783" s="246"/>
      <c r="K783" s="246"/>
      <c r="L783" s="251"/>
      <c r="M783" s="252"/>
      <c r="N783" s="253"/>
      <c r="O783" s="253"/>
      <c r="P783" s="253"/>
      <c r="Q783" s="253"/>
      <c r="R783" s="253"/>
      <c r="S783" s="253"/>
      <c r="T783" s="25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5" t="s">
        <v>301</v>
      </c>
      <c r="AU783" s="255" t="s">
        <v>120</v>
      </c>
      <c r="AV783" s="14" t="s">
        <v>120</v>
      </c>
      <c r="AW783" s="14" t="s">
        <v>32</v>
      </c>
      <c r="AX783" s="14" t="s">
        <v>77</v>
      </c>
      <c r="AY783" s="255" t="s">
        <v>292</v>
      </c>
    </row>
    <row r="784" s="14" customFormat="1">
      <c r="A784" s="14"/>
      <c r="B784" s="245"/>
      <c r="C784" s="246"/>
      <c r="D784" s="236" t="s">
        <v>301</v>
      </c>
      <c r="E784" s="247" t="s">
        <v>1</v>
      </c>
      <c r="F784" s="248" t="s">
        <v>955</v>
      </c>
      <c r="G784" s="246"/>
      <c r="H784" s="249">
        <v>75.549999999999997</v>
      </c>
      <c r="I784" s="250"/>
      <c r="J784" s="246"/>
      <c r="K784" s="246"/>
      <c r="L784" s="251"/>
      <c r="M784" s="252"/>
      <c r="N784" s="253"/>
      <c r="O784" s="253"/>
      <c r="P784" s="253"/>
      <c r="Q784" s="253"/>
      <c r="R784" s="253"/>
      <c r="S784" s="253"/>
      <c r="T784" s="25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5" t="s">
        <v>301</v>
      </c>
      <c r="AU784" s="255" t="s">
        <v>120</v>
      </c>
      <c r="AV784" s="14" t="s">
        <v>120</v>
      </c>
      <c r="AW784" s="14" t="s">
        <v>32</v>
      </c>
      <c r="AX784" s="14" t="s">
        <v>77</v>
      </c>
      <c r="AY784" s="255" t="s">
        <v>292</v>
      </c>
    </row>
    <row r="785" s="16" customFormat="1">
      <c r="A785" s="16"/>
      <c r="B785" s="267"/>
      <c r="C785" s="268"/>
      <c r="D785" s="236" t="s">
        <v>301</v>
      </c>
      <c r="E785" s="269" t="s">
        <v>244</v>
      </c>
      <c r="F785" s="270" t="s">
        <v>316</v>
      </c>
      <c r="G785" s="268"/>
      <c r="H785" s="271">
        <v>299.89999999999998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T785" s="277" t="s">
        <v>301</v>
      </c>
      <c r="AU785" s="277" t="s">
        <v>120</v>
      </c>
      <c r="AV785" s="16" t="s">
        <v>317</v>
      </c>
      <c r="AW785" s="16" t="s">
        <v>32</v>
      </c>
      <c r="AX785" s="16" t="s">
        <v>77</v>
      </c>
      <c r="AY785" s="277" t="s">
        <v>292</v>
      </c>
    </row>
    <row r="786" s="15" customFormat="1">
      <c r="A786" s="15"/>
      <c r="B786" s="256"/>
      <c r="C786" s="257"/>
      <c r="D786" s="236" t="s">
        <v>301</v>
      </c>
      <c r="E786" s="258" t="s">
        <v>1</v>
      </c>
      <c r="F786" s="259" t="s">
        <v>304</v>
      </c>
      <c r="G786" s="257"/>
      <c r="H786" s="260">
        <v>299.89999999999998</v>
      </c>
      <c r="I786" s="261"/>
      <c r="J786" s="257"/>
      <c r="K786" s="257"/>
      <c r="L786" s="262"/>
      <c r="M786" s="263"/>
      <c r="N786" s="264"/>
      <c r="O786" s="264"/>
      <c r="P786" s="264"/>
      <c r="Q786" s="264"/>
      <c r="R786" s="264"/>
      <c r="S786" s="264"/>
      <c r="T786" s="26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T786" s="266" t="s">
        <v>301</v>
      </c>
      <c r="AU786" s="266" t="s">
        <v>120</v>
      </c>
      <c r="AV786" s="15" t="s">
        <v>299</v>
      </c>
      <c r="AW786" s="15" t="s">
        <v>32</v>
      </c>
      <c r="AX786" s="15" t="s">
        <v>85</v>
      </c>
      <c r="AY786" s="266" t="s">
        <v>292</v>
      </c>
    </row>
    <row r="787" s="12" customFormat="1" ht="22.8" customHeight="1">
      <c r="A787" s="12"/>
      <c r="B787" s="205"/>
      <c r="C787" s="206"/>
      <c r="D787" s="207" t="s">
        <v>76</v>
      </c>
      <c r="E787" s="219" t="s">
        <v>346</v>
      </c>
      <c r="F787" s="219" t="s">
        <v>956</v>
      </c>
      <c r="G787" s="206"/>
      <c r="H787" s="206"/>
      <c r="I787" s="209"/>
      <c r="J787" s="220">
        <f>BK787</f>
        <v>0</v>
      </c>
      <c r="K787" s="206"/>
      <c r="L787" s="211"/>
      <c r="M787" s="212"/>
      <c r="N787" s="213"/>
      <c r="O787" s="213"/>
      <c r="P787" s="214">
        <f>SUM(P788:P1212)</f>
        <v>0</v>
      </c>
      <c r="Q787" s="213"/>
      <c r="R787" s="214">
        <f>SUM(R788:R1212)</f>
        <v>631.34194387000002</v>
      </c>
      <c r="S787" s="213"/>
      <c r="T787" s="215">
        <f>SUM(T788:T1212)</f>
        <v>0</v>
      </c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R787" s="216" t="s">
        <v>85</v>
      </c>
      <c r="AT787" s="217" t="s">
        <v>76</v>
      </c>
      <c r="AU787" s="217" t="s">
        <v>85</v>
      </c>
      <c r="AY787" s="216" t="s">
        <v>292</v>
      </c>
      <c r="BK787" s="218">
        <f>SUM(BK788:BK1212)</f>
        <v>0</v>
      </c>
    </row>
    <row r="788" s="2" customFormat="1" ht="33" customHeight="1">
      <c r="A788" s="39"/>
      <c r="B788" s="40"/>
      <c r="C788" s="221" t="s">
        <v>957</v>
      </c>
      <c r="D788" s="221" t="s">
        <v>294</v>
      </c>
      <c r="E788" s="222" t="s">
        <v>958</v>
      </c>
      <c r="F788" s="223" t="s">
        <v>959</v>
      </c>
      <c r="G788" s="224" t="s">
        <v>297</v>
      </c>
      <c r="H788" s="225">
        <v>2748.549</v>
      </c>
      <c r="I788" s="226"/>
      <c r="J788" s="227">
        <f>ROUND(I788*H788,2)</f>
        <v>0</v>
      </c>
      <c r="K788" s="223" t="s">
        <v>298</v>
      </c>
      <c r="L788" s="45"/>
      <c r="M788" s="228" t="s">
        <v>1</v>
      </c>
      <c r="N788" s="229" t="s">
        <v>43</v>
      </c>
      <c r="O788" s="92"/>
      <c r="P788" s="230">
        <f>O788*H788</f>
        <v>0</v>
      </c>
      <c r="Q788" s="230">
        <v>0.00067000000000000002</v>
      </c>
      <c r="R788" s="230">
        <f>Q788*H788</f>
        <v>1.84152783</v>
      </c>
      <c r="S788" s="230">
        <v>0</v>
      </c>
      <c r="T788" s="231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32" t="s">
        <v>299</v>
      </c>
      <c r="AT788" s="232" t="s">
        <v>294</v>
      </c>
      <c r="AU788" s="232" t="s">
        <v>120</v>
      </c>
      <c r="AY788" s="18" t="s">
        <v>292</v>
      </c>
      <c r="BE788" s="233">
        <f>IF(N788="základní",J788,0)</f>
        <v>0</v>
      </c>
      <c r="BF788" s="233">
        <f>IF(N788="snížená",J788,0)</f>
        <v>0</v>
      </c>
      <c r="BG788" s="233">
        <f>IF(N788="zákl. přenesená",J788,0)</f>
        <v>0</v>
      </c>
      <c r="BH788" s="233">
        <f>IF(N788="sníž. přenesená",J788,0)</f>
        <v>0</v>
      </c>
      <c r="BI788" s="233">
        <f>IF(N788="nulová",J788,0)</f>
        <v>0</v>
      </c>
      <c r="BJ788" s="18" t="s">
        <v>120</v>
      </c>
      <c r="BK788" s="233">
        <f>ROUND(I788*H788,2)</f>
        <v>0</v>
      </c>
      <c r="BL788" s="18" t="s">
        <v>299</v>
      </c>
      <c r="BM788" s="232" t="s">
        <v>960</v>
      </c>
    </row>
    <row r="789" s="14" customFormat="1">
      <c r="A789" s="14"/>
      <c r="B789" s="245"/>
      <c r="C789" s="246"/>
      <c r="D789" s="236" t="s">
        <v>301</v>
      </c>
      <c r="E789" s="247" t="s">
        <v>1</v>
      </c>
      <c r="F789" s="248" t="s">
        <v>961</v>
      </c>
      <c r="G789" s="246"/>
      <c r="H789" s="249">
        <v>2748.549</v>
      </c>
      <c r="I789" s="250"/>
      <c r="J789" s="246"/>
      <c r="K789" s="246"/>
      <c r="L789" s="251"/>
      <c r="M789" s="252"/>
      <c r="N789" s="253"/>
      <c r="O789" s="253"/>
      <c r="P789" s="253"/>
      <c r="Q789" s="253"/>
      <c r="R789" s="253"/>
      <c r="S789" s="253"/>
      <c r="T789" s="25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5" t="s">
        <v>301</v>
      </c>
      <c r="AU789" s="255" t="s">
        <v>120</v>
      </c>
      <c r="AV789" s="14" t="s">
        <v>120</v>
      </c>
      <c r="AW789" s="14" t="s">
        <v>32</v>
      </c>
      <c r="AX789" s="14" t="s">
        <v>85</v>
      </c>
      <c r="AY789" s="255" t="s">
        <v>292</v>
      </c>
    </row>
    <row r="790" s="2" customFormat="1" ht="33" customHeight="1">
      <c r="A790" s="39"/>
      <c r="B790" s="40"/>
      <c r="C790" s="221" t="s">
        <v>962</v>
      </c>
      <c r="D790" s="221" t="s">
        <v>294</v>
      </c>
      <c r="E790" s="222" t="s">
        <v>963</v>
      </c>
      <c r="F790" s="223" t="s">
        <v>964</v>
      </c>
      <c r="G790" s="224" t="s">
        <v>407</v>
      </c>
      <c r="H790" s="225">
        <v>312</v>
      </c>
      <c r="I790" s="226"/>
      <c r="J790" s="227">
        <f>ROUND(I790*H790,2)</f>
        <v>0</v>
      </c>
      <c r="K790" s="223" t="s">
        <v>298</v>
      </c>
      <c r="L790" s="45"/>
      <c r="M790" s="228" t="s">
        <v>1</v>
      </c>
      <c r="N790" s="229" t="s">
        <v>43</v>
      </c>
      <c r="O790" s="92"/>
      <c r="P790" s="230">
        <f>O790*H790</f>
        <v>0</v>
      </c>
      <c r="Q790" s="230">
        <v>0</v>
      </c>
      <c r="R790" s="230">
        <f>Q790*H790</f>
        <v>0</v>
      </c>
      <c r="S790" s="230">
        <v>0</v>
      </c>
      <c r="T790" s="231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32" t="s">
        <v>299</v>
      </c>
      <c r="AT790" s="232" t="s">
        <v>294</v>
      </c>
      <c r="AU790" s="232" t="s">
        <v>120</v>
      </c>
      <c r="AY790" s="18" t="s">
        <v>292</v>
      </c>
      <c r="BE790" s="233">
        <f>IF(N790="základní",J790,0)</f>
        <v>0</v>
      </c>
      <c r="BF790" s="233">
        <f>IF(N790="snížená",J790,0)</f>
        <v>0</v>
      </c>
      <c r="BG790" s="233">
        <f>IF(N790="zákl. přenesená",J790,0)</f>
        <v>0</v>
      </c>
      <c r="BH790" s="233">
        <f>IF(N790="sníž. přenesená",J790,0)</f>
        <v>0</v>
      </c>
      <c r="BI790" s="233">
        <f>IF(N790="nulová",J790,0)</f>
        <v>0</v>
      </c>
      <c r="BJ790" s="18" t="s">
        <v>120</v>
      </c>
      <c r="BK790" s="233">
        <f>ROUND(I790*H790,2)</f>
        <v>0</v>
      </c>
      <c r="BL790" s="18" t="s">
        <v>299</v>
      </c>
      <c r="BM790" s="232" t="s">
        <v>965</v>
      </c>
    </row>
    <row r="791" s="13" customFormat="1">
      <c r="A791" s="13"/>
      <c r="B791" s="234"/>
      <c r="C791" s="235"/>
      <c r="D791" s="236" t="s">
        <v>301</v>
      </c>
      <c r="E791" s="237" t="s">
        <v>1</v>
      </c>
      <c r="F791" s="238" t="s">
        <v>772</v>
      </c>
      <c r="G791" s="235"/>
      <c r="H791" s="237" t="s">
        <v>1</v>
      </c>
      <c r="I791" s="239"/>
      <c r="J791" s="235"/>
      <c r="K791" s="235"/>
      <c r="L791" s="240"/>
      <c r="M791" s="241"/>
      <c r="N791" s="242"/>
      <c r="O791" s="242"/>
      <c r="P791" s="242"/>
      <c r="Q791" s="242"/>
      <c r="R791" s="242"/>
      <c r="S791" s="242"/>
      <c r="T791" s="243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4" t="s">
        <v>301</v>
      </c>
      <c r="AU791" s="244" t="s">
        <v>120</v>
      </c>
      <c r="AV791" s="13" t="s">
        <v>85</v>
      </c>
      <c r="AW791" s="13" t="s">
        <v>32</v>
      </c>
      <c r="AX791" s="13" t="s">
        <v>77</v>
      </c>
      <c r="AY791" s="244" t="s">
        <v>292</v>
      </c>
    </row>
    <row r="792" s="14" customFormat="1">
      <c r="A792" s="14"/>
      <c r="B792" s="245"/>
      <c r="C792" s="246"/>
      <c r="D792" s="236" t="s">
        <v>301</v>
      </c>
      <c r="E792" s="247" t="s">
        <v>1</v>
      </c>
      <c r="F792" s="248" t="s">
        <v>773</v>
      </c>
      <c r="G792" s="246"/>
      <c r="H792" s="249">
        <v>52</v>
      </c>
      <c r="I792" s="250"/>
      <c r="J792" s="246"/>
      <c r="K792" s="246"/>
      <c r="L792" s="251"/>
      <c r="M792" s="252"/>
      <c r="N792" s="253"/>
      <c r="O792" s="253"/>
      <c r="P792" s="253"/>
      <c r="Q792" s="253"/>
      <c r="R792" s="253"/>
      <c r="S792" s="253"/>
      <c r="T792" s="25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5" t="s">
        <v>301</v>
      </c>
      <c r="AU792" s="255" t="s">
        <v>120</v>
      </c>
      <c r="AV792" s="14" t="s">
        <v>120</v>
      </c>
      <c r="AW792" s="14" t="s">
        <v>32</v>
      </c>
      <c r="AX792" s="14" t="s">
        <v>77</v>
      </c>
      <c r="AY792" s="255" t="s">
        <v>292</v>
      </c>
    </row>
    <row r="793" s="13" customFormat="1">
      <c r="A793" s="13"/>
      <c r="B793" s="234"/>
      <c r="C793" s="235"/>
      <c r="D793" s="236" t="s">
        <v>301</v>
      </c>
      <c r="E793" s="237" t="s">
        <v>1</v>
      </c>
      <c r="F793" s="238" t="s">
        <v>774</v>
      </c>
      <c r="G793" s="235"/>
      <c r="H793" s="237" t="s">
        <v>1</v>
      </c>
      <c r="I793" s="239"/>
      <c r="J793" s="235"/>
      <c r="K793" s="235"/>
      <c r="L793" s="240"/>
      <c r="M793" s="241"/>
      <c r="N793" s="242"/>
      <c r="O793" s="242"/>
      <c r="P793" s="242"/>
      <c r="Q793" s="242"/>
      <c r="R793" s="242"/>
      <c r="S793" s="242"/>
      <c r="T793" s="243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4" t="s">
        <v>301</v>
      </c>
      <c r="AU793" s="244" t="s">
        <v>120</v>
      </c>
      <c r="AV793" s="13" t="s">
        <v>85</v>
      </c>
      <c r="AW793" s="13" t="s">
        <v>32</v>
      </c>
      <c r="AX793" s="13" t="s">
        <v>77</v>
      </c>
      <c r="AY793" s="244" t="s">
        <v>292</v>
      </c>
    </row>
    <row r="794" s="14" customFormat="1">
      <c r="A794" s="14"/>
      <c r="B794" s="245"/>
      <c r="C794" s="246"/>
      <c r="D794" s="236" t="s">
        <v>301</v>
      </c>
      <c r="E794" s="247" t="s">
        <v>1</v>
      </c>
      <c r="F794" s="248" t="s">
        <v>775</v>
      </c>
      <c r="G794" s="246"/>
      <c r="H794" s="249">
        <v>4</v>
      </c>
      <c r="I794" s="250"/>
      <c r="J794" s="246"/>
      <c r="K794" s="246"/>
      <c r="L794" s="251"/>
      <c r="M794" s="252"/>
      <c r="N794" s="253"/>
      <c r="O794" s="253"/>
      <c r="P794" s="253"/>
      <c r="Q794" s="253"/>
      <c r="R794" s="253"/>
      <c r="S794" s="253"/>
      <c r="T794" s="25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5" t="s">
        <v>301</v>
      </c>
      <c r="AU794" s="255" t="s">
        <v>120</v>
      </c>
      <c r="AV794" s="14" t="s">
        <v>120</v>
      </c>
      <c r="AW794" s="14" t="s">
        <v>32</v>
      </c>
      <c r="AX794" s="14" t="s">
        <v>77</v>
      </c>
      <c r="AY794" s="255" t="s">
        <v>292</v>
      </c>
    </row>
    <row r="795" s="13" customFormat="1">
      <c r="A795" s="13"/>
      <c r="B795" s="234"/>
      <c r="C795" s="235"/>
      <c r="D795" s="236" t="s">
        <v>301</v>
      </c>
      <c r="E795" s="237" t="s">
        <v>1</v>
      </c>
      <c r="F795" s="238" t="s">
        <v>776</v>
      </c>
      <c r="G795" s="235"/>
      <c r="H795" s="237" t="s">
        <v>1</v>
      </c>
      <c r="I795" s="239"/>
      <c r="J795" s="235"/>
      <c r="K795" s="235"/>
      <c r="L795" s="240"/>
      <c r="M795" s="241"/>
      <c r="N795" s="242"/>
      <c r="O795" s="242"/>
      <c r="P795" s="242"/>
      <c r="Q795" s="242"/>
      <c r="R795" s="242"/>
      <c r="S795" s="242"/>
      <c r="T795" s="243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4" t="s">
        <v>301</v>
      </c>
      <c r="AU795" s="244" t="s">
        <v>120</v>
      </c>
      <c r="AV795" s="13" t="s">
        <v>85</v>
      </c>
      <c r="AW795" s="13" t="s">
        <v>32</v>
      </c>
      <c r="AX795" s="13" t="s">
        <v>77</v>
      </c>
      <c r="AY795" s="244" t="s">
        <v>292</v>
      </c>
    </row>
    <row r="796" s="14" customFormat="1">
      <c r="A796" s="14"/>
      <c r="B796" s="245"/>
      <c r="C796" s="246"/>
      <c r="D796" s="236" t="s">
        <v>301</v>
      </c>
      <c r="E796" s="247" t="s">
        <v>1</v>
      </c>
      <c r="F796" s="248" t="s">
        <v>775</v>
      </c>
      <c r="G796" s="246"/>
      <c r="H796" s="249">
        <v>4</v>
      </c>
      <c r="I796" s="250"/>
      <c r="J796" s="246"/>
      <c r="K796" s="246"/>
      <c r="L796" s="251"/>
      <c r="M796" s="252"/>
      <c r="N796" s="253"/>
      <c r="O796" s="253"/>
      <c r="P796" s="253"/>
      <c r="Q796" s="253"/>
      <c r="R796" s="253"/>
      <c r="S796" s="253"/>
      <c r="T796" s="25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5" t="s">
        <v>301</v>
      </c>
      <c r="AU796" s="255" t="s">
        <v>120</v>
      </c>
      <c r="AV796" s="14" t="s">
        <v>120</v>
      </c>
      <c r="AW796" s="14" t="s">
        <v>32</v>
      </c>
      <c r="AX796" s="14" t="s">
        <v>77</v>
      </c>
      <c r="AY796" s="255" t="s">
        <v>292</v>
      </c>
    </row>
    <row r="797" s="13" customFormat="1">
      <c r="A797" s="13"/>
      <c r="B797" s="234"/>
      <c r="C797" s="235"/>
      <c r="D797" s="236" t="s">
        <v>301</v>
      </c>
      <c r="E797" s="237" t="s">
        <v>1</v>
      </c>
      <c r="F797" s="238" t="s">
        <v>777</v>
      </c>
      <c r="G797" s="235"/>
      <c r="H797" s="237" t="s">
        <v>1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44" t="s">
        <v>301</v>
      </c>
      <c r="AU797" s="244" t="s">
        <v>120</v>
      </c>
      <c r="AV797" s="13" t="s">
        <v>85</v>
      </c>
      <c r="AW797" s="13" t="s">
        <v>32</v>
      </c>
      <c r="AX797" s="13" t="s">
        <v>77</v>
      </c>
      <c r="AY797" s="244" t="s">
        <v>292</v>
      </c>
    </row>
    <row r="798" s="14" customFormat="1">
      <c r="A798" s="14"/>
      <c r="B798" s="245"/>
      <c r="C798" s="246"/>
      <c r="D798" s="236" t="s">
        <v>301</v>
      </c>
      <c r="E798" s="247" t="s">
        <v>1</v>
      </c>
      <c r="F798" s="248" t="s">
        <v>778</v>
      </c>
      <c r="G798" s="246"/>
      <c r="H798" s="249">
        <v>16</v>
      </c>
      <c r="I798" s="250"/>
      <c r="J798" s="246"/>
      <c r="K798" s="246"/>
      <c r="L798" s="251"/>
      <c r="M798" s="252"/>
      <c r="N798" s="253"/>
      <c r="O798" s="253"/>
      <c r="P798" s="253"/>
      <c r="Q798" s="253"/>
      <c r="R798" s="253"/>
      <c r="S798" s="253"/>
      <c r="T798" s="25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5" t="s">
        <v>301</v>
      </c>
      <c r="AU798" s="255" t="s">
        <v>120</v>
      </c>
      <c r="AV798" s="14" t="s">
        <v>120</v>
      </c>
      <c r="AW798" s="14" t="s">
        <v>32</v>
      </c>
      <c r="AX798" s="14" t="s">
        <v>77</v>
      </c>
      <c r="AY798" s="255" t="s">
        <v>292</v>
      </c>
    </row>
    <row r="799" s="13" customFormat="1">
      <c r="A799" s="13"/>
      <c r="B799" s="234"/>
      <c r="C799" s="235"/>
      <c r="D799" s="236" t="s">
        <v>301</v>
      </c>
      <c r="E799" s="237" t="s">
        <v>1</v>
      </c>
      <c r="F799" s="238" t="s">
        <v>779</v>
      </c>
      <c r="G799" s="235"/>
      <c r="H799" s="237" t="s">
        <v>1</v>
      </c>
      <c r="I799" s="239"/>
      <c r="J799" s="235"/>
      <c r="K799" s="235"/>
      <c r="L799" s="240"/>
      <c r="M799" s="241"/>
      <c r="N799" s="242"/>
      <c r="O799" s="242"/>
      <c r="P799" s="242"/>
      <c r="Q799" s="242"/>
      <c r="R799" s="242"/>
      <c r="S799" s="242"/>
      <c r="T799" s="243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4" t="s">
        <v>301</v>
      </c>
      <c r="AU799" s="244" t="s">
        <v>120</v>
      </c>
      <c r="AV799" s="13" t="s">
        <v>85</v>
      </c>
      <c r="AW799" s="13" t="s">
        <v>32</v>
      </c>
      <c r="AX799" s="13" t="s">
        <v>77</v>
      </c>
      <c r="AY799" s="244" t="s">
        <v>292</v>
      </c>
    </row>
    <row r="800" s="14" customFormat="1">
      <c r="A800" s="14"/>
      <c r="B800" s="245"/>
      <c r="C800" s="246"/>
      <c r="D800" s="236" t="s">
        <v>301</v>
      </c>
      <c r="E800" s="247" t="s">
        <v>1</v>
      </c>
      <c r="F800" s="248" t="s">
        <v>780</v>
      </c>
      <c r="G800" s="246"/>
      <c r="H800" s="249">
        <v>28</v>
      </c>
      <c r="I800" s="250"/>
      <c r="J800" s="246"/>
      <c r="K800" s="246"/>
      <c r="L800" s="251"/>
      <c r="M800" s="252"/>
      <c r="N800" s="253"/>
      <c r="O800" s="253"/>
      <c r="P800" s="253"/>
      <c r="Q800" s="253"/>
      <c r="R800" s="253"/>
      <c r="S800" s="253"/>
      <c r="T800" s="25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55" t="s">
        <v>301</v>
      </c>
      <c r="AU800" s="255" t="s">
        <v>120</v>
      </c>
      <c r="AV800" s="14" t="s">
        <v>120</v>
      </c>
      <c r="AW800" s="14" t="s">
        <v>32</v>
      </c>
      <c r="AX800" s="14" t="s">
        <v>77</v>
      </c>
      <c r="AY800" s="255" t="s">
        <v>292</v>
      </c>
    </row>
    <row r="801" s="13" customFormat="1">
      <c r="A801" s="13"/>
      <c r="B801" s="234"/>
      <c r="C801" s="235"/>
      <c r="D801" s="236" t="s">
        <v>301</v>
      </c>
      <c r="E801" s="237" t="s">
        <v>1</v>
      </c>
      <c r="F801" s="238" t="s">
        <v>781</v>
      </c>
      <c r="G801" s="235"/>
      <c r="H801" s="237" t="s">
        <v>1</v>
      </c>
      <c r="I801" s="239"/>
      <c r="J801" s="235"/>
      <c r="K801" s="235"/>
      <c r="L801" s="240"/>
      <c r="M801" s="241"/>
      <c r="N801" s="242"/>
      <c r="O801" s="242"/>
      <c r="P801" s="242"/>
      <c r="Q801" s="242"/>
      <c r="R801" s="242"/>
      <c r="S801" s="242"/>
      <c r="T801" s="243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4" t="s">
        <v>301</v>
      </c>
      <c r="AU801" s="244" t="s">
        <v>120</v>
      </c>
      <c r="AV801" s="13" t="s">
        <v>85</v>
      </c>
      <c r="AW801" s="13" t="s">
        <v>32</v>
      </c>
      <c r="AX801" s="13" t="s">
        <v>77</v>
      </c>
      <c r="AY801" s="244" t="s">
        <v>292</v>
      </c>
    </row>
    <row r="802" s="14" customFormat="1">
      <c r="A802" s="14"/>
      <c r="B802" s="245"/>
      <c r="C802" s="246"/>
      <c r="D802" s="236" t="s">
        <v>301</v>
      </c>
      <c r="E802" s="247" t="s">
        <v>1</v>
      </c>
      <c r="F802" s="248" t="s">
        <v>775</v>
      </c>
      <c r="G802" s="246"/>
      <c r="H802" s="249">
        <v>4</v>
      </c>
      <c r="I802" s="250"/>
      <c r="J802" s="246"/>
      <c r="K802" s="246"/>
      <c r="L802" s="251"/>
      <c r="M802" s="252"/>
      <c r="N802" s="253"/>
      <c r="O802" s="253"/>
      <c r="P802" s="253"/>
      <c r="Q802" s="253"/>
      <c r="R802" s="253"/>
      <c r="S802" s="253"/>
      <c r="T802" s="25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5" t="s">
        <v>301</v>
      </c>
      <c r="AU802" s="255" t="s">
        <v>120</v>
      </c>
      <c r="AV802" s="14" t="s">
        <v>120</v>
      </c>
      <c r="AW802" s="14" t="s">
        <v>32</v>
      </c>
      <c r="AX802" s="14" t="s">
        <v>77</v>
      </c>
      <c r="AY802" s="255" t="s">
        <v>292</v>
      </c>
    </row>
    <row r="803" s="13" customFormat="1">
      <c r="A803" s="13"/>
      <c r="B803" s="234"/>
      <c r="C803" s="235"/>
      <c r="D803" s="236" t="s">
        <v>301</v>
      </c>
      <c r="E803" s="237" t="s">
        <v>1</v>
      </c>
      <c r="F803" s="238" t="s">
        <v>782</v>
      </c>
      <c r="G803" s="235"/>
      <c r="H803" s="237" t="s">
        <v>1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4" t="s">
        <v>301</v>
      </c>
      <c r="AU803" s="244" t="s">
        <v>120</v>
      </c>
      <c r="AV803" s="13" t="s">
        <v>85</v>
      </c>
      <c r="AW803" s="13" t="s">
        <v>32</v>
      </c>
      <c r="AX803" s="13" t="s">
        <v>77</v>
      </c>
      <c r="AY803" s="244" t="s">
        <v>292</v>
      </c>
    </row>
    <row r="804" s="14" customFormat="1">
      <c r="A804" s="14"/>
      <c r="B804" s="245"/>
      <c r="C804" s="246"/>
      <c r="D804" s="236" t="s">
        <v>301</v>
      </c>
      <c r="E804" s="247" t="s">
        <v>1</v>
      </c>
      <c r="F804" s="248" t="s">
        <v>775</v>
      </c>
      <c r="G804" s="246"/>
      <c r="H804" s="249">
        <v>4</v>
      </c>
      <c r="I804" s="250"/>
      <c r="J804" s="246"/>
      <c r="K804" s="246"/>
      <c r="L804" s="251"/>
      <c r="M804" s="252"/>
      <c r="N804" s="253"/>
      <c r="O804" s="253"/>
      <c r="P804" s="253"/>
      <c r="Q804" s="253"/>
      <c r="R804" s="253"/>
      <c r="S804" s="253"/>
      <c r="T804" s="25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5" t="s">
        <v>301</v>
      </c>
      <c r="AU804" s="255" t="s">
        <v>120</v>
      </c>
      <c r="AV804" s="14" t="s">
        <v>120</v>
      </c>
      <c r="AW804" s="14" t="s">
        <v>32</v>
      </c>
      <c r="AX804" s="14" t="s">
        <v>77</v>
      </c>
      <c r="AY804" s="255" t="s">
        <v>292</v>
      </c>
    </row>
    <row r="805" s="13" customFormat="1">
      <c r="A805" s="13"/>
      <c r="B805" s="234"/>
      <c r="C805" s="235"/>
      <c r="D805" s="236" t="s">
        <v>301</v>
      </c>
      <c r="E805" s="237" t="s">
        <v>1</v>
      </c>
      <c r="F805" s="238" t="s">
        <v>787</v>
      </c>
      <c r="G805" s="235"/>
      <c r="H805" s="237" t="s">
        <v>1</v>
      </c>
      <c r="I805" s="239"/>
      <c r="J805" s="235"/>
      <c r="K805" s="235"/>
      <c r="L805" s="240"/>
      <c r="M805" s="241"/>
      <c r="N805" s="242"/>
      <c r="O805" s="242"/>
      <c r="P805" s="242"/>
      <c r="Q805" s="242"/>
      <c r="R805" s="242"/>
      <c r="S805" s="242"/>
      <c r="T805" s="243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4" t="s">
        <v>301</v>
      </c>
      <c r="AU805" s="244" t="s">
        <v>120</v>
      </c>
      <c r="AV805" s="13" t="s">
        <v>85</v>
      </c>
      <c r="AW805" s="13" t="s">
        <v>32</v>
      </c>
      <c r="AX805" s="13" t="s">
        <v>77</v>
      </c>
      <c r="AY805" s="244" t="s">
        <v>292</v>
      </c>
    </row>
    <row r="806" s="14" customFormat="1">
      <c r="A806" s="14"/>
      <c r="B806" s="245"/>
      <c r="C806" s="246"/>
      <c r="D806" s="236" t="s">
        <v>301</v>
      </c>
      <c r="E806" s="247" t="s">
        <v>1</v>
      </c>
      <c r="F806" s="248" t="s">
        <v>788</v>
      </c>
      <c r="G806" s="246"/>
      <c r="H806" s="249">
        <v>176</v>
      </c>
      <c r="I806" s="250"/>
      <c r="J806" s="246"/>
      <c r="K806" s="246"/>
      <c r="L806" s="251"/>
      <c r="M806" s="252"/>
      <c r="N806" s="253"/>
      <c r="O806" s="253"/>
      <c r="P806" s="253"/>
      <c r="Q806" s="253"/>
      <c r="R806" s="253"/>
      <c r="S806" s="253"/>
      <c r="T806" s="25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55" t="s">
        <v>301</v>
      </c>
      <c r="AU806" s="255" t="s">
        <v>120</v>
      </c>
      <c r="AV806" s="14" t="s">
        <v>120</v>
      </c>
      <c r="AW806" s="14" t="s">
        <v>32</v>
      </c>
      <c r="AX806" s="14" t="s">
        <v>77</v>
      </c>
      <c r="AY806" s="255" t="s">
        <v>292</v>
      </c>
    </row>
    <row r="807" s="13" customFormat="1">
      <c r="A807" s="13"/>
      <c r="B807" s="234"/>
      <c r="C807" s="235"/>
      <c r="D807" s="236" t="s">
        <v>301</v>
      </c>
      <c r="E807" s="237" t="s">
        <v>1</v>
      </c>
      <c r="F807" s="238" t="s">
        <v>789</v>
      </c>
      <c r="G807" s="235"/>
      <c r="H807" s="237" t="s">
        <v>1</v>
      </c>
      <c r="I807" s="239"/>
      <c r="J807" s="235"/>
      <c r="K807" s="235"/>
      <c r="L807" s="240"/>
      <c r="M807" s="241"/>
      <c r="N807" s="242"/>
      <c r="O807" s="242"/>
      <c r="P807" s="242"/>
      <c r="Q807" s="242"/>
      <c r="R807" s="242"/>
      <c r="S807" s="242"/>
      <c r="T807" s="243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4" t="s">
        <v>301</v>
      </c>
      <c r="AU807" s="244" t="s">
        <v>120</v>
      </c>
      <c r="AV807" s="13" t="s">
        <v>85</v>
      </c>
      <c r="AW807" s="13" t="s">
        <v>32</v>
      </c>
      <c r="AX807" s="13" t="s">
        <v>77</v>
      </c>
      <c r="AY807" s="244" t="s">
        <v>292</v>
      </c>
    </row>
    <row r="808" s="14" customFormat="1">
      <c r="A808" s="14"/>
      <c r="B808" s="245"/>
      <c r="C808" s="246"/>
      <c r="D808" s="236" t="s">
        <v>301</v>
      </c>
      <c r="E808" s="247" t="s">
        <v>1</v>
      </c>
      <c r="F808" s="248" t="s">
        <v>790</v>
      </c>
      <c r="G808" s="246"/>
      <c r="H808" s="249">
        <v>8</v>
      </c>
      <c r="I808" s="250"/>
      <c r="J808" s="246"/>
      <c r="K808" s="246"/>
      <c r="L808" s="251"/>
      <c r="M808" s="252"/>
      <c r="N808" s="253"/>
      <c r="O808" s="253"/>
      <c r="P808" s="253"/>
      <c r="Q808" s="253"/>
      <c r="R808" s="253"/>
      <c r="S808" s="253"/>
      <c r="T808" s="25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5" t="s">
        <v>301</v>
      </c>
      <c r="AU808" s="255" t="s">
        <v>120</v>
      </c>
      <c r="AV808" s="14" t="s">
        <v>120</v>
      </c>
      <c r="AW808" s="14" t="s">
        <v>32</v>
      </c>
      <c r="AX808" s="14" t="s">
        <v>77</v>
      </c>
      <c r="AY808" s="255" t="s">
        <v>292</v>
      </c>
    </row>
    <row r="809" s="13" customFormat="1">
      <c r="A809" s="13"/>
      <c r="B809" s="234"/>
      <c r="C809" s="235"/>
      <c r="D809" s="236" t="s">
        <v>301</v>
      </c>
      <c r="E809" s="237" t="s">
        <v>1</v>
      </c>
      <c r="F809" s="238" t="s">
        <v>791</v>
      </c>
      <c r="G809" s="235"/>
      <c r="H809" s="237" t="s">
        <v>1</v>
      </c>
      <c r="I809" s="239"/>
      <c r="J809" s="235"/>
      <c r="K809" s="235"/>
      <c r="L809" s="240"/>
      <c r="M809" s="241"/>
      <c r="N809" s="242"/>
      <c r="O809" s="242"/>
      <c r="P809" s="242"/>
      <c r="Q809" s="242"/>
      <c r="R809" s="242"/>
      <c r="S809" s="242"/>
      <c r="T809" s="243"/>
      <c r="U809" s="13"/>
      <c r="V809" s="13"/>
      <c r="W809" s="13"/>
      <c r="X809" s="13"/>
      <c r="Y809" s="13"/>
      <c r="Z809" s="13"/>
      <c r="AA809" s="13"/>
      <c r="AB809" s="13"/>
      <c r="AC809" s="13"/>
      <c r="AD809" s="13"/>
      <c r="AE809" s="13"/>
      <c r="AT809" s="244" t="s">
        <v>301</v>
      </c>
      <c r="AU809" s="244" t="s">
        <v>120</v>
      </c>
      <c r="AV809" s="13" t="s">
        <v>85</v>
      </c>
      <c r="AW809" s="13" t="s">
        <v>32</v>
      </c>
      <c r="AX809" s="13" t="s">
        <v>77</v>
      </c>
      <c r="AY809" s="244" t="s">
        <v>292</v>
      </c>
    </row>
    <row r="810" s="14" customFormat="1">
      <c r="A810" s="14"/>
      <c r="B810" s="245"/>
      <c r="C810" s="246"/>
      <c r="D810" s="236" t="s">
        <v>301</v>
      </c>
      <c r="E810" s="247" t="s">
        <v>1</v>
      </c>
      <c r="F810" s="248" t="s">
        <v>778</v>
      </c>
      <c r="G810" s="246"/>
      <c r="H810" s="249">
        <v>16</v>
      </c>
      <c r="I810" s="250"/>
      <c r="J810" s="246"/>
      <c r="K810" s="246"/>
      <c r="L810" s="251"/>
      <c r="M810" s="252"/>
      <c r="N810" s="253"/>
      <c r="O810" s="253"/>
      <c r="P810" s="253"/>
      <c r="Q810" s="253"/>
      <c r="R810" s="253"/>
      <c r="S810" s="253"/>
      <c r="T810" s="25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T810" s="255" t="s">
        <v>301</v>
      </c>
      <c r="AU810" s="255" t="s">
        <v>120</v>
      </c>
      <c r="AV810" s="14" t="s">
        <v>120</v>
      </c>
      <c r="AW810" s="14" t="s">
        <v>32</v>
      </c>
      <c r="AX810" s="14" t="s">
        <v>77</v>
      </c>
      <c r="AY810" s="255" t="s">
        <v>292</v>
      </c>
    </row>
    <row r="811" s="15" customFormat="1">
      <c r="A811" s="15"/>
      <c r="B811" s="256"/>
      <c r="C811" s="257"/>
      <c r="D811" s="236" t="s">
        <v>301</v>
      </c>
      <c r="E811" s="258" t="s">
        <v>1</v>
      </c>
      <c r="F811" s="259" t="s">
        <v>304</v>
      </c>
      <c r="G811" s="257"/>
      <c r="H811" s="260">
        <v>312</v>
      </c>
      <c r="I811" s="261"/>
      <c r="J811" s="257"/>
      <c r="K811" s="257"/>
      <c r="L811" s="262"/>
      <c r="M811" s="263"/>
      <c r="N811" s="264"/>
      <c r="O811" s="264"/>
      <c r="P811" s="264"/>
      <c r="Q811" s="264"/>
      <c r="R811" s="264"/>
      <c r="S811" s="264"/>
      <c r="T811" s="26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T811" s="266" t="s">
        <v>301</v>
      </c>
      <c r="AU811" s="266" t="s">
        <v>120</v>
      </c>
      <c r="AV811" s="15" t="s">
        <v>299</v>
      </c>
      <c r="AW811" s="15" t="s">
        <v>32</v>
      </c>
      <c r="AX811" s="15" t="s">
        <v>85</v>
      </c>
      <c r="AY811" s="266" t="s">
        <v>292</v>
      </c>
    </row>
    <row r="812" s="2" customFormat="1" ht="24.15" customHeight="1">
      <c r="A812" s="39"/>
      <c r="B812" s="40"/>
      <c r="C812" s="221" t="s">
        <v>966</v>
      </c>
      <c r="D812" s="221" t="s">
        <v>294</v>
      </c>
      <c r="E812" s="222" t="s">
        <v>967</v>
      </c>
      <c r="F812" s="223" t="s">
        <v>968</v>
      </c>
      <c r="G812" s="224" t="s">
        <v>297</v>
      </c>
      <c r="H812" s="225">
        <v>2748.549</v>
      </c>
      <c r="I812" s="226"/>
      <c r="J812" s="227">
        <f>ROUND(I812*H812,2)</f>
        <v>0</v>
      </c>
      <c r="K812" s="223" t="s">
        <v>298</v>
      </c>
      <c r="L812" s="45"/>
      <c r="M812" s="228" t="s">
        <v>1</v>
      </c>
      <c r="N812" s="229" t="s">
        <v>43</v>
      </c>
      <c r="O812" s="92"/>
      <c r="P812" s="230">
        <f>O812*H812</f>
        <v>0</v>
      </c>
      <c r="Q812" s="230">
        <v>0.00025999999999999998</v>
      </c>
      <c r="R812" s="230">
        <f>Q812*H812</f>
        <v>0.71462273999999992</v>
      </c>
      <c r="S812" s="230">
        <v>0</v>
      </c>
      <c r="T812" s="231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32" t="s">
        <v>299</v>
      </c>
      <c r="AT812" s="232" t="s">
        <v>294</v>
      </c>
      <c r="AU812" s="232" t="s">
        <v>120</v>
      </c>
      <c r="AY812" s="18" t="s">
        <v>292</v>
      </c>
      <c r="BE812" s="233">
        <f>IF(N812="základní",J812,0)</f>
        <v>0</v>
      </c>
      <c r="BF812" s="233">
        <f>IF(N812="snížená",J812,0)</f>
        <v>0</v>
      </c>
      <c r="BG812" s="233">
        <f>IF(N812="zákl. přenesená",J812,0)</f>
        <v>0</v>
      </c>
      <c r="BH812" s="233">
        <f>IF(N812="sníž. přenesená",J812,0)</f>
        <v>0</v>
      </c>
      <c r="BI812" s="233">
        <f>IF(N812="nulová",J812,0)</f>
        <v>0</v>
      </c>
      <c r="BJ812" s="18" t="s">
        <v>120</v>
      </c>
      <c r="BK812" s="233">
        <f>ROUND(I812*H812,2)</f>
        <v>0</v>
      </c>
      <c r="BL812" s="18" t="s">
        <v>299</v>
      </c>
      <c r="BM812" s="232" t="s">
        <v>969</v>
      </c>
    </row>
    <row r="813" s="2" customFormat="1" ht="33" customHeight="1">
      <c r="A813" s="39"/>
      <c r="B813" s="40"/>
      <c r="C813" s="221" t="s">
        <v>970</v>
      </c>
      <c r="D813" s="221" t="s">
        <v>294</v>
      </c>
      <c r="E813" s="222" t="s">
        <v>971</v>
      </c>
      <c r="F813" s="223" t="s">
        <v>972</v>
      </c>
      <c r="G813" s="224" t="s">
        <v>297</v>
      </c>
      <c r="H813" s="225">
        <v>6.0899999999999999</v>
      </c>
      <c r="I813" s="226"/>
      <c r="J813" s="227">
        <f>ROUND(I813*H813,2)</f>
        <v>0</v>
      </c>
      <c r="K813" s="223" t="s">
        <v>298</v>
      </c>
      <c r="L813" s="45"/>
      <c r="M813" s="228" t="s">
        <v>1</v>
      </c>
      <c r="N813" s="229" t="s">
        <v>43</v>
      </c>
      <c r="O813" s="92"/>
      <c r="P813" s="230">
        <f>O813*H813</f>
        <v>0</v>
      </c>
      <c r="Q813" s="230">
        <v>0.01103</v>
      </c>
      <c r="R813" s="230">
        <f>Q813*H813</f>
        <v>0.067172700000000002</v>
      </c>
      <c r="S813" s="230">
        <v>0</v>
      </c>
      <c r="T813" s="231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32" t="s">
        <v>299</v>
      </c>
      <c r="AT813" s="232" t="s">
        <v>294</v>
      </c>
      <c r="AU813" s="232" t="s">
        <v>120</v>
      </c>
      <c r="AY813" s="18" t="s">
        <v>292</v>
      </c>
      <c r="BE813" s="233">
        <f>IF(N813="základní",J813,0)</f>
        <v>0</v>
      </c>
      <c r="BF813" s="233">
        <f>IF(N813="snížená",J813,0)</f>
        <v>0</v>
      </c>
      <c r="BG813" s="233">
        <f>IF(N813="zákl. přenesená",J813,0)</f>
        <v>0</v>
      </c>
      <c r="BH813" s="233">
        <f>IF(N813="sníž. přenesená",J813,0)</f>
        <v>0</v>
      </c>
      <c r="BI813" s="233">
        <f>IF(N813="nulová",J813,0)</f>
        <v>0</v>
      </c>
      <c r="BJ813" s="18" t="s">
        <v>120</v>
      </c>
      <c r="BK813" s="233">
        <f>ROUND(I813*H813,2)</f>
        <v>0</v>
      </c>
      <c r="BL813" s="18" t="s">
        <v>299</v>
      </c>
      <c r="BM813" s="232" t="s">
        <v>973</v>
      </c>
    </row>
    <row r="814" s="14" customFormat="1">
      <c r="A814" s="14"/>
      <c r="B814" s="245"/>
      <c r="C814" s="246"/>
      <c r="D814" s="236" t="s">
        <v>301</v>
      </c>
      <c r="E814" s="247" t="s">
        <v>1</v>
      </c>
      <c r="F814" s="248" t="s">
        <v>974</v>
      </c>
      <c r="G814" s="246"/>
      <c r="H814" s="249">
        <v>6.0899999999999999</v>
      </c>
      <c r="I814" s="250"/>
      <c r="J814" s="246"/>
      <c r="K814" s="246"/>
      <c r="L814" s="251"/>
      <c r="M814" s="252"/>
      <c r="N814" s="253"/>
      <c r="O814" s="253"/>
      <c r="P814" s="253"/>
      <c r="Q814" s="253"/>
      <c r="R814" s="253"/>
      <c r="S814" s="253"/>
      <c r="T814" s="25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5" t="s">
        <v>301</v>
      </c>
      <c r="AU814" s="255" t="s">
        <v>120</v>
      </c>
      <c r="AV814" s="14" t="s">
        <v>120</v>
      </c>
      <c r="AW814" s="14" t="s">
        <v>32</v>
      </c>
      <c r="AX814" s="14" t="s">
        <v>77</v>
      </c>
      <c r="AY814" s="255" t="s">
        <v>292</v>
      </c>
    </row>
    <row r="815" s="15" customFormat="1">
      <c r="A815" s="15"/>
      <c r="B815" s="256"/>
      <c r="C815" s="257"/>
      <c r="D815" s="236" t="s">
        <v>301</v>
      </c>
      <c r="E815" s="258" t="s">
        <v>180</v>
      </c>
      <c r="F815" s="259" t="s">
        <v>304</v>
      </c>
      <c r="G815" s="257"/>
      <c r="H815" s="260">
        <v>6.0899999999999999</v>
      </c>
      <c r="I815" s="261"/>
      <c r="J815" s="257"/>
      <c r="K815" s="257"/>
      <c r="L815" s="262"/>
      <c r="M815" s="263"/>
      <c r="N815" s="264"/>
      <c r="O815" s="264"/>
      <c r="P815" s="264"/>
      <c r="Q815" s="264"/>
      <c r="R815" s="264"/>
      <c r="S815" s="264"/>
      <c r="T815" s="26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6" t="s">
        <v>301</v>
      </c>
      <c r="AU815" s="266" t="s">
        <v>120</v>
      </c>
      <c r="AV815" s="15" t="s">
        <v>299</v>
      </c>
      <c r="AW815" s="15" t="s">
        <v>32</v>
      </c>
      <c r="AX815" s="15" t="s">
        <v>85</v>
      </c>
      <c r="AY815" s="266" t="s">
        <v>292</v>
      </c>
    </row>
    <row r="816" s="2" customFormat="1" ht="24.15" customHeight="1">
      <c r="A816" s="39"/>
      <c r="B816" s="40"/>
      <c r="C816" s="221" t="s">
        <v>975</v>
      </c>
      <c r="D816" s="221" t="s">
        <v>294</v>
      </c>
      <c r="E816" s="222" t="s">
        <v>976</v>
      </c>
      <c r="F816" s="223" t="s">
        <v>977</v>
      </c>
      <c r="G816" s="224" t="s">
        <v>297</v>
      </c>
      <c r="H816" s="225">
        <v>6.0899999999999999</v>
      </c>
      <c r="I816" s="226"/>
      <c r="J816" s="227">
        <f>ROUND(I816*H816,2)</f>
        <v>0</v>
      </c>
      <c r="K816" s="223" t="s">
        <v>298</v>
      </c>
      <c r="L816" s="45"/>
      <c r="M816" s="228" t="s">
        <v>1</v>
      </c>
      <c r="N816" s="229" t="s">
        <v>43</v>
      </c>
      <c r="O816" s="92"/>
      <c r="P816" s="230">
        <f>O816*H816</f>
        <v>0</v>
      </c>
      <c r="Q816" s="230">
        <v>0.0055199999999999997</v>
      </c>
      <c r="R816" s="230">
        <f>Q816*H816</f>
        <v>0.033616799999999995</v>
      </c>
      <c r="S816" s="230">
        <v>0</v>
      </c>
      <c r="T816" s="231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32" t="s">
        <v>299</v>
      </c>
      <c r="AT816" s="232" t="s">
        <v>294</v>
      </c>
      <c r="AU816" s="232" t="s">
        <v>120</v>
      </c>
      <c r="AY816" s="18" t="s">
        <v>292</v>
      </c>
      <c r="BE816" s="233">
        <f>IF(N816="základní",J816,0)</f>
        <v>0</v>
      </c>
      <c r="BF816" s="233">
        <f>IF(N816="snížená",J816,0)</f>
        <v>0</v>
      </c>
      <c r="BG816" s="233">
        <f>IF(N816="zákl. přenesená",J816,0)</f>
        <v>0</v>
      </c>
      <c r="BH816" s="233">
        <f>IF(N816="sníž. přenesená",J816,0)</f>
        <v>0</v>
      </c>
      <c r="BI816" s="233">
        <f>IF(N816="nulová",J816,0)</f>
        <v>0</v>
      </c>
      <c r="BJ816" s="18" t="s">
        <v>120</v>
      </c>
      <c r="BK816" s="233">
        <f>ROUND(I816*H816,2)</f>
        <v>0</v>
      </c>
      <c r="BL816" s="18" t="s">
        <v>299</v>
      </c>
      <c r="BM816" s="232" t="s">
        <v>978</v>
      </c>
    </row>
    <row r="817" s="14" customFormat="1">
      <c r="A817" s="14"/>
      <c r="B817" s="245"/>
      <c r="C817" s="246"/>
      <c r="D817" s="236" t="s">
        <v>301</v>
      </c>
      <c r="E817" s="247" t="s">
        <v>1</v>
      </c>
      <c r="F817" s="248" t="s">
        <v>974</v>
      </c>
      <c r="G817" s="246"/>
      <c r="H817" s="249">
        <v>6.0899999999999999</v>
      </c>
      <c r="I817" s="250"/>
      <c r="J817" s="246"/>
      <c r="K817" s="246"/>
      <c r="L817" s="251"/>
      <c r="M817" s="252"/>
      <c r="N817" s="253"/>
      <c r="O817" s="253"/>
      <c r="P817" s="253"/>
      <c r="Q817" s="253"/>
      <c r="R817" s="253"/>
      <c r="S817" s="253"/>
      <c r="T817" s="25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5" t="s">
        <v>301</v>
      </c>
      <c r="AU817" s="255" t="s">
        <v>120</v>
      </c>
      <c r="AV817" s="14" t="s">
        <v>120</v>
      </c>
      <c r="AW817" s="14" t="s">
        <v>32</v>
      </c>
      <c r="AX817" s="14" t="s">
        <v>85</v>
      </c>
      <c r="AY817" s="255" t="s">
        <v>292</v>
      </c>
    </row>
    <row r="818" s="2" customFormat="1" ht="24.15" customHeight="1">
      <c r="A818" s="39"/>
      <c r="B818" s="40"/>
      <c r="C818" s="221" t="s">
        <v>979</v>
      </c>
      <c r="D818" s="221" t="s">
        <v>294</v>
      </c>
      <c r="E818" s="222" t="s">
        <v>980</v>
      </c>
      <c r="F818" s="223" t="s">
        <v>981</v>
      </c>
      <c r="G818" s="224" t="s">
        <v>297</v>
      </c>
      <c r="H818" s="225">
        <v>7131.152</v>
      </c>
      <c r="I818" s="226"/>
      <c r="J818" s="227">
        <f>ROUND(I818*H818,2)</f>
        <v>0</v>
      </c>
      <c r="K818" s="223" t="s">
        <v>298</v>
      </c>
      <c r="L818" s="45"/>
      <c r="M818" s="228" t="s">
        <v>1</v>
      </c>
      <c r="N818" s="229" t="s">
        <v>43</v>
      </c>
      <c r="O818" s="92"/>
      <c r="P818" s="230">
        <f>O818*H818</f>
        <v>0</v>
      </c>
      <c r="Q818" s="230">
        <v>0.00025999999999999998</v>
      </c>
      <c r="R818" s="230">
        <f>Q818*H818</f>
        <v>1.8540995199999999</v>
      </c>
      <c r="S818" s="230">
        <v>0</v>
      </c>
      <c r="T818" s="231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32" t="s">
        <v>299</v>
      </c>
      <c r="AT818" s="232" t="s">
        <v>294</v>
      </c>
      <c r="AU818" s="232" t="s">
        <v>120</v>
      </c>
      <c r="AY818" s="18" t="s">
        <v>292</v>
      </c>
      <c r="BE818" s="233">
        <f>IF(N818="základní",J818,0)</f>
        <v>0</v>
      </c>
      <c r="BF818" s="233">
        <f>IF(N818="snížená",J818,0)</f>
        <v>0</v>
      </c>
      <c r="BG818" s="233">
        <f>IF(N818="zákl. přenesená",J818,0)</f>
        <v>0</v>
      </c>
      <c r="BH818" s="233">
        <f>IF(N818="sníž. přenesená",J818,0)</f>
        <v>0</v>
      </c>
      <c r="BI818" s="233">
        <f>IF(N818="nulová",J818,0)</f>
        <v>0</v>
      </c>
      <c r="BJ818" s="18" t="s">
        <v>120</v>
      </c>
      <c r="BK818" s="233">
        <f>ROUND(I818*H818,2)</f>
        <v>0</v>
      </c>
      <c r="BL818" s="18" t="s">
        <v>299</v>
      </c>
      <c r="BM818" s="232" t="s">
        <v>982</v>
      </c>
    </row>
    <row r="819" s="14" customFormat="1">
      <c r="A819" s="14"/>
      <c r="B819" s="245"/>
      <c r="C819" s="246"/>
      <c r="D819" s="236" t="s">
        <v>301</v>
      </c>
      <c r="E819" s="247" t="s">
        <v>1</v>
      </c>
      <c r="F819" s="248" t="s">
        <v>983</v>
      </c>
      <c r="G819" s="246"/>
      <c r="H819" s="249">
        <v>7131.152</v>
      </c>
      <c r="I819" s="250"/>
      <c r="J819" s="246"/>
      <c r="K819" s="246"/>
      <c r="L819" s="251"/>
      <c r="M819" s="252"/>
      <c r="N819" s="253"/>
      <c r="O819" s="253"/>
      <c r="P819" s="253"/>
      <c r="Q819" s="253"/>
      <c r="R819" s="253"/>
      <c r="S819" s="253"/>
      <c r="T819" s="25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5" t="s">
        <v>301</v>
      </c>
      <c r="AU819" s="255" t="s">
        <v>120</v>
      </c>
      <c r="AV819" s="14" t="s">
        <v>120</v>
      </c>
      <c r="AW819" s="14" t="s">
        <v>32</v>
      </c>
      <c r="AX819" s="14" t="s">
        <v>85</v>
      </c>
      <c r="AY819" s="255" t="s">
        <v>292</v>
      </c>
    </row>
    <row r="820" s="2" customFormat="1" ht="24.15" customHeight="1">
      <c r="A820" s="39"/>
      <c r="B820" s="40"/>
      <c r="C820" s="221" t="s">
        <v>984</v>
      </c>
      <c r="D820" s="221" t="s">
        <v>294</v>
      </c>
      <c r="E820" s="222" t="s">
        <v>985</v>
      </c>
      <c r="F820" s="223" t="s">
        <v>986</v>
      </c>
      <c r="G820" s="224" t="s">
        <v>297</v>
      </c>
      <c r="H820" s="225">
        <v>1683.6479999999999</v>
      </c>
      <c r="I820" s="226"/>
      <c r="J820" s="227">
        <f>ROUND(I820*H820,2)</f>
        <v>0</v>
      </c>
      <c r="K820" s="223" t="s">
        <v>298</v>
      </c>
      <c r="L820" s="45"/>
      <c r="M820" s="228" t="s">
        <v>1</v>
      </c>
      <c r="N820" s="229" t="s">
        <v>43</v>
      </c>
      <c r="O820" s="92"/>
      <c r="P820" s="230">
        <f>O820*H820</f>
        <v>0</v>
      </c>
      <c r="Q820" s="230">
        <v>0.021000000000000001</v>
      </c>
      <c r="R820" s="230">
        <f>Q820*H820</f>
        <v>35.356608000000001</v>
      </c>
      <c r="S820" s="230">
        <v>0</v>
      </c>
      <c r="T820" s="231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32" t="s">
        <v>299</v>
      </c>
      <c r="AT820" s="232" t="s">
        <v>294</v>
      </c>
      <c r="AU820" s="232" t="s">
        <v>120</v>
      </c>
      <c r="AY820" s="18" t="s">
        <v>292</v>
      </c>
      <c r="BE820" s="233">
        <f>IF(N820="základní",J820,0)</f>
        <v>0</v>
      </c>
      <c r="BF820" s="233">
        <f>IF(N820="snížená",J820,0)</f>
        <v>0</v>
      </c>
      <c r="BG820" s="233">
        <f>IF(N820="zákl. přenesená",J820,0)</f>
        <v>0</v>
      </c>
      <c r="BH820" s="233">
        <f>IF(N820="sníž. přenesená",J820,0)</f>
        <v>0</v>
      </c>
      <c r="BI820" s="233">
        <f>IF(N820="nulová",J820,0)</f>
        <v>0</v>
      </c>
      <c r="BJ820" s="18" t="s">
        <v>120</v>
      </c>
      <c r="BK820" s="233">
        <f>ROUND(I820*H820,2)</f>
        <v>0</v>
      </c>
      <c r="BL820" s="18" t="s">
        <v>299</v>
      </c>
      <c r="BM820" s="232" t="s">
        <v>987</v>
      </c>
    </row>
    <row r="821" s="14" customFormat="1">
      <c r="A821" s="14"/>
      <c r="B821" s="245"/>
      <c r="C821" s="246"/>
      <c r="D821" s="236" t="s">
        <v>301</v>
      </c>
      <c r="E821" s="247" t="s">
        <v>1</v>
      </c>
      <c r="F821" s="248" t="s">
        <v>988</v>
      </c>
      <c r="G821" s="246"/>
      <c r="H821" s="249">
        <v>1683.6479999999999</v>
      </c>
      <c r="I821" s="250"/>
      <c r="J821" s="246"/>
      <c r="K821" s="246"/>
      <c r="L821" s="251"/>
      <c r="M821" s="252"/>
      <c r="N821" s="253"/>
      <c r="O821" s="253"/>
      <c r="P821" s="253"/>
      <c r="Q821" s="253"/>
      <c r="R821" s="253"/>
      <c r="S821" s="253"/>
      <c r="T821" s="25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5" t="s">
        <v>301</v>
      </c>
      <c r="AU821" s="255" t="s">
        <v>120</v>
      </c>
      <c r="AV821" s="14" t="s">
        <v>120</v>
      </c>
      <c r="AW821" s="14" t="s">
        <v>32</v>
      </c>
      <c r="AX821" s="14" t="s">
        <v>85</v>
      </c>
      <c r="AY821" s="255" t="s">
        <v>292</v>
      </c>
    </row>
    <row r="822" s="2" customFormat="1" ht="24.15" customHeight="1">
      <c r="A822" s="39"/>
      <c r="B822" s="40"/>
      <c r="C822" s="221" t="s">
        <v>989</v>
      </c>
      <c r="D822" s="221" t="s">
        <v>294</v>
      </c>
      <c r="E822" s="222" t="s">
        <v>990</v>
      </c>
      <c r="F822" s="223" t="s">
        <v>991</v>
      </c>
      <c r="G822" s="224" t="s">
        <v>297</v>
      </c>
      <c r="H822" s="225">
        <v>6875.1729999999998</v>
      </c>
      <c r="I822" s="226"/>
      <c r="J822" s="227">
        <f>ROUND(I822*H822,2)</f>
        <v>0</v>
      </c>
      <c r="K822" s="223" t="s">
        <v>298</v>
      </c>
      <c r="L822" s="45"/>
      <c r="M822" s="228" t="s">
        <v>1</v>
      </c>
      <c r="N822" s="229" t="s">
        <v>43</v>
      </c>
      <c r="O822" s="92"/>
      <c r="P822" s="230">
        <f>O822*H822</f>
        <v>0</v>
      </c>
      <c r="Q822" s="230">
        <v>0.01103</v>
      </c>
      <c r="R822" s="230">
        <f>Q822*H822</f>
        <v>75.833158189999992</v>
      </c>
      <c r="S822" s="230">
        <v>0</v>
      </c>
      <c r="T822" s="231">
        <f>S822*H822</f>
        <v>0</v>
      </c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R822" s="232" t="s">
        <v>299</v>
      </c>
      <c r="AT822" s="232" t="s">
        <v>294</v>
      </c>
      <c r="AU822" s="232" t="s">
        <v>120</v>
      </c>
      <c r="AY822" s="18" t="s">
        <v>292</v>
      </c>
      <c r="BE822" s="233">
        <f>IF(N822="základní",J822,0)</f>
        <v>0</v>
      </c>
      <c r="BF822" s="233">
        <f>IF(N822="snížená",J822,0)</f>
        <v>0</v>
      </c>
      <c r="BG822" s="233">
        <f>IF(N822="zákl. přenesená",J822,0)</f>
        <v>0</v>
      </c>
      <c r="BH822" s="233">
        <f>IF(N822="sníž. přenesená",J822,0)</f>
        <v>0</v>
      </c>
      <c r="BI822" s="233">
        <f>IF(N822="nulová",J822,0)</f>
        <v>0</v>
      </c>
      <c r="BJ822" s="18" t="s">
        <v>120</v>
      </c>
      <c r="BK822" s="233">
        <f>ROUND(I822*H822,2)</f>
        <v>0</v>
      </c>
      <c r="BL822" s="18" t="s">
        <v>299</v>
      </c>
      <c r="BM822" s="232" t="s">
        <v>992</v>
      </c>
    </row>
    <row r="823" s="13" customFormat="1">
      <c r="A823" s="13"/>
      <c r="B823" s="234"/>
      <c r="C823" s="235"/>
      <c r="D823" s="236" t="s">
        <v>301</v>
      </c>
      <c r="E823" s="237" t="s">
        <v>1</v>
      </c>
      <c r="F823" s="238" t="s">
        <v>536</v>
      </c>
      <c r="G823" s="235"/>
      <c r="H823" s="237" t="s">
        <v>1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4" t="s">
        <v>301</v>
      </c>
      <c r="AU823" s="244" t="s">
        <v>120</v>
      </c>
      <c r="AV823" s="13" t="s">
        <v>85</v>
      </c>
      <c r="AW823" s="13" t="s">
        <v>32</v>
      </c>
      <c r="AX823" s="13" t="s">
        <v>77</v>
      </c>
      <c r="AY823" s="244" t="s">
        <v>292</v>
      </c>
    </row>
    <row r="824" s="14" customFormat="1">
      <c r="A824" s="14"/>
      <c r="B824" s="245"/>
      <c r="C824" s="246"/>
      <c r="D824" s="236" t="s">
        <v>301</v>
      </c>
      <c r="E824" s="247" t="s">
        <v>1</v>
      </c>
      <c r="F824" s="248" t="s">
        <v>993</v>
      </c>
      <c r="G824" s="246"/>
      <c r="H824" s="249">
        <v>281.07999999999998</v>
      </c>
      <c r="I824" s="250"/>
      <c r="J824" s="246"/>
      <c r="K824" s="246"/>
      <c r="L824" s="251"/>
      <c r="M824" s="252"/>
      <c r="N824" s="253"/>
      <c r="O824" s="253"/>
      <c r="P824" s="253"/>
      <c r="Q824" s="253"/>
      <c r="R824" s="253"/>
      <c r="S824" s="253"/>
      <c r="T824" s="25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5" t="s">
        <v>301</v>
      </c>
      <c r="AU824" s="255" t="s">
        <v>120</v>
      </c>
      <c r="AV824" s="14" t="s">
        <v>120</v>
      </c>
      <c r="AW824" s="14" t="s">
        <v>32</v>
      </c>
      <c r="AX824" s="14" t="s">
        <v>77</v>
      </c>
      <c r="AY824" s="255" t="s">
        <v>292</v>
      </c>
    </row>
    <row r="825" s="14" customFormat="1">
      <c r="A825" s="14"/>
      <c r="B825" s="245"/>
      <c r="C825" s="246"/>
      <c r="D825" s="236" t="s">
        <v>301</v>
      </c>
      <c r="E825" s="247" t="s">
        <v>1</v>
      </c>
      <c r="F825" s="248" t="s">
        <v>994</v>
      </c>
      <c r="G825" s="246"/>
      <c r="H825" s="249">
        <v>43.457999999999998</v>
      </c>
      <c r="I825" s="250"/>
      <c r="J825" s="246"/>
      <c r="K825" s="246"/>
      <c r="L825" s="251"/>
      <c r="M825" s="252"/>
      <c r="N825" s="253"/>
      <c r="O825" s="253"/>
      <c r="P825" s="253"/>
      <c r="Q825" s="253"/>
      <c r="R825" s="253"/>
      <c r="S825" s="253"/>
      <c r="T825" s="25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5" t="s">
        <v>301</v>
      </c>
      <c r="AU825" s="255" t="s">
        <v>120</v>
      </c>
      <c r="AV825" s="14" t="s">
        <v>120</v>
      </c>
      <c r="AW825" s="14" t="s">
        <v>32</v>
      </c>
      <c r="AX825" s="14" t="s">
        <v>77</v>
      </c>
      <c r="AY825" s="255" t="s">
        <v>292</v>
      </c>
    </row>
    <row r="826" s="14" customFormat="1">
      <c r="A826" s="14"/>
      <c r="B826" s="245"/>
      <c r="C826" s="246"/>
      <c r="D826" s="236" t="s">
        <v>301</v>
      </c>
      <c r="E826" s="247" t="s">
        <v>1</v>
      </c>
      <c r="F826" s="248" t="s">
        <v>995</v>
      </c>
      <c r="G826" s="246"/>
      <c r="H826" s="249">
        <v>38.021000000000001</v>
      </c>
      <c r="I826" s="250"/>
      <c r="J826" s="246"/>
      <c r="K826" s="246"/>
      <c r="L826" s="251"/>
      <c r="M826" s="252"/>
      <c r="N826" s="253"/>
      <c r="O826" s="253"/>
      <c r="P826" s="253"/>
      <c r="Q826" s="253"/>
      <c r="R826" s="253"/>
      <c r="S826" s="253"/>
      <c r="T826" s="25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5" t="s">
        <v>301</v>
      </c>
      <c r="AU826" s="255" t="s">
        <v>120</v>
      </c>
      <c r="AV826" s="14" t="s">
        <v>120</v>
      </c>
      <c r="AW826" s="14" t="s">
        <v>32</v>
      </c>
      <c r="AX826" s="14" t="s">
        <v>77</v>
      </c>
      <c r="AY826" s="255" t="s">
        <v>292</v>
      </c>
    </row>
    <row r="827" s="14" customFormat="1">
      <c r="A827" s="14"/>
      <c r="B827" s="245"/>
      <c r="C827" s="246"/>
      <c r="D827" s="236" t="s">
        <v>301</v>
      </c>
      <c r="E827" s="247" t="s">
        <v>1</v>
      </c>
      <c r="F827" s="248" t="s">
        <v>996</v>
      </c>
      <c r="G827" s="246"/>
      <c r="H827" s="249">
        <v>34.588000000000001</v>
      </c>
      <c r="I827" s="250"/>
      <c r="J827" s="246"/>
      <c r="K827" s="246"/>
      <c r="L827" s="251"/>
      <c r="M827" s="252"/>
      <c r="N827" s="253"/>
      <c r="O827" s="253"/>
      <c r="P827" s="253"/>
      <c r="Q827" s="253"/>
      <c r="R827" s="253"/>
      <c r="S827" s="253"/>
      <c r="T827" s="25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55" t="s">
        <v>301</v>
      </c>
      <c r="AU827" s="255" t="s">
        <v>120</v>
      </c>
      <c r="AV827" s="14" t="s">
        <v>120</v>
      </c>
      <c r="AW827" s="14" t="s">
        <v>32</v>
      </c>
      <c r="AX827" s="14" t="s">
        <v>77</v>
      </c>
      <c r="AY827" s="255" t="s">
        <v>292</v>
      </c>
    </row>
    <row r="828" s="14" customFormat="1">
      <c r="A828" s="14"/>
      <c r="B828" s="245"/>
      <c r="C828" s="246"/>
      <c r="D828" s="236" t="s">
        <v>301</v>
      </c>
      <c r="E828" s="247" t="s">
        <v>1</v>
      </c>
      <c r="F828" s="248" t="s">
        <v>997</v>
      </c>
      <c r="G828" s="246"/>
      <c r="H828" s="249">
        <v>34.899000000000001</v>
      </c>
      <c r="I828" s="250"/>
      <c r="J828" s="246"/>
      <c r="K828" s="246"/>
      <c r="L828" s="251"/>
      <c r="M828" s="252"/>
      <c r="N828" s="253"/>
      <c r="O828" s="253"/>
      <c r="P828" s="253"/>
      <c r="Q828" s="253"/>
      <c r="R828" s="253"/>
      <c r="S828" s="253"/>
      <c r="T828" s="25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5" t="s">
        <v>301</v>
      </c>
      <c r="AU828" s="255" t="s">
        <v>120</v>
      </c>
      <c r="AV828" s="14" t="s">
        <v>120</v>
      </c>
      <c r="AW828" s="14" t="s">
        <v>32</v>
      </c>
      <c r="AX828" s="14" t="s">
        <v>77</v>
      </c>
      <c r="AY828" s="255" t="s">
        <v>292</v>
      </c>
    </row>
    <row r="829" s="14" customFormat="1">
      <c r="A829" s="14"/>
      <c r="B829" s="245"/>
      <c r="C829" s="246"/>
      <c r="D829" s="236" t="s">
        <v>301</v>
      </c>
      <c r="E829" s="247" t="s">
        <v>1</v>
      </c>
      <c r="F829" s="248" t="s">
        <v>998</v>
      </c>
      <c r="G829" s="246"/>
      <c r="H829" s="249">
        <v>25.692</v>
      </c>
      <c r="I829" s="250"/>
      <c r="J829" s="246"/>
      <c r="K829" s="246"/>
      <c r="L829" s="251"/>
      <c r="M829" s="252"/>
      <c r="N829" s="253"/>
      <c r="O829" s="253"/>
      <c r="P829" s="253"/>
      <c r="Q829" s="253"/>
      <c r="R829" s="253"/>
      <c r="S829" s="253"/>
      <c r="T829" s="25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55" t="s">
        <v>301</v>
      </c>
      <c r="AU829" s="255" t="s">
        <v>120</v>
      </c>
      <c r="AV829" s="14" t="s">
        <v>120</v>
      </c>
      <c r="AW829" s="14" t="s">
        <v>32</v>
      </c>
      <c r="AX829" s="14" t="s">
        <v>77</v>
      </c>
      <c r="AY829" s="255" t="s">
        <v>292</v>
      </c>
    </row>
    <row r="830" s="14" customFormat="1">
      <c r="A830" s="14"/>
      <c r="B830" s="245"/>
      <c r="C830" s="246"/>
      <c r="D830" s="236" t="s">
        <v>301</v>
      </c>
      <c r="E830" s="247" t="s">
        <v>1</v>
      </c>
      <c r="F830" s="248" t="s">
        <v>999</v>
      </c>
      <c r="G830" s="246"/>
      <c r="H830" s="249">
        <v>76.572999999999993</v>
      </c>
      <c r="I830" s="250"/>
      <c r="J830" s="246"/>
      <c r="K830" s="246"/>
      <c r="L830" s="251"/>
      <c r="M830" s="252"/>
      <c r="N830" s="253"/>
      <c r="O830" s="253"/>
      <c r="P830" s="253"/>
      <c r="Q830" s="253"/>
      <c r="R830" s="253"/>
      <c r="S830" s="253"/>
      <c r="T830" s="25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5" t="s">
        <v>301</v>
      </c>
      <c r="AU830" s="255" t="s">
        <v>120</v>
      </c>
      <c r="AV830" s="14" t="s">
        <v>120</v>
      </c>
      <c r="AW830" s="14" t="s">
        <v>32</v>
      </c>
      <c r="AX830" s="14" t="s">
        <v>77</v>
      </c>
      <c r="AY830" s="255" t="s">
        <v>292</v>
      </c>
    </row>
    <row r="831" s="14" customFormat="1">
      <c r="A831" s="14"/>
      <c r="B831" s="245"/>
      <c r="C831" s="246"/>
      <c r="D831" s="236" t="s">
        <v>301</v>
      </c>
      <c r="E831" s="247" t="s">
        <v>1</v>
      </c>
      <c r="F831" s="248" t="s">
        <v>1000</v>
      </c>
      <c r="G831" s="246"/>
      <c r="H831" s="249">
        <v>9.3510000000000009</v>
      </c>
      <c r="I831" s="250"/>
      <c r="J831" s="246"/>
      <c r="K831" s="246"/>
      <c r="L831" s="251"/>
      <c r="M831" s="252"/>
      <c r="N831" s="253"/>
      <c r="O831" s="253"/>
      <c r="P831" s="253"/>
      <c r="Q831" s="253"/>
      <c r="R831" s="253"/>
      <c r="S831" s="253"/>
      <c r="T831" s="25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5" t="s">
        <v>301</v>
      </c>
      <c r="AU831" s="255" t="s">
        <v>120</v>
      </c>
      <c r="AV831" s="14" t="s">
        <v>120</v>
      </c>
      <c r="AW831" s="14" t="s">
        <v>32</v>
      </c>
      <c r="AX831" s="14" t="s">
        <v>77</v>
      </c>
      <c r="AY831" s="255" t="s">
        <v>292</v>
      </c>
    </row>
    <row r="832" s="14" customFormat="1">
      <c r="A832" s="14"/>
      <c r="B832" s="245"/>
      <c r="C832" s="246"/>
      <c r="D832" s="236" t="s">
        <v>301</v>
      </c>
      <c r="E832" s="247" t="s">
        <v>1</v>
      </c>
      <c r="F832" s="248" t="s">
        <v>1001</v>
      </c>
      <c r="G832" s="246"/>
      <c r="H832" s="249">
        <v>5.4950000000000001</v>
      </c>
      <c r="I832" s="250"/>
      <c r="J832" s="246"/>
      <c r="K832" s="246"/>
      <c r="L832" s="251"/>
      <c r="M832" s="252"/>
      <c r="N832" s="253"/>
      <c r="O832" s="253"/>
      <c r="P832" s="253"/>
      <c r="Q832" s="253"/>
      <c r="R832" s="253"/>
      <c r="S832" s="253"/>
      <c r="T832" s="25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5" t="s">
        <v>301</v>
      </c>
      <c r="AU832" s="255" t="s">
        <v>120</v>
      </c>
      <c r="AV832" s="14" t="s">
        <v>120</v>
      </c>
      <c r="AW832" s="14" t="s">
        <v>32</v>
      </c>
      <c r="AX832" s="14" t="s">
        <v>77</v>
      </c>
      <c r="AY832" s="255" t="s">
        <v>292</v>
      </c>
    </row>
    <row r="833" s="14" customFormat="1">
      <c r="A833" s="14"/>
      <c r="B833" s="245"/>
      <c r="C833" s="246"/>
      <c r="D833" s="236" t="s">
        <v>301</v>
      </c>
      <c r="E833" s="247" t="s">
        <v>1</v>
      </c>
      <c r="F833" s="248" t="s">
        <v>1002</v>
      </c>
      <c r="G833" s="246"/>
      <c r="H833" s="249">
        <v>73.760999999999996</v>
      </c>
      <c r="I833" s="250"/>
      <c r="J833" s="246"/>
      <c r="K833" s="246"/>
      <c r="L833" s="251"/>
      <c r="M833" s="252"/>
      <c r="N833" s="253"/>
      <c r="O833" s="253"/>
      <c r="P833" s="253"/>
      <c r="Q833" s="253"/>
      <c r="R833" s="253"/>
      <c r="S833" s="253"/>
      <c r="T833" s="25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5" t="s">
        <v>301</v>
      </c>
      <c r="AU833" s="255" t="s">
        <v>120</v>
      </c>
      <c r="AV833" s="14" t="s">
        <v>120</v>
      </c>
      <c r="AW833" s="14" t="s">
        <v>32</v>
      </c>
      <c r="AX833" s="14" t="s">
        <v>77</v>
      </c>
      <c r="AY833" s="255" t="s">
        <v>292</v>
      </c>
    </row>
    <row r="834" s="14" customFormat="1">
      <c r="A834" s="14"/>
      <c r="B834" s="245"/>
      <c r="C834" s="246"/>
      <c r="D834" s="236" t="s">
        <v>301</v>
      </c>
      <c r="E834" s="247" t="s">
        <v>1</v>
      </c>
      <c r="F834" s="248" t="s">
        <v>1003</v>
      </c>
      <c r="G834" s="246"/>
      <c r="H834" s="249">
        <v>60.593000000000004</v>
      </c>
      <c r="I834" s="250"/>
      <c r="J834" s="246"/>
      <c r="K834" s="246"/>
      <c r="L834" s="251"/>
      <c r="M834" s="252"/>
      <c r="N834" s="253"/>
      <c r="O834" s="253"/>
      <c r="P834" s="253"/>
      <c r="Q834" s="253"/>
      <c r="R834" s="253"/>
      <c r="S834" s="253"/>
      <c r="T834" s="25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5" t="s">
        <v>301</v>
      </c>
      <c r="AU834" s="255" t="s">
        <v>120</v>
      </c>
      <c r="AV834" s="14" t="s">
        <v>120</v>
      </c>
      <c r="AW834" s="14" t="s">
        <v>32</v>
      </c>
      <c r="AX834" s="14" t="s">
        <v>77</v>
      </c>
      <c r="AY834" s="255" t="s">
        <v>292</v>
      </c>
    </row>
    <row r="835" s="14" customFormat="1">
      <c r="A835" s="14"/>
      <c r="B835" s="245"/>
      <c r="C835" s="246"/>
      <c r="D835" s="236" t="s">
        <v>301</v>
      </c>
      <c r="E835" s="247" t="s">
        <v>1</v>
      </c>
      <c r="F835" s="248" t="s">
        <v>1004</v>
      </c>
      <c r="G835" s="246"/>
      <c r="H835" s="249">
        <v>9.3510000000000009</v>
      </c>
      <c r="I835" s="250"/>
      <c r="J835" s="246"/>
      <c r="K835" s="246"/>
      <c r="L835" s="251"/>
      <c r="M835" s="252"/>
      <c r="N835" s="253"/>
      <c r="O835" s="253"/>
      <c r="P835" s="253"/>
      <c r="Q835" s="253"/>
      <c r="R835" s="253"/>
      <c r="S835" s="253"/>
      <c r="T835" s="25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5" t="s">
        <v>301</v>
      </c>
      <c r="AU835" s="255" t="s">
        <v>120</v>
      </c>
      <c r="AV835" s="14" t="s">
        <v>120</v>
      </c>
      <c r="AW835" s="14" t="s">
        <v>32</v>
      </c>
      <c r="AX835" s="14" t="s">
        <v>77</v>
      </c>
      <c r="AY835" s="255" t="s">
        <v>292</v>
      </c>
    </row>
    <row r="836" s="14" customFormat="1">
      <c r="A836" s="14"/>
      <c r="B836" s="245"/>
      <c r="C836" s="246"/>
      <c r="D836" s="236" t="s">
        <v>301</v>
      </c>
      <c r="E836" s="247" t="s">
        <v>1</v>
      </c>
      <c r="F836" s="248" t="s">
        <v>1005</v>
      </c>
      <c r="G836" s="246"/>
      <c r="H836" s="249">
        <v>60.593000000000004</v>
      </c>
      <c r="I836" s="250"/>
      <c r="J836" s="246"/>
      <c r="K836" s="246"/>
      <c r="L836" s="251"/>
      <c r="M836" s="252"/>
      <c r="N836" s="253"/>
      <c r="O836" s="253"/>
      <c r="P836" s="253"/>
      <c r="Q836" s="253"/>
      <c r="R836" s="253"/>
      <c r="S836" s="253"/>
      <c r="T836" s="25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5" t="s">
        <v>301</v>
      </c>
      <c r="AU836" s="255" t="s">
        <v>120</v>
      </c>
      <c r="AV836" s="14" t="s">
        <v>120</v>
      </c>
      <c r="AW836" s="14" t="s">
        <v>32</v>
      </c>
      <c r="AX836" s="14" t="s">
        <v>77</v>
      </c>
      <c r="AY836" s="255" t="s">
        <v>292</v>
      </c>
    </row>
    <row r="837" s="14" customFormat="1">
      <c r="A837" s="14"/>
      <c r="B837" s="245"/>
      <c r="C837" s="246"/>
      <c r="D837" s="236" t="s">
        <v>301</v>
      </c>
      <c r="E837" s="247" t="s">
        <v>1</v>
      </c>
      <c r="F837" s="248" t="s">
        <v>1006</v>
      </c>
      <c r="G837" s="246"/>
      <c r="H837" s="249">
        <v>9.3510000000000009</v>
      </c>
      <c r="I837" s="250"/>
      <c r="J837" s="246"/>
      <c r="K837" s="246"/>
      <c r="L837" s="251"/>
      <c r="M837" s="252"/>
      <c r="N837" s="253"/>
      <c r="O837" s="253"/>
      <c r="P837" s="253"/>
      <c r="Q837" s="253"/>
      <c r="R837" s="253"/>
      <c r="S837" s="253"/>
      <c r="T837" s="25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5" t="s">
        <v>301</v>
      </c>
      <c r="AU837" s="255" t="s">
        <v>120</v>
      </c>
      <c r="AV837" s="14" t="s">
        <v>120</v>
      </c>
      <c r="AW837" s="14" t="s">
        <v>32</v>
      </c>
      <c r="AX837" s="14" t="s">
        <v>77</v>
      </c>
      <c r="AY837" s="255" t="s">
        <v>292</v>
      </c>
    </row>
    <row r="838" s="14" customFormat="1">
      <c r="A838" s="14"/>
      <c r="B838" s="245"/>
      <c r="C838" s="246"/>
      <c r="D838" s="236" t="s">
        <v>301</v>
      </c>
      <c r="E838" s="247" t="s">
        <v>1</v>
      </c>
      <c r="F838" s="248" t="s">
        <v>1007</v>
      </c>
      <c r="G838" s="246"/>
      <c r="H838" s="249">
        <v>7.3760000000000003</v>
      </c>
      <c r="I838" s="250"/>
      <c r="J838" s="246"/>
      <c r="K838" s="246"/>
      <c r="L838" s="251"/>
      <c r="M838" s="252"/>
      <c r="N838" s="253"/>
      <c r="O838" s="253"/>
      <c r="P838" s="253"/>
      <c r="Q838" s="253"/>
      <c r="R838" s="253"/>
      <c r="S838" s="253"/>
      <c r="T838" s="25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T838" s="255" t="s">
        <v>301</v>
      </c>
      <c r="AU838" s="255" t="s">
        <v>120</v>
      </c>
      <c r="AV838" s="14" t="s">
        <v>120</v>
      </c>
      <c r="AW838" s="14" t="s">
        <v>32</v>
      </c>
      <c r="AX838" s="14" t="s">
        <v>77</v>
      </c>
      <c r="AY838" s="255" t="s">
        <v>292</v>
      </c>
    </row>
    <row r="839" s="14" customFormat="1">
      <c r="A839" s="14"/>
      <c r="B839" s="245"/>
      <c r="C839" s="246"/>
      <c r="D839" s="236" t="s">
        <v>301</v>
      </c>
      <c r="E839" s="247" t="s">
        <v>1</v>
      </c>
      <c r="F839" s="248" t="s">
        <v>1008</v>
      </c>
      <c r="G839" s="246"/>
      <c r="H839" s="249">
        <v>86.697999999999993</v>
      </c>
      <c r="I839" s="250"/>
      <c r="J839" s="246"/>
      <c r="K839" s="246"/>
      <c r="L839" s="251"/>
      <c r="M839" s="252"/>
      <c r="N839" s="253"/>
      <c r="O839" s="253"/>
      <c r="P839" s="253"/>
      <c r="Q839" s="253"/>
      <c r="R839" s="253"/>
      <c r="S839" s="253"/>
      <c r="T839" s="25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5" t="s">
        <v>301</v>
      </c>
      <c r="AU839" s="255" t="s">
        <v>120</v>
      </c>
      <c r="AV839" s="14" t="s">
        <v>120</v>
      </c>
      <c r="AW839" s="14" t="s">
        <v>32</v>
      </c>
      <c r="AX839" s="14" t="s">
        <v>77</v>
      </c>
      <c r="AY839" s="255" t="s">
        <v>292</v>
      </c>
    </row>
    <row r="840" s="14" customFormat="1">
      <c r="A840" s="14"/>
      <c r="B840" s="245"/>
      <c r="C840" s="246"/>
      <c r="D840" s="236" t="s">
        <v>301</v>
      </c>
      <c r="E840" s="247" t="s">
        <v>1</v>
      </c>
      <c r="F840" s="248" t="s">
        <v>1009</v>
      </c>
      <c r="G840" s="246"/>
      <c r="H840" s="249">
        <v>9.3510000000000009</v>
      </c>
      <c r="I840" s="250"/>
      <c r="J840" s="246"/>
      <c r="K840" s="246"/>
      <c r="L840" s="251"/>
      <c r="M840" s="252"/>
      <c r="N840" s="253"/>
      <c r="O840" s="253"/>
      <c r="P840" s="253"/>
      <c r="Q840" s="253"/>
      <c r="R840" s="253"/>
      <c r="S840" s="253"/>
      <c r="T840" s="25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5" t="s">
        <v>301</v>
      </c>
      <c r="AU840" s="255" t="s">
        <v>120</v>
      </c>
      <c r="AV840" s="14" t="s">
        <v>120</v>
      </c>
      <c r="AW840" s="14" t="s">
        <v>32</v>
      </c>
      <c r="AX840" s="14" t="s">
        <v>77</v>
      </c>
      <c r="AY840" s="255" t="s">
        <v>292</v>
      </c>
    </row>
    <row r="841" s="14" customFormat="1">
      <c r="A841" s="14"/>
      <c r="B841" s="245"/>
      <c r="C841" s="246"/>
      <c r="D841" s="236" t="s">
        <v>301</v>
      </c>
      <c r="E841" s="247" t="s">
        <v>1</v>
      </c>
      <c r="F841" s="248" t="s">
        <v>1010</v>
      </c>
      <c r="G841" s="246"/>
      <c r="H841" s="249">
        <v>60.560000000000002</v>
      </c>
      <c r="I841" s="250"/>
      <c r="J841" s="246"/>
      <c r="K841" s="246"/>
      <c r="L841" s="251"/>
      <c r="M841" s="252"/>
      <c r="N841" s="253"/>
      <c r="O841" s="253"/>
      <c r="P841" s="253"/>
      <c r="Q841" s="253"/>
      <c r="R841" s="253"/>
      <c r="S841" s="253"/>
      <c r="T841" s="25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55" t="s">
        <v>301</v>
      </c>
      <c r="AU841" s="255" t="s">
        <v>120</v>
      </c>
      <c r="AV841" s="14" t="s">
        <v>120</v>
      </c>
      <c r="AW841" s="14" t="s">
        <v>32</v>
      </c>
      <c r="AX841" s="14" t="s">
        <v>77</v>
      </c>
      <c r="AY841" s="255" t="s">
        <v>292</v>
      </c>
    </row>
    <row r="842" s="14" customFormat="1">
      <c r="A842" s="14"/>
      <c r="B842" s="245"/>
      <c r="C842" s="246"/>
      <c r="D842" s="236" t="s">
        <v>301</v>
      </c>
      <c r="E842" s="247" t="s">
        <v>1</v>
      </c>
      <c r="F842" s="248" t="s">
        <v>1011</v>
      </c>
      <c r="G842" s="246"/>
      <c r="H842" s="249">
        <v>60.494999999999997</v>
      </c>
      <c r="I842" s="250"/>
      <c r="J842" s="246"/>
      <c r="K842" s="246"/>
      <c r="L842" s="251"/>
      <c r="M842" s="252"/>
      <c r="N842" s="253"/>
      <c r="O842" s="253"/>
      <c r="P842" s="253"/>
      <c r="Q842" s="253"/>
      <c r="R842" s="253"/>
      <c r="S842" s="253"/>
      <c r="T842" s="25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5" t="s">
        <v>301</v>
      </c>
      <c r="AU842" s="255" t="s">
        <v>120</v>
      </c>
      <c r="AV842" s="14" t="s">
        <v>120</v>
      </c>
      <c r="AW842" s="14" t="s">
        <v>32</v>
      </c>
      <c r="AX842" s="14" t="s">
        <v>77</v>
      </c>
      <c r="AY842" s="255" t="s">
        <v>292</v>
      </c>
    </row>
    <row r="843" s="14" customFormat="1">
      <c r="A843" s="14"/>
      <c r="B843" s="245"/>
      <c r="C843" s="246"/>
      <c r="D843" s="236" t="s">
        <v>301</v>
      </c>
      <c r="E843" s="247" t="s">
        <v>1</v>
      </c>
      <c r="F843" s="248" t="s">
        <v>1012</v>
      </c>
      <c r="G843" s="246"/>
      <c r="H843" s="249">
        <v>9.3510000000000009</v>
      </c>
      <c r="I843" s="250"/>
      <c r="J843" s="246"/>
      <c r="K843" s="246"/>
      <c r="L843" s="251"/>
      <c r="M843" s="252"/>
      <c r="N843" s="253"/>
      <c r="O843" s="253"/>
      <c r="P843" s="253"/>
      <c r="Q843" s="253"/>
      <c r="R843" s="253"/>
      <c r="S843" s="253"/>
      <c r="T843" s="25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5" t="s">
        <v>301</v>
      </c>
      <c r="AU843" s="255" t="s">
        <v>120</v>
      </c>
      <c r="AV843" s="14" t="s">
        <v>120</v>
      </c>
      <c r="AW843" s="14" t="s">
        <v>32</v>
      </c>
      <c r="AX843" s="14" t="s">
        <v>77</v>
      </c>
      <c r="AY843" s="255" t="s">
        <v>292</v>
      </c>
    </row>
    <row r="844" s="14" customFormat="1">
      <c r="A844" s="14"/>
      <c r="B844" s="245"/>
      <c r="C844" s="246"/>
      <c r="D844" s="236" t="s">
        <v>301</v>
      </c>
      <c r="E844" s="247" t="s">
        <v>1</v>
      </c>
      <c r="F844" s="248" t="s">
        <v>1013</v>
      </c>
      <c r="G844" s="246"/>
      <c r="H844" s="249">
        <v>9.3510000000000009</v>
      </c>
      <c r="I844" s="250"/>
      <c r="J844" s="246"/>
      <c r="K844" s="246"/>
      <c r="L844" s="251"/>
      <c r="M844" s="252"/>
      <c r="N844" s="253"/>
      <c r="O844" s="253"/>
      <c r="P844" s="253"/>
      <c r="Q844" s="253"/>
      <c r="R844" s="253"/>
      <c r="S844" s="253"/>
      <c r="T844" s="25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5" t="s">
        <v>301</v>
      </c>
      <c r="AU844" s="255" t="s">
        <v>120</v>
      </c>
      <c r="AV844" s="14" t="s">
        <v>120</v>
      </c>
      <c r="AW844" s="14" t="s">
        <v>32</v>
      </c>
      <c r="AX844" s="14" t="s">
        <v>77</v>
      </c>
      <c r="AY844" s="255" t="s">
        <v>292</v>
      </c>
    </row>
    <row r="845" s="14" customFormat="1">
      <c r="A845" s="14"/>
      <c r="B845" s="245"/>
      <c r="C845" s="246"/>
      <c r="D845" s="236" t="s">
        <v>301</v>
      </c>
      <c r="E845" s="247" t="s">
        <v>1</v>
      </c>
      <c r="F845" s="248" t="s">
        <v>1014</v>
      </c>
      <c r="G845" s="246"/>
      <c r="H845" s="249">
        <v>60.494999999999997</v>
      </c>
      <c r="I845" s="250"/>
      <c r="J845" s="246"/>
      <c r="K845" s="246"/>
      <c r="L845" s="251"/>
      <c r="M845" s="252"/>
      <c r="N845" s="253"/>
      <c r="O845" s="253"/>
      <c r="P845" s="253"/>
      <c r="Q845" s="253"/>
      <c r="R845" s="253"/>
      <c r="S845" s="253"/>
      <c r="T845" s="25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5" t="s">
        <v>301</v>
      </c>
      <c r="AU845" s="255" t="s">
        <v>120</v>
      </c>
      <c r="AV845" s="14" t="s">
        <v>120</v>
      </c>
      <c r="AW845" s="14" t="s">
        <v>32</v>
      </c>
      <c r="AX845" s="14" t="s">
        <v>77</v>
      </c>
      <c r="AY845" s="255" t="s">
        <v>292</v>
      </c>
    </row>
    <row r="846" s="14" customFormat="1">
      <c r="A846" s="14"/>
      <c r="B846" s="245"/>
      <c r="C846" s="246"/>
      <c r="D846" s="236" t="s">
        <v>301</v>
      </c>
      <c r="E846" s="247" t="s">
        <v>1</v>
      </c>
      <c r="F846" s="248" t="s">
        <v>1015</v>
      </c>
      <c r="G846" s="246"/>
      <c r="H846" s="249">
        <v>60.494999999999997</v>
      </c>
      <c r="I846" s="250"/>
      <c r="J846" s="246"/>
      <c r="K846" s="246"/>
      <c r="L846" s="251"/>
      <c r="M846" s="252"/>
      <c r="N846" s="253"/>
      <c r="O846" s="253"/>
      <c r="P846" s="253"/>
      <c r="Q846" s="253"/>
      <c r="R846" s="253"/>
      <c r="S846" s="253"/>
      <c r="T846" s="25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5" t="s">
        <v>301</v>
      </c>
      <c r="AU846" s="255" t="s">
        <v>120</v>
      </c>
      <c r="AV846" s="14" t="s">
        <v>120</v>
      </c>
      <c r="AW846" s="14" t="s">
        <v>32</v>
      </c>
      <c r="AX846" s="14" t="s">
        <v>77</v>
      </c>
      <c r="AY846" s="255" t="s">
        <v>292</v>
      </c>
    </row>
    <row r="847" s="14" customFormat="1">
      <c r="A847" s="14"/>
      <c r="B847" s="245"/>
      <c r="C847" s="246"/>
      <c r="D847" s="236" t="s">
        <v>301</v>
      </c>
      <c r="E847" s="247" t="s">
        <v>1</v>
      </c>
      <c r="F847" s="248" t="s">
        <v>1016</v>
      </c>
      <c r="G847" s="246"/>
      <c r="H847" s="249">
        <v>5.4950000000000001</v>
      </c>
      <c r="I847" s="250"/>
      <c r="J847" s="246"/>
      <c r="K847" s="246"/>
      <c r="L847" s="251"/>
      <c r="M847" s="252"/>
      <c r="N847" s="253"/>
      <c r="O847" s="253"/>
      <c r="P847" s="253"/>
      <c r="Q847" s="253"/>
      <c r="R847" s="253"/>
      <c r="S847" s="253"/>
      <c r="T847" s="25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5" t="s">
        <v>301</v>
      </c>
      <c r="AU847" s="255" t="s">
        <v>120</v>
      </c>
      <c r="AV847" s="14" t="s">
        <v>120</v>
      </c>
      <c r="AW847" s="14" t="s">
        <v>32</v>
      </c>
      <c r="AX847" s="14" t="s">
        <v>77</v>
      </c>
      <c r="AY847" s="255" t="s">
        <v>292</v>
      </c>
    </row>
    <row r="848" s="14" customFormat="1">
      <c r="A848" s="14"/>
      <c r="B848" s="245"/>
      <c r="C848" s="246"/>
      <c r="D848" s="236" t="s">
        <v>301</v>
      </c>
      <c r="E848" s="247" t="s">
        <v>1</v>
      </c>
      <c r="F848" s="248" t="s">
        <v>1017</v>
      </c>
      <c r="G848" s="246"/>
      <c r="H848" s="249">
        <v>9.3510000000000009</v>
      </c>
      <c r="I848" s="250"/>
      <c r="J848" s="246"/>
      <c r="K848" s="246"/>
      <c r="L848" s="251"/>
      <c r="M848" s="252"/>
      <c r="N848" s="253"/>
      <c r="O848" s="253"/>
      <c r="P848" s="253"/>
      <c r="Q848" s="253"/>
      <c r="R848" s="253"/>
      <c r="S848" s="253"/>
      <c r="T848" s="25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5" t="s">
        <v>301</v>
      </c>
      <c r="AU848" s="255" t="s">
        <v>120</v>
      </c>
      <c r="AV848" s="14" t="s">
        <v>120</v>
      </c>
      <c r="AW848" s="14" t="s">
        <v>32</v>
      </c>
      <c r="AX848" s="14" t="s">
        <v>77</v>
      </c>
      <c r="AY848" s="255" t="s">
        <v>292</v>
      </c>
    </row>
    <row r="849" s="14" customFormat="1">
      <c r="A849" s="14"/>
      <c r="B849" s="245"/>
      <c r="C849" s="246"/>
      <c r="D849" s="236" t="s">
        <v>301</v>
      </c>
      <c r="E849" s="247" t="s">
        <v>1</v>
      </c>
      <c r="F849" s="248" t="s">
        <v>1018</v>
      </c>
      <c r="G849" s="246"/>
      <c r="H849" s="249">
        <v>60.560000000000002</v>
      </c>
      <c r="I849" s="250"/>
      <c r="J849" s="246"/>
      <c r="K849" s="246"/>
      <c r="L849" s="251"/>
      <c r="M849" s="252"/>
      <c r="N849" s="253"/>
      <c r="O849" s="253"/>
      <c r="P849" s="253"/>
      <c r="Q849" s="253"/>
      <c r="R849" s="253"/>
      <c r="S849" s="253"/>
      <c r="T849" s="25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55" t="s">
        <v>301</v>
      </c>
      <c r="AU849" s="255" t="s">
        <v>120</v>
      </c>
      <c r="AV849" s="14" t="s">
        <v>120</v>
      </c>
      <c r="AW849" s="14" t="s">
        <v>32</v>
      </c>
      <c r="AX849" s="14" t="s">
        <v>77</v>
      </c>
      <c r="AY849" s="255" t="s">
        <v>292</v>
      </c>
    </row>
    <row r="850" s="14" customFormat="1">
      <c r="A850" s="14"/>
      <c r="B850" s="245"/>
      <c r="C850" s="246"/>
      <c r="D850" s="236" t="s">
        <v>301</v>
      </c>
      <c r="E850" s="247" t="s">
        <v>1</v>
      </c>
      <c r="F850" s="248" t="s">
        <v>1019</v>
      </c>
      <c r="G850" s="246"/>
      <c r="H850" s="249">
        <v>61.213999999999999</v>
      </c>
      <c r="I850" s="250"/>
      <c r="J850" s="246"/>
      <c r="K850" s="246"/>
      <c r="L850" s="251"/>
      <c r="M850" s="252"/>
      <c r="N850" s="253"/>
      <c r="O850" s="253"/>
      <c r="P850" s="253"/>
      <c r="Q850" s="253"/>
      <c r="R850" s="253"/>
      <c r="S850" s="253"/>
      <c r="T850" s="25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5" t="s">
        <v>301</v>
      </c>
      <c r="AU850" s="255" t="s">
        <v>120</v>
      </c>
      <c r="AV850" s="14" t="s">
        <v>120</v>
      </c>
      <c r="AW850" s="14" t="s">
        <v>32</v>
      </c>
      <c r="AX850" s="14" t="s">
        <v>77</v>
      </c>
      <c r="AY850" s="255" t="s">
        <v>292</v>
      </c>
    </row>
    <row r="851" s="14" customFormat="1">
      <c r="A851" s="14"/>
      <c r="B851" s="245"/>
      <c r="C851" s="246"/>
      <c r="D851" s="236" t="s">
        <v>301</v>
      </c>
      <c r="E851" s="247" t="s">
        <v>1</v>
      </c>
      <c r="F851" s="248" t="s">
        <v>1020</v>
      </c>
      <c r="G851" s="246"/>
      <c r="H851" s="249">
        <v>9.3510000000000009</v>
      </c>
      <c r="I851" s="250"/>
      <c r="J851" s="246"/>
      <c r="K851" s="246"/>
      <c r="L851" s="251"/>
      <c r="M851" s="252"/>
      <c r="N851" s="253"/>
      <c r="O851" s="253"/>
      <c r="P851" s="253"/>
      <c r="Q851" s="253"/>
      <c r="R851" s="253"/>
      <c r="S851" s="253"/>
      <c r="T851" s="25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5" t="s">
        <v>301</v>
      </c>
      <c r="AU851" s="255" t="s">
        <v>120</v>
      </c>
      <c r="AV851" s="14" t="s">
        <v>120</v>
      </c>
      <c r="AW851" s="14" t="s">
        <v>32</v>
      </c>
      <c r="AX851" s="14" t="s">
        <v>77</v>
      </c>
      <c r="AY851" s="255" t="s">
        <v>292</v>
      </c>
    </row>
    <row r="852" s="14" customFormat="1">
      <c r="A852" s="14"/>
      <c r="B852" s="245"/>
      <c r="C852" s="246"/>
      <c r="D852" s="236" t="s">
        <v>301</v>
      </c>
      <c r="E852" s="247" t="s">
        <v>1</v>
      </c>
      <c r="F852" s="248" t="s">
        <v>1021</v>
      </c>
      <c r="G852" s="246"/>
      <c r="H852" s="249">
        <v>9.3140000000000001</v>
      </c>
      <c r="I852" s="250"/>
      <c r="J852" s="246"/>
      <c r="K852" s="246"/>
      <c r="L852" s="251"/>
      <c r="M852" s="252"/>
      <c r="N852" s="253"/>
      <c r="O852" s="253"/>
      <c r="P852" s="253"/>
      <c r="Q852" s="253"/>
      <c r="R852" s="253"/>
      <c r="S852" s="253"/>
      <c r="T852" s="25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5" t="s">
        <v>301</v>
      </c>
      <c r="AU852" s="255" t="s">
        <v>120</v>
      </c>
      <c r="AV852" s="14" t="s">
        <v>120</v>
      </c>
      <c r="AW852" s="14" t="s">
        <v>32</v>
      </c>
      <c r="AX852" s="14" t="s">
        <v>77</v>
      </c>
      <c r="AY852" s="255" t="s">
        <v>292</v>
      </c>
    </row>
    <row r="853" s="14" customFormat="1">
      <c r="A853" s="14"/>
      <c r="B853" s="245"/>
      <c r="C853" s="246"/>
      <c r="D853" s="236" t="s">
        <v>301</v>
      </c>
      <c r="E853" s="247" t="s">
        <v>1</v>
      </c>
      <c r="F853" s="248" t="s">
        <v>1022</v>
      </c>
      <c r="G853" s="246"/>
      <c r="H853" s="249">
        <v>23.960000000000001</v>
      </c>
      <c r="I853" s="250"/>
      <c r="J853" s="246"/>
      <c r="K853" s="246"/>
      <c r="L853" s="251"/>
      <c r="M853" s="252"/>
      <c r="N853" s="253"/>
      <c r="O853" s="253"/>
      <c r="P853" s="253"/>
      <c r="Q853" s="253"/>
      <c r="R853" s="253"/>
      <c r="S853" s="253"/>
      <c r="T853" s="25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55" t="s">
        <v>301</v>
      </c>
      <c r="AU853" s="255" t="s">
        <v>120</v>
      </c>
      <c r="AV853" s="14" t="s">
        <v>120</v>
      </c>
      <c r="AW853" s="14" t="s">
        <v>32</v>
      </c>
      <c r="AX853" s="14" t="s">
        <v>77</v>
      </c>
      <c r="AY853" s="255" t="s">
        <v>292</v>
      </c>
    </row>
    <row r="854" s="14" customFormat="1">
      <c r="A854" s="14"/>
      <c r="B854" s="245"/>
      <c r="C854" s="246"/>
      <c r="D854" s="236" t="s">
        <v>301</v>
      </c>
      <c r="E854" s="247" t="s">
        <v>1</v>
      </c>
      <c r="F854" s="248" t="s">
        <v>1023</v>
      </c>
      <c r="G854" s="246"/>
      <c r="H854" s="249">
        <v>18.510999999999999</v>
      </c>
      <c r="I854" s="250"/>
      <c r="J854" s="246"/>
      <c r="K854" s="246"/>
      <c r="L854" s="251"/>
      <c r="M854" s="252"/>
      <c r="N854" s="253"/>
      <c r="O854" s="253"/>
      <c r="P854" s="253"/>
      <c r="Q854" s="253"/>
      <c r="R854" s="253"/>
      <c r="S854" s="253"/>
      <c r="T854" s="25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5" t="s">
        <v>301</v>
      </c>
      <c r="AU854" s="255" t="s">
        <v>120</v>
      </c>
      <c r="AV854" s="14" t="s">
        <v>120</v>
      </c>
      <c r="AW854" s="14" t="s">
        <v>32</v>
      </c>
      <c r="AX854" s="14" t="s">
        <v>77</v>
      </c>
      <c r="AY854" s="255" t="s">
        <v>292</v>
      </c>
    </row>
    <row r="855" s="14" customFormat="1">
      <c r="A855" s="14"/>
      <c r="B855" s="245"/>
      <c r="C855" s="246"/>
      <c r="D855" s="236" t="s">
        <v>301</v>
      </c>
      <c r="E855" s="247" t="s">
        <v>1</v>
      </c>
      <c r="F855" s="248" t="s">
        <v>1024</v>
      </c>
      <c r="G855" s="246"/>
      <c r="H855" s="249">
        <v>33.332999999999998</v>
      </c>
      <c r="I855" s="250"/>
      <c r="J855" s="246"/>
      <c r="K855" s="246"/>
      <c r="L855" s="251"/>
      <c r="M855" s="252"/>
      <c r="N855" s="253"/>
      <c r="O855" s="253"/>
      <c r="P855" s="253"/>
      <c r="Q855" s="253"/>
      <c r="R855" s="253"/>
      <c r="S855" s="253"/>
      <c r="T855" s="25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55" t="s">
        <v>301</v>
      </c>
      <c r="AU855" s="255" t="s">
        <v>120</v>
      </c>
      <c r="AV855" s="14" t="s">
        <v>120</v>
      </c>
      <c r="AW855" s="14" t="s">
        <v>32</v>
      </c>
      <c r="AX855" s="14" t="s">
        <v>77</v>
      </c>
      <c r="AY855" s="255" t="s">
        <v>292</v>
      </c>
    </row>
    <row r="856" s="14" customFormat="1">
      <c r="A856" s="14"/>
      <c r="B856" s="245"/>
      <c r="C856" s="246"/>
      <c r="D856" s="236" t="s">
        <v>301</v>
      </c>
      <c r="E856" s="247" t="s">
        <v>1</v>
      </c>
      <c r="F856" s="248" t="s">
        <v>1025</v>
      </c>
      <c r="G856" s="246"/>
      <c r="H856" s="249">
        <v>12.518000000000001</v>
      </c>
      <c r="I856" s="250"/>
      <c r="J856" s="246"/>
      <c r="K856" s="246"/>
      <c r="L856" s="251"/>
      <c r="M856" s="252"/>
      <c r="N856" s="253"/>
      <c r="O856" s="253"/>
      <c r="P856" s="253"/>
      <c r="Q856" s="253"/>
      <c r="R856" s="253"/>
      <c r="S856" s="253"/>
      <c r="T856" s="25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5" t="s">
        <v>301</v>
      </c>
      <c r="AU856" s="255" t="s">
        <v>120</v>
      </c>
      <c r="AV856" s="14" t="s">
        <v>120</v>
      </c>
      <c r="AW856" s="14" t="s">
        <v>32</v>
      </c>
      <c r="AX856" s="14" t="s">
        <v>77</v>
      </c>
      <c r="AY856" s="255" t="s">
        <v>292</v>
      </c>
    </row>
    <row r="857" s="14" customFormat="1">
      <c r="A857" s="14"/>
      <c r="B857" s="245"/>
      <c r="C857" s="246"/>
      <c r="D857" s="236" t="s">
        <v>301</v>
      </c>
      <c r="E857" s="247" t="s">
        <v>1</v>
      </c>
      <c r="F857" s="248" t="s">
        <v>1026</v>
      </c>
      <c r="G857" s="246"/>
      <c r="H857" s="249">
        <v>8.8949999999999996</v>
      </c>
      <c r="I857" s="250"/>
      <c r="J857" s="246"/>
      <c r="K857" s="246"/>
      <c r="L857" s="251"/>
      <c r="M857" s="252"/>
      <c r="N857" s="253"/>
      <c r="O857" s="253"/>
      <c r="P857" s="253"/>
      <c r="Q857" s="253"/>
      <c r="R857" s="253"/>
      <c r="S857" s="253"/>
      <c r="T857" s="25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T857" s="255" t="s">
        <v>301</v>
      </c>
      <c r="AU857" s="255" t="s">
        <v>120</v>
      </c>
      <c r="AV857" s="14" t="s">
        <v>120</v>
      </c>
      <c r="AW857" s="14" t="s">
        <v>32</v>
      </c>
      <c r="AX857" s="14" t="s">
        <v>77</v>
      </c>
      <c r="AY857" s="255" t="s">
        <v>292</v>
      </c>
    </row>
    <row r="858" s="14" customFormat="1">
      <c r="A858" s="14"/>
      <c r="B858" s="245"/>
      <c r="C858" s="246"/>
      <c r="D858" s="236" t="s">
        <v>301</v>
      </c>
      <c r="E858" s="247" t="s">
        <v>1</v>
      </c>
      <c r="F858" s="248" t="s">
        <v>1027</v>
      </c>
      <c r="G858" s="246"/>
      <c r="H858" s="249">
        <v>36.444000000000003</v>
      </c>
      <c r="I858" s="250"/>
      <c r="J858" s="246"/>
      <c r="K858" s="246"/>
      <c r="L858" s="251"/>
      <c r="M858" s="252"/>
      <c r="N858" s="253"/>
      <c r="O858" s="253"/>
      <c r="P858" s="253"/>
      <c r="Q858" s="253"/>
      <c r="R858" s="253"/>
      <c r="S858" s="253"/>
      <c r="T858" s="25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5" t="s">
        <v>301</v>
      </c>
      <c r="AU858" s="255" t="s">
        <v>120</v>
      </c>
      <c r="AV858" s="14" t="s">
        <v>120</v>
      </c>
      <c r="AW858" s="14" t="s">
        <v>32</v>
      </c>
      <c r="AX858" s="14" t="s">
        <v>77</v>
      </c>
      <c r="AY858" s="255" t="s">
        <v>292</v>
      </c>
    </row>
    <row r="859" s="14" customFormat="1">
      <c r="A859" s="14"/>
      <c r="B859" s="245"/>
      <c r="C859" s="246"/>
      <c r="D859" s="236" t="s">
        <v>301</v>
      </c>
      <c r="E859" s="247" t="s">
        <v>1</v>
      </c>
      <c r="F859" s="248" t="s">
        <v>1028</v>
      </c>
      <c r="G859" s="246"/>
      <c r="H859" s="249">
        <v>7.391</v>
      </c>
      <c r="I859" s="250"/>
      <c r="J859" s="246"/>
      <c r="K859" s="246"/>
      <c r="L859" s="251"/>
      <c r="M859" s="252"/>
      <c r="N859" s="253"/>
      <c r="O859" s="253"/>
      <c r="P859" s="253"/>
      <c r="Q859" s="253"/>
      <c r="R859" s="253"/>
      <c r="S859" s="253"/>
      <c r="T859" s="25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5" t="s">
        <v>301</v>
      </c>
      <c r="AU859" s="255" t="s">
        <v>120</v>
      </c>
      <c r="AV859" s="14" t="s">
        <v>120</v>
      </c>
      <c r="AW859" s="14" t="s">
        <v>32</v>
      </c>
      <c r="AX859" s="14" t="s">
        <v>77</v>
      </c>
      <c r="AY859" s="255" t="s">
        <v>292</v>
      </c>
    </row>
    <row r="860" s="14" customFormat="1">
      <c r="A860" s="14"/>
      <c r="B860" s="245"/>
      <c r="C860" s="246"/>
      <c r="D860" s="236" t="s">
        <v>301</v>
      </c>
      <c r="E860" s="247" t="s">
        <v>1</v>
      </c>
      <c r="F860" s="248" t="s">
        <v>1029</v>
      </c>
      <c r="G860" s="246"/>
      <c r="H860" s="249">
        <v>12.518000000000001</v>
      </c>
      <c r="I860" s="250"/>
      <c r="J860" s="246"/>
      <c r="K860" s="246"/>
      <c r="L860" s="251"/>
      <c r="M860" s="252"/>
      <c r="N860" s="253"/>
      <c r="O860" s="253"/>
      <c r="P860" s="253"/>
      <c r="Q860" s="253"/>
      <c r="R860" s="253"/>
      <c r="S860" s="253"/>
      <c r="T860" s="25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5" t="s">
        <v>301</v>
      </c>
      <c r="AU860" s="255" t="s">
        <v>120</v>
      </c>
      <c r="AV860" s="14" t="s">
        <v>120</v>
      </c>
      <c r="AW860" s="14" t="s">
        <v>32</v>
      </c>
      <c r="AX860" s="14" t="s">
        <v>77</v>
      </c>
      <c r="AY860" s="255" t="s">
        <v>292</v>
      </c>
    </row>
    <row r="861" s="14" customFormat="1">
      <c r="A861" s="14"/>
      <c r="B861" s="245"/>
      <c r="C861" s="246"/>
      <c r="D861" s="236" t="s">
        <v>301</v>
      </c>
      <c r="E861" s="247" t="s">
        <v>1</v>
      </c>
      <c r="F861" s="248" t="s">
        <v>1030</v>
      </c>
      <c r="G861" s="246"/>
      <c r="H861" s="249">
        <v>8.8949999999999996</v>
      </c>
      <c r="I861" s="250"/>
      <c r="J861" s="246"/>
      <c r="K861" s="246"/>
      <c r="L861" s="251"/>
      <c r="M861" s="252"/>
      <c r="N861" s="253"/>
      <c r="O861" s="253"/>
      <c r="P861" s="253"/>
      <c r="Q861" s="253"/>
      <c r="R861" s="253"/>
      <c r="S861" s="253"/>
      <c r="T861" s="25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55" t="s">
        <v>301</v>
      </c>
      <c r="AU861" s="255" t="s">
        <v>120</v>
      </c>
      <c r="AV861" s="14" t="s">
        <v>120</v>
      </c>
      <c r="AW861" s="14" t="s">
        <v>32</v>
      </c>
      <c r="AX861" s="14" t="s">
        <v>77</v>
      </c>
      <c r="AY861" s="255" t="s">
        <v>292</v>
      </c>
    </row>
    <row r="862" s="14" customFormat="1">
      <c r="A862" s="14"/>
      <c r="B862" s="245"/>
      <c r="C862" s="246"/>
      <c r="D862" s="236" t="s">
        <v>301</v>
      </c>
      <c r="E862" s="247" t="s">
        <v>1</v>
      </c>
      <c r="F862" s="248" t="s">
        <v>1031</v>
      </c>
      <c r="G862" s="246"/>
      <c r="H862" s="249">
        <v>36.444000000000003</v>
      </c>
      <c r="I862" s="250"/>
      <c r="J862" s="246"/>
      <c r="K862" s="246"/>
      <c r="L862" s="251"/>
      <c r="M862" s="252"/>
      <c r="N862" s="253"/>
      <c r="O862" s="253"/>
      <c r="P862" s="253"/>
      <c r="Q862" s="253"/>
      <c r="R862" s="253"/>
      <c r="S862" s="253"/>
      <c r="T862" s="25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5" t="s">
        <v>301</v>
      </c>
      <c r="AU862" s="255" t="s">
        <v>120</v>
      </c>
      <c r="AV862" s="14" t="s">
        <v>120</v>
      </c>
      <c r="AW862" s="14" t="s">
        <v>32</v>
      </c>
      <c r="AX862" s="14" t="s">
        <v>77</v>
      </c>
      <c r="AY862" s="255" t="s">
        <v>292</v>
      </c>
    </row>
    <row r="863" s="14" customFormat="1">
      <c r="A863" s="14"/>
      <c r="B863" s="245"/>
      <c r="C863" s="246"/>
      <c r="D863" s="236" t="s">
        <v>301</v>
      </c>
      <c r="E863" s="247" t="s">
        <v>1</v>
      </c>
      <c r="F863" s="248" t="s">
        <v>1032</v>
      </c>
      <c r="G863" s="246"/>
      <c r="H863" s="249">
        <v>7.391</v>
      </c>
      <c r="I863" s="250"/>
      <c r="J863" s="246"/>
      <c r="K863" s="246"/>
      <c r="L863" s="251"/>
      <c r="M863" s="252"/>
      <c r="N863" s="253"/>
      <c r="O863" s="253"/>
      <c r="P863" s="253"/>
      <c r="Q863" s="253"/>
      <c r="R863" s="253"/>
      <c r="S863" s="253"/>
      <c r="T863" s="25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T863" s="255" t="s">
        <v>301</v>
      </c>
      <c r="AU863" s="255" t="s">
        <v>120</v>
      </c>
      <c r="AV863" s="14" t="s">
        <v>120</v>
      </c>
      <c r="AW863" s="14" t="s">
        <v>32</v>
      </c>
      <c r="AX863" s="14" t="s">
        <v>77</v>
      </c>
      <c r="AY863" s="255" t="s">
        <v>292</v>
      </c>
    </row>
    <row r="864" s="16" customFormat="1">
      <c r="A864" s="16"/>
      <c r="B864" s="267"/>
      <c r="C864" s="268"/>
      <c r="D864" s="236" t="s">
        <v>301</v>
      </c>
      <c r="E864" s="269" t="s">
        <v>1</v>
      </c>
      <c r="F864" s="270" t="s">
        <v>316</v>
      </c>
      <c r="G864" s="268"/>
      <c r="H864" s="271">
        <v>1488.5630000000001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T864" s="277" t="s">
        <v>301</v>
      </c>
      <c r="AU864" s="277" t="s">
        <v>120</v>
      </c>
      <c r="AV864" s="16" t="s">
        <v>317</v>
      </c>
      <c r="AW864" s="16" t="s">
        <v>32</v>
      </c>
      <c r="AX864" s="16" t="s">
        <v>77</v>
      </c>
      <c r="AY864" s="277" t="s">
        <v>292</v>
      </c>
    </row>
    <row r="865" s="13" customFormat="1">
      <c r="A865" s="13"/>
      <c r="B865" s="234"/>
      <c r="C865" s="235"/>
      <c r="D865" s="236" t="s">
        <v>301</v>
      </c>
      <c r="E865" s="237" t="s">
        <v>1</v>
      </c>
      <c r="F865" s="238" t="s">
        <v>540</v>
      </c>
      <c r="G865" s="235"/>
      <c r="H865" s="237" t="s">
        <v>1</v>
      </c>
      <c r="I865" s="239"/>
      <c r="J865" s="235"/>
      <c r="K865" s="235"/>
      <c r="L865" s="240"/>
      <c r="M865" s="241"/>
      <c r="N865" s="242"/>
      <c r="O865" s="242"/>
      <c r="P865" s="242"/>
      <c r="Q865" s="242"/>
      <c r="R865" s="242"/>
      <c r="S865" s="242"/>
      <c r="T865" s="243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4" t="s">
        <v>301</v>
      </c>
      <c r="AU865" s="244" t="s">
        <v>120</v>
      </c>
      <c r="AV865" s="13" t="s">
        <v>85</v>
      </c>
      <c r="AW865" s="13" t="s">
        <v>32</v>
      </c>
      <c r="AX865" s="13" t="s">
        <v>77</v>
      </c>
      <c r="AY865" s="244" t="s">
        <v>292</v>
      </c>
    </row>
    <row r="866" s="14" customFormat="1">
      <c r="A866" s="14"/>
      <c r="B866" s="245"/>
      <c r="C866" s="246"/>
      <c r="D866" s="236" t="s">
        <v>301</v>
      </c>
      <c r="E866" s="247" t="s">
        <v>1</v>
      </c>
      <c r="F866" s="248" t="s">
        <v>1033</v>
      </c>
      <c r="G866" s="246"/>
      <c r="H866" s="249">
        <v>282.92000000000002</v>
      </c>
      <c r="I866" s="250"/>
      <c r="J866" s="246"/>
      <c r="K866" s="246"/>
      <c r="L866" s="251"/>
      <c r="M866" s="252"/>
      <c r="N866" s="253"/>
      <c r="O866" s="253"/>
      <c r="P866" s="253"/>
      <c r="Q866" s="253"/>
      <c r="R866" s="253"/>
      <c r="S866" s="253"/>
      <c r="T866" s="25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5" t="s">
        <v>301</v>
      </c>
      <c r="AU866" s="255" t="s">
        <v>120</v>
      </c>
      <c r="AV866" s="14" t="s">
        <v>120</v>
      </c>
      <c r="AW866" s="14" t="s">
        <v>32</v>
      </c>
      <c r="AX866" s="14" t="s">
        <v>77</v>
      </c>
      <c r="AY866" s="255" t="s">
        <v>292</v>
      </c>
    </row>
    <row r="867" s="13" customFormat="1">
      <c r="A867" s="13"/>
      <c r="B867" s="234"/>
      <c r="C867" s="235"/>
      <c r="D867" s="236" t="s">
        <v>301</v>
      </c>
      <c r="E867" s="237" t="s">
        <v>1</v>
      </c>
      <c r="F867" s="238" t="s">
        <v>1034</v>
      </c>
      <c r="G867" s="235"/>
      <c r="H867" s="237" t="s">
        <v>1</v>
      </c>
      <c r="I867" s="239"/>
      <c r="J867" s="235"/>
      <c r="K867" s="235"/>
      <c r="L867" s="240"/>
      <c r="M867" s="241"/>
      <c r="N867" s="242"/>
      <c r="O867" s="242"/>
      <c r="P867" s="242"/>
      <c r="Q867" s="242"/>
      <c r="R867" s="242"/>
      <c r="S867" s="242"/>
      <c r="T867" s="243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4" t="s">
        <v>301</v>
      </c>
      <c r="AU867" s="244" t="s">
        <v>120</v>
      </c>
      <c r="AV867" s="13" t="s">
        <v>85</v>
      </c>
      <c r="AW867" s="13" t="s">
        <v>32</v>
      </c>
      <c r="AX867" s="13" t="s">
        <v>77</v>
      </c>
      <c r="AY867" s="244" t="s">
        <v>292</v>
      </c>
    </row>
    <row r="868" s="14" customFormat="1">
      <c r="A868" s="14"/>
      <c r="B868" s="245"/>
      <c r="C868" s="246"/>
      <c r="D868" s="236" t="s">
        <v>301</v>
      </c>
      <c r="E868" s="247" t="s">
        <v>1</v>
      </c>
      <c r="F868" s="248" t="s">
        <v>1035</v>
      </c>
      <c r="G868" s="246"/>
      <c r="H868" s="249">
        <v>38.021000000000001</v>
      </c>
      <c r="I868" s="250"/>
      <c r="J868" s="246"/>
      <c r="K868" s="246"/>
      <c r="L868" s="251"/>
      <c r="M868" s="252"/>
      <c r="N868" s="253"/>
      <c r="O868" s="253"/>
      <c r="P868" s="253"/>
      <c r="Q868" s="253"/>
      <c r="R868" s="253"/>
      <c r="S868" s="253"/>
      <c r="T868" s="25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5" t="s">
        <v>301</v>
      </c>
      <c r="AU868" s="255" t="s">
        <v>120</v>
      </c>
      <c r="AV868" s="14" t="s">
        <v>120</v>
      </c>
      <c r="AW868" s="14" t="s">
        <v>32</v>
      </c>
      <c r="AX868" s="14" t="s">
        <v>77</v>
      </c>
      <c r="AY868" s="255" t="s">
        <v>292</v>
      </c>
    </row>
    <row r="869" s="14" customFormat="1">
      <c r="A869" s="14"/>
      <c r="B869" s="245"/>
      <c r="C869" s="246"/>
      <c r="D869" s="236" t="s">
        <v>301</v>
      </c>
      <c r="E869" s="247" t="s">
        <v>1</v>
      </c>
      <c r="F869" s="248" t="s">
        <v>1036</v>
      </c>
      <c r="G869" s="246"/>
      <c r="H869" s="249">
        <v>34.588000000000001</v>
      </c>
      <c r="I869" s="250"/>
      <c r="J869" s="246"/>
      <c r="K869" s="246"/>
      <c r="L869" s="251"/>
      <c r="M869" s="252"/>
      <c r="N869" s="253"/>
      <c r="O869" s="253"/>
      <c r="P869" s="253"/>
      <c r="Q869" s="253"/>
      <c r="R869" s="253"/>
      <c r="S869" s="253"/>
      <c r="T869" s="25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5" t="s">
        <v>301</v>
      </c>
      <c r="AU869" s="255" t="s">
        <v>120</v>
      </c>
      <c r="AV869" s="14" t="s">
        <v>120</v>
      </c>
      <c r="AW869" s="14" t="s">
        <v>32</v>
      </c>
      <c r="AX869" s="14" t="s">
        <v>77</v>
      </c>
      <c r="AY869" s="255" t="s">
        <v>292</v>
      </c>
    </row>
    <row r="870" s="14" customFormat="1">
      <c r="A870" s="14"/>
      <c r="B870" s="245"/>
      <c r="C870" s="246"/>
      <c r="D870" s="236" t="s">
        <v>301</v>
      </c>
      <c r="E870" s="247" t="s">
        <v>1</v>
      </c>
      <c r="F870" s="248" t="s">
        <v>1037</v>
      </c>
      <c r="G870" s="246"/>
      <c r="H870" s="249">
        <v>34.932000000000002</v>
      </c>
      <c r="I870" s="250"/>
      <c r="J870" s="246"/>
      <c r="K870" s="246"/>
      <c r="L870" s="251"/>
      <c r="M870" s="252"/>
      <c r="N870" s="253"/>
      <c r="O870" s="253"/>
      <c r="P870" s="253"/>
      <c r="Q870" s="253"/>
      <c r="R870" s="253"/>
      <c r="S870" s="253"/>
      <c r="T870" s="25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T870" s="255" t="s">
        <v>301</v>
      </c>
      <c r="AU870" s="255" t="s">
        <v>120</v>
      </c>
      <c r="AV870" s="14" t="s">
        <v>120</v>
      </c>
      <c r="AW870" s="14" t="s">
        <v>32</v>
      </c>
      <c r="AX870" s="14" t="s">
        <v>77</v>
      </c>
      <c r="AY870" s="255" t="s">
        <v>292</v>
      </c>
    </row>
    <row r="871" s="14" customFormat="1">
      <c r="A871" s="14"/>
      <c r="B871" s="245"/>
      <c r="C871" s="246"/>
      <c r="D871" s="236" t="s">
        <v>301</v>
      </c>
      <c r="E871" s="247" t="s">
        <v>1</v>
      </c>
      <c r="F871" s="248" t="s">
        <v>1038</v>
      </c>
      <c r="G871" s="246"/>
      <c r="H871" s="249">
        <v>25.725999999999999</v>
      </c>
      <c r="I871" s="250"/>
      <c r="J871" s="246"/>
      <c r="K871" s="246"/>
      <c r="L871" s="251"/>
      <c r="M871" s="252"/>
      <c r="N871" s="253"/>
      <c r="O871" s="253"/>
      <c r="P871" s="253"/>
      <c r="Q871" s="253"/>
      <c r="R871" s="253"/>
      <c r="S871" s="253"/>
      <c r="T871" s="25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5" t="s">
        <v>301</v>
      </c>
      <c r="AU871" s="255" t="s">
        <v>120</v>
      </c>
      <c r="AV871" s="14" t="s">
        <v>120</v>
      </c>
      <c r="AW871" s="14" t="s">
        <v>32</v>
      </c>
      <c r="AX871" s="14" t="s">
        <v>77</v>
      </c>
      <c r="AY871" s="255" t="s">
        <v>292</v>
      </c>
    </row>
    <row r="872" s="14" customFormat="1">
      <c r="A872" s="14"/>
      <c r="B872" s="245"/>
      <c r="C872" s="246"/>
      <c r="D872" s="236" t="s">
        <v>301</v>
      </c>
      <c r="E872" s="247" t="s">
        <v>1</v>
      </c>
      <c r="F872" s="248" t="s">
        <v>1039</v>
      </c>
      <c r="G872" s="246"/>
      <c r="H872" s="249">
        <v>76.052999999999997</v>
      </c>
      <c r="I872" s="250"/>
      <c r="J872" s="246"/>
      <c r="K872" s="246"/>
      <c r="L872" s="251"/>
      <c r="M872" s="252"/>
      <c r="N872" s="253"/>
      <c r="O872" s="253"/>
      <c r="P872" s="253"/>
      <c r="Q872" s="253"/>
      <c r="R872" s="253"/>
      <c r="S872" s="253"/>
      <c r="T872" s="25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5" t="s">
        <v>301</v>
      </c>
      <c r="AU872" s="255" t="s">
        <v>120</v>
      </c>
      <c r="AV872" s="14" t="s">
        <v>120</v>
      </c>
      <c r="AW872" s="14" t="s">
        <v>32</v>
      </c>
      <c r="AX872" s="14" t="s">
        <v>77</v>
      </c>
      <c r="AY872" s="255" t="s">
        <v>292</v>
      </c>
    </row>
    <row r="873" s="14" customFormat="1">
      <c r="A873" s="14"/>
      <c r="B873" s="245"/>
      <c r="C873" s="246"/>
      <c r="D873" s="236" t="s">
        <v>301</v>
      </c>
      <c r="E873" s="247" t="s">
        <v>1</v>
      </c>
      <c r="F873" s="248" t="s">
        <v>1040</v>
      </c>
      <c r="G873" s="246"/>
      <c r="H873" s="249">
        <v>9.3510000000000009</v>
      </c>
      <c r="I873" s="250"/>
      <c r="J873" s="246"/>
      <c r="K873" s="246"/>
      <c r="L873" s="251"/>
      <c r="M873" s="252"/>
      <c r="N873" s="253"/>
      <c r="O873" s="253"/>
      <c r="P873" s="253"/>
      <c r="Q873" s="253"/>
      <c r="R873" s="253"/>
      <c r="S873" s="253"/>
      <c r="T873" s="25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5" t="s">
        <v>301</v>
      </c>
      <c r="AU873" s="255" t="s">
        <v>120</v>
      </c>
      <c r="AV873" s="14" t="s">
        <v>120</v>
      </c>
      <c r="AW873" s="14" t="s">
        <v>32</v>
      </c>
      <c r="AX873" s="14" t="s">
        <v>77</v>
      </c>
      <c r="AY873" s="255" t="s">
        <v>292</v>
      </c>
    </row>
    <row r="874" s="14" customFormat="1">
      <c r="A874" s="14"/>
      <c r="B874" s="245"/>
      <c r="C874" s="246"/>
      <c r="D874" s="236" t="s">
        <v>301</v>
      </c>
      <c r="E874" s="247" t="s">
        <v>1</v>
      </c>
      <c r="F874" s="248" t="s">
        <v>1041</v>
      </c>
      <c r="G874" s="246"/>
      <c r="H874" s="249">
        <v>5.4950000000000001</v>
      </c>
      <c r="I874" s="250"/>
      <c r="J874" s="246"/>
      <c r="K874" s="246"/>
      <c r="L874" s="251"/>
      <c r="M874" s="252"/>
      <c r="N874" s="253"/>
      <c r="O874" s="253"/>
      <c r="P874" s="253"/>
      <c r="Q874" s="253"/>
      <c r="R874" s="253"/>
      <c r="S874" s="253"/>
      <c r="T874" s="25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T874" s="255" t="s">
        <v>301</v>
      </c>
      <c r="AU874" s="255" t="s">
        <v>120</v>
      </c>
      <c r="AV874" s="14" t="s">
        <v>120</v>
      </c>
      <c r="AW874" s="14" t="s">
        <v>32</v>
      </c>
      <c r="AX874" s="14" t="s">
        <v>77</v>
      </c>
      <c r="AY874" s="255" t="s">
        <v>292</v>
      </c>
    </row>
    <row r="875" s="14" customFormat="1">
      <c r="A875" s="14"/>
      <c r="B875" s="245"/>
      <c r="C875" s="246"/>
      <c r="D875" s="236" t="s">
        <v>301</v>
      </c>
      <c r="E875" s="247" t="s">
        <v>1</v>
      </c>
      <c r="F875" s="248" t="s">
        <v>1042</v>
      </c>
      <c r="G875" s="246"/>
      <c r="H875" s="249">
        <v>73.241</v>
      </c>
      <c r="I875" s="250"/>
      <c r="J875" s="246"/>
      <c r="K875" s="246"/>
      <c r="L875" s="251"/>
      <c r="M875" s="252"/>
      <c r="N875" s="253"/>
      <c r="O875" s="253"/>
      <c r="P875" s="253"/>
      <c r="Q875" s="253"/>
      <c r="R875" s="253"/>
      <c r="S875" s="253"/>
      <c r="T875" s="25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55" t="s">
        <v>301</v>
      </c>
      <c r="AU875" s="255" t="s">
        <v>120</v>
      </c>
      <c r="AV875" s="14" t="s">
        <v>120</v>
      </c>
      <c r="AW875" s="14" t="s">
        <v>32</v>
      </c>
      <c r="AX875" s="14" t="s">
        <v>77</v>
      </c>
      <c r="AY875" s="255" t="s">
        <v>292</v>
      </c>
    </row>
    <row r="876" s="14" customFormat="1">
      <c r="A876" s="14"/>
      <c r="B876" s="245"/>
      <c r="C876" s="246"/>
      <c r="D876" s="236" t="s">
        <v>301</v>
      </c>
      <c r="E876" s="247" t="s">
        <v>1</v>
      </c>
      <c r="F876" s="248" t="s">
        <v>1043</v>
      </c>
      <c r="G876" s="246"/>
      <c r="H876" s="249">
        <v>60.593000000000004</v>
      </c>
      <c r="I876" s="250"/>
      <c r="J876" s="246"/>
      <c r="K876" s="246"/>
      <c r="L876" s="251"/>
      <c r="M876" s="252"/>
      <c r="N876" s="253"/>
      <c r="O876" s="253"/>
      <c r="P876" s="253"/>
      <c r="Q876" s="253"/>
      <c r="R876" s="253"/>
      <c r="S876" s="253"/>
      <c r="T876" s="25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55" t="s">
        <v>301</v>
      </c>
      <c r="AU876" s="255" t="s">
        <v>120</v>
      </c>
      <c r="AV876" s="14" t="s">
        <v>120</v>
      </c>
      <c r="AW876" s="14" t="s">
        <v>32</v>
      </c>
      <c r="AX876" s="14" t="s">
        <v>77</v>
      </c>
      <c r="AY876" s="255" t="s">
        <v>292</v>
      </c>
    </row>
    <row r="877" s="14" customFormat="1">
      <c r="A877" s="14"/>
      <c r="B877" s="245"/>
      <c r="C877" s="246"/>
      <c r="D877" s="236" t="s">
        <v>301</v>
      </c>
      <c r="E877" s="247" t="s">
        <v>1</v>
      </c>
      <c r="F877" s="248" t="s">
        <v>1044</v>
      </c>
      <c r="G877" s="246"/>
      <c r="H877" s="249">
        <v>9.3510000000000009</v>
      </c>
      <c r="I877" s="250"/>
      <c r="J877" s="246"/>
      <c r="K877" s="246"/>
      <c r="L877" s="251"/>
      <c r="M877" s="252"/>
      <c r="N877" s="253"/>
      <c r="O877" s="253"/>
      <c r="P877" s="253"/>
      <c r="Q877" s="253"/>
      <c r="R877" s="253"/>
      <c r="S877" s="253"/>
      <c r="T877" s="25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5" t="s">
        <v>301</v>
      </c>
      <c r="AU877" s="255" t="s">
        <v>120</v>
      </c>
      <c r="AV877" s="14" t="s">
        <v>120</v>
      </c>
      <c r="AW877" s="14" t="s">
        <v>32</v>
      </c>
      <c r="AX877" s="14" t="s">
        <v>77</v>
      </c>
      <c r="AY877" s="255" t="s">
        <v>292</v>
      </c>
    </row>
    <row r="878" s="14" customFormat="1">
      <c r="A878" s="14"/>
      <c r="B878" s="245"/>
      <c r="C878" s="246"/>
      <c r="D878" s="236" t="s">
        <v>301</v>
      </c>
      <c r="E878" s="247" t="s">
        <v>1</v>
      </c>
      <c r="F878" s="248" t="s">
        <v>1045</v>
      </c>
      <c r="G878" s="246"/>
      <c r="H878" s="249">
        <v>60.593000000000004</v>
      </c>
      <c r="I878" s="250"/>
      <c r="J878" s="246"/>
      <c r="K878" s="246"/>
      <c r="L878" s="251"/>
      <c r="M878" s="252"/>
      <c r="N878" s="253"/>
      <c r="O878" s="253"/>
      <c r="P878" s="253"/>
      <c r="Q878" s="253"/>
      <c r="R878" s="253"/>
      <c r="S878" s="253"/>
      <c r="T878" s="25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5" t="s">
        <v>301</v>
      </c>
      <c r="AU878" s="255" t="s">
        <v>120</v>
      </c>
      <c r="AV878" s="14" t="s">
        <v>120</v>
      </c>
      <c r="AW878" s="14" t="s">
        <v>32</v>
      </c>
      <c r="AX878" s="14" t="s">
        <v>77</v>
      </c>
      <c r="AY878" s="255" t="s">
        <v>292</v>
      </c>
    </row>
    <row r="879" s="14" customFormat="1">
      <c r="A879" s="14"/>
      <c r="B879" s="245"/>
      <c r="C879" s="246"/>
      <c r="D879" s="236" t="s">
        <v>301</v>
      </c>
      <c r="E879" s="247" t="s">
        <v>1</v>
      </c>
      <c r="F879" s="248" t="s">
        <v>1046</v>
      </c>
      <c r="G879" s="246"/>
      <c r="H879" s="249">
        <v>9.3510000000000009</v>
      </c>
      <c r="I879" s="250"/>
      <c r="J879" s="246"/>
      <c r="K879" s="246"/>
      <c r="L879" s="251"/>
      <c r="M879" s="252"/>
      <c r="N879" s="253"/>
      <c r="O879" s="253"/>
      <c r="P879" s="253"/>
      <c r="Q879" s="253"/>
      <c r="R879" s="253"/>
      <c r="S879" s="253"/>
      <c r="T879" s="25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5" t="s">
        <v>301</v>
      </c>
      <c r="AU879" s="255" t="s">
        <v>120</v>
      </c>
      <c r="AV879" s="14" t="s">
        <v>120</v>
      </c>
      <c r="AW879" s="14" t="s">
        <v>32</v>
      </c>
      <c r="AX879" s="14" t="s">
        <v>77</v>
      </c>
      <c r="AY879" s="255" t="s">
        <v>292</v>
      </c>
    </row>
    <row r="880" s="14" customFormat="1">
      <c r="A880" s="14"/>
      <c r="B880" s="245"/>
      <c r="C880" s="246"/>
      <c r="D880" s="236" t="s">
        <v>301</v>
      </c>
      <c r="E880" s="247" t="s">
        <v>1</v>
      </c>
      <c r="F880" s="248" t="s">
        <v>1047</v>
      </c>
      <c r="G880" s="246"/>
      <c r="H880" s="249">
        <v>7.3760000000000003</v>
      </c>
      <c r="I880" s="250"/>
      <c r="J880" s="246"/>
      <c r="K880" s="246"/>
      <c r="L880" s="251"/>
      <c r="M880" s="252"/>
      <c r="N880" s="253"/>
      <c r="O880" s="253"/>
      <c r="P880" s="253"/>
      <c r="Q880" s="253"/>
      <c r="R880" s="253"/>
      <c r="S880" s="253"/>
      <c r="T880" s="25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5" t="s">
        <v>301</v>
      </c>
      <c r="AU880" s="255" t="s">
        <v>120</v>
      </c>
      <c r="AV880" s="14" t="s">
        <v>120</v>
      </c>
      <c r="AW880" s="14" t="s">
        <v>32</v>
      </c>
      <c r="AX880" s="14" t="s">
        <v>77</v>
      </c>
      <c r="AY880" s="255" t="s">
        <v>292</v>
      </c>
    </row>
    <row r="881" s="14" customFormat="1">
      <c r="A881" s="14"/>
      <c r="B881" s="245"/>
      <c r="C881" s="246"/>
      <c r="D881" s="236" t="s">
        <v>301</v>
      </c>
      <c r="E881" s="247" t="s">
        <v>1</v>
      </c>
      <c r="F881" s="248" t="s">
        <v>1048</v>
      </c>
      <c r="G881" s="246"/>
      <c r="H881" s="249">
        <v>85.977999999999994</v>
      </c>
      <c r="I881" s="250"/>
      <c r="J881" s="246"/>
      <c r="K881" s="246"/>
      <c r="L881" s="251"/>
      <c r="M881" s="252"/>
      <c r="N881" s="253"/>
      <c r="O881" s="253"/>
      <c r="P881" s="253"/>
      <c r="Q881" s="253"/>
      <c r="R881" s="253"/>
      <c r="S881" s="253"/>
      <c r="T881" s="25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5" t="s">
        <v>301</v>
      </c>
      <c r="AU881" s="255" t="s">
        <v>120</v>
      </c>
      <c r="AV881" s="14" t="s">
        <v>120</v>
      </c>
      <c r="AW881" s="14" t="s">
        <v>32</v>
      </c>
      <c r="AX881" s="14" t="s">
        <v>77</v>
      </c>
      <c r="AY881" s="255" t="s">
        <v>292</v>
      </c>
    </row>
    <row r="882" s="14" customFormat="1">
      <c r="A882" s="14"/>
      <c r="B882" s="245"/>
      <c r="C882" s="246"/>
      <c r="D882" s="236" t="s">
        <v>301</v>
      </c>
      <c r="E882" s="247" t="s">
        <v>1</v>
      </c>
      <c r="F882" s="248" t="s">
        <v>1049</v>
      </c>
      <c r="G882" s="246"/>
      <c r="H882" s="249">
        <v>9.3510000000000009</v>
      </c>
      <c r="I882" s="250"/>
      <c r="J882" s="246"/>
      <c r="K882" s="246"/>
      <c r="L882" s="251"/>
      <c r="M882" s="252"/>
      <c r="N882" s="253"/>
      <c r="O882" s="253"/>
      <c r="P882" s="253"/>
      <c r="Q882" s="253"/>
      <c r="R882" s="253"/>
      <c r="S882" s="253"/>
      <c r="T882" s="25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5" t="s">
        <v>301</v>
      </c>
      <c r="AU882" s="255" t="s">
        <v>120</v>
      </c>
      <c r="AV882" s="14" t="s">
        <v>120</v>
      </c>
      <c r="AW882" s="14" t="s">
        <v>32</v>
      </c>
      <c r="AX882" s="14" t="s">
        <v>77</v>
      </c>
      <c r="AY882" s="255" t="s">
        <v>292</v>
      </c>
    </row>
    <row r="883" s="14" customFormat="1">
      <c r="A883" s="14"/>
      <c r="B883" s="245"/>
      <c r="C883" s="246"/>
      <c r="D883" s="236" t="s">
        <v>301</v>
      </c>
      <c r="E883" s="247" t="s">
        <v>1</v>
      </c>
      <c r="F883" s="248" t="s">
        <v>1050</v>
      </c>
      <c r="G883" s="246"/>
      <c r="H883" s="249">
        <v>60.560000000000002</v>
      </c>
      <c r="I883" s="250"/>
      <c r="J883" s="246"/>
      <c r="K883" s="246"/>
      <c r="L883" s="251"/>
      <c r="M883" s="252"/>
      <c r="N883" s="253"/>
      <c r="O883" s="253"/>
      <c r="P883" s="253"/>
      <c r="Q883" s="253"/>
      <c r="R883" s="253"/>
      <c r="S883" s="253"/>
      <c r="T883" s="25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5" t="s">
        <v>301</v>
      </c>
      <c r="AU883" s="255" t="s">
        <v>120</v>
      </c>
      <c r="AV883" s="14" t="s">
        <v>120</v>
      </c>
      <c r="AW883" s="14" t="s">
        <v>32</v>
      </c>
      <c r="AX883" s="14" t="s">
        <v>77</v>
      </c>
      <c r="AY883" s="255" t="s">
        <v>292</v>
      </c>
    </row>
    <row r="884" s="14" customFormat="1">
      <c r="A884" s="14"/>
      <c r="B884" s="245"/>
      <c r="C884" s="246"/>
      <c r="D884" s="236" t="s">
        <v>301</v>
      </c>
      <c r="E884" s="247" t="s">
        <v>1</v>
      </c>
      <c r="F884" s="248" t="s">
        <v>1051</v>
      </c>
      <c r="G884" s="246"/>
      <c r="H884" s="249">
        <v>60.494999999999997</v>
      </c>
      <c r="I884" s="250"/>
      <c r="J884" s="246"/>
      <c r="K884" s="246"/>
      <c r="L884" s="251"/>
      <c r="M884" s="252"/>
      <c r="N884" s="253"/>
      <c r="O884" s="253"/>
      <c r="P884" s="253"/>
      <c r="Q884" s="253"/>
      <c r="R884" s="253"/>
      <c r="S884" s="253"/>
      <c r="T884" s="25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5" t="s">
        <v>301</v>
      </c>
      <c r="AU884" s="255" t="s">
        <v>120</v>
      </c>
      <c r="AV884" s="14" t="s">
        <v>120</v>
      </c>
      <c r="AW884" s="14" t="s">
        <v>32</v>
      </c>
      <c r="AX884" s="14" t="s">
        <v>77</v>
      </c>
      <c r="AY884" s="255" t="s">
        <v>292</v>
      </c>
    </row>
    <row r="885" s="14" customFormat="1">
      <c r="A885" s="14"/>
      <c r="B885" s="245"/>
      <c r="C885" s="246"/>
      <c r="D885" s="236" t="s">
        <v>301</v>
      </c>
      <c r="E885" s="247" t="s">
        <v>1</v>
      </c>
      <c r="F885" s="248" t="s">
        <v>1052</v>
      </c>
      <c r="G885" s="246"/>
      <c r="H885" s="249">
        <v>9.3510000000000009</v>
      </c>
      <c r="I885" s="250"/>
      <c r="J885" s="246"/>
      <c r="K885" s="246"/>
      <c r="L885" s="251"/>
      <c r="M885" s="252"/>
      <c r="N885" s="253"/>
      <c r="O885" s="253"/>
      <c r="P885" s="253"/>
      <c r="Q885" s="253"/>
      <c r="R885" s="253"/>
      <c r="S885" s="253"/>
      <c r="T885" s="25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55" t="s">
        <v>301</v>
      </c>
      <c r="AU885" s="255" t="s">
        <v>120</v>
      </c>
      <c r="AV885" s="14" t="s">
        <v>120</v>
      </c>
      <c r="AW885" s="14" t="s">
        <v>32</v>
      </c>
      <c r="AX885" s="14" t="s">
        <v>77</v>
      </c>
      <c r="AY885" s="255" t="s">
        <v>292</v>
      </c>
    </row>
    <row r="886" s="14" customFormat="1">
      <c r="A886" s="14"/>
      <c r="B886" s="245"/>
      <c r="C886" s="246"/>
      <c r="D886" s="236" t="s">
        <v>301</v>
      </c>
      <c r="E886" s="247" t="s">
        <v>1</v>
      </c>
      <c r="F886" s="248" t="s">
        <v>1053</v>
      </c>
      <c r="G886" s="246"/>
      <c r="H886" s="249">
        <v>9.3510000000000009</v>
      </c>
      <c r="I886" s="250"/>
      <c r="J886" s="246"/>
      <c r="K886" s="246"/>
      <c r="L886" s="251"/>
      <c r="M886" s="252"/>
      <c r="N886" s="253"/>
      <c r="O886" s="253"/>
      <c r="P886" s="253"/>
      <c r="Q886" s="253"/>
      <c r="R886" s="253"/>
      <c r="S886" s="253"/>
      <c r="T886" s="25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5" t="s">
        <v>301</v>
      </c>
      <c r="AU886" s="255" t="s">
        <v>120</v>
      </c>
      <c r="AV886" s="14" t="s">
        <v>120</v>
      </c>
      <c r="AW886" s="14" t="s">
        <v>32</v>
      </c>
      <c r="AX886" s="14" t="s">
        <v>77</v>
      </c>
      <c r="AY886" s="255" t="s">
        <v>292</v>
      </c>
    </row>
    <row r="887" s="14" customFormat="1">
      <c r="A887" s="14"/>
      <c r="B887" s="245"/>
      <c r="C887" s="246"/>
      <c r="D887" s="236" t="s">
        <v>301</v>
      </c>
      <c r="E887" s="247" t="s">
        <v>1</v>
      </c>
      <c r="F887" s="248" t="s">
        <v>1054</v>
      </c>
      <c r="G887" s="246"/>
      <c r="H887" s="249">
        <v>60.494999999999997</v>
      </c>
      <c r="I887" s="250"/>
      <c r="J887" s="246"/>
      <c r="K887" s="246"/>
      <c r="L887" s="251"/>
      <c r="M887" s="252"/>
      <c r="N887" s="253"/>
      <c r="O887" s="253"/>
      <c r="P887" s="253"/>
      <c r="Q887" s="253"/>
      <c r="R887" s="253"/>
      <c r="S887" s="253"/>
      <c r="T887" s="25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55" t="s">
        <v>301</v>
      </c>
      <c r="AU887" s="255" t="s">
        <v>120</v>
      </c>
      <c r="AV887" s="14" t="s">
        <v>120</v>
      </c>
      <c r="AW887" s="14" t="s">
        <v>32</v>
      </c>
      <c r="AX887" s="14" t="s">
        <v>77</v>
      </c>
      <c r="AY887" s="255" t="s">
        <v>292</v>
      </c>
    </row>
    <row r="888" s="14" customFormat="1">
      <c r="A888" s="14"/>
      <c r="B888" s="245"/>
      <c r="C888" s="246"/>
      <c r="D888" s="236" t="s">
        <v>301</v>
      </c>
      <c r="E888" s="247" t="s">
        <v>1</v>
      </c>
      <c r="F888" s="248" t="s">
        <v>1055</v>
      </c>
      <c r="G888" s="246"/>
      <c r="H888" s="249">
        <v>60.494999999999997</v>
      </c>
      <c r="I888" s="250"/>
      <c r="J888" s="246"/>
      <c r="K888" s="246"/>
      <c r="L888" s="251"/>
      <c r="M888" s="252"/>
      <c r="N888" s="253"/>
      <c r="O888" s="253"/>
      <c r="P888" s="253"/>
      <c r="Q888" s="253"/>
      <c r="R888" s="253"/>
      <c r="S888" s="253"/>
      <c r="T888" s="25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55" t="s">
        <v>301</v>
      </c>
      <c r="AU888" s="255" t="s">
        <v>120</v>
      </c>
      <c r="AV888" s="14" t="s">
        <v>120</v>
      </c>
      <c r="AW888" s="14" t="s">
        <v>32</v>
      </c>
      <c r="AX888" s="14" t="s">
        <v>77</v>
      </c>
      <c r="AY888" s="255" t="s">
        <v>292</v>
      </c>
    </row>
    <row r="889" s="14" customFormat="1">
      <c r="A889" s="14"/>
      <c r="B889" s="245"/>
      <c r="C889" s="246"/>
      <c r="D889" s="236" t="s">
        <v>301</v>
      </c>
      <c r="E889" s="247" t="s">
        <v>1</v>
      </c>
      <c r="F889" s="248" t="s">
        <v>1056</v>
      </c>
      <c r="G889" s="246"/>
      <c r="H889" s="249">
        <v>5.4950000000000001</v>
      </c>
      <c r="I889" s="250"/>
      <c r="J889" s="246"/>
      <c r="K889" s="246"/>
      <c r="L889" s="251"/>
      <c r="M889" s="252"/>
      <c r="N889" s="253"/>
      <c r="O889" s="253"/>
      <c r="P889" s="253"/>
      <c r="Q889" s="253"/>
      <c r="R889" s="253"/>
      <c r="S889" s="253"/>
      <c r="T889" s="25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55" t="s">
        <v>301</v>
      </c>
      <c r="AU889" s="255" t="s">
        <v>120</v>
      </c>
      <c r="AV889" s="14" t="s">
        <v>120</v>
      </c>
      <c r="AW889" s="14" t="s">
        <v>32</v>
      </c>
      <c r="AX889" s="14" t="s">
        <v>77</v>
      </c>
      <c r="AY889" s="255" t="s">
        <v>292</v>
      </c>
    </row>
    <row r="890" s="14" customFormat="1">
      <c r="A890" s="14"/>
      <c r="B890" s="245"/>
      <c r="C890" s="246"/>
      <c r="D890" s="236" t="s">
        <v>301</v>
      </c>
      <c r="E890" s="247" t="s">
        <v>1</v>
      </c>
      <c r="F890" s="248" t="s">
        <v>1057</v>
      </c>
      <c r="G890" s="246"/>
      <c r="H890" s="249">
        <v>9.3510000000000009</v>
      </c>
      <c r="I890" s="250"/>
      <c r="J890" s="246"/>
      <c r="K890" s="246"/>
      <c r="L890" s="251"/>
      <c r="M890" s="252"/>
      <c r="N890" s="253"/>
      <c r="O890" s="253"/>
      <c r="P890" s="253"/>
      <c r="Q890" s="253"/>
      <c r="R890" s="253"/>
      <c r="S890" s="253"/>
      <c r="T890" s="25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5" t="s">
        <v>301</v>
      </c>
      <c r="AU890" s="255" t="s">
        <v>120</v>
      </c>
      <c r="AV890" s="14" t="s">
        <v>120</v>
      </c>
      <c r="AW890" s="14" t="s">
        <v>32</v>
      </c>
      <c r="AX890" s="14" t="s">
        <v>77</v>
      </c>
      <c r="AY890" s="255" t="s">
        <v>292</v>
      </c>
    </row>
    <row r="891" s="14" customFormat="1">
      <c r="A891" s="14"/>
      <c r="B891" s="245"/>
      <c r="C891" s="246"/>
      <c r="D891" s="236" t="s">
        <v>301</v>
      </c>
      <c r="E891" s="247" t="s">
        <v>1</v>
      </c>
      <c r="F891" s="248" t="s">
        <v>1058</v>
      </c>
      <c r="G891" s="246"/>
      <c r="H891" s="249">
        <v>60.560000000000002</v>
      </c>
      <c r="I891" s="250"/>
      <c r="J891" s="246"/>
      <c r="K891" s="246"/>
      <c r="L891" s="251"/>
      <c r="M891" s="252"/>
      <c r="N891" s="253"/>
      <c r="O891" s="253"/>
      <c r="P891" s="253"/>
      <c r="Q891" s="253"/>
      <c r="R891" s="253"/>
      <c r="S891" s="253"/>
      <c r="T891" s="25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5" t="s">
        <v>301</v>
      </c>
      <c r="AU891" s="255" t="s">
        <v>120</v>
      </c>
      <c r="AV891" s="14" t="s">
        <v>120</v>
      </c>
      <c r="AW891" s="14" t="s">
        <v>32</v>
      </c>
      <c r="AX891" s="14" t="s">
        <v>77</v>
      </c>
      <c r="AY891" s="255" t="s">
        <v>292</v>
      </c>
    </row>
    <row r="892" s="14" customFormat="1">
      <c r="A892" s="14"/>
      <c r="B892" s="245"/>
      <c r="C892" s="246"/>
      <c r="D892" s="236" t="s">
        <v>301</v>
      </c>
      <c r="E892" s="247" t="s">
        <v>1</v>
      </c>
      <c r="F892" s="248" t="s">
        <v>1059</v>
      </c>
      <c r="G892" s="246"/>
      <c r="H892" s="249">
        <v>60.560000000000002</v>
      </c>
      <c r="I892" s="250"/>
      <c r="J892" s="246"/>
      <c r="K892" s="246"/>
      <c r="L892" s="251"/>
      <c r="M892" s="252"/>
      <c r="N892" s="253"/>
      <c r="O892" s="253"/>
      <c r="P892" s="253"/>
      <c r="Q892" s="253"/>
      <c r="R892" s="253"/>
      <c r="S892" s="253"/>
      <c r="T892" s="25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5" t="s">
        <v>301</v>
      </c>
      <c r="AU892" s="255" t="s">
        <v>120</v>
      </c>
      <c r="AV892" s="14" t="s">
        <v>120</v>
      </c>
      <c r="AW892" s="14" t="s">
        <v>32</v>
      </c>
      <c r="AX892" s="14" t="s">
        <v>77</v>
      </c>
      <c r="AY892" s="255" t="s">
        <v>292</v>
      </c>
    </row>
    <row r="893" s="14" customFormat="1">
      <c r="A893" s="14"/>
      <c r="B893" s="245"/>
      <c r="C893" s="246"/>
      <c r="D893" s="236" t="s">
        <v>301</v>
      </c>
      <c r="E893" s="247" t="s">
        <v>1</v>
      </c>
      <c r="F893" s="248" t="s">
        <v>1060</v>
      </c>
      <c r="G893" s="246"/>
      <c r="H893" s="249">
        <v>9.3510000000000009</v>
      </c>
      <c r="I893" s="250"/>
      <c r="J893" s="246"/>
      <c r="K893" s="246"/>
      <c r="L893" s="251"/>
      <c r="M893" s="252"/>
      <c r="N893" s="253"/>
      <c r="O893" s="253"/>
      <c r="P893" s="253"/>
      <c r="Q893" s="253"/>
      <c r="R893" s="253"/>
      <c r="S893" s="253"/>
      <c r="T893" s="25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5" t="s">
        <v>301</v>
      </c>
      <c r="AU893" s="255" t="s">
        <v>120</v>
      </c>
      <c r="AV893" s="14" t="s">
        <v>120</v>
      </c>
      <c r="AW893" s="14" t="s">
        <v>32</v>
      </c>
      <c r="AX893" s="14" t="s">
        <v>77</v>
      </c>
      <c r="AY893" s="255" t="s">
        <v>292</v>
      </c>
    </row>
    <row r="894" s="14" customFormat="1">
      <c r="A894" s="14"/>
      <c r="B894" s="245"/>
      <c r="C894" s="246"/>
      <c r="D894" s="236" t="s">
        <v>301</v>
      </c>
      <c r="E894" s="247" t="s">
        <v>1</v>
      </c>
      <c r="F894" s="248" t="s">
        <v>1061</v>
      </c>
      <c r="G894" s="246"/>
      <c r="H894" s="249">
        <v>9.3140000000000001</v>
      </c>
      <c r="I894" s="250"/>
      <c r="J894" s="246"/>
      <c r="K894" s="246"/>
      <c r="L894" s="251"/>
      <c r="M894" s="252"/>
      <c r="N894" s="253"/>
      <c r="O894" s="253"/>
      <c r="P894" s="253"/>
      <c r="Q894" s="253"/>
      <c r="R894" s="253"/>
      <c r="S894" s="253"/>
      <c r="T894" s="25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55" t="s">
        <v>301</v>
      </c>
      <c r="AU894" s="255" t="s">
        <v>120</v>
      </c>
      <c r="AV894" s="14" t="s">
        <v>120</v>
      </c>
      <c r="AW894" s="14" t="s">
        <v>32</v>
      </c>
      <c r="AX894" s="14" t="s">
        <v>77</v>
      </c>
      <c r="AY894" s="255" t="s">
        <v>292</v>
      </c>
    </row>
    <row r="895" s="14" customFormat="1">
      <c r="A895" s="14"/>
      <c r="B895" s="245"/>
      <c r="C895" s="246"/>
      <c r="D895" s="236" t="s">
        <v>301</v>
      </c>
      <c r="E895" s="247" t="s">
        <v>1</v>
      </c>
      <c r="F895" s="248" t="s">
        <v>1062</v>
      </c>
      <c r="G895" s="246"/>
      <c r="H895" s="249">
        <v>24.596</v>
      </c>
      <c r="I895" s="250"/>
      <c r="J895" s="246"/>
      <c r="K895" s="246"/>
      <c r="L895" s="251"/>
      <c r="M895" s="252"/>
      <c r="N895" s="253"/>
      <c r="O895" s="253"/>
      <c r="P895" s="253"/>
      <c r="Q895" s="253"/>
      <c r="R895" s="253"/>
      <c r="S895" s="253"/>
      <c r="T895" s="25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5" t="s">
        <v>301</v>
      </c>
      <c r="AU895" s="255" t="s">
        <v>120</v>
      </c>
      <c r="AV895" s="14" t="s">
        <v>120</v>
      </c>
      <c r="AW895" s="14" t="s">
        <v>32</v>
      </c>
      <c r="AX895" s="14" t="s">
        <v>77</v>
      </c>
      <c r="AY895" s="255" t="s">
        <v>292</v>
      </c>
    </row>
    <row r="896" s="14" customFormat="1">
      <c r="A896" s="14"/>
      <c r="B896" s="245"/>
      <c r="C896" s="246"/>
      <c r="D896" s="236" t="s">
        <v>301</v>
      </c>
      <c r="E896" s="247" t="s">
        <v>1</v>
      </c>
      <c r="F896" s="248" t="s">
        <v>1063</v>
      </c>
      <c r="G896" s="246"/>
      <c r="H896" s="249">
        <v>35.377000000000002</v>
      </c>
      <c r="I896" s="250"/>
      <c r="J896" s="246"/>
      <c r="K896" s="246"/>
      <c r="L896" s="251"/>
      <c r="M896" s="252"/>
      <c r="N896" s="253"/>
      <c r="O896" s="253"/>
      <c r="P896" s="253"/>
      <c r="Q896" s="253"/>
      <c r="R896" s="253"/>
      <c r="S896" s="253"/>
      <c r="T896" s="25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55" t="s">
        <v>301</v>
      </c>
      <c r="AU896" s="255" t="s">
        <v>120</v>
      </c>
      <c r="AV896" s="14" t="s">
        <v>120</v>
      </c>
      <c r="AW896" s="14" t="s">
        <v>32</v>
      </c>
      <c r="AX896" s="14" t="s">
        <v>77</v>
      </c>
      <c r="AY896" s="255" t="s">
        <v>292</v>
      </c>
    </row>
    <row r="897" s="14" customFormat="1">
      <c r="A897" s="14"/>
      <c r="B897" s="245"/>
      <c r="C897" s="246"/>
      <c r="D897" s="236" t="s">
        <v>301</v>
      </c>
      <c r="E897" s="247" t="s">
        <v>1</v>
      </c>
      <c r="F897" s="248" t="s">
        <v>1064</v>
      </c>
      <c r="G897" s="246"/>
      <c r="H897" s="249">
        <v>50.840000000000003</v>
      </c>
      <c r="I897" s="250"/>
      <c r="J897" s="246"/>
      <c r="K897" s="246"/>
      <c r="L897" s="251"/>
      <c r="M897" s="252"/>
      <c r="N897" s="253"/>
      <c r="O897" s="253"/>
      <c r="P897" s="253"/>
      <c r="Q897" s="253"/>
      <c r="R897" s="253"/>
      <c r="S897" s="253"/>
      <c r="T897" s="25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5" t="s">
        <v>301</v>
      </c>
      <c r="AU897" s="255" t="s">
        <v>120</v>
      </c>
      <c r="AV897" s="14" t="s">
        <v>120</v>
      </c>
      <c r="AW897" s="14" t="s">
        <v>32</v>
      </c>
      <c r="AX897" s="14" t="s">
        <v>77</v>
      </c>
      <c r="AY897" s="255" t="s">
        <v>292</v>
      </c>
    </row>
    <row r="898" s="14" customFormat="1">
      <c r="A898" s="14"/>
      <c r="B898" s="245"/>
      <c r="C898" s="246"/>
      <c r="D898" s="236" t="s">
        <v>301</v>
      </c>
      <c r="E898" s="247" t="s">
        <v>1</v>
      </c>
      <c r="F898" s="248" t="s">
        <v>1065</v>
      </c>
      <c r="G898" s="246"/>
      <c r="H898" s="249">
        <v>13.571</v>
      </c>
      <c r="I898" s="250"/>
      <c r="J898" s="246"/>
      <c r="K898" s="246"/>
      <c r="L898" s="251"/>
      <c r="M898" s="252"/>
      <c r="N898" s="253"/>
      <c r="O898" s="253"/>
      <c r="P898" s="253"/>
      <c r="Q898" s="253"/>
      <c r="R898" s="253"/>
      <c r="S898" s="253"/>
      <c r="T898" s="25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5" t="s">
        <v>301</v>
      </c>
      <c r="AU898" s="255" t="s">
        <v>120</v>
      </c>
      <c r="AV898" s="14" t="s">
        <v>120</v>
      </c>
      <c r="AW898" s="14" t="s">
        <v>32</v>
      </c>
      <c r="AX898" s="14" t="s">
        <v>77</v>
      </c>
      <c r="AY898" s="255" t="s">
        <v>292</v>
      </c>
    </row>
    <row r="899" s="14" customFormat="1">
      <c r="A899" s="14"/>
      <c r="B899" s="245"/>
      <c r="C899" s="246"/>
      <c r="D899" s="236" t="s">
        <v>301</v>
      </c>
      <c r="E899" s="247" t="s">
        <v>1</v>
      </c>
      <c r="F899" s="248" t="s">
        <v>1066</v>
      </c>
      <c r="G899" s="246"/>
      <c r="H899" s="249">
        <v>7.843</v>
      </c>
      <c r="I899" s="250"/>
      <c r="J899" s="246"/>
      <c r="K899" s="246"/>
      <c r="L899" s="251"/>
      <c r="M899" s="252"/>
      <c r="N899" s="253"/>
      <c r="O899" s="253"/>
      <c r="P899" s="253"/>
      <c r="Q899" s="253"/>
      <c r="R899" s="253"/>
      <c r="S899" s="253"/>
      <c r="T899" s="25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55" t="s">
        <v>301</v>
      </c>
      <c r="AU899" s="255" t="s">
        <v>120</v>
      </c>
      <c r="AV899" s="14" t="s">
        <v>120</v>
      </c>
      <c r="AW899" s="14" t="s">
        <v>32</v>
      </c>
      <c r="AX899" s="14" t="s">
        <v>77</v>
      </c>
      <c r="AY899" s="255" t="s">
        <v>292</v>
      </c>
    </row>
    <row r="900" s="14" customFormat="1">
      <c r="A900" s="14"/>
      <c r="B900" s="245"/>
      <c r="C900" s="246"/>
      <c r="D900" s="236" t="s">
        <v>301</v>
      </c>
      <c r="E900" s="247" t="s">
        <v>1</v>
      </c>
      <c r="F900" s="248" t="s">
        <v>1067</v>
      </c>
      <c r="G900" s="246"/>
      <c r="H900" s="249">
        <v>7.8929999999999998</v>
      </c>
      <c r="I900" s="250"/>
      <c r="J900" s="246"/>
      <c r="K900" s="246"/>
      <c r="L900" s="251"/>
      <c r="M900" s="252"/>
      <c r="N900" s="253"/>
      <c r="O900" s="253"/>
      <c r="P900" s="253"/>
      <c r="Q900" s="253"/>
      <c r="R900" s="253"/>
      <c r="S900" s="253"/>
      <c r="T900" s="25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55" t="s">
        <v>301</v>
      </c>
      <c r="AU900" s="255" t="s">
        <v>120</v>
      </c>
      <c r="AV900" s="14" t="s">
        <v>120</v>
      </c>
      <c r="AW900" s="14" t="s">
        <v>32</v>
      </c>
      <c r="AX900" s="14" t="s">
        <v>77</v>
      </c>
      <c r="AY900" s="255" t="s">
        <v>292</v>
      </c>
    </row>
    <row r="901" s="14" customFormat="1">
      <c r="A901" s="14"/>
      <c r="B901" s="245"/>
      <c r="C901" s="246"/>
      <c r="D901" s="236" t="s">
        <v>301</v>
      </c>
      <c r="E901" s="247" t="s">
        <v>1</v>
      </c>
      <c r="F901" s="248" t="s">
        <v>1068</v>
      </c>
      <c r="G901" s="246"/>
      <c r="H901" s="249">
        <v>52.987000000000002</v>
      </c>
      <c r="I901" s="250"/>
      <c r="J901" s="246"/>
      <c r="K901" s="246"/>
      <c r="L901" s="251"/>
      <c r="M901" s="252"/>
      <c r="N901" s="253"/>
      <c r="O901" s="253"/>
      <c r="P901" s="253"/>
      <c r="Q901" s="253"/>
      <c r="R901" s="253"/>
      <c r="S901" s="253"/>
      <c r="T901" s="25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5" t="s">
        <v>301</v>
      </c>
      <c r="AU901" s="255" t="s">
        <v>120</v>
      </c>
      <c r="AV901" s="14" t="s">
        <v>120</v>
      </c>
      <c r="AW901" s="14" t="s">
        <v>32</v>
      </c>
      <c r="AX901" s="14" t="s">
        <v>77</v>
      </c>
      <c r="AY901" s="255" t="s">
        <v>292</v>
      </c>
    </row>
    <row r="902" s="16" customFormat="1">
      <c r="A902" s="16"/>
      <c r="B902" s="267"/>
      <c r="C902" s="268"/>
      <c r="D902" s="236" t="s">
        <v>301</v>
      </c>
      <c r="E902" s="269" t="s">
        <v>1</v>
      </c>
      <c r="F902" s="270" t="s">
        <v>316</v>
      </c>
      <c r="G902" s="268"/>
      <c r="H902" s="271">
        <v>1431.405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T902" s="277" t="s">
        <v>301</v>
      </c>
      <c r="AU902" s="277" t="s">
        <v>120</v>
      </c>
      <c r="AV902" s="16" t="s">
        <v>317</v>
      </c>
      <c r="AW902" s="16" t="s">
        <v>32</v>
      </c>
      <c r="AX902" s="16" t="s">
        <v>77</v>
      </c>
      <c r="AY902" s="277" t="s">
        <v>292</v>
      </c>
    </row>
    <row r="903" s="13" customFormat="1">
      <c r="A903" s="13"/>
      <c r="B903" s="234"/>
      <c r="C903" s="235"/>
      <c r="D903" s="236" t="s">
        <v>301</v>
      </c>
      <c r="E903" s="237" t="s">
        <v>1</v>
      </c>
      <c r="F903" s="238" t="s">
        <v>544</v>
      </c>
      <c r="G903" s="235"/>
      <c r="H903" s="237" t="s">
        <v>1</v>
      </c>
      <c r="I903" s="239"/>
      <c r="J903" s="235"/>
      <c r="K903" s="235"/>
      <c r="L903" s="240"/>
      <c r="M903" s="241"/>
      <c r="N903" s="242"/>
      <c r="O903" s="242"/>
      <c r="P903" s="242"/>
      <c r="Q903" s="242"/>
      <c r="R903" s="242"/>
      <c r="S903" s="242"/>
      <c r="T903" s="243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4" t="s">
        <v>301</v>
      </c>
      <c r="AU903" s="244" t="s">
        <v>120</v>
      </c>
      <c r="AV903" s="13" t="s">
        <v>85</v>
      </c>
      <c r="AW903" s="13" t="s">
        <v>32</v>
      </c>
      <c r="AX903" s="13" t="s">
        <v>77</v>
      </c>
      <c r="AY903" s="244" t="s">
        <v>292</v>
      </c>
    </row>
    <row r="904" s="14" customFormat="1">
      <c r="A904" s="14"/>
      <c r="B904" s="245"/>
      <c r="C904" s="246"/>
      <c r="D904" s="236" t="s">
        <v>301</v>
      </c>
      <c r="E904" s="247" t="s">
        <v>1</v>
      </c>
      <c r="F904" s="248" t="s">
        <v>1069</v>
      </c>
      <c r="G904" s="246"/>
      <c r="H904" s="249">
        <v>278.08999999999997</v>
      </c>
      <c r="I904" s="250"/>
      <c r="J904" s="246"/>
      <c r="K904" s="246"/>
      <c r="L904" s="251"/>
      <c r="M904" s="252"/>
      <c r="N904" s="253"/>
      <c r="O904" s="253"/>
      <c r="P904" s="253"/>
      <c r="Q904" s="253"/>
      <c r="R904" s="253"/>
      <c r="S904" s="253"/>
      <c r="T904" s="25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5" t="s">
        <v>301</v>
      </c>
      <c r="AU904" s="255" t="s">
        <v>120</v>
      </c>
      <c r="AV904" s="14" t="s">
        <v>120</v>
      </c>
      <c r="AW904" s="14" t="s">
        <v>32</v>
      </c>
      <c r="AX904" s="14" t="s">
        <v>77</v>
      </c>
      <c r="AY904" s="255" t="s">
        <v>292</v>
      </c>
    </row>
    <row r="905" s="14" customFormat="1">
      <c r="A905" s="14"/>
      <c r="B905" s="245"/>
      <c r="C905" s="246"/>
      <c r="D905" s="236" t="s">
        <v>301</v>
      </c>
      <c r="E905" s="247" t="s">
        <v>1</v>
      </c>
      <c r="F905" s="248" t="s">
        <v>1070</v>
      </c>
      <c r="G905" s="246"/>
      <c r="H905" s="249">
        <v>43.457999999999998</v>
      </c>
      <c r="I905" s="250"/>
      <c r="J905" s="246"/>
      <c r="K905" s="246"/>
      <c r="L905" s="251"/>
      <c r="M905" s="252"/>
      <c r="N905" s="253"/>
      <c r="O905" s="253"/>
      <c r="P905" s="253"/>
      <c r="Q905" s="253"/>
      <c r="R905" s="253"/>
      <c r="S905" s="253"/>
      <c r="T905" s="25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55" t="s">
        <v>301</v>
      </c>
      <c r="AU905" s="255" t="s">
        <v>120</v>
      </c>
      <c r="AV905" s="14" t="s">
        <v>120</v>
      </c>
      <c r="AW905" s="14" t="s">
        <v>32</v>
      </c>
      <c r="AX905" s="14" t="s">
        <v>77</v>
      </c>
      <c r="AY905" s="255" t="s">
        <v>292</v>
      </c>
    </row>
    <row r="906" s="14" customFormat="1">
      <c r="A906" s="14"/>
      <c r="B906" s="245"/>
      <c r="C906" s="246"/>
      <c r="D906" s="236" t="s">
        <v>301</v>
      </c>
      <c r="E906" s="247" t="s">
        <v>1</v>
      </c>
      <c r="F906" s="248" t="s">
        <v>1071</v>
      </c>
      <c r="G906" s="246"/>
      <c r="H906" s="249">
        <v>38.25</v>
      </c>
      <c r="I906" s="250"/>
      <c r="J906" s="246"/>
      <c r="K906" s="246"/>
      <c r="L906" s="251"/>
      <c r="M906" s="252"/>
      <c r="N906" s="253"/>
      <c r="O906" s="253"/>
      <c r="P906" s="253"/>
      <c r="Q906" s="253"/>
      <c r="R906" s="253"/>
      <c r="S906" s="253"/>
      <c r="T906" s="25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5" t="s">
        <v>301</v>
      </c>
      <c r="AU906" s="255" t="s">
        <v>120</v>
      </c>
      <c r="AV906" s="14" t="s">
        <v>120</v>
      </c>
      <c r="AW906" s="14" t="s">
        <v>32</v>
      </c>
      <c r="AX906" s="14" t="s">
        <v>77</v>
      </c>
      <c r="AY906" s="255" t="s">
        <v>292</v>
      </c>
    </row>
    <row r="907" s="14" customFormat="1">
      <c r="A907" s="14"/>
      <c r="B907" s="245"/>
      <c r="C907" s="246"/>
      <c r="D907" s="236" t="s">
        <v>301</v>
      </c>
      <c r="E907" s="247" t="s">
        <v>1</v>
      </c>
      <c r="F907" s="248" t="s">
        <v>1072</v>
      </c>
      <c r="G907" s="246"/>
      <c r="H907" s="249">
        <v>34.817</v>
      </c>
      <c r="I907" s="250"/>
      <c r="J907" s="246"/>
      <c r="K907" s="246"/>
      <c r="L907" s="251"/>
      <c r="M907" s="252"/>
      <c r="N907" s="253"/>
      <c r="O907" s="253"/>
      <c r="P907" s="253"/>
      <c r="Q907" s="253"/>
      <c r="R907" s="253"/>
      <c r="S907" s="253"/>
      <c r="T907" s="25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T907" s="255" t="s">
        <v>301</v>
      </c>
      <c r="AU907" s="255" t="s">
        <v>120</v>
      </c>
      <c r="AV907" s="14" t="s">
        <v>120</v>
      </c>
      <c r="AW907" s="14" t="s">
        <v>32</v>
      </c>
      <c r="AX907" s="14" t="s">
        <v>77</v>
      </c>
      <c r="AY907" s="255" t="s">
        <v>292</v>
      </c>
    </row>
    <row r="908" s="14" customFormat="1">
      <c r="A908" s="14"/>
      <c r="B908" s="245"/>
      <c r="C908" s="246"/>
      <c r="D908" s="236" t="s">
        <v>301</v>
      </c>
      <c r="E908" s="247" t="s">
        <v>1</v>
      </c>
      <c r="F908" s="248" t="s">
        <v>1073</v>
      </c>
      <c r="G908" s="246"/>
      <c r="H908" s="249">
        <v>25.809000000000001</v>
      </c>
      <c r="I908" s="250"/>
      <c r="J908" s="246"/>
      <c r="K908" s="246"/>
      <c r="L908" s="251"/>
      <c r="M908" s="252"/>
      <c r="N908" s="253"/>
      <c r="O908" s="253"/>
      <c r="P908" s="253"/>
      <c r="Q908" s="253"/>
      <c r="R908" s="253"/>
      <c r="S908" s="253"/>
      <c r="T908" s="25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5" t="s">
        <v>301</v>
      </c>
      <c r="AU908" s="255" t="s">
        <v>120</v>
      </c>
      <c r="AV908" s="14" t="s">
        <v>120</v>
      </c>
      <c r="AW908" s="14" t="s">
        <v>32</v>
      </c>
      <c r="AX908" s="14" t="s">
        <v>77</v>
      </c>
      <c r="AY908" s="255" t="s">
        <v>292</v>
      </c>
    </row>
    <row r="909" s="14" customFormat="1">
      <c r="A909" s="14"/>
      <c r="B909" s="245"/>
      <c r="C909" s="246"/>
      <c r="D909" s="236" t="s">
        <v>301</v>
      </c>
      <c r="E909" s="247" t="s">
        <v>1</v>
      </c>
      <c r="F909" s="248" t="s">
        <v>1074</v>
      </c>
      <c r="G909" s="246"/>
      <c r="H909" s="249">
        <v>34.834000000000003</v>
      </c>
      <c r="I909" s="250"/>
      <c r="J909" s="246"/>
      <c r="K909" s="246"/>
      <c r="L909" s="251"/>
      <c r="M909" s="252"/>
      <c r="N909" s="253"/>
      <c r="O909" s="253"/>
      <c r="P909" s="253"/>
      <c r="Q909" s="253"/>
      <c r="R909" s="253"/>
      <c r="S909" s="253"/>
      <c r="T909" s="25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55" t="s">
        <v>301</v>
      </c>
      <c r="AU909" s="255" t="s">
        <v>120</v>
      </c>
      <c r="AV909" s="14" t="s">
        <v>120</v>
      </c>
      <c r="AW909" s="14" t="s">
        <v>32</v>
      </c>
      <c r="AX909" s="14" t="s">
        <v>77</v>
      </c>
      <c r="AY909" s="255" t="s">
        <v>292</v>
      </c>
    </row>
    <row r="910" s="14" customFormat="1">
      <c r="A910" s="14"/>
      <c r="B910" s="245"/>
      <c r="C910" s="246"/>
      <c r="D910" s="236" t="s">
        <v>301</v>
      </c>
      <c r="E910" s="247" t="s">
        <v>1</v>
      </c>
      <c r="F910" s="248" t="s">
        <v>1075</v>
      </c>
      <c r="G910" s="246"/>
      <c r="H910" s="249">
        <v>108.066</v>
      </c>
      <c r="I910" s="250"/>
      <c r="J910" s="246"/>
      <c r="K910" s="246"/>
      <c r="L910" s="251"/>
      <c r="M910" s="252"/>
      <c r="N910" s="253"/>
      <c r="O910" s="253"/>
      <c r="P910" s="253"/>
      <c r="Q910" s="253"/>
      <c r="R910" s="253"/>
      <c r="S910" s="253"/>
      <c r="T910" s="25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5" t="s">
        <v>301</v>
      </c>
      <c r="AU910" s="255" t="s">
        <v>120</v>
      </c>
      <c r="AV910" s="14" t="s">
        <v>120</v>
      </c>
      <c r="AW910" s="14" t="s">
        <v>32</v>
      </c>
      <c r="AX910" s="14" t="s">
        <v>77</v>
      </c>
      <c r="AY910" s="255" t="s">
        <v>292</v>
      </c>
    </row>
    <row r="911" s="14" customFormat="1">
      <c r="A911" s="14"/>
      <c r="B911" s="245"/>
      <c r="C911" s="246"/>
      <c r="D911" s="236" t="s">
        <v>301</v>
      </c>
      <c r="E911" s="247" t="s">
        <v>1</v>
      </c>
      <c r="F911" s="248" t="s">
        <v>1076</v>
      </c>
      <c r="G911" s="246"/>
      <c r="H911" s="249">
        <v>7.0970000000000004</v>
      </c>
      <c r="I911" s="250"/>
      <c r="J911" s="246"/>
      <c r="K911" s="246"/>
      <c r="L911" s="251"/>
      <c r="M911" s="252"/>
      <c r="N911" s="253"/>
      <c r="O911" s="253"/>
      <c r="P911" s="253"/>
      <c r="Q911" s="253"/>
      <c r="R911" s="253"/>
      <c r="S911" s="253"/>
      <c r="T911" s="25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5" t="s">
        <v>301</v>
      </c>
      <c r="AU911" s="255" t="s">
        <v>120</v>
      </c>
      <c r="AV911" s="14" t="s">
        <v>120</v>
      </c>
      <c r="AW911" s="14" t="s">
        <v>32</v>
      </c>
      <c r="AX911" s="14" t="s">
        <v>77</v>
      </c>
      <c r="AY911" s="255" t="s">
        <v>292</v>
      </c>
    </row>
    <row r="912" s="14" customFormat="1">
      <c r="A912" s="14"/>
      <c r="B912" s="245"/>
      <c r="C912" s="246"/>
      <c r="D912" s="236" t="s">
        <v>301</v>
      </c>
      <c r="E912" s="247" t="s">
        <v>1</v>
      </c>
      <c r="F912" s="248" t="s">
        <v>1077</v>
      </c>
      <c r="G912" s="246"/>
      <c r="H912" s="249">
        <v>9.3510000000000009</v>
      </c>
      <c r="I912" s="250"/>
      <c r="J912" s="246"/>
      <c r="K912" s="246"/>
      <c r="L912" s="251"/>
      <c r="M912" s="252"/>
      <c r="N912" s="253"/>
      <c r="O912" s="253"/>
      <c r="P912" s="253"/>
      <c r="Q912" s="253"/>
      <c r="R912" s="253"/>
      <c r="S912" s="253"/>
      <c r="T912" s="25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5" t="s">
        <v>301</v>
      </c>
      <c r="AU912" s="255" t="s">
        <v>120</v>
      </c>
      <c r="AV912" s="14" t="s">
        <v>120</v>
      </c>
      <c r="AW912" s="14" t="s">
        <v>32</v>
      </c>
      <c r="AX912" s="14" t="s">
        <v>77</v>
      </c>
      <c r="AY912" s="255" t="s">
        <v>292</v>
      </c>
    </row>
    <row r="913" s="14" customFormat="1">
      <c r="A913" s="14"/>
      <c r="B913" s="245"/>
      <c r="C913" s="246"/>
      <c r="D913" s="236" t="s">
        <v>301</v>
      </c>
      <c r="E913" s="247" t="s">
        <v>1</v>
      </c>
      <c r="F913" s="248" t="s">
        <v>1078</v>
      </c>
      <c r="G913" s="246"/>
      <c r="H913" s="249">
        <v>62.979999999999997</v>
      </c>
      <c r="I913" s="250"/>
      <c r="J913" s="246"/>
      <c r="K913" s="246"/>
      <c r="L913" s="251"/>
      <c r="M913" s="252"/>
      <c r="N913" s="253"/>
      <c r="O913" s="253"/>
      <c r="P913" s="253"/>
      <c r="Q913" s="253"/>
      <c r="R913" s="253"/>
      <c r="S913" s="253"/>
      <c r="T913" s="25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5" t="s">
        <v>301</v>
      </c>
      <c r="AU913" s="255" t="s">
        <v>120</v>
      </c>
      <c r="AV913" s="14" t="s">
        <v>120</v>
      </c>
      <c r="AW913" s="14" t="s">
        <v>32</v>
      </c>
      <c r="AX913" s="14" t="s">
        <v>77</v>
      </c>
      <c r="AY913" s="255" t="s">
        <v>292</v>
      </c>
    </row>
    <row r="914" s="14" customFormat="1">
      <c r="A914" s="14"/>
      <c r="B914" s="245"/>
      <c r="C914" s="246"/>
      <c r="D914" s="236" t="s">
        <v>301</v>
      </c>
      <c r="E914" s="247" t="s">
        <v>1</v>
      </c>
      <c r="F914" s="248" t="s">
        <v>1079</v>
      </c>
      <c r="G914" s="246"/>
      <c r="H914" s="249">
        <v>60.527000000000001</v>
      </c>
      <c r="I914" s="250"/>
      <c r="J914" s="246"/>
      <c r="K914" s="246"/>
      <c r="L914" s="251"/>
      <c r="M914" s="252"/>
      <c r="N914" s="253"/>
      <c r="O914" s="253"/>
      <c r="P914" s="253"/>
      <c r="Q914" s="253"/>
      <c r="R914" s="253"/>
      <c r="S914" s="253"/>
      <c r="T914" s="25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5" t="s">
        <v>301</v>
      </c>
      <c r="AU914" s="255" t="s">
        <v>120</v>
      </c>
      <c r="AV914" s="14" t="s">
        <v>120</v>
      </c>
      <c r="AW914" s="14" t="s">
        <v>32</v>
      </c>
      <c r="AX914" s="14" t="s">
        <v>77</v>
      </c>
      <c r="AY914" s="255" t="s">
        <v>292</v>
      </c>
    </row>
    <row r="915" s="14" customFormat="1">
      <c r="A915" s="14"/>
      <c r="B915" s="245"/>
      <c r="C915" s="246"/>
      <c r="D915" s="236" t="s">
        <v>301</v>
      </c>
      <c r="E915" s="247" t="s">
        <v>1</v>
      </c>
      <c r="F915" s="248" t="s">
        <v>1080</v>
      </c>
      <c r="G915" s="246"/>
      <c r="H915" s="249">
        <v>9.3510000000000009</v>
      </c>
      <c r="I915" s="250"/>
      <c r="J915" s="246"/>
      <c r="K915" s="246"/>
      <c r="L915" s="251"/>
      <c r="M915" s="252"/>
      <c r="N915" s="253"/>
      <c r="O915" s="253"/>
      <c r="P915" s="253"/>
      <c r="Q915" s="253"/>
      <c r="R915" s="253"/>
      <c r="S915" s="253"/>
      <c r="T915" s="25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5" t="s">
        <v>301</v>
      </c>
      <c r="AU915" s="255" t="s">
        <v>120</v>
      </c>
      <c r="AV915" s="14" t="s">
        <v>120</v>
      </c>
      <c r="AW915" s="14" t="s">
        <v>32</v>
      </c>
      <c r="AX915" s="14" t="s">
        <v>77</v>
      </c>
      <c r="AY915" s="255" t="s">
        <v>292</v>
      </c>
    </row>
    <row r="916" s="14" customFormat="1">
      <c r="A916" s="14"/>
      <c r="B916" s="245"/>
      <c r="C916" s="246"/>
      <c r="D916" s="236" t="s">
        <v>301</v>
      </c>
      <c r="E916" s="247" t="s">
        <v>1</v>
      </c>
      <c r="F916" s="248" t="s">
        <v>1081</v>
      </c>
      <c r="G916" s="246"/>
      <c r="H916" s="249">
        <v>60.593000000000004</v>
      </c>
      <c r="I916" s="250"/>
      <c r="J916" s="246"/>
      <c r="K916" s="246"/>
      <c r="L916" s="251"/>
      <c r="M916" s="252"/>
      <c r="N916" s="253"/>
      <c r="O916" s="253"/>
      <c r="P916" s="253"/>
      <c r="Q916" s="253"/>
      <c r="R916" s="253"/>
      <c r="S916" s="253"/>
      <c r="T916" s="25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5" t="s">
        <v>301</v>
      </c>
      <c r="AU916" s="255" t="s">
        <v>120</v>
      </c>
      <c r="AV916" s="14" t="s">
        <v>120</v>
      </c>
      <c r="AW916" s="14" t="s">
        <v>32</v>
      </c>
      <c r="AX916" s="14" t="s">
        <v>77</v>
      </c>
      <c r="AY916" s="255" t="s">
        <v>292</v>
      </c>
    </row>
    <row r="917" s="14" customFormat="1">
      <c r="A917" s="14"/>
      <c r="B917" s="245"/>
      <c r="C917" s="246"/>
      <c r="D917" s="236" t="s">
        <v>301</v>
      </c>
      <c r="E917" s="247" t="s">
        <v>1</v>
      </c>
      <c r="F917" s="248" t="s">
        <v>1082</v>
      </c>
      <c r="G917" s="246"/>
      <c r="H917" s="249">
        <v>9.3510000000000009</v>
      </c>
      <c r="I917" s="250"/>
      <c r="J917" s="246"/>
      <c r="K917" s="246"/>
      <c r="L917" s="251"/>
      <c r="M917" s="252"/>
      <c r="N917" s="253"/>
      <c r="O917" s="253"/>
      <c r="P917" s="253"/>
      <c r="Q917" s="253"/>
      <c r="R917" s="253"/>
      <c r="S917" s="253"/>
      <c r="T917" s="25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5" t="s">
        <v>301</v>
      </c>
      <c r="AU917" s="255" t="s">
        <v>120</v>
      </c>
      <c r="AV917" s="14" t="s">
        <v>120</v>
      </c>
      <c r="AW917" s="14" t="s">
        <v>32</v>
      </c>
      <c r="AX917" s="14" t="s">
        <v>77</v>
      </c>
      <c r="AY917" s="255" t="s">
        <v>292</v>
      </c>
    </row>
    <row r="918" s="14" customFormat="1">
      <c r="A918" s="14"/>
      <c r="B918" s="245"/>
      <c r="C918" s="246"/>
      <c r="D918" s="236" t="s">
        <v>301</v>
      </c>
      <c r="E918" s="247" t="s">
        <v>1</v>
      </c>
      <c r="F918" s="248" t="s">
        <v>1083</v>
      </c>
      <c r="G918" s="246"/>
      <c r="H918" s="249">
        <v>7.3760000000000003</v>
      </c>
      <c r="I918" s="250"/>
      <c r="J918" s="246"/>
      <c r="K918" s="246"/>
      <c r="L918" s="251"/>
      <c r="M918" s="252"/>
      <c r="N918" s="253"/>
      <c r="O918" s="253"/>
      <c r="P918" s="253"/>
      <c r="Q918" s="253"/>
      <c r="R918" s="253"/>
      <c r="S918" s="253"/>
      <c r="T918" s="25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5" t="s">
        <v>301</v>
      </c>
      <c r="AU918" s="255" t="s">
        <v>120</v>
      </c>
      <c r="AV918" s="14" t="s">
        <v>120</v>
      </c>
      <c r="AW918" s="14" t="s">
        <v>32</v>
      </c>
      <c r="AX918" s="14" t="s">
        <v>77</v>
      </c>
      <c r="AY918" s="255" t="s">
        <v>292</v>
      </c>
    </row>
    <row r="919" s="14" customFormat="1">
      <c r="A919" s="14"/>
      <c r="B919" s="245"/>
      <c r="C919" s="246"/>
      <c r="D919" s="236" t="s">
        <v>301</v>
      </c>
      <c r="E919" s="247" t="s">
        <v>1</v>
      </c>
      <c r="F919" s="248" t="s">
        <v>1084</v>
      </c>
      <c r="G919" s="246"/>
      <c r="H919" s="249">
        <v>86.043999999999997</v>
      </c>
      <c r="I919" s="250"/>
      <c r="J919" s="246"/>
      <c r="K919" s="246"/>
      <c r="L919" s="251"/>
      <c r="M919" s="252"/>
      <c r="N919" s="253"/>
      <c r="O919" s="253"/>
      <c r="P919" s="253"/>
      <c r="Q919" s="253"/>
      <c r="R919" s="253"/>
      <c r="S919" s="253"/>
      <c r="T919" s="25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T919" s="255" t="s">
        <v>301</v>
      </c>
      <c r="AU919" s="255" t="s">
        <v>120</v>
      </c>
      <c r="AV919" s="14" t="s">
        <v>120</v>
      </c>
      <c r="AW919" s="14" t="s">
        <v>32</v>
      </c>
      <c r="AX919" s="14" t="s">
        <v>77</v>
      </c>
      <c r="AY919" s="255" t="s">
        <v>292</v>
      </c>
    </row>
    <row r="920" s="14" customFormat="1">
      <c r="A920" s="14"/>
      <c r="B920" s="245"/>
      <c r="C920" s="246"/>
      <c r="D920" s="236" t="s">
        <v>301</v>
      </c>
      <c r="E920" s="247" t="s">
        <v>1</v>
      </c>
      <c r="F920" s="248" t="s">
        <v>1085</v>
      </c>
      <c r="G920" s="246"/>
      <c r="H920" s="249">
        <v>9.3510000000000009</v>
      </c>
      <c r="I920" s="250"/>
      <c r="J920" s="246"/>
      <c r="K920" s="246"/>
      <c r="L920" s="251"/>
      <c r="M920" s="252"/>
      <c r="N920" s="253"/>
      <c r="O920" s="253"/>
      <c r="P920" s="253"/>
      <c r="Q920" s="253"/>
      <c r="R920" s="253"/>
      <c r="S920" s="253"/>
      <c r="T920" s="25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5" t="s">
        <v>301</v>
      </c>
      <c r="AU920" s="255" t="s">
        <v>120</v>
      </c>
      <c r="AV920" s="14" t="s">
        <v>120</v>
      </c>
      <c r="AW920" s="14" t="s">
        <v>32</v>
      </c>
      <c r="AX920" s="14" t="s">
        <v>77</v>
      </c>
      <c r="AY920" s="255" t="s">
        <v>292</v>
      </c>
    </row>
    <row r="921" s="14" customFormat="1">
      <c r="A921" s="14"/>
      <c r="B921" s="245"/>
      <c r="C921" s="246"/>
      <c r="D921" s="236" t="s">
        <v>301</v>
      </c>
      <c r="E921" s="247" t="s">
        <v>1</v>
      </c>
      <c r="F921" s="248" t="s">
        <v>1086</v>
      </c>
      <c r="G921" s="246"/>
      <c r="H921" s="249">
        <v>60.560000000000002</v>
      </c>
      <c r="I921" s="250"/>
      <c r="J921" s="246"/>
      <c r="K921" s="246"/>
      <c r="L921" s="251"/>
      <c r="M921" s="252"/>
      <c r="N921" s="253"/>
      <c r="O921" s="253"/>
      <c r="P921" s="253"/>
      <c r="Q921" s="253"/>
      <c r="R921" s="253"/>
      <c r="S921" s="253"/>
      <c r="T921" s="25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5" t="s">
        <v>301</v>
      </c>
      <c r="AU921" s="255" t="s">
        <v>120</v>
      </c>
      <c r="AV921" s="14" t="s">
        <v>120</v>
      </c>
      <c r="AW921" s="14" t="s">
        <v>32</v>
      </c>
      <c r="AX921" s="14" t="s">
        <v>77</v>
      </c>
      <c r="AY921" s="255" t="s">
        <v>292</v>
      </c>
    </row>
    <row r="922" s="14" customFormat="1">
      <c r="A922" s="14"/>
      <c r="B922" s="245"/>
      <c r="C922" s="246"/>
      <c r="D922" s="236" t="s">
        <v>301</v>
      </c>
      <c r="E922" s="247" t="s">
        <v>1</v>
      </c>
      <c r="F922" s="248" t="s">
        <v>1087</v>
      </c>
      <c r="G922" s="246"/>
      <c r="H922" s="249">
        <v>60.560000000000002</v>
      </c>
      <c r="I922" s="250"/>
      <c r="J922" s="246"/>
      <c r="K922" s="246"/>
      <c r="L922" s="251"/>
      <c r="M922" s="252"/>
      <c r="N922" s="253"/>
      <c r="O922" s="253"/>
      <c r="P922" s="253"/>
      <c r="Q922" s="253"/>
      <c r="R922" s="253"/>
      <c r="S922" s="253"/>
      <c r="T922" s="25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5" t="s">
        <v>301</v>
      </c>
      <c r="AU922" s="255" t="s">
        <v>120</v>
      </c>
      <c r="AV922" s="14" t="s">
        <v>120</v>
      </c>
      <c r="AW922" s="14" t="s">
        <v>32</v>
      </c>
      <c r="AX922" s="14" t="s">
        <v>77</v>
      </c>
      <c r="AY922" s="255" t="s">
        <v>292</v>
      </c>
    </row>
    <row r="923" s="14" customFormat="1">
      <c r="A923" s="14"/>
      <c r="B923" s="245"/>
      <c r="C923" s="246"/>
      <c r="D923" s="236" t="s">
        <v>301</v>
      </c>
      <c r="E923" s="247" t="s">
        <v>1</v>
      </c>
      <c r="F923" s="248" t="s">
        <v>1088</v>
      </c>
      <c r="G923" s="246"/>
      <c r="H923" s="249">
        <v>9.3510000000000009</v>
      </c>
      <c r="I923" s="250"/>
      <c r="J923" s="246"/>
      <c r="K923" s="246"/>
      <c r="L923" s="251"/>
      <c r="M923" s="252"/>
      <c r="N923" s="253"/>
      <c r="O923" s="253"/>
      <c r="P923" s="253"/>
      <c r="Q923" s="253"/>
      <c r="R923" s="253"/>
      <c r="S923" s="253"/>
      <c r="T923" s="25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T923" s="255" t="s">
        <v>301</v>
      </c>
      <c r="AU923" s="255" t="s">
        <v>120</v>
      </c>
      <c r="AV923" s="14" t="s">
        <v>120</v>
      </c>
      <c r="AW923" s="14" t="s">
        <v>32</v>
      </c>
      <c r="AX923" s="14" t="s">
        <v>77</v>
      </c>
      <c r="AY923" s="255" t="s">
        <v>292</v>
      </c>
    </row>
    <row r="924" s="14" customFormat="1">
      <c r="A924" s="14"/>
      <c r="B924" s="245"/>
      <c r="C924" s="246"/>
      <c r="D924" s="236" t="s">
        <v>301</v>
      </c>
      <c r="E924" s="247" t="s">
        <v>1</v>
      </c>
      <c r="F924" s="248" t="s">
        <v>1089</v>
      </c>
      <c r="G924" s="246"/>
      <c r="H924" s="249">
        <v>9.3510000000000009</v>
      </c>
      <c r="I924" s="250"/>
      <c r="J924" s="246"/>
      <c r="K924" s="246"/>
      <c r="L924" s="251"/>
      <c r="M924" s="252"/>
      <c r="N924" s="253"/>
      <c r="O924" s="253"/>
      <c r="P924" s="253"/>
      <c r="Q924" s="253"/>
      <c r="R924" s="253"/>
      <c r="S924" s="253"/>
      <c r="T924" s="25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5" t="s">
        <v>301</v>
      </c>
      <c r="AU924" s="255" t="s">
        <v>120</v>
      </c>
      <c r="AV924" s="14" t="s">
        <v>120</v>
      </c>
      <c r="AW924" s="14" t="s">
        <v>32</v>
      </c>
      <c r="AX924" s="14" t="s">
        <v>77</v>
      </c>
      <c r="AY924" s="255" t="s">
        <v>292</v>
      </c>
    </row>
    <row r="925" s="14" customFormat="1">
      <c r="A925" s="14"/>
      <c r="B925" s="245"/>
      <c r="C925" s="246"/>
      <c r="D925" s="236" t="s">
        <v>301</v>
      </c>
      <c r="E925" s="247" t="s">
        <v>1</v>
      </c>
      <c r="F925" s="248" t="s">
        <v>1090</v>
      </c>
      <c r="G925" s="246"/>
      <c r="H925" s="249">
        <v>60.560000000000002</v>
      </c>
      <c r="I925" s="250"/>
      <c r="J925" s="246"/>
      <c r="K925" s="246"/>
      <c r="L925" s="251"/>
      <c r="M925" s="252"/>
      <c r="N925" s="253"/>
      <c r="O925" s="253"/>
      <c r="P925" s="253"/>
      <c r="Q925" s="253"/>
      <c r="R925" s="253"/>
      <c r="S925" s="253"/>
      <c r="T925" s="25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5" t="s">
        <v>301</v>
      </c>
      <c r="AU925" s="255" t="s">
        <v>120</v>
      </c>
      <c r="AV925" s="14" t="s">
        <v>120</v>
      </c>
      <c r="AW925" s="14" t="s">
        <v>32</v>
      </c>
      <c r="AX925" s="14" t="s">
        <v>77</v>
      </c>
      <c r="AY925" s="255" t="s">
        <v>292</v>
      </c>
    </row>
    <row r="926" s="14" customFormat="1">
      <c r="A926" s="14"/>
      <c r="B926" s="245"/>
      <c r="C926" s="246"/>
      <c r="D926" s="236" t="s">
        <v>301</v>
      </c>
      <c r="E926" s="247" t="s">
        <v>1</v>
      </c>
      <c r="F926" s="248" t="s">
        <v>1091</v>
      </c>
      <c r="G926" s="246"/>
      <c r="H926" s="249">
        <v>60.560000000000002</v>
      </c>
      <c r="I926" s="250"/>
      <c r="J926" s="246"/>
      <c r="K926" s="246"/>
      <c r="L926" s="251"/>
      <c r="M926" s="252"/>
      <c r="N926" s="253"/>
      <c r="O926" s="253"/>
      <c r="P926" s="253"/>
      <c r="Q926" s="253"/>
      <c r="R926" s="253"/>
      <c r="S926" s="253"/>
      <c r="T926" s="25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5" t="s">
        <v>301</v>
      </c>
      <c r="AU926" s="255" t="s">
        <v>120</v>
      </c>
      <c r="AV926" s="14" t="s">
        <v>120</v>
      </c>
      <c r="AW926" s="14" t="s">
        <v>32</v>
      </c>
      <c r="AX926" s="14" t="s">
        <v>77</v>
      </c>
      <c r="AY926" s="255" t="s">
        <v>292</v>
      </c>
    </row>
    <row r="927" s="14" customFormat="1">
      <c r="A927" s="14"/>
      <c r="B927" s="245"/>
      <c r="C927" s="246"/>
      <c r="D927" s="236" t="s">
        <v>301</v>
      </c>
      <c r="E927" s="247" t="s">
        <v>1</v>
      </c>
      <c r="F927" s="248" t="s">
        <v>1092</v>
      </c>
      <c r="G927" s="246"/>
      <c r="H927" s="249">
        <v>5.4950000000000001</v>
      </c>
      <c r="I927" s="250"/>
      <c r="J927" s="246"/>
      <c r="K927" s="246"/>
      <c r="L927" s="251"/>
      <c r="M927" s="252"/>
      <c r="N927" s="253"/>
      <c r="O927" s="253"/>
      <c r="P927" s="253"/>
      <c r="Q927" s="253"/>
      <c r="R927" s="253"/>
      <c r="S927" s="253"/>
      <c r="T927" s="25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5" t="s">
        <v>301</v>
      </c>
      <c r="AU927" s="255" t="s">
        <v>120</v>
      </c>
      <c r="AV927" s="14" t="s">
        <v>120</v>
      </c>
      <c r="AW927" s="14" t="s">
        <v>32</v>
      </c>
      <c r="AX927" s="14" t="s">
        <v>77</v>
      </c>
      <c r="AY927" s="255" t="s">
        <v>292</v>
      </c>
    </row>
    <row r="928" s="14" customFormat="1">
      <c r="A928" s="14"/>
      <c r="B928" s="245"/>
      <c r="C928" s="246"/>
      <c r="D928" s="236" t="s">
        <v>301</v>
      </c>
      <c r="E928" s="247" t="s">
        <v>1</v>
      </c>
      <c r="F928" s="248" t="s">
        <v>1093</v>
      </c>
      <c r="G928" s="246"/>
      <c r="H928" s="249">
        <v>9.3510000000000009</v>
      </c>
      <c r="I928" s="250"/>
      <c r="J928" s="246"/>
      <c r="K928" s="246"/>
      <c r="L928" s="251"/>
      <c r="M928" s="252"/>
      <c r="N928" s="253"/>
      <c r="O928" s="253"/>
      <c r="P928" s="253"/>
      <c r="Q928" s="253"/>
      <c r="R928" s="253"/>
      <c r="S928" s="253"/>
      <c r="T928" s="25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T928" s="255" t="s">
        <v>301</v>
      </c>
      <c r="AU928" s="255" t="s">
        <v>120</v>
      </c>
      <c r="AV928" s="14" t="s">
        <v>120</v>
      </c>
      <c r="AW928" s="14" t="s">
        <v>32</v>
      </c>
      <c r="AX928" s="14" t="s">
        <v>77</v>
      </c>
      <c r="AY928" s="255" t="s">
        <v>292</v>
      </c>
    </row>
    <row r="929" s="14" customFormat="1">
      <c r="A929" s="14"/>
      <c r="B929" s="245"/>
      <c r="C929" s="246"/>
      <c r="D929" s="236" t="s">
        <v>301</v>
      </c>
      <c r="E929" s="247" t="s">
        <v>1</v>
      </c>
      <c r="F929" s="248" t="s">
        <v>1094</v>
      </c>
      <c r="G929" s="246"/>
      <c r="H929" s="249">
        <v>60.560000000000002</v>
      </c>
      <c r="I929" s="250"/>
      <c r="J929" s="246"/>
      <c r="K929" s="246"/>
      <c r="L929" s="251"/>
      <c r="M929" s="252"/>
      <c r="N929" s="253"/>
      <c r="O929" s="253"/>
      <c r="P929" s="253"/>
      <c r="Q929" s="253"/>
      <c r="R929" s="253"/>
      <c r="S929" s="253"/>
      <c r="T929" s="25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T929" s="255" t="s">
        <v>301</v>
      </c>
      <c r="AU929" s="255" t="s">
        <v>120</v>
      </c>
      <c r="AV929" s="14" t="s">
        <v>120</v>
      </c>
      <c r="AW929" s="14" t="s">
        <v>32</v>
      </c>
      <c r="AX929" s="14" t="s">
        <v>77</v>
      </c>
      <c r="AY929" s="255" t="s">
        <v>292</v>
      </c>
    </row>
    <row r="930" s="14" customFormat="1">
      <c r="A930" s="14"/>
      <c r="B930" s="245"/>
      <c r="C930" s="246"/>
      <c r="D930" s="236" t="s">
        <v>301</v>
      </c>
      <c r="E930" s="247" t="s">
        <v>1</v>
      </c>
      <c r="F930" s="248" t="s">
        <v>1095</v>
      </c>
      <c r="G930" s="246"/>
      <c r="H930" s="249">
        <v>57.289999999999999</v>
      </c>
      <c r="I930" s="250"/>
      <c r="J930" s="246"/>
      <c r="K930" s="246"/>
      <c r="L930" s="251"/>
      <c r="M930" s="252"/>
      <c r="N930" s="253"/>
      <c r="O930" s="253"/>
      <c r="P930" s="253"/>
      <c r="Q930" s="253"/>
      <c r="R930" s="253"/>
      <c r="S930" s="253"/>
      <c r="T930" s="25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5" t="s">
        <v>301</v>
      </c>
      <c r="AU930" s="255" t="s">
        <v>120</v>
      </c>
      <c r="AV930" s="14" t="s">
        <v>120</v>
      </c>
      <c r="AW930" s="14" t="s">
        <v>32</v>
      </c>
      <c r="AX930" s="14" t="s">
        <v>77</v>
      </c>
      <c r="AY930" s="255" t="s">
        <v>292</v>
      </c>
    </row>
    <row r="931" s="14" customFormat="1">
      <c r="A931" s="14"/>
      <c r="B931" s="245"/>
      <c r="C931" s="246"/>
      <c r="D931" s="236" t="s">
        <v>301</v>
      </c>
      <c r="E931" s="247" t="s">
        <v>1</v>
      </c>
      <c r="F931" s="248" t="s">
        <v>1096</v>
      </c>
      <c r="G931" s="246"/>
      <c r="H931" s="249">
        <v>9.3510000000000009</v>
      </c>
      <c r="I931" s="250"/>
      <c r="J931" s="246"/>
      <c r="K931" s="246"/>
      <c r="L931" s="251"/>
      <c r="M931" s="252"/>
      <c r="N931" s="253"/>
      <c r="O931" s="253"/>
      <c r="P931" s="253"/>
      <c r="Q931" s="253"/>
      <c r="R931" s="253"/>
      <c r="S931" s="253"/>
      <c r="T931" s="25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5" t="s">
        <v>301</v>
      </c>
      <c r="AU931" s="255" t="s">
        <v>120</v>
      </c>
      <c r="AV931" s="14" t="s">
        <v>120</v>
      </c>
      <c r="AW931" s="14" t="s">
        <v>32</v>
      </c>
      <c r="AX931" s="14" t="s">
        <v>77</v>
      </c>
      <c r="AY931" s="255" t="s">
        <v>292</v>
      </c>
    </row>
    <row r="932" s="14" customFormat="1">
      <c r="A932" s="14"/>
      <c r="B932" s="245"/>
      <c r="C932" s="246"/>
      <c r="D932" s="236" t="s">
        <v>301</v>
      </c>
      <c r="E932" s="247" t="s">
        <v>1</v>
      </c>
      <c r="F932" s="248" t="s">
        <v>1097</v>
      </c>
      <c r="G932" s="246"/>
      <c r="H932" s="249">
        <v>9.3140000000000001</v>
      </c>
      <c r="I932" s="250"/>
      <c r="J932" s="246"/>
      <c r="K932" s="246"/>
      <c r="L932" s="251"/>
      <c r="M932" s="252"/>
      <c r="N932" s="253"/>
      <c r="O932" s="253"/>
      <c r="P932" s="253"/>
      <c r="Q932" s="253"/>
      <c r="R932" s="253"/>
      <c r="S932" s="253"/>
      <c r="T932" s="25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5" t="s">
        <v>301</v>
      </c>
      <c r="AU932" s="255" t="s">
        <v>120</v>
      </c>
      <c r="AV932" s="14" t="s">
        <v>120</v>
      </c>
      <c r="AW932" s="14" t="s">
        <v>32</v>
      </c>
      <c r="AX932" s="14" t="s">
        <v>77</v>
      </c>
      <c r="AY932" s="255" t="s">
        <v>292</v>
      </c>
    </row>
    <row r="933" s="14" customFormat="1">
      <c r="A933" s="14"/>
      <c r="B933" s="245"/>
      <c r="C933" s="246"/>
      <c r="D933" s="236" t="s">
        <v>301</v>
      </c>
      <c r="E933" s="247" t="s">
        <v>1</v>
      </c>
      <c r="F933" s="248" t="s">
        <v>1098</v>
      </c>
      <c r="G933" s="246"/>
      <c r="H933" s="249">
        <v>12.616</v>
      </c>
      <c r="I933" s="250"/>
      <c r="J933" s="246"/>
      <c r="K933" s="246"/>
      <c r="L933" s="251"/>
      <c r="M933" s="252"/>
      <c r="N933" s="253"/>
      <c r="O933" s="253"/>
      <c r="P933" s="253"/>
      <c r="Q933" s="253"/>
      <c r="R933" s="253"/>
      <c r="S933" s="253"/>
      <c r="T933" s="25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T933" s="255" t="s">
        <v>301</v>
      </c>
      <c r="AU933" s="255" t="s">
        <v>120</v>
      </c>
      <c r="AV933" s="14" t="s">
        <v>120</v>
      </c>
      <c r="AW933" s="14" t="s">
        <v>32</v>
      </c>
      <c r="AX933" s="14" t="s">
        <v>77</v>
      </c>
      <c r="AY933" s="255" t="s">
        <v>292</v>
      </c>
    </row>
    <row r="934" s="14" customFormat="1">
      <c r="A934" s="14"/>
      <c r="B934" s="245"/>
      <c r="C934" s="246"/>
      <c r="D934" s="236" t="s">
        <v>301</v>
      </c>
      <c r="E934" s="247" t="s">
        <v>1</v>
      </c>
      <c r="F934" s="248" t="s">
        <v>1099</v>
      </c>
      <c r="G934" s="246"/>
      <c r="H934" s="249">
        <v>17.998000000000001</v>
      </c>
      <c r="I934" s="250"/>
      <c r="J934" s="246"/>
      <c r="K934" s="246"/>
      <c r="L934" s="251"/>
      <c r="M934" s="252"/>
      <c r="N934" s="253"/>
      <c r="O934" s="253"/>
      <c r="P934" s="253"/>
      <c r="Q934" s="253"/>
      <c r="R934" s="253"/>
      <c r="S934" s="253"/>
      <c r="T934" s="25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5" t="s">
        <v>301</v>
      </c>
      <c r="AU934" s="255" t="s">
        <v>120</v>
      </c>
      <c r="AV934" s="14" t="s">
        <v>120</v>
      </c>
      <c r="AW934" s="14" t="s">
        <v>32</v>
      </c>
      <c r="AX934" s="14" t="s">
        <v>77</v>
      </c>
      <c r="AY934" s="255" t="s">
        <v>292</v>
      </c>
    </row>
    <row r="935" s="14" customFormat="1">
      <c r="A935" s="14"/>
      <c r="B935" s="245"/>
      <c r="C935" s="246"/>
      <c r="D935" s="236" t="s">
        <v>301</v>
      </c>
      <c r="E935" s="247" t="s">
        <v>1</v>
      </c>
      <c r="F935" s="248" t="s">
        <v>1100</v>
      </c>
      <c r="G935" s="246"/>
      <c r="H935" s="249">
        <v>34.063000000000002</v>
      </c>
      <c r="I935" s="250"/>
      <c r="J935" s="246"/>
      <c r="K935" s="246"/>
      <c r="L935" s="251"/>
      <c r="M935" s="252"/>
      <c r="N935" s="253"/>
      <c r="O935" s="253"/>
      <c r="P935" s="253"/>
      <c r="Q935" s="253"/>
      <c r="R935" s="253"/>
      <c r="S935" s="253"/>
      <c r="T935" s="25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T935" s="255" t="s">
        <v>301</v>
      </c>
      <c r="AU935" s="255" t="s">
        <v>120</v>
      </c>
      <c r="AV935" s="14" t="s">
        <v>120</v>
      </c>
      <c r="AW935" s="14" t="s">
        <v>32</v>
      </c>
      <c r="AX935" s="14" t="s">
        <v>77</v>
      </c>
      <c r="AY935" s="255" t="s">
        <v>292</v>
      </c>
    </row>
    <row r="936" s="14" customFormat="1">
      <c r="A936" s="14"/>
      <c r="B936" s="245"/>
      <c r="C936" s="246"/>
      <c r="D936" s="236" t="s">
        <v>301</v>
      </c>
      <c r="E936" s="247" t="s">
        <v>1</v>
      </c>
      <c r="F936" s="248" t="s">
        <v>1101</v>
      </c>
      <c r="G936" s="246"/>
      <c r="H936" s="249">
        <v>50.609999999999999</v>
      </c>
      <c r="I936" s="250"/>
      <c r="J936" s="246"/>
      <c r="K936" s="246"/>
      <c r="L936" s="251"/>
      <c r="M936" s="252"/>
      <c r="N936" s="253"/>
      <c r="O936" s="253"/>
      <c r="P936" s="253"/>
      <c r="Q936" s="253"/>
      <c r="R936" s="253"/>
      <c r="S936" s="253"/>
      <c r="T936" s="25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5" t="s">
        <v>301</v>
      </c>
      <c r="AU936" s="255" t="s">
        <v>120</v>
      </c>
      <c r="AV936" s="14" t="s">
        <v>120</v>
      </c>
      <c r="AW936" s="14" t="s">
        <v>32</v>
      </c>
      <c r="AX936" s="14" t="s">
        <v>77</v>
      </c>
      <c r="AY936" s="255" t="s">
        <v>292</v>
      </c>
    </row>
    <row r="937" s="14" customFormat="1">
      <c r="A937" s="14"/>
      <c r="B937" s="245"/>
      <c r="C937" s="246"/>
      <c r="D937" s="236" t="s">
        <v>301</v>
      </c>
      <c r="E937" s="247" t="s">
        <v>1</v>
      </c>
      <c r="F937" s="248" t="s">
        <v>1102</v>
      </c>
      <c r="G937" s="246"/>
      <c r="H937" s="249">
        <v>30.632000000000001</v>
      </c>
      <c r="I937" s="250"/>
      <c r="J937" s="246"/>
      <c r="K937" s="246"/>
      <c r="L937" s="251"/>
      <c r="M937" s="252"/>
      <c r="N937" s="253"/>
      <c r="O937" s="253"/>
      <c r="P937" s="253"/>
      <c r="Q937" s="253"/>
      <c r="R937" s="253"/>
      <c r="S937" s="253"/>
      <c r="T937" s="25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55" t="s">
        <v>301</v>
      </c>
      <c r="AU937" s="255" t="s">
        <v>120</v>
      </c>
      <c r="AV937" s="14" t="s">
        <v>120</v>
      </c>
      <c r="AW937" s="14" t="s">
        <v>32</v>
      </c>
      <c r="AX937" s="14" t="s">
        <v>77</v>
      </c>
      <c r="AY937" s="255" t="s">
        <v>292</v>
      </c>
    </row>
    <row r="938" s="14" customFormat="1">
      <c r="A938" s="14"/>
      <c r="B938" s="245"/>
      <c r="C938" s="246"/>
      <c r="D938" s="236" t="s">
        <v>301</v>
      </c>
      <c r="E938" s="247" t="s">
        <v>1</v>
      </c>
      <c r="F938" s="248" t="s">
        <v>1103</v>
      </c>
      <c r="G938" s="246"/>
      <c r="H938" s="249">
        <v>15.93</v>
      </c>
      <c r="I938" s="250"/>
      <c r="J938" s="246"/>
      <c r="K938" s="246"/>
      <c r="L938" s="251"/>
      <c r="M938" s="252"/>
      <c r="N938" s="253"/>
      <c r="O938" s="253"/>
      <c r="P938" s="253"/>
      <c r="Q938" s="253"/>
      <c r="R938" s="253"/>
      <c r="S938" s="253"/>
      <c r="T938" s="25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5" t="s">
        <v>301</v>
      </c>
      <c r="AU938" s="255" t="s">
        <v>120</v>
      </c>
      <c r="AV938" s="14" t="s">
        <v>120</v>
      </c>
      <c r="AW938" s="14" t="s">
        <v>32</v>
      </c>
      <c r="AX938" s="14" t="s">
        <v>77</v>
      </c>
      <c r="AY938" s="255" t="s">
        <v>292</v>
      </c>
    </row>
    <row r="939" s="16" customFormat="1">
      <c r="A939" s="16"/>
      <c r="B939" s="267"/>
      <c r="C939" s="268"/>
      <c r="D939" s="236" t="s">
        <v>301</v>
      </c>
      <c r="E939" s="269" t="s">
        <v>1</v>
      </c>
      <c r="F939" s="270" t="s">
        <v>316</v>
      </c>
      <c r="G939" s="268"/>
      <c r="H939" s="271">
        <v>1459.4970000000001</v>
      </c>
      <c r="I939" s="272"/>
      <c r="J939" s="268"/>
      <c r="K939" s="268"/>
      <c r="L939" s="273"/>
      <c r="M939" s="274"/>
      <c r="N939" s="275"/>
      <c r="O939" s="275"/>
      <c r="P939" s="275"/>
      <c r="Q939" s="275"/>
      <c r="R939" s="275"/>
      <c r="S939" s="275"/>
      <c r="T939" s="27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T939" s="277" t="s">
        <v>301</v>
      </c>
      <c r="AU939" s="277" t="s">
        <v>120</v>
      </c>
      <c r="AV939" s="16" t="s">
        <v>317</v>
      </c>
      <c r="AW939" s="16" t="s">
        <v>32</v>
      </c>
      <c r="AX939" s="16" t="s">
        <v>77</v>
      </c>
      <c r="AY939" s="277" t="s">
        <v>292</v>
      </c>
    </row>
    <row r="940" s="13" customFormat="1">
      <c r="A940" s="13"/>
      <c r="B940" s="234"/>
      <c r="C940" s="235"/>
      <c r="D940" s="236" t="s">
        <v>301</v>
      </c>
      <c r="E940" s="237" t="s">
        <v>1</v>
      </c>
      <c r="F940" s="238" t="s">
        <v>547</v>
      </c>
      <c r="G940" s="235"/>
      <c r="H940" s="237" t="s">
        <v>1</v>
      </c>
      <c r="I940" s="239"/>
      <c r="J940" s="235"/>
      <c r="K940" s="235"/>
      <c r="L940" s="240"/>
      <c r="M940" s="241"/>
      <c r="N940" s="242"/>
      <c r="O940" s="242"/>
      <c r="P940" s="242"/>
      <c r="Q940" s="242"/>
      <c r="R940" s="242"/>
      <c r="S940" s="242"/>
      <c r="T940" s="243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44" t="s">
        <v>301</v>
      </c>
      <c r="AU940" s="244" t="s">
        <v>120</v>
      </c>
      <c r="AV940" s="13" t="s">
        <v>85</v>
      </c>
      <c r="AW940" s="13" t="s">
        <v>32</v>
      </c>
      <c r="AX940" s="13" t="s">
        <v>77</v>
      </c>
      <c r="AY940" s="244" t="s">
        <v>292</v>
      </c>
    </row>
    <row r="941" s="14" customFormat="1">
      <c r="A941" s="14"/>
      <c r="B941" s="245"/>
      <c r="C941" s="246"/>
      <c r="D941" s="236" t="s">
        <v>301</v>
      </c>
      <c r="E941" s="247" t="s">
        <v>1</v>
      </c>
      <c r="F941" s="248" t="s">
        <v>1104</v>
      </c>
      <c r="G941" s="246"/>
      <c r="H941" s="249">
        <v>282.92000000000002</v>
      </c>
      <c r="I941" s="250"/>
      <c r="J941" s="246"/>
      <c r="K941" s="246"/>
      <c r="L941" s="251"/>
      <c r="M941" s="252"/>
      <c r="N941" s="253"/>
      <c r="O941" s="253"/>
      <c r="P941" s="253"/>
      <c r="Q941" s="253"/>
      <c r="R941" s="253"/>
      <c r="S941" s="253"/>
      <c r="T941" s="25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5" t="s">
        <v>301</v>
      </c>
      <c r="AU941" s="255" t="s">
        <v>120</v>
      </c>
      <c r="AV941" s="14" t="s">
        <v>120</v>
      </c>
      <c r="AW941" s="14" t="s">
        <v>32</v>
      </c>
      <c r="AX941" s="14" t="s">
        <v>77</v>
      </c>
      <c r="AY941" s="255" t="s">
        <v>292</v>
      </c>
    </row>
    <row r="942" s="14" customFormat="1">
      <c r="A942" s="14"/>
      <c r="B942" s="245"/>
      <c r="C942" s="246"/>
      <c r="D942" s="236" t="s">
        <v>301</v>
      </c>
      <c r="E942" s="247" t="s">
        <v>1</v>
      </c>
      <c r="F942" s="248" t="s">
        <v>1105</v>
      </c>
      <c r="G942" s="246"/>
      <c r="H942" s="249">
        <v>43.457999999999998</v>
      </c>
      <c r="I942" s="250"/>
      <c r="J942" s="246"/>
      <c r="K942" s="246"/>
      <c r="L942" s="251"/>
      <c r="M942" s="252"/>
      <c r="N942" s="253"/>
      <c r="O942" s="253"/>
      <c r="P942" s="253"/>
      <c r="Q942" s="253"/>
      <c r="R942" s="253"/>
      <c r="S942" s="253"/>
      <c r="T942" s="25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5" t="s">
        <v>301</v>
      </c>
      <c r="AU942" s="255" t="s">
        <v>120</v>
      </c>
      <c r="AV942" s="14" t="s">
        <v>120</v>
      </c>
      <c r="AW942" s="14" t="s">
        <v>32</v>
      </c>
      <c r="AX942" s="14" t="s">
        <v>77</v>
      </c>
      <c r="AY942" s="255" t="s">
        <v>292</v>
      </c>
    </row>
    <row r="943" s="14" customFormat="1">
      <c r="A943" s="14"/>
      <c r="B943" s="245"/>
      <c r="C943" s="246"/>
      <c r="D943" s="236" t="s">
        <v>301</v>
      </c>
      <c r="E943" s="247" t="s">
        <v>1</v>
      </c>
      <c r="F943" s="248" t="s">
        <v>1106</v>
      </c>
      <c r="G943" s="246"/>
      <c r="H943" s="249">
        <v>38.25</v>
      </c>
      <c r="I943" s="250"/>
      <c r="J943" s="246"/>
      <c r="K943" s="246"/>
      <c r="L943" s="251"/>
      <c r="M943" s="252"/>
      <c r="N943" s="253"/>
      <c r="O943" s="253"/>
      <c r="P943" s="253"/>
      <c r="Q943" s="253"/>
      <c r="R943" s="253"/>
      <c r="S943" s="253"/>
      <c r="T943" s="25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5" t="s">
        <v>301</v>
      </c>
      <c r="AU943" s="255" t="s">
        <v>120</v>
      </c>
      <c r="AV943" s="14" t="s">
        <v>120</v>
      </c>
      <c r="AW943" s="14" t="s">
        <v>32</v>
      </c>
      <c r="AX943" s="14" t="s">
        <v>77</v>
      </c>
      <c r="AY943" s="255" t="s">
        <v>292</v>
      </c>
    </row>
    <row r="944" s="14" customFormat="1">
      <c r="A944" s="14"/>
      <c r="B944" s="245"/>
      <c r="C944" s="246"/>
      <c r="D944" s="236" t="s">
        <v>301</v>
      </c>
      <c r="E944" s="247" t="s">
        <v>1</v>
      </c>
      <c r="F944" s="248" t="s">
        <v>1107</v>
      </c>
      <c r="G944" s="246"/>
      <c r="H944" s="249">
        <v>34.817</v>
      </c>
      <c r="I944" s="250"/>
      <c r="J944" s="246"/>
      <c r="K944" s="246"/>
      <c r="L944" s="251"/>
      <c r="M944" s="252"/>
      <c r="N944" s="253"/>
      <c r="O944" s="253"/>
      <c r="P944" s="253"/>
      <c r="Q944" s="253"/>
      <c r="R944" s="253"/>
      <c r="S944" s="253"/>
      <c r="T944" s="25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55" t="s">
        <v>301</v>
      </c>
      <c r="AU944" s="255" t="s">
        <v>120</v>
      </c>
      <c r="AV944" s="14" t="s">
        <v>120</v>
      </c>
      <c r="AW944" s="14" t="s">
        <v>32</v>
      </c>
      <c r="AX944" s="14" t="s">
        <v>77</v>
      </c>
      <c r="AY944" s="255" t="s">
        <v>292</v>
      </c>
    </row>
    <row r="945" s="14" customFormat="1">
      <c r="A945" s="14"/>
      <c r="B945" s="245"/>
      <c r="C945" s="246"/>
      <c r="D945" s="236" t="s">
        <v>301</v>
      </c>
      <c r="E945" s="247" t="s">
        <v>1</v>
      </c>
      <c r="F945" s="248" t="s">
        <v>1108</v>
      </c>
      <c r="G945" s="246"/>
      <c r="H945" s="249">
        <v>25.809000000000001</v>
      </c>
      <c r="I945" s="250"/>
      <c r="J945" s="246"/>
      <c r="K945" s="246"/>
      <c r="L945" s="251"/>
      <c r="M945" s="252"/>
      <c r="N945" s="253"/>
      <c r="O945" s="253"/>
      <c r="P945" s="253"/>
      <c r="Q945" s="253"/>
      <c r="R945" s="253"/>
      <c r="S945" s="253"/>
      <c r="T945" s="25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5" t="s">
        <v>301</v>
      </c>
      <c r="AU945" s="255" t="s">
        <v>120</v>
      </c>
      <c r="AV945" s="14" t="s">
        <v>120</v>
      </c>
      <c r="AW945" s="14" t="s">
        <v>32</v>
      </c>
      <c r="AX945" s="14" t="s">
        <v>77</v>
      </c>
      <c r="AY945" s="255" t="s">
        <v>292</v>
      </c>
    </row>
    <row r="946" s="14" customFormat="1">
      <c r="A946" s="14"/>
      <c r="B946" s="245"/>
      <c r="C946" s="246"/>
      <c r="D946" s="236" t="s">
        <v>301</v>
      </c>
      <c r="E946" s="247" t="s">
        <v>1</v>
      </c>
      <c r="F946" s="248" t="s">
        <v>1109</v>
      </c>
      <c r="G946" s="246"/>
      <c r="H946" s="249">
        <v>34.834000000000003</v>
      </c>
      <c r="I946" s="250"/>
      <c r="J946" s="246"/>
      <c r="K946" s="246"/>
      <c r="L946" s="251"/>
      <c r="M946" s="252"/>
      <c r="N946" s="253"/>
      <c r="O946" s="253"/>
      <c r="P946" s="253"/>
      <c r="Q946" s="253"/>
      <c r="R946" s="253"/>
      <c r="S946" s="253"/>
      <c r="T946" s="25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5" t="s">
        <v>301</v>
      </c>
      <c r="AU946" s="255" t="s">
        <v>120</v>
      </c>
      <c r="AV946" s="14" t="s">
        <v>120</v>
      </c>
      <c r="AW946" s="14" t="s">
        <v>32</v>
      </c>
      <c r="AX946" s="14" t="s">
        <v>77</v>
      </c>
      <c r="AY946" s="255" t="s">
        <v>292</v>
      </c>
    </row>
    <row r="947" s="14" customFormat="1">
      <c r="A947" s="14"/>
      <c r="B947" s="245"/>
      <c r="C947" s="246"/>
      <c r="D947" s="236" t="s">
        <v>301</v>
      </c>
      <c r="E947" s="247" t="s">
        <v>1</v>
      </c>
      <c r="F947" s="248" t="s">
        <v>1110</v>
      </c>
      <c r="G947" s="246"/>
      <c r="H947" s="249">
        <v>76.052999999999997</v>
      </c>
      <c r="I947" s="250"/>
      <c r="J947" s="246"/>
      <c r="K947" s="246"/>
      <c r="L947" s="251"/>
      <c r="M947" s="252"/>
      <c r="N947" s="253"/>
      <c r="O947" s="253"/>
      <c r="P947" s="253"/>
      <c r="Q947" s="253"/>
      <c r="R947" s="253"/>
      <c r="S947" s="253"/>
      <c r="T947" s="25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5" t="s">
        <v>301</v>
      </c>
      <c r="AU947" s="255" t="s">
        <v>120</v>
      </c>
      <c r="AV947" s="14" t="s">
        <v>120</v>
      </c>
      <c r="AW947" s="14" t="s">
        <v>32</v>
      </c>
      <c r="AX947" s="14" t="s">
        <v>77</v>
      </c>
      <c r="AY947" s="255" t="s">
        <v>292</v>
      </c>
    </row>
    <row r="948" s="14" customFormat="1">
      <c r="A948" s="14"/>
      <c r="B948" s="245"/>
      <c r="C948" s="246"/>
      <c r="D948" s="236" t="s">
        <v>301</v>
      </c>
      <c r="E948" s="247" t="s">
        <v>1</v>
      </c>
      <c r="F948" s="248" t="s">
        <v>1111</v>
      </c>
      <c r="G948" s="246"/>
      <c r="H948" s="249">
        <v>9.3510000000000009</v>
      </c>
      <c r="I948" s="250"/>
      <c r="J948" s="246"/>
      <c r="K948" s="246"/>
      <c r="L948" s="251"/>
      <c r="M948" s="252"/>
      <c r="N948" s="253"/>
      <c r="O948" s="253"/>
      <c r="P948" s="253"/>
      <c r="Q948" s="253"/>
      <c r="R948" s="253"/>
      <c r="S948" s="253"/>
      <c r="T948" s="25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5" t="s">
        <v>301</v>
      </c>
      <c r="AU948" s="255" t="s">
        <v>120</v>
      </c>
      <c r="AV948" s="14" t="s">
        <v>120</v>
      </c>
      <c r="AW948" s="14" t="s">
        <v>32</v>
      </c>
      <c r="AX948" s="14" t="s">
        <v>77</v>
      </c>
      <c r="AY948" s="255" t="s">
        <v>292</v>
      </c>
    </row>
    <row r="949" s="14" customFormat="1">
      <c r="A949" s="14"/>
      <c r="B949" s="245"/>
      <c r="C949" s="246"/>
      <c r="D949" s="236" t="s">
        <v>301</v>
      </c>
      <c r="E949" s="247" t="s">
        <v>1</v>
      </c>
      <c r="F949" s="248" t="s">
        <v>1112</v>
      </c>
      <c r="G949" s="246"/>
      <c r="H949" s="249">
        <v>5.4950000000000001</v>
      </c>
      <c r="I949" s="250"/>
      <c r="J949" s="246"/>
      <c r="K949" s="246"/>
      <c r="L949" s="251"/>
      <c r="M949" s="252"/>
      <c r="N949" s="253"/>
      <c r="O949" s="253"/>
      <c r="P949" s="253"/>
      <c r="Q949" s="253"/>
      <c r="R949" s="253"/>
      <c r="S949" s="253"/>
      <c r="T949" s="25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55" t="s">
        <v>301</v>
      </c>
      <c r="AU949" s="255" t="s">
        <v>120</v>
      </c>
      <c r="AV949" s="14" t="s">
        <v>120</v>
      </c>
      <c r="AW949" s="14" t="s">
        <v>32</v>
      </c>
      <c r="AX949" s="14" t="s">
        <v>77</v>
      </c>
      <c r="AY949" s="255" t="s">
        <v>292</v>
      </c>
    </row>
    <row r="950" s="14" customFormat="1">
      <c r="A950" s="14"/>
      <c r="B950" s="245"/>
      <c r="C950" s="246"/>
      <c r="D950" s="236" t="s">
        <v>301</v>
      </c>
      <c r="E950" s="247" t="s">
        <v>1</v>
      </c>
      <c r="F950" s="248" t="s">
        <v>1113</v>
      </c>
      <c r="G950" s="246"/>
      <c r="H950" s="249">
        <v>73.436999999999998</v>
      </c>
      <c r="I950" s="250"/>
      <c r="J950" s="246"/>
      <c r="K950" s="246"/>
      <c r="L950" s="251"/>
      <c r="M950" s="252"/>
      <c r="N950" s="253"/>
      <c r="O950" s="253"/>
      <c r="P950" s="253"/>
      <c r="Q950" s="253"/>
      <c r="R950" s="253"/>
      <c r="S950" s="253"/>
      <c r="T950" s="25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T950" s="255" t="s">
        <v>301</v>
      </c>
      <c r="AU950" s="255" t="s">
        <v>120</v>
      </c>
      <c r="AV950" s="14" t="s">
        <v>120</v>
      </c>
      <c r="AW950" s="14" t="s">
        <v>32</v>
      </c>
      <c r="AX950" s="14" t="s">
        <v>77</v>
      </c>
      <c r="AY950" s="255" t="s">
        <v>292</v>
      </c>
    </row>
    <row r="951" s="14" customFormat="1">
      <c r="A951" s="14"/>
      <c r="B951" s="245"/>
      <c r="C951" s="246"/>
      <c r="D951" s="236" t="s">
        <v>301</v>
      </c>
      <c r="E951" s="247" t="s">
        <v>1</v>
      </c>
      <c r="F951" s="248" t="s">
        <v>1114</v>
      </c>
      <c r="G951" s="246"/>
      <c r="H951" s="249">
        <v>60.593000000000004</v>
      </c>
      <c r="I951" s="250"/>
      <c r="J951" s="246"/>
      <c r="K951" s="246"/>
      <c r="L951" s="251"/>
      <c r="M951" s="252"/>
      <c r="N951" s="253"/>
      <c r="O951" s="253"/>
      <c r="P951" s="253"/>
      <c r="Q951" s="253"/>
      <c r="R951" s="253"/>
      <c r="S951" s="253"/>
      <c r="T951" s="25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T951" s="255" t="s">
        <v>301</v>
      </c>
      <c r="AU951" s="255" t="s">
        <v>120</v>
      </c>
      <c r="AV951" s="14" t="s">
        <v>120</v>
      </c>
      <c r="AW951" s="14" t="s">
        <v>32</v>
      </c>
      <c r="AX951" s="14" t="s">
        <v>77</v>
      </c>
      <c r="AY951" s="255" t="s">
        <v>292</v>
      </c>
    </row>
    <row r="952" s="14" customFormat="1">
      <c r="A952" s="14"/>
      <c r="B952" s="245"/>
      <c r="C952" s="246"/>
      <c r="D952" s="236" t="s">
        <v>301</v>
      </c>
      <c r="E952" s="247" t="s">
        <v>1</v>
      </c>
      <c r="F952" s="248" t="s">
        <v>1115</v>
      </c>
      <c r="G952" s="246"/>
      <c r="H952" s="249">
        <v>9.3510000000000009</v>
      </c>
      <c r="I952" s="250"/>
      <c r="J952" s="246"/>
      <c r="K952" s="246"/>
      <c r="L952" s="251"/>
      <c r="M952" s="252"/>
      <c r="N952" s="253"/>
      <c r="O952" s="253"/>
      <c r="P952" s="253"/>
      <c r="Q952" s="253"/>
      <c r="R952" s="253"/>
      <c r="S952" s="253"/>
      <c r="T952" s="25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5" t="s">
        <v>301</v>
      </c>
      <c r="AU952" s="255" t="s">
        <v>120</v>
      </c>
      <c r="AV952" s="14" t="s">
        <v>120</v>
      </c>
      <c r="AW952" s="14" t="s">
        <v>32</v>
      </c>
      <c r="AX952" s="14" t="s">
        <v>77</v>
      </c>
      <c r="AY952" s="255" t="s">
        <v>292</v>
      </c>
    </row>
    <row r="953" s="14" customFormat="1">
      <c r="A953" s="14"/>
      <c r="B953" s="245"/>
      <c r="C953" s="246"/>
      <c r="D953" s="236" t="s">
        <v>301</v>
      </c>
      <c r="E953" s="247" t="s">
        <v>1</v>
      </c>
      <c r="F953" s="248" t="s">
        <v>1116</v>
      </c>
      <c r="G953" s="246"/>
      <c r="H953" s="249">
        <v>60.593000000000004</v>
      </c>
      <c r="I953" s="250"/>
      <c r="J953" s="246"/>
      <c r="K953" s="246"/>
      <c r="L953" s="251"/>
      <c r="M953" s="252"/>
      <c r="N953" s="253"/>
      <c r="O953" s="253"/>
      <c r="P953" s="253"/>
      <c r="Q953" s="253"/>
      <c r="R953" s="253"/>
      <c r="S953" s="253"/>
      <c r="T953" s="25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5" t="s">
        <v>301</v>
      </c>
      <c r="AU953" s="255" t="s">
        <v>120</v>
      </c>
      <c r="AV953" s="14" t="s">
        <v>120</v>
      </c>
      <c r="AW953" s="14" t="s">
        <v>32</v>
      </c>
      <c r="AX953" s="14" t="s">
        <v>77</v>
      </c>
      <c r="AY953" s="255" t="s">
        <v>292</v>
      </c>
    </row>
    <row r="954" s="14" customFormat="1">
      <c r="A954" s="14"/>
      <c r="B954" s="245"/>
      <c r="C954" s="246"/>
      <c r="D954" s="236" t="s">
        <v>301</v>
      </c>
      <c r="E954" s="247" t="s">
        <v>1</v>
      </c>
      <c r="F954" s="248" t="s">
        <v>1117</v>
      </c>
      <c r="G954" s="246"/>
      <c r="H954" s="249">
        <v>9.3510000000000009</v>
      </c>
      <c r="I954" s="250"/>
      <c r="J954" s="246"/>
      <c r="K954" s="246"/>
      <c r="L954" s="251"/>
      <c r="M954" s="252"/>
      <c r="N954" s="253"/>
      <c r="O954" s="253"/>
      <c r="P954" s="253"/>
      <c r="Q954" s="253"/>
      <c r="R954" s="253"/>
      <c r="S954" s="253"/>
      <c r="T954" s="25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5" t="s">
        <v>301</v>
      </c>
      <c r="AU954" s="255" t="s">
        <v>120</v>
      </c>
      <c r="AV954" s="14" t="s">
        <v>120</v>
      </c>
      <c r="AW954" s="14" t="s">
        <v>32</v>
      </c>
      <c r="AX954" s="14" t="s">
        <v>77</v>
      </c>
      <c r="AY954" s="255" t="s">
        <v>292</v>
      </c>
    </row>
    <row r="955" s="14" customFormat="1">
      <c r="A955" s="14"/>
      <c r="B955" s="245"/>
      <c r="C955" s="246"/>
      <c r="D955" s="236" t="s">
        <v>301</v>
      </c>
      <c r="E955" s="247" t="s">
        <v>1</v>
      </c>
      <c r="F955" s="248" t="s">
        <v>1118</v>
      </c>
      <c r="G955" s="246"/>
      <c r="H955" s="249">
        <v>7.3760000000000003</v>
      </c>
      <c r="I955" s="250"/>
      <c r="J955" s="246"/>
      <c r="K955" s="246"/>
      <c r="L955" s="251"/>
      <c r="M955" s="252"/>
      <c r="N955" s="253"/>
      <c r="O955" s="253"/>
      <c r="P955" s="253"/>
      <c r="Q955" s="253"/>
      <c r="R955" s="253"/>
      <c r="S955" s="253"/>
      <c r="T955" s="25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5" t="s">
        <v>301</v>
      </c>
      <c r="AU955" s="255" t="s">
        <v>120</v>
      </c>
      <c r="AV955" s="14" t="s">
        <v>120</v>
      </c>
      <c r="AW955" s="14" t="s">
        <v>32</v>
      </c>
      <c r="AX955" s="14" t="s">
        <v>77</v>
      </c>
      <c r="AY955" s="255" t="s">
        <v>292</v>
      </c>
    </row>
    <row r="956" s="14" customFormat="1">
      <c r="A956" s="14"/>
      <c r="B956" s="245"/>
      <c r="C956" s="246"/>
      <c r="D956" s="236" t="s">
        <v>301</v>
      </c>
      <c r="E956" s="247" t="s">
        <v>1</v>
      </c>
      <c r="F956" s="248" t="s">
        <v>1119</v>
      </c>
      <c r="G956" s="246"/>
      <c r="H956" s="249">
        <v>86.108999999999995</v>
      </c>
      <c r="I956" s="250"/>
      <c r="J956" s="246"/>
      <c r="K956" s="246"/>
      <c r="L956" s="251"/>
      <c r="M956" s="252"/>
      <c r="N956" s="253"/>
      <c r="O956" s="253"/>
      <c r="P956" s="253"/>
      <c r="Q956" s="253"/>
      <c r="R956" s="253"/>
      <c r="S956" s="253"/>
      <c r="T956" s="25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5" t="s">
        <v>301</v>
      </c>
      <c r="AU956" s="255" t="s">
        <v>120</v>
      </c>
      <c r="AV956" s="14" t="s">
        <v>120</v>
      </c>
      <c r="AW956" s="14" t="s">
        <v>32</v>
      </c>
      <c r="AX956" s="14" t="s">
        <v>77</v>
      </c>
      <c r="AY956" s="255" t="s">
        <v>292</v>
      </c>
    </row>
    <row r="957" s="14" customFormat="1">
      <c r="A957" s="14"/>
      <c r="B957" s="245"/>
      <c r="C957" s="246"/>
      <c r="D957" s="236" t="s">
        <v>301</v>
      </c>
      <c r="E957" s="247" t="s">
        <v>1</v>
      </c>
      <c r="F957" s="248" t="s">
        <v>1120</v>
      </c>
      <c r="G957" s="246"/>
      <c r="H957" s="249">
        <v>9.3510000000000009</v>
      </c>
      <c r="I957" s="250"/>
      <c r="J957" s="246"/>
      <c r="K957" s="246"/>
      <c r="L957" s="251"/>
      <c r="M957" s="252"/>
      <c r="N957" s="253"/>
      <c r="O957" s="253"/>
      <c r="P957" s="253"/>
      <c r="Q957" s="253"/>
      <c r="R957" s="253"/>
      <c r="S957" s="253"/>
      <c r="T957" s="25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T957" s="255" t="s">
        <v>301</v>
      </c>
      <c r="AU957" s="255" t="s">
        <v>120</v>
      </c>
      <c r="AV957" s="14" t="s">
        <v>120</v>
      </c>
      <c r="AW957" s="14" t="s">
        <v>32</v>
      </c>
      <c r="AX957" s="14" t="s">
        <v>77</v>
      </c>
      <c r="AY957" s="255" t="s">
        <v>292</v>
      </c>
    </row>
    <row r="958" s="14" customFormat="1">
      <c r="A958" s="14"/>
      <c r="B958" s="245"/>
      <c r="C958" s="246"/>
      <c r="D958" s="236" t="s">
        <v>301</v>
      </c>
      <c r="E958" s="247" t="s">
        <v>1</v>
      </c>
      <c r="F958" s="248" t="s">
        <v>1121</v>
      </c>
      <c r="G958" s="246"/>
      <c r="H958" s="249">
        <v>60.560000000000002</v>
      </c>
      <c r="I958" s="250"/>
      <c r="J958" s="246"/>
      <c r="K958" s="246"/>
      <c r="L958" s="251"/>
      <c r="M958" s="252"/>
      <c r="N958" s="253"/>
      <c r="O958" s="253"/>
      <c r="P958" s="253"/>
      <c r="Q958" s="253"/>
      <c r="R958" s="253"/>
      <c r="S958" s="253"/>
      <c r="T958" s="25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55" t="s">
        <v>301</v>
      </c>
      <c r="AU958" s="255" t="s">
        <v>120</v>
      </c>
      <c r="AV958" s="14" t="s">
        <v>120</v>
      </c>
      <c r="AW958" s="14" t="s">
        <v>32</v>
      </c>
      <c r="AX958" s="14" t="s">
        <v>77</v>
      </c>
      <c r="AY958" s="255" t="s">
        <v>292</v>
      </c>
    </row>
    <row r="959" s="14" customFormat="1">
      <c r="A959" s="14"/>
      <c r="B959" s="245"/>
      <c r="C959" s="246"/>
      <c r="D959" s="236" t="s">
        <v>301</v>
      </c>
      <c r="E959" s="247" t="s">
        <v>1</v>
      </c>
      <c r="F959" s="248" t="s">
        <v>1122</v>
      </c>
      <c r="G959" s="246"/>
      <c r="H959" s="249">
        <v>60.560000000000002</v>
      </c>
      <c r="I959" s="250"/>
      <c r="J959" s="246"/>
      <c r="K959" s="246"/>
      <c r="L959" s="251"/>
      <c r="M959" s="252"/>
      <c r="N959" s="253"/>
      <c r="O959" s="253"/>
      <c r="P959" s="253"/>
      <c r="Q959" s="253"/>
      <c r="R959" s="253"/>
      <c r="S959" s="253"/>
      <c r="T959" s="25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T959" s="255" t="s">
        <v>301</v>
      </c>
      <c r="AU959" s="255" t="s">
        <v>120</v>
      </c>
      <c r="AV959" s="14" t="s">
        <v>120</v>
      </c>
      <c r="AW959" s="14" t="s">
        <v>32</v>
      </c>
      <c r="AX959" s="14" t="s">
        <v>77</v>
      </c>
      <c r="AY959" s="255" t="s">
        <v>292</v>
      </c>
    </row>
    <row r="960" s="14" customFormat="1">
      <c r="A960" s="14"/>
      <c r="B960" s="245"/>
      <c r="C960" s="246"/>
      <c r="D960" s="236" t="s">
        <v>301</v>
      </c>
      <c r="E960" s="247" t="s">
        <v>1</v>
      </c>
      <c r="F960" s="248" t="s">
        <v>1123</v>
      </c>
      <c r="G960" s="246"/>
      <c r="H960" s="249">
        <v>9.3510000000000009</v>
      </c>
      <c r="I960" s="250"/>
      <c r="J960" s="246"/>
      <c r="K960" s="246"/>
      <c r="L960" s="251"/>
      <c r="M960" s="252"/>
      <c r="N960" s="253"/>
      <c r="O960" s="253"/>
      <c r="P960" s="253"/>
      <c r="Q960" s="253"/>
      <c r="R960" s="253"/>
      <c r="S960" s="253"/>
      <c r="T960" s="25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5" t="s">
        <v>301</v>
      </c>
      <c r="AU960" s="255" t="s">
        <v>120</v>
      </c>
      <c r="AV960" s="14" t="s">
        <v>120</v>
      </c>
      <c r="AW960" s="14" t="s">
        <v>32</v>
      </c>
      <c r="AX960" s="14" t="s">
        <v>77</v>
      </c>
      <c r="AY960" s="255" t="s">
        <v>292</v>
      </c>
    </row>
    <row r="961" s="14" customFormat="1">
      <c r="A961" s="14"/>
      <c r="B961" s="245"/>
      <c r="C961" s="246"/>
      <c r="D961" s="236" t="s">
        <v>301</v>
      </c>
      <c r="E961" s="247" t="s">
        <v>1</v>
      </c>
      <c r="F961" s="248" t="s">
        <v>1124</v>
      </c>
      <c r="G961" s="246"/>
      <c r="H961" s="249">
        <v>9.3510000000000009</v>
      </c>
      <c r="I961" s="250"/>
      <c r="J961" s="246"/>
      <c r="K961" s="246"/>
      <c r="L961" s="251"/>
      <c r="M961" s="252"/>
      <c r="N961" s="253"/>
      <c r="O961" s="253"/>
      <c r="P961" s="253"/>
      <c r="Q961" s="253"/>
      <c r="R961" s="253"/>
      <c r="S961" s="253"/>
      <c r="T961" s="25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5" t="s">
        <v>301</v>
      </c>
      <c r="AU961" s="255" t="s">
        <v>120</v>
      </c>
      <c r="AV961" s="14" t="s">
        <v>120</v>
      </c>
      <c r="AW961" s="14" t="s">
        <v>32</v>
      </c>
      <c r="AX961" s="14" t="s">
        <v>77</v>
      </c>
      <c r="AY961" s="255" t="s">
        <v>292</v>
      </c>
    </row>
    <row r="962" s="14" customFormat="1">
      <c r="A962" s="14"/>
      <c r="B962" s="245"/>
      <c r="C962" s="246"/>
      <c r="D962" s="236" t="s">
        <v>301</v>
      </c>
      <c r="E962" s="247" t="s">
        <v>1</v>
      </c>
      <c r="F962" s="248" t="s">
        <v>1125</v>
      </c>
      <c r="G962" s="246"/>
      <c r="H962" s="249">
        <v>60.494999999999997</v>
      </c>
      <c r="I962" s="250"/>
      <c r="J962" s="246"/>
      <c r="K962" s="246"/>
      <c r="L962" s="251"/>
      <c r="M962" s="252"/>
      <c r="N962" s="253"/>
      <c r="O962" s="253"/>
      <c r="P962" s="253"/>
      <c r="Q962" s="253"/>
      <c r="R962" s="253"/>
      <c r="S962" s="253"/>
      <c r="T962" s="25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5" t="s">
        <v>301</v>
      </c>
      <c r="AU962" s="255" t="s">
        <v>120</v>
      </c>
      <c r="AV962" s="14" t="s">
        <v>120</v>
      </c>
      <c r="AW962" s="14" t="s">
        <v>32</v>
      </c>
      <c r="AX962" s="14" t="s">
        <v>77</v>
      </c>
      <c r="AY962" s="255" t="s">
        <v>292</v>
      </c>
    </row>
    <row r="963" s="14" customFormat="1">
      <c r="A963" s="14"/>
      <c r="B963" s="245"/>
      <c r="C963" s="246"/>
      <c r="D963" s="236" t="s">
        <v>301</v>
      </c>
      <c r="E963" s="247" t="s">
        <v>1</v>
      </c>
      <c r="F963" s="248" t="s">
        <v>1126</v>
      </c>
      <c r="G963" s="246"/>
      <c r="H963" s="249">
        <v>60.494999999999997</v>
      </c>
      <c r="I963" s="250"/>
      <c r="J963" s="246"/>
      <c r="K963" s="246"/>
      <c r="L963" s="251"/>
      <c r="M963" s="252"/>
      <c r="N963" s="253"/>
      <c r="O963" s="253"/>
      <c r="P963" s="253"/>
      <c r="Q963" s="253"/>
      <c r="R963" s="253"/>
      <c r="S963" s="253"/>
      <c r="T963" s="25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55" t="s">
        <v>301</v>
      </c>
      <c r="AU963" s="255" t="s">
        <v>120</v>
      </c>
      <c r="AV963" s="14" t="s">
        <v>120</v>
      </c>
      <c r="AW963" s="14" t="s">
        <v>32</v>
      </c>
      <c r="AX963" s="14" t="s">
        <v>77</v>
      </c>
      <c r="AY963" s="255" t="s">
        <v>292</v>
      </c>
    </row>
    <row r="964" s="14" customFormat="1">
      <c r="A964" s="14"/>
      <c r="B964" s="245"/>
      <c r="C964" s="246"/>
      <c r="D964" s="236" t="s">
        <v>301</v>
      </c>
      <c r="E964" s="247" t="s">
        <v>1</v>
      </c>
      <c r="F964" s="248" t="s">
        <v>1127</v>
      </c>
      <c r="G964" s="246"/>
      <c r="H964" s="249">
        <v>5.4950000000000001</v>
      </c>
      <c r="I964" s="250"/>
      <c r="J964" s="246"/>
      <c r="K964" s="246"/>
      <c r="L964" s="251"/>
      <c r="M964" s="252"/>
      <c r="N964" s="253"/>
      <c r="O964" s="253"/>
      <c r="P964" s="253"/>
      <c r="Q964" s="253"/>
      <c r="R964" s="253"/>
      <c r="S964" s="253"/>
      <c r="T964" s="25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55" t="s">
        <v>301</v>
      </c>
      <c r="AU964" s="255" t="s">
        <v>120</v>
      </c>
      <c r="AV964" s="14" t="s">
        <v>120</v>
      </c>
      <c r="AW964" s="14" t="s">
        <v>32</v>
      </c>
      <c r="AX964" s="14" t="s">
        <v>77</v>
      </c>
      <c r="AY964" s="255" t="s">
        <v>292</v>
      </c>
    </row>
    <row r="965" s="14" customFormat="1">
      <c r="A965" s="14"/>
      <c r="B965" s="245"/>
      <c r="C965" s="246"/>
      <c r="D965" s="236" t="s">
        <v>301</v>
      </c>
      <c r="E965" s="247" t="s">
        <v>1</v>
      </c>
      <c r="F965" s="248" t="s">
        <v>1128</v>
      </c>
      <c r="G965" s="246"/>
      <c r="H965" s="249">
        <v>9.3510000000000009</v>
      </c>
      <c r="I965" s="250"/>
      <c r="J965" s="246"/>
      <c r="K965" s="246"/>
      <c r="L965" s="251"/>
      <c r="M965" s="252"/>
      <c r="N965" s="253"/>
      <c r="O965" s="253"/>
      <c r="P965" s="253"/>
      <c r="Q965" s="253"/>
      <c r="R965" s="253"/>
      <c r="S965" s="253"/>
      <c r="T965" s="25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5" t="s">
        <v>301</v>
      </c>
      <c r="AU965" s="255" t="s">
        <v>120</v>
      </c>
      <c r="AV965" s="14" t="s">
        <v>120</v>
      </c>
      <c r="AW965" s="14" t="s">
        <v>32</v>
      </c>
      <c r="AX965" s="14" t="s">
        <v>77</v>
      </c>
      <c r="AY965" s="255" t="s">
        <v>292</v>
      </c>
    </row>
    <row r="966" s="14" customFormat="1">
      <c r="A966" s="14"/>
      <c r="B966" s="245"/>
      <c r="C966" s="246"/>
      <c r="D966" s="236" t="s">
        <v>301</v>
      </c>
      <c r="E966" s="247" t="s">
        <v>1</v>
      </c>
      <c r="F966" s="248" t="s">
        <v>1129</v>
      </c>
      <c r="G966" s="246"/>
      <c r="H966" s="249">
        <v>60.560000000000002</v>
      </c>
      <c r="I966" s="250"/>
      <c r="J966" s="246"/>
      <c r="K966" s="246"/>
      <c r="L966" s="251"/>
      <c r="M966" s="252"/>
      <c r="N966" s="253"/>
      <c r="O966" s="253"/>
      <c r="P966" s="253"/>
      <c r="Q966" s="253"/>
      <c r="R966" s="253"/>
      <c r="S966" s="253"/>
      <c r="T966" s="25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5" t="s">
        <v>301</v>
      </c>
      <c r="AU966" s="255" t="s">
        <v>120</v>
      </c>
      <c r="AV966" s="14" t="s">
        <v>120</v>
      </c>
      <c r="AW966" s="14" t="s">
        <v>32</v>
      </c>
      <c r="AX966" s="14" t="s">
        <v>77</v>
      </c>
      <c r="AY966" s="255" t="s">
        <v>292</v>
      </c>
    </row>
    <row r="967" s="14" customFormat="1">
      <c r="A967" s="14"/>
      <c r="B967" s="245"/>
      <c r="C967" s="246"/>
      <c r="D967" s="236" t="s">
        <v>301</v>
      </c>
      <c r="E967" s="247" t="s">
        <v>1</v>
      </c>
      <c r="F967" s="248" t="s">
        <v>1130</v>
      </c>
      <c r="G967" s="246"/>
      <c r="H967" s="249">
        <v>60.560000000000002</v>
      </c>
      <c r="I967" s="250"/>
      <c r="J967" s="246"/>
      <c r="K967" s="246"/>
      <c r="L967" s="251"/>
      <c r="M967" s="252"/>
      <c r="N967" s="253"/>
      <c r="O967" s="253"/>
      <c r="P967" s="253"/>
      <c r="Q967" s="253"/>
      <c r="R967" s="253"/>
      <c r="S967" s="253"/>
      <c r="T967" s="25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55" t="s">
        <v>301</v>
      </c>
      <c r="AU967" s="255" t="s">
        <v>120</v>
      </c>
      <c r="AV967" s="14" t="s">
        <v>120</v>
      </c>
      <c r="AW967" s="14" t="s">
        <v>32</v>
      </c>
      <c r="AX967" s="14" t="s">
        <v>77</v>
      </c>
      <c r="AY967" s="255" t="s">
        <v>292</v>
      </c>
    </row>
    <row r="968" s="14" customFormat="1">
      <c r="A968" s="14"/>
      <c r="B968" s="245"/>
      <c r="C968" s="246"/>
      <c r="D968" s="236" t="s">
        <v>301</v>
      </c>
      <c r="E968" s="247" t="s">
        <v>1</v>
      </c>
      <c r="F968" s="248" t="s">
        <v>1131</v>
      </c>
      <c r="G968" s="246"/>
      <c r="H968" s="249">
        <v>9.3510000000000009</v>
      </c>
      <c r="I968" s="250"/>
      <c r="J968" s="246"/>
      <c r="K968" s="246"/>
      <c r="L968" s="251"/>
      <c r="M968" s="252"/>
      <c r="N968" s="253"/>
      <c r="O968" s="253"/>
      <c r="P968" s="253"/>
      <c r="Q968" s="253"/>
      <c r="R968" s="253"/>
      <c r="S968" s="253"/>
      <c r="T968" s="25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5" t="s">
        <v>301</v>
      </c>
      <c r="AU968" s="255" t="s">
        <v>120</v>
      </c>
      <c r="AV968" s="14" t="s">
        <v>120</v>
      </c>
      <c r="AW968" s="14" t="s">
        <v>32</v>
      </c>
      <c r="AX968" s="14" t="s">
        <v>77</v>
      </c>
      <c r="AY968" s="255" t="s">
        <v>292</v>
      </c>
    </row>
    <row r="969" s="14" customFormat="1">
      <c r="A969" s="14"/>
      <c r="B969" s="245"/>
      <c r="C969" s="246"/>
      <c r="D969" s="236" t="s">
        <v>301</v>
      </c>
      <c r="E969" s="247" t="s">
        <v>1</v>
      </c>
      <c r="F969" s="248" t="s">
        <v>1132</v>
      </c>
      <c r="G969" s="246"/>
      <c r="H969" s="249">
        <v>9.3140000000000001</v>
      </c>
      <c r="I969" s="250"/>
      <c r="J969" s="246"/>
      <c r="K969" s="246"/>
      <c r="L969" s="251"/>
      <c r="M969" s="252"/>
      <c r="N969" s="253"/>
      <c r="O969" s="253"/>
      <c r="P969" s="253"/>
      <c r="Q969" s="253"/>
      <c r="R969" s="253"/>
      <c r="S969" s="253"/>
      <c r="T969" s="25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55" t="s">
        <v>301</v>
      </c>
      <c r="AU969" s="255" t="s">
        <v>120</v>
      </c>
      <c r="AV969" s="14" t="s">
        <v>120</v>
      </c>
      <c r="AW969" s="14" t="s">
        <v>32</v>
      </c>
      <c r="AX969" s="14" t="s">
        <v>77</v>
      </c>
      <c r="AY969" s="255" t="s">
        <v>292</v>
      </c>
    </row>
    <row r="970" s="14" customFormat="1">
      <c r="A970" s="14"/>
      <c r="B970" s="245"/>
      <c r="C970" s="246"/>
      <c r="D970" s="236" t="s">
        <v>301</v>
      </c>
      <c r="E970" s="247" t="s">
        <v>1</v>
      </c>
      <c r="F970" s="248" t="s">
        <v>1133</v>
      </c>
      <c r="G970" s="246"/>
      <c r="H970" s="249">
        <v>12.616</v>
      </c>
      <c r="I970" s="250"/>
      <c r="J970" s="246"/>
      <c r="K970" s="246"/>
      <c r="L970" s="251"/>
      <c r="M970" s="252"/>
      <c r="N970" s="253"/>
      <c r="O970" s="253"/>
      <c r="P970" s="253"/>
      <c r="Q970" s="253"/>
      <c r="R970" s="253"/>
      <c r="S970" s="253"/>
      <c r="T970" s="25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5" t="s">
        <v>301</v>
      </c>
      <c r="AU970" s="255" t="s">
        <v>120</v>
      </c>
      <c r="AV970" s="14" t="s">
        <v>120</v>
      </c>
      <c r="AW970" s="14" t="s">
        <v>32</v>
      </c>
      <c r="AX970" s="14" t="s">
        <v>77</v>
      </c>
      <c r="AY970" s="255" t="s">
        <v>292</v>
      </c>
    </row>
    <row r="971" s="14" customFormat="1">
      <c r="A971" s="14"/>
      <c r="B971" s="245"/>
      <c r="C971" s="246"/>
      <c r="D971" s="236" t="s">
        <v>301</v>
      </c>
      <c r="E971" s="247" t="s">
        <v>1</v>
      </c>
      <c r="F971" s="248" t="s">
        <v>1134</v>
      </c>
      <c r="G971" s="246"/>
      <c r="H971" s="249">
        <v>16.241</v>
      </c>
      <c r="I971" s="250"/>
      <c r="J971" s="246"/>
      <c r="K971" s="246"/>
      <c r="L971" s="251"/>
      <c r="M971" s="252"/>
      <c r="N971" s="253"/>
      <c r="O971" s="253"/>
      <c r="P971" s="253"/>
      <c r="Q971" s="253"/>
      <c r="R971" s="253"/>
      <c r="S971" s="253"/>
      <c r="T971" s="25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55" t="s">
        <v>301</v>
      </c>
      <c r="AU971" s="255" t="s">
        <v>120</v>
      </c>
      <c r="AV971" s="14" t="s">
        <v>120</v>
      </c>
      <c r="AW971" s="14" t="s">
        <v>32</v>
      </c>
      <c r="AX971" s="14" t="s">
        <v>77</v>
      </c>
      <c r="AY971" s="255" t="s">
        <v>292</v>
      </c>
    </row>
    <row r="972" s="14" customFormat="1">
      <c r="A972" s="14"/>
      <c r="B972" s="245"/>
      <c r="C972" s="246"/>
      <c r="D972" s="236" t="s">
        <v>301</v>
      </c>
      <c r="E972" s="247" t="s">
        <v>1</v>
      </c>
      <c r="F972" s="248" t="s">
        <v>1135</v>
      </c>
      <c r="G972" s="246"/>
      <c r="H972" s="249">
        <v>14.443</v>
      </c>
      <c r="I972" s="250"/>
      <c r="J972" s="246"/>
      <c r="K972" s="246"/>
      <c r="L972" s="251"/>
      <c r="M972" s="252"/>
      <c r="N972" s="253"/>
      <c r="O972" s="253"/>
      <c r="P972" s="253"/>
      <c r="Q972" s="253"/>
      <c r="R972" s="253"/>
      <c r="S972" s="253"/>
      <c r="T972" s="25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T972" s="255" t="s">
        <v>301</v>
      </c>
      <c r="AU972" s="255" t="s">
        <v>120</v>
      </c>
      <c r="AV972" s="14" t="s">
        <v>120</v>
      </c>
      <c r="AW972" s="14" t="s">
        <v>32</v>
      </c>
      <c r="AX972" s="14" t="s">
        <v>77</v>
      </c>
      <c r="AY972" s="255" t="s">
        <v>292</v>
      </c>
    </row>
    <row r="973" s="14" customFormat="1">
      <c r="A973" s="14"/>
      <c r="B973" s="245"/>
      <c r="C973" s="246"/>
      <c r="D973" s="236" t="s">
        <v>301</v>
      </c>
      <c r="E973" s="247" t="s">
        <v>1</v>
      </c>
      <c r="F973" s="248" t="s">
        <v>1136</v>
      </c>
      <c r="G973" s="246"/>
      <c r="H973" s="249">
        <v>56.430999999999997</v>
      </c>
      <c r="I973" s="250"/>
      <c r="J973" s="246"/>
      <c r="K973" s="246"/>
      <c r="L973" s="251"/>
      <c r="M973" s="252"/>
      <c r="N973" s="253"/>
      <c r="O973" s="253"/>
      <c r="P973" s="253"/>
      <c r="Q973" s="253"/>
      <c r="R973" s="253"/>
      <c r="S973" s="253"/>
      <c r="T973" s="25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5" t="s">
        <v>301</v>
      </c>
      <c r="AU973" s="255" t="s">
        <v>120</v>
      </c>
      <c r="AV973" s="14" t="s">
        <v>120</v>
      </c>
      <c r="AW973" s="14" t="s">
        <v>32</v>
      </c>
      <c r="AX973" s="14" t="s">
        <v>77</v>
      </c>
      <c r="AY973" s="255" t="s">
        <v>292</v>
      </c>
    </row>
    <row r="974" s="16" customFormat="1">
      <c r="A974" s="16"/>
      <c r="B974" s="267"/>
      <c r="C974" s="268"/>
      <c r="D974" s="236" t="s">
        <v>301</v>
      </c>
      <c r="E974" s="269" t="s">
        <v>1</v>
      </c>
      <c r="F974" s="270" t="s">
        <v>316</v>
      </c>
      <c r="G974" s="268"/>
      <c r="H974" s="271">
        <v>1382.3219999999999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T974" s="277" t="s">
        <v>301</v>
      </c>
      <c r="AU974" s="277" t="s">
        <v>120</v>
      </c>
      <c r="AV974" s="16" t="s">
        <v>317</v>
      </c>
      <c r="AW974" s="16" t="s">
        <v>32</v>
      </c>
      <c r="AX974" s="16" t="s">
        <v>77</v>
      </c>
      <c r="AY974" s="277" t="s">
        <v>292</v>
      </c>
    </row>
    <row r="975" s="13" customFormat="1">
      <c r="A975" s="13"/>
      <c r="B975" s="234"/>
      <c r="C975" s="235"/>
      <c r="D975" s="236" t="s">
        <v>301</v>
      </c>
      <c r="E975" s="237" t="s">
        <v>1</v>
      </c>
      <c r="F975" s="238" t="s">
        <v>550</v>
      </c>
      <c r="G975" s="235"/>
      <c r="H975" s="237" t="s">
        <v>1</v>
      </c>
      <c r="I975" s="239"/>
      <c r="J975" s="235"/>
      <c r="K975" s="235"/>
      <c r="L975" s="240"/>
      <c r="M975" s="241"/>
      <c r="N975" s="242"/>
      <c r="O975" s="242"/>
      <c r="P975" s="242"/>
      <c r="Q975" s="242"/>
      <c r="R975" s="242"/>
      <c r="S975" s="242"/>
      <c r="T975" s="243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4" t="s">
        <v>301</v>
      </c>
      <c r="AU975" s="244" t="s">
        <v>120</v>
      </c>
      <c r="AV975" s="13" t="s">
        <v>85</v>
      </c>
      <c r="AW975" s="13" t="s">
        <v>32</v>
      </c>
      <c r="AX975" s="13" t="s">
        <v>77</v>
      </c>
      <c r="AY975" s="244" t="s">
        <v>292</v>
      </c>
    </row>
    <row r="976" s="14" customFormat="1">
      <c r="A976" s="14"/>
      <c r="B976" s="245"/>
      <c r="C976" s="246"/>
      <c r="D976" s="236" t="s">
        <v>301</v>
      </c>
      <c r="E976" s="247" t="s">
        <v>1</v>
      </c>
      <c r="F976" s="248" t="s">
        <v>1137</v>
      </c>
      <c r="G976" s="246"/>
      <c r="H976" s="249">
        <v>342.69</v>
      </c>
      <c r="I976" s="250"/>
      <c r="J976" s="246"/>
      <c r="K976" s="246"/>
      <c r="L976" s="251"/>
      <c r="M976" s="252"/>
      <c r="N976" s="253"/>
      <c r="O976" s="253"/>
      <c r="P976" s="253"/>
      <c r="Q976" s="253"/>
      <c r="R976" s="253"/>
      <c r="S976" s="253"/>
      <c r="T976" s="25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5" t="s">
        <v>301</v>
      </c>
      <c r="AU976" s="255" t="s">
        <v>120</v>
      </c>
      <c r="AV976" s="14" t="s">
        <v>120</v>
      </c>
      <c r="AW976" s="14" t="s">
        <v>32</v>
      </c>
      <c r="AX976" s="14" t="s">
        <v>77</v>
      </c>
      <c r="AY976" s="255" t="s">
        <v>292</v>
      </c>
    </row>
    <row r="977" s="14" customFormat="1">
      <c r="A977" s="14"/>
      <c r="B977" s="245"/>
      <c r="C977" s="246"/>
      <c r="D977" s="236" t="s">
        <v>301</v>
      </c>
      <c r="E977" s="247" t="s">
        <v>1</v>
      </c>
      <c r="F977" s="248" t="s">
        <v>1138</v>
      </c>
      <c r="G977" s="246"/>
      <c r="H977" s="249">
        <v>47.734000000000002</v>
      </c>
      <c r="I977" s="250"/>
      <c r="J977" s="246"/>
      <c r="K977" s="246"/>
      <c r="L977" s="251"/>
      <c r="M977" s="252"/>
      <c r="N977" s="253"/>
      <c r="O977" s="253"/>
      <c r="P977" s="253"/>
      <c r="Q977" s="253"/>
      <c r="R977" s="253"/>
      <c r="S977" s="253"/>
      <c r="T977" s="25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T977" s="255" t="s">
        <v>301</v>
      </c>
      <c r="AU977" s="255" t="s">
        <v>120</v>
      </c>
      <c r="AV977" s="14" t="s">
        <v>120</v>
      </c>
      <c r="AW977" s="14" t="s">
        <v>32</v>
      </c>
      <c r="AX977" s="14" t="s">
        <v>77</v>
      </c>
      <c r="AY977" s="255" t="s">
        <v>292</v>
      </c>
    </row>
    <row r="978" s="14" customFormat="1">
      <c r="A978" s="14"/>
      <c r="B978" s="245"/>
      <c r="C978" s="246"/>
      <c r="D978" s="236" t="s">
        <v>301</v>
      </c>
      <c r="E978" s="247" t="s">
        <v>1</v>
      </c>
      <c r="F978" s="248" t="s">
        <v>1139</v>
      </c>
      <c r="G978" s="246"/>
      <c r="H978" s="249">
        <v>74.519000000000005</v>
      </c>
      <c r="I978" s="250"/>
      <c r="J978" s="246"/>
      <c r="K978" s="246"/>
      <c r="L978" s="251"/>
      <c r="M978" s="252"/>
      <c r="N978" s="253"/>
      <c r="O978" s="253"/>
      <c r="P978" s="253"/>
      <c r="Q978" s="253"/>
      <c r="R978" s="253"/>
      <c r="S978" s="253"/>
      <c r="T978" s="25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5" t="s">
        <v>301</v>
      </c>
      <c r="AU978" s="255" t="s">
        <v>120</v>
      </c>
      <c r="AV978" s="14" t="s">
        <v>120</v>
      </c>
      <c r="AW978" s="14" t="s">
        <v>32</v>
      </c>
      <c r="AX978" s="14" t="s">
        <v>77</v>
      </c>
      <c r="AY978" s="255" t="s">
        <v>292</v>
      </c>
    </row>
    <row r="979" s="14" customFormat="1">
      <c r="A979" s="14"/>
      <c r="B979" s="245"/>
      <c r="C979" s="246"/>
      <c r="D979" s="236" t="s">
        <v>301</v>
      </c>
      <c r="E979" s="247" t="s">
        <v>1</v>
      </c>
      <c r="F979" s="248" t="s">
        <v>1140</v>
      </c>
      <c r="G979" s="246"/>
      <c r="H979" s="249">
        <v>40.255000000000003</v>
      </c>
      <c r="I979" s="250"/>
      <c r="J979" s="246"/>
      <c r="K979" s="246"/>
      <c r="L979" s="251"/>
      <c r="M979" s="252"/>
      <c r="N979" s="253"/>
      <c r="O979" s="253"/>
      <c r="P979" s="253"/>
      <c r="Q979" s="253"/>
      <c r="R979" s="253"/>
      <c r="S979" s="253"/>
      <c r="T979" s="25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55" t="s">
        <v>301</v>
      </c>
      <c r="AU979" s="255" t="s">
        <v>120</v>
      </c>
      <c r="AV979" s="14" t="s">
        <v>120</v>
      </c>
      <c r="AW979" s="14" t="s">
        <v>32</v>
      </c>
      <c r="AX979" s="14" t="s">
        <v>77</v>
      </c>
      <c r="AY979" s="255" t="s">
        <v>292</v>
      </c>
    </row>
    <row r="980" s="14" customFormat="1">
      <c r="A980" s="14"/>
      <c r="B980" s="245"/>
      <c r="C980" s="246"/>
      <c r="D980" s="236" t="s">
        <v>301</v>
      </c>
      <c r="E980" s="247" t="s">
        <v>1</v>
      </c>
      <c r="F980" s="248" t="s">
        <v>1141</v>
      </c>
      <c r="G980" s="246"/>
      <c r="H980" s="249">
        <v>51.667000000000002</v>
      </c>
      <c r="I980" s="250"/>
      <c r="J980" s="246"/>
      <c r="K980" s="246"/>
      <c r="L980" s="251"/>
      <c r="M980" s="252"/>
      <c r="N980" s="253"/>
      <c r="O980" s="253"/>
      <c r="P980" s="253"/>
      <c r="Q980" s="253"/>
      <c r="R980" s="253"/>
      <c r="S980" s="253"/>
      <c r="T980" s="25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55" t="s">
        <v>301</v>
      </c>
      <c r="AU980" s="255" t="s">
        <v>120</v>
      </c>
      <c r="AV980" s="14" t="s">
        <v>120</v>
      </c>
      <c r="AW980" s="14" t="s">
        <v>32</v>
      </c>
      <c r="AX980" s="14" t="s">
        <v>77</v>
      </c>
      <c r="AY980" s="255" t="s">
        <v>292</v>
      </c>
    </row>
    <row r="981" s="14" customFormat="1">
      <c r="A981" s="14"/>
      <c r="B981" s="245"/>
      <c r="C981" s="246"/>
      <c r="D981" s="236" t="s">
        <v>301</v>
      </c>
      <c r="E981" s="247" t="s">
        <v>1</v>
      </c>
      <c r="F981" s="248" t="s">
        <v>1142</v>
      </c>
      <c r="G981" s="246"/>
      <c r="H981" s="249">
        <v>42.752000000000002</v>
      </c>
      <c r="I981" s="250"/>
      <c r="J981" s="246"/>
      <c r="K981" s="246"/>
      <c r="L981" s="251"/>
      <c r="M981" s="252"/>
      <c r="N981" s="253"/>
      <c r="O981" s="253"/>
      <c r="P981" s="253"/>
      <c r="Q981" s="253"/>
      <c r="R981" s="253"/>
      <c r="S981" s="253"/>
      <c r="T981" s="25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55" t="s">
        <v>301</v>
      </c>
      <c r="AU981" s="255" t="s">
        <v>120</v>
      </c>
      <c r="AV981" s="14" t="s">
        <v>120</v>
      </c>
      <c r="AW981" s="14" t="s">
        <v>32</v>
      </c>
      <c r="AX981" s="14" t="s">
        <v>77</v>
      </c>
      <c r="AY981" s="255" t="s">
        <v>292</v>
      </c>
    </row>
    <row r="982" s="14" customFormat="1">
      <c r="A982" s="14"/>
      <c r="B982" s="245"/>
      <c r="C982" s="246"/>
      <c r="D982" s="236" t="s">
        <v>301</v>
      </c>
      <c r="E982" s="247" t="s">
        <v>1</v>
      </c>
      <c r="F982" s="248" t="s">
        <v>1143</v>
      </c>
      <c r="G982" s="246"/>
      <c r="H982" s="249">
        <v>31.492999999999999</v>
      </c>
      <c r="I982" s="250"/>
      <c r="J982" s="246"/>
      <c r="K982" s="246"/>
      <c r="L982" s="251"/>
      <c r="M982" s="252"/>
      <c r="N982" s="253"/>
      <c r="O982" s="253"/>
      <c r="P982" s="253"/>
      <c r="Q982" s="253"/>
      <c r="R982" s="253"/>
      <c r="S982" s="253"/>
      <c r="T982" s="25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5" t="s">
        <v>301</v>
      </c>
      <c r="AU982" s="255" t="s">
        <v>120</v>
      </c>
      <c r="AV982" s="14" t="s">
        <v>120</v>
      </c>
      <c r="AW982" s="14" t="s">
        <v>32</v>
      </c>
      <c r="AX982" s="14" t="s">
        <v>77</v>
      </c>
      <c r="AY982" s="255" t="s">
        <v>292</v>
      </c>
    </row>
    <row r="983" s="14" customFormat="1">
      <c r="A983" s="14"/>
      <c r="B983" s="245"/>
      <c r="C983" s="246"/>
      <c r="D983" s="236" t="s">
        <v>301</v>
      </c>
      <c r="E983" s="247" t="s">
        <v>1</v>
      </c>
      <c r="F983" s="248" t="s">
        <v>1144</v>
      </c>
      <c r="G983" s="246"/>
      <c r="H983" s="249">
        <v>52.363999999999997</v>
      </c>
      <c r="I983" s="250"/>
      <c r="J983" s="246"/>
      <c r="K983" s="246"/>
      <c r="L983" s="251"/>
      <c r="M983" s="252"/>
      <c r="N983" s="253"/>
      <c r="O983" s="253"/>
      <c r="P983" s="253"/>
      <c r="Q983" s="253"/>
      <c r="R983" s="253"/>
      <c r="S983" s="253"/>
      <c r="T983" s="25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5" t="s">
        <v>301</v>
      </c>
      <c r="AU983" s="255" t="s">
        <v>120</v>
      </c>
      <c r="AV983" s="14" t="s">
        <v>120</v>
      </c>
      <c r="AW983" s="14" t="s">
        <v>32</v>
      </c>
      <c r="AX983" s="14" t="s">
        <v>77</v>
      </c>
      <c r="AY983" s="255" t="s">
        <v>292</v>
      </c>
    </row>
    <row r="984" s="14" customFormat="1">
      <c r="A984" s="14"/>
      <c r="B984" s="245"/>
      <c r="C984" s="246"/>
      <c r="D984" s="236" t="s">
        <v>301</v>
      </c>
      <c r="E984" s="247" t="s">
        <v>1</v>
      </c>
      <c r="F984" s="248" t="s">
        <v>1145</v>
      </c>
      <c r="G984" s="246"/>
      <c r="H984" s="249">
        <v>60.895000000000003</v>
      </c>
      <c r="I984" s="250"/>
      <c r="J984" s="246"/>
      <c r="K984" s="246"/>
      <c r="L984" s="251"/>
      <c r="M984" s="252"/>
      <c r="N984" s="253"/>
      <c r="O984" s="253"/>
      <c r="P984" s="253"/>
      <c r="Q984" s="253"/>
      <c r="R984" s="253"/>
      <c r="S984" s="253"/>
      <c r="T984" s="25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5" t="s">
        <v>301</v>
      </c>
      <c r="AU984" s="255" t="s">
        <v>120</v>
      </c>
      <c r="AV984" s="14" t="s">
        <v>120</v>
      </c>
      <c r="AW984" s="14" t="s">
        <v>32</v>
      </c>
      <c r="AX984" s="14" t="s">
        <v>77</v>
      </c>
      <c r="AY984" s="255" t="s">
        <v>292</v>
      </c>
    </row>
    <row r="985" s="14" customFormat="1">
      <c r="A985" s="14"/>
      <c r="B985" s="245"/>
      <c r="C985" s="246"/>
      <c r="D985" s="236" t="s">
        <v>301</v>
      </c>
      <c r="E985" s="247" t="s">
        <v>1</v>
      </c>
      <c r="F985" s="248" t="s">
        <v>1146</v>
      </c>
      <c r="G985" s="246"/>
      <c r="H985" s="249">
        <v>27.949000000000002</v>
      </c>
      <c r="I985" s="250"/>
      <c r="J985" s="246"/>
      <c r="K985" s="246"/>
      <c r="L985" s="251"/>
      <c r="M985" s="252"/>
      <c r="N985" s="253"/>
      <c r="O985" s="253"/>
      <c r="P985" s="253"/>
      <c r="Q985" s="253"/>
      <c r="R985" s="253"/>
      <c r="S985" s="253"/>
      <c r="T985" s="25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5" t="s">
        <v>301</v>
      </c>
      <c r="AU985" s="255" t="s">
        <v>120</v>
      </c>
      <c r="AV985" s="14" t="s">
        <v>120</v>
      </c>
      <c r="AW985" s="14" t="s">
        <v>32</v>
      </c>
      <c r="AX985" s="14" t="s">
        <v>77</v>
      </c>
      <c r="AY985" s="255" t="s">
        <v>292</v>
      </c>
    </row>
    <row r="986" s="14" customFormat="1">
      <c r="A986" s="14"/>
      <c r="B986" s="245"/>
      <c r="C986" s="246"/>
      <c r="D986" s="236" t="s">
        <v>301</v>
      </c>
      <c r="E986" s="247" t="s">
        <v>1</v>
      </c>
      <c r="F986" s="248" t="s">
        <v>1147</v>
      </c>
      <c r="G986" s="246"/>
      <c r="H986" s="249">
        <v>51.667000000000002</v>
      </c>
      <c r="I986" s="250"/>
      <c r="J986" s="246"/>
      <c r="K986" s="246"/>
      <c r="L986" s="251"/>
      <c r="M986" s="252"/>
      <c r="N986" s="253"/>
      <c r="O986" s="253"/>
      <c r="P986" s="253"/>
      <c r="Q986" s="253"/>
      <c r="R986" s="253"/>
      <c r="S986" s="253"/>
      <c r="T986" s="25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55" t="s">
        <v>301</v>
      </c>
      <c r="AU986" s="255" t="s">
        <v>120</v>
      </c>
      <c r="AV986" s="14" t="s">
        <v>120</v>
      </c>
      <c r="AW986" s="14" t="s">
        <v>32</v>
      </c>
      <c r="AX986" s="14" t="s">
        <v>77</v>
      </c>
      <c r="AY986" s="255" t="s">
        <v>292</v>
      </c>
    </row>
    <row r="987" s="14" customFormat="1">
      <c r="A987" s="14"/>
      <c r="B987" s="245"/>
      <c r="C987" s="246"/>
      <c r="D987" s="236" t="s">
        <v>301</v>
      </c>
      <c r="E987" s="247" t="s">
        <v>1</v>
      </c>
      <c r="F987" s="248" t="s">
        <v>1148</v>
      </c>
      <c r="G987" s="246"/>
      <c r="H987" s="249">
        <v>16.391999999999999</v>
      </c>
      <c r="I987" s="250"/>
      <c r="J987" s="246"/>
      <c r="K987" s="246"/>
      <c r="L987" s="251"/>
      <c r="M987" s="252"/>
      <c r="N987" s="253"/>
      <c r="O987" s="253"/>
      <c r="P987" s="253"/>
      <c r="Q987" s="253"/>
      <c r="R987" s="253"/>
      <c r="S987" s="253"/>
      <c r="T987" s="25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55" t="s">
        <v>301</v>
      </c>
      <c r="AU987" s="255" t="s">
        <v>120</v>
      </c>
      <c r="AV987" s="14" t="s">
        <v>120</v>
      </c>
      <c r="AW987" s="14" t="s">
        <v>32</v>
      </c>
      <c r="AX987" s="14" t="s">
        <v>77</v>
      </c>
      <c r="AY987" s="255" t="s">
        <v>292</v>
      </c>
    </row>
    <row r="988" s="14" customFormat="1">
      <c r="A988" s="14"/>
      <c r="B988" s="245"/>
      <c r="C988" s="246"/>
      <c r="D988" s="236" t="s">
        <v>301</v>
      </c>
      <c r="E988" s="247" t="s">
        <v>1</v>
      </c>
      <c r="F988" s="248" t="s">
        <v>1149</v>
      </c>
      <c r="G988" s="246"/>
      <c r="H988" s="249">
        <v>18.326000000000001</v>
      </c>
      <c r="I988" s="250"/>
      <c r="J988" s="246"/>
      <c r="K988" s="246"/>
      <c r="L988" s="251"/>
      <c r="M988" s="252"/>
      <c r="N988" s="253"/>
      <c r="O988" s="253"/>
      <c r="P988" s="253"/>
      <c r="Q988" s="253"/>
      <c r="R988" s="253"/>
      <c r="S988" s="253"/>
      <c r="T988" s="25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5" t="s">
        <v>301</v>
      </c>
      <c r="AU988" s="255" t="s">
        <v>120</v>
      </c>
      <c r="AV988" s="14" t="s">
        <v>120</v>
      </c>
      <c r="AW988" s="14" t="s">
        <v>32</v>
      </c>
      <c r="AX988" s="14" t="s">
        <v>77</v>
      </c>
      <c r="AY988" s="255" t="s">
        <v>292</v>
      </c>
    </row>
    <row r="989" s="14" customFormat="1">
      <c r="A989" s="14"/>
      <c r="B989" s="245"/>
      <c r="C989" s="246"/>
      <c r="D989" s="236" t="s">
        <v>301</v>
      </c>
      <c r="E989" s="247" t="s">
        <v>1</v>
      </c>
      <c r="F989" s="248" t="s">
        <v>1150</v>
      </c>
      <c r="G989" s="246"/>
      <c r="H989" s="249">
        <v>55.613999999999997</v>
      </c>
      <c r="I989" s="250"/>
      <c r="J989" s="246"/>
      <c r="K989" s="246"/>
      <c r="L989" s="251"/>
      <c r="M989" s="252"/>
      <c r="N989" s="253"/>
      <c r="O989" s="253"/>
      <c r="P989" s="253"/>
      <c r="Q989" s="253"/>
      <c r="R989" s="253"/>
      <c r="S989" s="253"/>
      <c r="T989" s="25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5" t="s">
        <v>301</v>
      </c>
      <c r="AU989" s="255" t="s">
        <v>120</v>
      </c>
      <c r="AV989" s="14" t="s">
        <v>120</v>
      </c>
      <c r="AW989" s="14" t="s">
        <v>32</v>
      </c>
      <c r="AX989" s="14" t="s">
        <v>77</v>
      </c>
      <c r="AY989" s="255" t="s">
        <v>292</v>
      </c>
    </row>
    <row r="990" s="14" customFormat="1">
      <c r="A990" s="14"/>
      <c r="B990" s="245"/>
      <c r="C990" s="246"/>
      <c r="D990" s="236" t="s">
        <v>301</v>
      </c>
      <c r="E990" s="247" t="s">
        <v>1</v>
      </c>
      <c r="F990" s="248" t="s">
        <v>1151</v>
      </c>
      <c r="G990" s="246"/>
      <c r="H990" s="249">
        <v>18.388999999999999</v>
      </c>
      <c r="I990" s="250"/>
      <c r="J990" s="246"/>
      <c r="K990" s="246"/>
      <c r="L990" s="251"/>
      <c r="M990" s="252"/>
      <c r="N990" s="253"/>
      <c r="O990" s="253"/>
      <c r="P990" s="253"/>
      <c r="Q990" s="253"/>
      <c r="R990" s="253"/>
      <c r="S990" s="253"/>
      <c r="T990" s="25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5" t="s">
        <v>301</v>
      </c>
      <c r="AU990" s="255" t="s">
        <v>120</v>
      </c>
      <c r="AV990" s="14" t="s">
        <v>120</v>
      </c>
      <c r="AW990" s="14" t="s">
        <v>32</v>
      </c>
      <c r="AX990" s="14" t="s">
        <v>77</v>
      </c>
      <c r="AY990" s="255" t="s">
        <v>292</v>
      </c>
    </row>
    <row r="991" s="14" customFormat="1">
      <c r="A991" s="14"/>
      <c r="B991" s="245"/>
      <c r="C991" s="246"/>
      <c r="D991" s="236" t="s">
        <v>301</v>
      </c>
      <c r="E991" s="247" t="s">
        <v>1</v>
      </c>
      <c r="F991" s="248" t="s">
        <v>1152</v>
      </c>
      <c r="G991" s="246"/>
      <c r="H991" s="249">
        <v>17.507999999999999</v>
      </c>
      <c r="I991" s="250"/>
      <c r="J991" s="246"/>
      <c r="K991" s="246"/>
      <c r="L991" s="251"/>
      <c r="M991" s="252"/>
      <c r="N991" s="253"/>
      <c r="O991" s="253"/>
      <c r="P991" s="253"/>
      <c r="Q991" s="253"/>
      <c r="R991" s="253"/>
      <c r="S991" s="253"/>
      <c r="T991" s="25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55" t="s">
        <v>301</v>
      </c>
      <c r="AU991" s="255" t="s">
        <v>120</v>
      </c>
      <c r="AV991" s="14" t="s">
        <v>120</v>
      </c>
      <c r="AW991" s="14" t="s">
        <v>32</v>
      </c>
      <c r="AX991" s="14" t="s">
        <v>77</v>
      </c>
      <c r="AY991" s="255" t="s">
        <v>292</v>
      </c>
    </row>
    <row r="992" s="14" customFormat="1">
      <c r="A992" s="14"/>
      <c r="B992" s="245"/>
      <c r="C992" s="246"/>
      <c r="D992" s="236" t="s">
        <v>301</v>
      </c>
      <c r="E992" s="247" t="s">
        <v>1</v>
      </c>
      <c r="F992" s="248" t="s">
        <v>1153</v>
      </c>
      <c r="G992" s="246"/>
      <c r="H992" s="249">
        <v>46.384999999999998</v>
      </c>
      <c r="I992" s="250"/>
      <c r="J992" s="246"/>
      <c r="K992" s="246"/>
      <c r="L992" s="251"/>
      <c r="M992" s="252"/>
      <c r="N992" s="253"/>
      <c r="O992" s="253"/>
      <c r="P992" s="253"/>
      <c r="Q992" s="253"/>
      <c r="R992" s="253"/>
      <c r="S992" s="253"/>
      <c r="T992" s="25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55" t="s">
        <v>301</v>
      </c>
      <c r="AU992" s="255" t="s">
        <v>120</v>
      </c>
      <c r="AV992" s="14" t="s">
        <v>120</v>
      </c>
      <c r="AW992" s="14" t="s">
        <v>32</v>
      </c>
      <c r="AX992" s="14" t="s">
        <v>77</v>
      </c>
      <c r="AY992" s="255" t="s">
        <v>292</v>
      </c>
    </row>
    <row r="993" s="14" customFormat="1">
      <c r="A993" s="14"/>
      <c r="B993" s="245"/>
      <c r="C993" s="246"/>
      <c r="D993" s="236" t="s">
        <v>301</v>
      </c>
      <c r="E993" s="247" t="s">
        <v>1</v>
      </c>
      <c r="F993" s="248" t="s">
        <v>1154</v>
      </c>
      <c r="G993" s="246"/>
      <c r="H993" s="249">
        <v>46.240000000000002</v>
      </c>
      <c r="I993" s="250"/>
      <c r="J993" s="246"/>
      <c r="K993" s="246"/>
      <c r="L993" s="251"/>
      <c r="M993" s="252"/>
      <c r="N993" s="253"/>
      <c r="O993" s="253"/>
      <c r="P993" s="253"/>
      <c r="Q993" s="253"/>
      <c r="R993" s="253"/>
      <c r="S993" s="253"/>
      <c r="T993" s="25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T993" s="255" t="s">
        <v>301</v>
      </c>
      <c r="AU993" s="255" t="s">
        <v>120</v>
      </c>
      <c r="AV993" s="14" t="s">
        <v>120</v>
      </c>
      <c r="AW993" s="14" t="s">
        <v>32</v>
      </c>
      <c r="AX993" s="14" t="s">
        <v>77</v>
      </c>
      <c r="AY993" s="255" t="s">
        <v>292</v>
      </c>
    </row>
    <row r="994" s="14" customFormat="1">
      <c r="A994" s="14"/>
      <c r="B994" s="245"/>
      <c r="C994" s="246"/>
      <c r="D994" s="236" t="s">
        <v>301</v>
      </c>
      <c r="E994" s="247" t="s">
        <v>1</v>
      </c>
      <c r="F994" s="248" t="s">
        <v>1155</v>
      </c>
      <c r="G994" s="246"/>
      <c r="H994" s="249">
        <v>47.031999999999996</v>
      </c>
      <c r="I994" s="250"/>
      <c r="J994" s="246"/>
      <c r="K994" s="246"/>
      <c r="L994" s="251"/>
      <c r="M994" s="252"/>
      <c r="N994" s="253"/>
      <c r="O994" s="253"/>
      <c r="P994" s="253"/>
      <c r="Q994" s="253"/>
      <c r="R994" s="253"/>
      <c r="S994" s="253"/>
      <c r="T994" s="25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55" t="s">
        <v>301</v>
      </c>
      <c r="AU994" s="255" t="s">
        <v>120</v>
      </c>
      <c r="AV994" s="14" t="s">
        <v>120</v>
      </c>
      <c r="AW994" s="14" t="s">
        <v>32</v>
      </c>
      <c r="AX994" s="14" t="s">
        <v>77</v>
      </c>
      <c r="AY994" s="255" t="s">
        <v>292</v>
      </c>
    </row>
    <row r="995" s="14" customFormat="1">
      <c r="A995" s="14"/>
      <c r="B995" s="245"/>
      <c r="C995" s="246"/>
      <c r="D995" s="236" t="s">
        <v>301</v>
      </c>
      <c r="E995" s="247" t="s">
        <v>1</v>
      </c>
      <c r="F995" s="248" t="s">
        <v>1156</v>
      </c>
      <c r="G995" s="246"/>
      <c r="H995" s="249">
        <v>23.515000000000001</v>
      </c>
      <c r="I995" s="250"/>
      <c r="J995" s="246"/>
      <c r="K995" s="246"/>
      <c r="L995" s="251"/>
      <c r="M995" s="252"/>
      <c r="N995" s="253"/>
      <c r="O995" s="253"/>
      <c r="P995" s="253"/>
      <c r="Q995" s="253"/>
      <c r="R995" s="253"/>
      <c r="S995" s="253"/>
      <c r="T995" s="25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5" t="s">
        <v>301</v>
      </c>
      <c r="AU995" s="255" t="s">
        <v>120</v>
      </c>
      <c r="AV995" s="14" t="s">
        <v>120</v>
      </c>
      <c r="AW995" s="14" t="s">
        <v>32</v>
      </c>
      <c r="AX995" s="14" t="s">
        <v>77</v>
      </c>
      <c r="AY995" s="255" t="s">
        <v>292</v>
      </c>
    </row>
    <row r="996" s="16" customFormat="1">
      <c r="A996" s="16"/>
      <c r="B996" s="267"/>
      <c r="C996" s="268"/>
      <c r="D996" s="236" t="s">
        <v>301</v>
      </c>
      <c r="E996" s="269" t="s">
        <v>1</v>
      </c>
      <c r="F996" s="270" t="s">
        <v>316</v>
      </c>
      <c r="G996" s="268"/>
      <c r="H996" s="271">
        <v>1113.386</v>
      </c>
      <c r="I996" s="272"/>
      <c r="J996" s="268"/>
      <c r="K996" s="268"/>
      <c r="L996" s="273"/>
      <c r="M996" s="274"/>
      <c r="N996" s="275"/>
      <c r="O996" s="275"/>
      <c r="P996" s="275"/>
      <c r="Q996" s="275"/>
      <c r="R996" s="275"/>
      <c r="S996" s="275"/>
      <c r="T996" s="27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T996" s="277" t="s">
        <v>301</v>
      </c>
      <c r="AU996" s="277" t="s">
        <v>120</v>
      </c>
      <c r="AV996" s="16" t="s">
        <v>317</v>
      </c>
      <c r="AW996" s="16" t="s">
        <v>32</v>
      </c>
      <c r="AX996" s="16" t="s">
        <v>77</v>
      </c>
      <c r="AY996" s="277" t="s">
        <v>292</v>
      </c>
    </row>
    <row r="997" s="15" customFormat="1">
      <c r="A997" s="15"/>
      <c r="B997" s="256"/>
      <c r="C997" s="257"/>
      <c r="D997" s="236" t="s">
        <v>301</v>
      </c>
      <c r="E997" s="258" t="s">
        <v>176</v>
      </c>
      <c r="F997" s="259" t="s">
        <v>304</v>
      </c>
      <c r="G997" s="257"/>
      <c r="H997" s="260">
        <v>6875.1729999999998</v>
      </c>
      <c r="I997" s="261"/>
      <c r="J997" s="257"/>
      <c r="K997" s="257"/>
      <c r="L997" s="262"/>
      <c r="M997" s="263"/>
      <c r="N997" s="264"/>
      <c r="O997" s="264"/>
      <c r="P997" s="264"/>
      <c r="Q997" s="264"/>
      <c r="R997" s="264"/>
      <c r="S997" s="264"/>
      <c r="T997" s="26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T997" s="266" t="s">
        <v>301</v>
      </c>
      <c r="AU997" s="266" t="s">
        <v>120</v>
      </c>
      <c r="AV997" s="15" t="s">
        <v>299</v>
      </c>
      <c r="AW997" s="15" t="s">
        <v>32</v>
      </c>
      <c r="AX997" s="15" t="s">
        <v>85</v>
      </c>
      <c r="AY997" s="266" t="s">
        <v>292</v>
      </c>
    </row>
    <row r="998" s="2" customFormat="1" ht="24.15" customHeight="1">
      <c r="A998" s="39"/>
      <c r="B998" s="40"/>
      <c r="C998" s="221" t="s">
        <v>1157</v>
      </c>
      <c r="D998" s="221" t="s">
        <v>294</v>
      </c>
      <c r="E998" s="222" t="s">
        <v>1158</v>
      </c>
      <c r="F998" s="223" t="s">
        <v>1159</v>
      </c>
      <c r="G998" s="224" t="s">
        <v>297</v>
      </c>
      <c r="H998" s="225">
        <v>7131.152</v>
      </c>
      <c r="I998" s="226"/>
      <c r="J998" s="227">
        <f>ROUND(I998*H998,2)</f>
        <v>0</v>
      </c>
      <c r="K998" s="223" t="s">
        <v>298</v>
      </c>
      <c r="L998" s="45"/>
      <c r="M998" s="228" t="s">
        <v>1</v>
      </c>
      <c r="N998" s="229" t="s">
        <v>43</v>
      </c>
      <c r="O998" s="92"/>
      <c r="P998" s="230">
        <f>O998*H998</f>
        <v>0</v>
      </c>
      <c r="Q998" s="230">
        <v>0.0055199999999999997</v>
      </c>
      <c r="R998" s="230">
        <f>Q998*H998</f>
        <v>39.363959039999997</v>
      </c>
      <c r="S998" s="230">
        <v>0</v>
      </c>
      <c r="T998" s="231">
        <f>S998*H998</f>
        <v>0</v>
      </c>
      <c r="U998" s="39"/>
      <c r="V998" s="39"/>
      <c r="W998" s="39"/>
      <c r="X998" s="39"/>
      <c r="Y998" s="39"/>
      <c r="Z998" s="39"/>
      <c r="AA998" s="39"/>
      <c r="AB998" s="39"/>
      <c r="AC998" s="39"/>
      <c r="AD998" s="39"/>
      <c r="AE998" s="39"/>
      <c r="AR998" s="232" t="s">
        <v>299</v>
      </c>
      <c r="AT998" s="232" t="s">
        <v>294</v>
      </c>
      <c r="AU998" s="232" t="s">
        <v>120</v>
      </c>
      <c r="AY998" s="18" t="s">
        <v>292</v>
      </c>
      <c r="BE998" s="233">
        <f>IF(N998="základní",J998,0)</f>
        <v>0</v>
      </c>
      <c r="BF998" s="233">
        <f>IF(N998="snížená",J998,0)</f>
        <v>0</v>
      </c>
      <c r="BG998" s="233">
        <f>IF(N998="zákl. přenesená",J998,0)</f>
        <v>0</v>
      </c>
      <c r="BH998" s="233">
        <f>IF(N998="sníž. přenesená",J998,0)</f>
        <v>0</v>
      </c>
      <c r="BI998" s="233">
        <f>IF(N998="nulová",J998,0)</f>
        <v>0</v>
      </c>
      <c r="BJ998" s="18" t="s">
        <v>120</v>
      </c>
      <c r="BK998" s="233">
        <f>ROUND(I998*H998,2)</f>
        <v>0</v>
      </c>
      <c r="BL998" s="18" t="s">
        <v>299</v>
      </c>
      <c r="BM998" s="232" t="s">
        <v>1160</v>
      </c>
    </row>
    <row r="999" s="14" customFormat="1">
      <c r="A999" s="14"/>
      <c r="B999" s="245"/>
      <c r="C999" s="246"/>
      <c r="D999" s="236" t="s">
        <v>301</v>
      </c>
      <c r="E999" s="247" t="s">
        <v>1</v>
      </c>
      <c r="F999" s="248" t="s">
        <v>983</v>
      </c>
      <c r="G999" s="246"/>
      <c r="H999" s="249">
        <v>7131.152</v>
      </c>
      <c r="I999" s="250"/>
      <c r="J999" s="246"/>
      <c r="K999" s="246"/>
      <c r="L999" s="251"/>
      <c r="M999" s="252"/>
      <c r="N999" s="253"/>
      <c r="O999" s="253"/>
      <c r="P999" s="253"/>
      <c r="Q999" s="253"/>
      <c r="R999" s="253"/>
      <c r="S999" s="253"/>
      <c r="T999" s="25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5" t="s">
        <v>301</v>
      </c>
      <c r="AU999" s="255" t="s">
        <v>120</v>
      </c>
      <c r="AV999" s="14" t="s">
        <v>120</v>
      </c>
      <c r="AW999" s="14" t="s">
        <v>32</v>
      </c>
      <c r="AX999" s="14" t="s">
        <v>85</v>
      </c>
      <c r="AY999" s="255" t="s">
        <v>292</v>
      </c>
    </row>
    <row r="1000" s="2" customFormat="1" ht="16.5" customHeight="1">
      <c r="A1000" s="39"/>
      <c r="B1000" s="40"/>
      <c r="C1000" s="221" t="s">
        <v>530</v>
      </c>
      <c r="D1000" s="221" t="s">
        <v>294</v>
      </c>
      <c r="E1000" s="222" t="s">
        <v>1161</v>
      </c>
      <c r="F1000" s="223" t="s">
        <v>1162</v>
      </c>
      <c r="G1000" s="224" t="s">
        <v>297</v>
      </c>
      <c r="H1000" s="225">
        <v>255.97900000000001</v>
      </c>
      <c r="I1000" s="226"/>
      <c r="J1000" s="227">
        <f>ROUND(I1000*H1000,2)</f>
        <v>0</v>
      </c>
      <c r="K1000" s="223" t="s">
        <v>298</v>
      </c>
      <c r="L1000" s="45"/>
      <c r="M1000" s="228" t="s">
        <v>1</v>
      </c>
      <c r="N1000" s="229" t="s">
        <v>43</v>
      </c>
      <c r="O1000" s="92"/>
      <c r="P1000" s="230">
        <f>O1000*H1000</f>
        <v>0</v>
      </c>
      <c r="Q1000" s="230">
        <v>0.016760000000000001</v>
      </c>
      <c r="R1000" s="230">
        <f>Q1000*H1000</f>
        <v>4.2902080400000004</v>
      </c>
      <c r="S1000" s="230">
        <v>0</v>
      </c>
      <c r="T1000" s="231">
        <f>S1000*H1000</f>
        <v>0</v>
      </c>
      <c r="U1000" s="39"/>
      <c r="V1000" s="39"/>
      <c r="W1000" s="39"/>
      <c r="X1000" s="39"/>
      <c r="Y1000" s="39"/>
      <c r="Z1000" s="39"/>
      <c r="AA1000" s="39"/>
      <c r="AB1000" s="39"/>
      <c r="AC1000" s="39"/>
      <c r="AD1000" s="39"/>
      <c r="AE1000" s="39"/>
      <c r="AR1000" s="232" t="s">
        <v>299</v>
      </c>
      <c r="AT1000" s="232" t="s">
        <v>294</v>
      </c>
      <c r="AU1000" s="232" t="s">
        <v>120</v>
      </c>
      <c r="AY1000" s="18" t="s">
        <v>292</v>
      </c>
      <c r="BE1000" s="233">
        <f>IF(N1000="základní",J1000,0)</f>
        <v>0</v>
      </c>
      <c r="BF1000" s="233">
        <f>IF(N1000="snížená",J1000,0)</f>
        <v>0</v>
      </c>
      <c r="BG1000" s="233">
        <f>IF(N1000="zákl. přenesená",J1000,0)</f>
        <v>0</v>
      </c>
      <c r="BH1000" s="233">
        <f>IF(N1000="sníž. přenesená",J1000,0)</f>
        <v>0</v>
      </c>
      <c r="BI1000" s="233">
        <f>IF(N1000="nulová",J1000,0)</f>
        <v>0</v>
      </c>
      <c r="BJ1000" s="18" t="s">
        <v>120</v>
      </c>
      <c r="BK1000" s="233">
        <f>ROUND(I1000*H1000,2)</f>
        <v>0</v>
      </c>
      <c r="BL1000" s="18" t="s">
        <v>299</v>
      </c>
      <c r="BM1000" s="232" t="s">
        <v>1163</v>
      </c>
    </row>
    <row r="1001" s="13" customFormat="1">
      <c r="A1001" s="13"/>
      <c r="B1001" s="234"/>
      <c r="C1001" s="235"/>
      <c r="D1001" s="236" t="s">
        <v>301</v>
      </c>
      <c r="E1001" s="237" t="s">
        <v>1</v>
      </c>
      <c r="F1001" s="238" t="s">
        <v>1164</v>
      </c>
      <c r="G1001" s="235"/>
      <c r="H1001" s="237" t="s">
        <v>1</v>
      </c>
      <c r="I1001" s="239"/>
      <c r="J1001" s="235"/>
      <c r="K1001" s="235"/>
      <c r="L1001" s="240"/>
      <c r="M1001" s="241"/>
      <c r="N1001" s="242"/>
      <c r="O1001" s="242"/>
      <c r="P1001" s="242"/>
      <c r="Q1001" s="242"/>
      <c r="R1001" s="242"/>
      <c r="S1001" s="242"/>
      <c r="T1001" s="243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4" t="s">
        <v>301</v>
      </c>
      <c r="AU1001" s="244" t="s">
        <v>120</v>
      </c>
      <c r="AV1001" s="13" t="s">
        <v>85</v>
      </c>
      <c r="AW1001" s="13" t="s">
        <v>32</v>
      </c>
      <c r="AX1001" s="13" t="s">
        <v>77</v>
      </c>
      <c r="AY1001" s="244" t="s">
        <v>292</v>
      </c>
    </row>
    <row r="1002" s="14" customFormat="1">
      <c r="A1002" s="14"/>
      <c r="B1002" s="245"/>
      <c r="C1002" s="246"/>
      <c r="D1002" s="236" t="s">
        <v>301</v>
      </c>
      <c r="E1002" s="247" t="s">
        <v>1</v>
      </c>
      <c r="F1002" s="248" t="s">
        <v>1165</v>
      </c>
      <c r="G1002" s="246"/>
      <c r="H1002" s="249">
        <v>109.3</v>
      </c>
      <c r="I1002" s="250"/>
      <c r="J1002" s="246"/>
      <c r="K1002" s="246"/>
      <c r="L1002" s="251"/>
      <c r="M1002" s="252"/>
      <c r="N1002" s="253"/>
      <c r="O1002" s="253"/>
      <c r="P1002" s="253"/>
      <c r="Q1002" s="253"/>
      <c r="R1002" s="253"/>
      <c r="S1002" s="253"/>
      <c r="T1002" s="25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T1002" s="255" t="s">
        <v>301</v>
      </c>
      <c r="AU1002" s="255" t="s">
        <v>120</v>
      </c>
      <c r="AV1002" s="14" t="s">
        <v>120</v>
      </c>
      <c r="AW1002" s="14" t="s">
        <v>32</v>
      </c>
      <c r="AX1002" s="14" t="s">
        <v>77</v>
      </c>
      <c r="AY1002" s="255" t="s">
        <v>292</v>
      </c>
    </row>
    <row r="1003" s="14" customFormat="1">
      <c r="A1003" s="14"/>
      <c r="B1003" s="245"/>
      <c r="C1003" s="246"/>
      <c r="D1003" s="236" t="s">
        <v>301</v>
      </c>
      <c r="E1003" s="247" t="s">
        <v>1</v>
      </c>
      <c r="F1003" s="248" t="s">
        <v>1166</v>
      </c>
      <c r="G1003" s="246"/>
      <c r="H1003" s="249">
        <v>13.048</v>
      </c>
      <c r="I1003" s="250"/>
      <c r="J1003" s="246"/>
      <c r="K1003" s="246"/>
      <c r="L1003" s="251"/>
      <c r="M1003" s="252"/>
      <c r="N1003" s="253"/>
      <c r="O1003" s="253"/>
      <c r="P1003" s="253"/>
      <c r="Q1003" s="253"/>
      <c r="R1003" s="253"/>
      <c r="S1003" s="253"/>
      <c r="T1003" s="25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5" t="s">
        <v>301</v>
      </c>
      <c r="AU1003" s="255" t="s">
        <v>120</v>
      </c>
      <c r="AV1003" s="14" t="s">
        <v>120</v>
      </c>
      <c r="AW1003" s="14" t="s">
        <v>32</v>
      </c>
      <c r="AX1003" s="14" t="s">
        <v>77</v>
      </c>
      <c r="AY1003" s="255" t="s">
        <v>292</v>
      </c>
    </row>
    <row r="1004" s="14" customFormat="1">
      <c r="A1004" s="14"/>
      <c r="B1004" s="245"/>
      <c r="C1004" s="246"/>
      <c r="D1004" s="236" t="s">
        <v>301</v>
      </c>
      <c r="E1004" s="247" t="s">
        <v>1</v>
      </c>
      <c r="F1004" s="248" t="s">
        <v>1167</v>
      </c>
      <c r="G1004" s="246"/>
      <c r="H1004" s="249">
        <v>8.7599999999999998</v>
      </c>
      <c r="I1004" s="250"/>
      <c r="J1004" s="246"/>
      <c r="K1004" s="246"/>
      <c r="L1004" s="251"/>
      <c r="M1004" s="252"/>
      <c r="N1004" s="253"/>
      <c r="O1004" s="253"/>
      <c r="P1004" s="253"/>
      <c r="Q1004" s="253"/>
      <c r="R1004" s="253"/>
      <c r="S1004" s="253"/>
      <c r="T1004" s="25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5" t="s">
        <v>301</v>
      </c>
      <c r="AU1004" s="255" t="s">
        <v>120</v>
      </c>
      <c r="AV1004" s="14" t="s">
        <v>120</v>
      </c>
      <c r="AW1004" s="14" t="s">
        <v>32</v>
      </c>
      <c r="AX1004" s="14" t="s">
        <v>77</v>
      </c>
      <c r="AY1004" s="255" t="s">
        <v>292</v>
      </c>
    </row>
    <row r="1005" s="14" customFormat="1">
      <c r="A1005" s="14"/>
      <c r="B1005" s="245"/>
      <c r="C1005" s="246"/>
      <c r="D1005" s="236" t="s">
        <v>301</v>
      </c>
      <c r="E1005" s="247" t="s">
        <v>1</v>
      </c>
      <c r="F1005" s="248" t="s">
        <v>1168</v>
      </c>
      <c r="G1005" s="246"/>
      <c r="H1005" s="249">
        <v>4.8449999999999998</v>
      </c>
      <c r="I1005" s="250"/>
      <c r="J1005" s="246"/>
      <c r="K1005" s="246"/>
      <c r="L1005" s="251"/>
      <c r="M1005" s="252"/>
      <c r="N1005" s="253"/>
      <c r="O1005" s="253"/>
      <c r="P1005" s="253"/>
      <c r="Q1005" s="253"/>
      <c r="R1005" s="253"/>
      <c r="S1005" s="253"/>
      <c r="T1005" s="25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5" t="s">
        <v>301</v>
      </c>
      <c r="AU1005" s="255" t="s">
        <v>120</v>
      </c>
      <c r="AV1005" s="14" t="s">
        <v>120</v>
      </c>
      <c r="AW1005" s="14" t="s">
        <v>32</v>
      </c>
      <c r="AX1005" s="14" t="s">
        <v>77</v>
      </c>
      <c r="AY1005" s="255" t="s">
        <v>292</v>
      </c>
    </row>
    <row r="1006" s="16" customFormat="1">
      <c r="A1006" s="16"/>
      <c r="B1006" s="267"/>
      <c r="C1006" s="268"/>
      <c r="D1006" s="236" t="s">
        <v>301</v>
      </c>
      <c r="E1006" s="269" t="s">
        <v>1</v>
      </c>
      <c r="F1006" s="270" t="s">
        <v>316</v>
      </c>
      <c r="G1006" s="268"/>
      <c r="H1006" s="271">
        <v>135.953</v>
      </c>
      <c r="I1006" s="272"/>
      <c r="J1006" s="268"/>
      <c r="K1006" s="268"/>
      <c r="L1006" s="273"/>
      <c r="M1006" s="274"/>
      <c r="N1006" s="275"/>
      <c r="O1006" s="275"/>
      <c r="P1006" s="275"/>
      <c r="Q1006" s="275"/>
      <c r="R1006" s="275"/>
      <c r="S1006" s="275"/>
      <c r="T1006" s="27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T1006" s="277" t="s">
        <v>301</v>
      </c>
      <c r="AU1006" s="277" t="s">
        <v>120</v>
      </c>
      <c r="AV1006" s="16" t="s">
        <v>317</v>
      </c>
      <c r="AW1006" s="16" t="s">
        <v>32</v>
      </c>
      <c r="AX1006" s="16" t="s">
        <v>77</v>
      </c>
      <c r="AY1006" s="277" t="s">
        <v>292</v>
      </c>
    </row>
    <row r="1007" s="13" customFormat="1">
      <c r="A1007" s="13"/>
      <c r="B1007" s="234"/>
      <c r="C1007" s="235"/>
      <c r="D1007" s="236" t="s">
        <v>301</v>
      </c>
      <c r="E1007" s="237" t="s">
        <v>1</v>
      </c>
      <c r="F1007" s="238" t="s">
        <v>1169</v>
      </c>
      <c r="G1007" s="235"/>
      <c r="H1007" s="237" t="s">
        <v>1</v>
      </c>
      <c r="I1007" s="239"/>
      <c r="J1007" s="235"/>
      <c r="K1007" s="235"/>
      <c r="L1007" s="240"/>
      <c r="M1007" s="241"/>
      <c r="N1007" s="242"/>
      <c r="O1007" s="242"/>
      <c r="P1007" s="242"/>
      <c r="Q1007" s="242"/>
      <c r="R1007" s="242"/>
      <c r="S1007" s="242"/>
      <c r="T1007" s="243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4" t="s">
        <v>301</v>
      </c>
      <c r="AU1007" s="244" t="s">
        <v>120</v>
      </c>
      <c r="AV1007" s="13" t="s">
        <v>85</v>
      </c>
      <c r="AW1007" s="13" t="s">
        <v>32</v>
      </c>
      <c r="AX1007" s="13" t="s">
        <v>77</v>
      </c>
      <c r="AY1007" s="244" t="s">
        <v>292</v>
      </c>
    </row>
    <row r="1008" s="14" customFormat="1">
      <c r="A1008" s="14"/>
      <c r="B1008" s="245"/>
      <c r="C1008" s="246"/>
      <c r="D1008" s="236" t="s">
        <v>301</v>
      </c>
      <c r="E1008" s="247" t="s">
        <v>1</v>
      </c>
      <c r="F1008" s="248" t="s">
        <v>1170</v>
      </c>
      <c r="G1008" s="246"/>
      <c r="H1008" s="249">
        <v>52.799999999999997</v>
      </c>
      <c r="I1008" s="250"/>
      <c r="J1008" s="246"/>
      <c r="K1008" s="246"/>
      <c r="L1008" s="251"/>
      <c r="M1008" s="252"/>
      <c r="N1008" s="253"/>
      <c r="O1008" s="253"/>
      <c r="P1008" s="253"/>
      <c r="Q1008" s="253"/>
      <c r="R1008" s="253"/>
      <c r="S1008" s="253"/>
      <c r="T1008" s="25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T1008" s="255" t="s">
        <v>301</v>
      </c>
      <c r="AU1008" s="255" t="s">
        <v>120</v>
      </c>
      <c r="AV1008" s="14" t="s">
        <v>120</v>
      </c>
      <c r="AW1008" s="14" t="s">
        <v>32</v>
      </c>
      <c r="AX1008" s="14" t="s">
        <v>77</v>
      </c>
      <c r="AY1008" s="255" t="s">
        <v>292</v>
      </c>
    </row>
    <row r="1009" s="14" customFormat="1">
      <c r="A1009" s="14"/>
      <c r="B1009" s="245"/>
      <c r="C1009" s="246"/>
      <c r="D1009" s="236" t="s">
        <v>301</v>
      </c>
      <c r="E1009" s="247" t="s">
        <v>1</v>
      </c>
      <c r="F1009" s="248" t="s">
        <v>1171</v>
      </c>
      <c r="G1009" s="246"/>
      <c r="H1009" s="249">
        <v>27.84</v>
      </c>
      <c r="I1009" s="250"/>
      <c r="J1009" s="246"/>
      <c r="K1009" s="246"/>
      <c r="L1009" s="251"/>
      <c r="M1009" s="252"/>
      <c r="N1009" s="253"/>
      <c r="O1009" s="253"/>
      <c r="P1009" s="253"/>
      <c r="Q1009" s="253"/>
      <c r="R1009" s="253"/>
      <c r="S1009" s="253"/>
      <c r="T1009" s="25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T1009" s="255" t="s">
        <v>301</v>
      </c>
      <c r="AU1009" s="255" t="s">
        <v>120</v>
      </c>
      <c r="AV1009" s="14" t="s">
        <v>120</v>
      </c>
      <c r="AW1009" s="14" t="s">
        <v>32</v>
      </c>
      <c r="AX1009" s="14" t="s">
        <v>77</v>
      </c>
      <c r="AY1009" s="255" t="s">
        <v>292</v>
      </c>
    </row>
    <row r="1010" s="14" customFormat="1">
      <c r="A1010" s="14"/>
      <c r="B1010" s="245"/>
      <c r="C1010" s="246"/>
      <c r="D1010" s="236" t="s">
        <v>301</v>
      </c>
      <c r="E1010" s="247" t="s">
        <v>1</v>
      </c>
      <c r="F1010" s="248" t="s">
        <v>1172</v>
      </c>
      <c r="G1010" s="246"/>
      <c r="H1010" s="249">
        <v>6</v>
      </c>
      <c r="I1010" s="250"/>
      <c r="J1010" s="246"/>
      <c r="K1010" s="246"/>
      <c r="L1010" s="251"/>
      <c r="M1010" s="252"/>
      <c r="N1010" s="253"/>
      <c r="O1010" s="253"/>
      <c r="P1010" s="253"/>
      <c r="Q1010" s="253"/>
      <c r="R1010" s="253"/>
      <c r="S1010" s="253"/>
      <c r="T1010" s="25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55" t="s">
        <v>301</v>
      </c>
      <c r="AU1010" s="255" t="s">
        <v>120</v>
      </c>
      <c r="AV1010" s="14" t="s">
        <v>120</v>
      </c>
      <c r="AW1010" s="14" t="s">
        <v>32</v>
      </c>
      <c r="AX1010" s="14" t="s">
        <v>77</v>
      </c>
      <c r="AY1010" s="255" t="s">
        <v>292</v>
      </c>
    </row>
    <row r="1011" s="14" customFormat="1">
      <c r="A1011" s="14"/>
      <c r="B1011" s="245"/>
      <c r="C1011" s="246"/>
      <c r="D1011" s="236" t="s">
        <v>301</v>
      </c>
      <c r="E1011" s="247" t="s">
        <v>1</v>
      </c>
      <c r="F1011" s="248" t="s">
        <v>1173</v>
      </c>
      <c r="G1011" s="246"/>
      <c r="H1011" s="249">
        <v>2.3599999999999999</v>
      </c>
      <c r="I1011" s="250"/>
      <c r="J1011" s="246"/>
      <c r="K1011" s="246"/>
      <c r="L1011" s="251"/>
      <c r="M1011" s="252"/>
      <c r="N1011" s="253"/>
      <c r="O1011" s="253"/>
      <c r="P1011" s="253"/>
      <c r="Q1011" s="253"/>
      <c r="R1011" s="253"/>
      <c r="S1011" s="253"/>
      <c r="T1011" s="25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T1011" s="255" t="s">
        <v>301</v>
      </c>
      <c r="AU1011" s="255" t="s">
        <v>120</v>
      </c>
      <c r="AV1011" s="14" t="s">
        <v>120</v>
      </c>
      <c r="AW1011" s="14" t="s">
        <v>32</v>
      </c>
      <c r="AX1011" s="14" t="s">
        <v>77</v>
      </c>
      <c r="AY1011" s="255" t="s">
        <v>292</v>
      </c>
    </row>
    <row r="1012" s="14" customFormat="1">
      <c r="A1012" s="14"/>
      <c r="B1012" s="245"/>
      <c r="C1012" s="246"/>
      <c r="D1012" s="236" t="s">
        <v>301</v>
      </c>
      <c r="E1012" s="247" t="s">
        <v>1</v>
      </c>
      <c r="F1012" s="248" t="s">
        <v>1174</v>
      </c>
      <c r="G1012" s="246"/>
      <c r="H1012" s="249">
        <v>16.239999999999998</v>
      </c>
      <c r="I1012" s="250"/>
      <c r="J1012" s="246"/>
      <c r="K1012" s="246"/>
      <c r="L1012" s="251"/>
      <c r="M1012" s="252"/>
      <c r="N1012" s="253"/>
      <c r="O1012" s="253"/>
      <c r="P1012" s="253"/>
      <c r="Q1012" s="253"/>
      <c r="R1012" s="253"/>
      <c r="S1012" s="253"/>
      <c r="T1012" s="25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5" t="s">
        <v>301</v>
      </c>
      <c r="AU1012" s="255" t="s">
        <v>120</v>
      </c>
      <c r="AV1012" s="14" t="s">
        <v>120</v>
      </c>
      <c r="AW1012" s="14" t="s">
        <v>32</v>
      </c>
      <c r="AX1012" s="14" t="s">
        <v>77</v>
      </c>
      <c r="AY1012" s="255" t="s">
        <v>292</v>
      </c>
    </row>
    <row r="1013" s="14" customFormat="1">
      <c r="A1013" s="14"/>
      <c r="B1013" s="245"/>
      <c r="C1013" s="246"/>
      <c r="D1013" s="236" t="s">
        <v>301</v>
      </c>
      <c r="E1013" s="247" t="s">
        <v>1</v>
      </c>
      <c r="F1013" s="248" t="s">
        <v>1175</v>
      </c>
      <c r="G1013" s="246"/>
      <c r="H1013" s="249">
        <v>4.6399999999999997</v>
      </c>
      <c r="I1013" s="250"/>
      <c r="J1013" s="246"/>
      <c r="K1013" s="246"/>
      <c r="L1013" s="251"/>
      <c r="M1013" s="252"/>
      <c r="N1013" s="253"/>
      <c r="O1013" s="253"/>
      <c r="P1013" s="253"/>
      <c r="Q1013" s="253"/>
      <c r="R1013" s="253"/>
      <c r="S1013" s="253"/>
      <c r="T1013" s="25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5" t="s">
        <v>301</v>
      </c>
      <c r="AU1013" s="255" t="s">
        <v>120</v>
      </c>
      <c r="AV1013" s="14" t="s">
        <v>120</v>
      </c>
      <c r="AW1013" s="14" t="s">
        <v>32</v>
      </c>
      <c r="AX1013" s="14" t="s">
        <v>77</v>
      </c>
      <c r="AY1013" s="255" t="s">
        <v>292</v>
      </c>
    </row>
    <row r="1014" s="14" customFormat="1">
      <c r="A1014" s="14"/>
      <c r="B1014" s="245"/>
      <c r="C1014" s="246"/>
      <c r="D1014" s="236" t="s">
        <v>301</v>
      </c>
      <c r="E1014" s="247" t="s">
        <v>1</v>
      </c>
      <c r="F1014" s="248" t="s">
        <v>1176</v>
      </c>
      <c r="G1014" s="246"/>
      <c r="H1014" s="249">
        <v>1.3200000000000001</v>
      </c>
      <c r="I1014" s="250"/>
      <c r="J1014" s="246"/>
      <c r="K1014" s="246"/>
      <c r="L1014" s="251"/>
      <c r="M1014" s="252"/>
      <c r="N1014" s="253"/>
      <c r="O1014" s="253"/>
      <c r="P1014" s="253"/>
      <c r="Q1014" s="253"/>
      <c r="R1014" s="253"/>
      <c r="S1014" s="253"/>
      <c r="T1014" s="25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5" t="s">
        <v>301</v>
      </c>
      <c r="AU1014" s="255" t="s">
        <v>120</v>
      </c>
      <c r="AV1014" s="14" t="s">
        <v>120</v>
      </c>
      <c r="AW1014" s="14" t="s">
        <v>32</v>
      </c>
      <c r="AX1014" s="14" t="s">
        <v>77</v>
      </c>
      <c r="AY1014" s="255" t="s">
        <v>292</v>
      </c>
    </row>
    <row r="1015" s="14" customFormat="1">
      <c r="A1015" s="14"/>
      <c r="B1015" s="245"/>
      <c r="C1015" s="246"/>
      <c r="D1015" s="236" t="s">
        <v>301</v>
      </c>
      <c r="E1015" s="247" t="s">
        <v>1</v>
      </c>
      <c r="F1015" s="248" t="s">
        <v>1177</v>
      </c>
      <c r="G1015" s="246"/>
      <c r="H1015" s="249">
        <v>8.8260000000000005</v>
      </c>
      <c r="I1015" s="250"/>
      <c r="J1015" s="246"/>
      <c r="K1015" s="246"/>
      <c r="L1015" s="251"/>
      <c r="M1015" s="252"/>
      <c r="N1015" s="253"/>
      <c r="O1015" s="253"/>
      <c r="P1015" s="253"/>
      <c r="Q1015" s="253"/>
      <c r="R1015" s="253"/>
      <c r="S1015" s="253"/>
      <c r="T1015" s="25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T1015" s="255" t="s">
        <v>301</v>
      </c>
      <c r="AU1015" s="255" t="s">
        <v>120</v>
      </c>
      <c r="AV1015" s="14" t="s">
        <v>120</v>
      </c>
      <c r="AW1015" s="14" t="s">
        <v>32</v>
      </c>
      <c r="AX1015" s="14" t="s">
        <v>77</v>
      </c>
      <c r="AY1015" s="255" t="s">
        <v>292</v>
      </c>
    </row>
    <row r="1016" s="16" customFormat="1">
      <c r="A1016" s="16"/>
      <c r="B1016" s="267"/>
      <c r="C1016" s="268"/>
      <c r="D1016" s="236" t="s">
        <v>301</v>
      </c>
      <c r="E1016" s="269" t="s">
        <v>1</v>
      </c>
      <c r="F1016" s="270" t="s">
        <v>316</v>
      </c>
      <c r="G1016" s="268"/>
      <c r="H1016" s="271">
        <v>120.026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T1016" s="277" t="s">
        <v>301</v>
      </c>
      <c r="AU1016" s="277" t="s">
        <v>120</v>
      </c>
      <c r="AV1016" s="16" t="s">
        <v>317</v>
      </c>
      <c r="AW1016" s="16" t="s">
        <v>32</v>
      </c>
      <c r="AX1016" s="16" t="s">
        <v>77</v>
      </c>
      <c r="AY1016" s="277" t="s">
        <v>292</v>
      </c>
    </row>
    <row r="1017" s="15" customFormat="1">
      <c r="A1017" s="15"/>
      <c r="B1017" s="256"/>
      <c r="C1017" s="257"/>
      <c r="D1017" s="236" t="s">
        <v>301</v>
      </c>
      <c r="E1017" s="258" t="s">
        <v>173</v>
      </c>
      <c r="F1017" s="259" t="s">
        <v>304</v>
      </c>
      <c r="G1017" s="257"/>
      <c r="H1017" s="260">
        <v>255.97900000000001</v>
      </c>
      <c r="I1017" s="261"/>
      <c r="J1017" s="257"/>
      <c r="K1017" s="257"/>
      <c r="L1017" s="262"/>
      <c r="M1017" s="263"/>
      <c r="N1017" s="264"/>
      <c r="O1017" s="264"/>
      <c r="P1017" s="264"/>
      <c r="Q1017" s="264"/>
      <c r="R1017" s="264"/>
      <c r="S1017" s="264"/>
      <c r="T1017" s="26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T1017" s="266" t="s">
        <v>301</v>
      </c>
      <c r="AU1017" s="266" t="s">
        <v>120</v>
      </c>
      <c r="AV1017" s="15" t="s">
        <v>299</v>
      </c>
      <c r="AW1017" s="15" t="s">
        <v>32</v>
      </c>
      <c r="AX1017" s="15" t="s">
        <v>85</v>
      </c>
      <c r="AY1017" s="266" t="s">
        <v>292</v>
      </c>
    </row>
    <row r="1018" s="2" customFormat="1" ht="24.15" customHeight="1">
      <c r="A1018" s="39"/>
      <c r="B1018" s="40"/>
      <c r="C1018" s="221" t="s">
        <v>1178</v>
      </c>
      <c r="D1018" s="221" t="s">
        <v>294</v>
      </c>
      <c r="E1018" s="222" t="s">
        <v>1179</v>
      </c>
      <c r="F1018" s="223" t="s">
        <v>1180</v>
      </c>
      <c r="G1018" s="224" t="s">
        <v>297</v>
      </c>
      <c r="H1018" s="225">
        <v>112.5</v>
      </c>
      <c r="I1018" s="226"/>
      <c r="J1018" s="227">
        <f>ROUND(I1018*H1018,2)</f>
        <v>0</v>
      </c>
      <c r="K1018" s="223" t="s">
        <v>298</v>
      </c>
      <c r="L1018" s="45"/>
      <c r="M1018" s="228" t="s">
        <v>1</v>
      </c>
      <c r="N1018" s="229" t="s">
        <v>43</v>
      </c>
      <c r="O1018" s="92"/>
      <c r="P1018" s="230">
        <f>O1018*H1018</f>
        <v>0</v>
      </c>
      <c r="Q1018" s="230">
        <v>0.0043800000000000002</v>
      </c>
      <c r="R1018" s="230">
        <f>Q1018*H1018</f>
        <v>0.49275000000000002</v>
      </c>
      <c r="S1018" s="230">
        <v>0</v>
      </c>
      <c r="T1018" s="231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32" t="s">
        <v>299</v>
      </c>
      <c r="AT1018" s="232" t="s">
        <v>294</v>
      </c>
      <c r="AU1018" s="232" t="s">
        <v>120</v>
      </c>
      <c r="AY1018" s="18" t="s">
        <v>292</v>
      </c>
      <c r="BE1018" s="233">
        <f>IF(N1018="základní",J1018,0)</f>
        <v>0</v>
      </c>
      <c r="BF1018" s="233">
        <f>IF(N1018="snížená",J1018,0)</f>
        <v>0</v>
      </c>
      <c r="BG1018" s="233">
        <f>IF(N1018="zákl. přenesená",J1018,0)</f>
        <v>0</v>
      </c>
      <c r="BH1018" s="233">
        <f>IF(N1018="sníž. přenesená",J1018,0)</f>
        <v>0</v>
      </c>
      <c r="BI1018" s="233">
        <f>IF(N1018="nulová",J1018,0)</f>
        <v>0</v>
      </c>
      <c r="BJ1018" s="18" t="s">
        <v>120</v>
      </c>
      <c r="BK1018" s="233">
        <f>ROUND(I1018*H1018,2)</f>
        <v>0</v>
      </c>
      <c r="BL1018" s="18" t="s">
        <v>299</v>
      </c>
      <c r="BM1018" s="232" t="s">
        <v>1181</v>
      </c>
    </row>
    <row r="1019" s="14" customFormat="1">
      <c r="A1019" s="14"/>
      <c r="B1019" s="245"/>
      <c r="C1019" s="246"/>
      <c r="D1019" s="236" t="s">
        <v>301</v>
      </c>
      <c r="E1019" s="247" t="s">
        <v>1</v>
      </c>
      <c r="F1019" s="248" t="s">
        <v>1182</v>
      </c>
      <c r="G1019" s="246"/>
      <c r="H1019" s="249">
        <v>93.75</v>
      </c>
      <c r="I1019" s="250"/>
      <c r="J1019" s="246"/>
      <c r="K1019" s="246"/>
      <c r="L1019" s="251"/>
      <c r="M1019" s="252"/>
      <c r="N1019" s="253"/>
      <c r="O1019" s="253"/>
      <c r="P1019" s="253"/>
      <c r="Q1019" s="253"/>
      <c r="R1019" s="253"/>
      <c r="S1019" s="253"/>
      <c r="T1019" s="25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5" t="s">
        <v>301</v>
      </c>
      <c r="AU1019" s="255" t="s">
        <v>120</v>
      </c>
      <c r="AV1019" s="14" t="s">
        <v>120</v>
      </c>
      <c r="AW1019" s="14" t="s">
        <v>32</v>
      </c>
      <c r="AX1019" s="14" t="s">
        <v>85</v>
      </c>
      <c r="AY1019" s="255" t="s">
        <v>292</v>
      </c>
    </row>
    <row r="1020" s="14" customFormat="1">
      <c r="A1020" s="14"/>
      <c r="B1020" s="245"/>
      <c r="C1020" s="246"/>
      <c r="D1020" s="236" t="s">
        <v>301</v>
      </c>
      <c r="E1020" s="246"/>
      <c r="F1020" s="248" t="s">
        <v>1183</v>
      </c>
      <c r="G1020" s="246"/>
      <c r="H1020" s="249">
        <v>112.5</v>
      </c>
      <c r="I1020" s="250"/>
      <c r="J1020" s="246"/>
      <c r="K1020" s="246"/>
      <c r="L1020" s="251"/>
      <c r="M1020" s="252"/>
      <c r="N1020" s="253"/>
      <c r="O1020" s="253"/>
      <c r="P1020" s="253"/>
      <c r="Q1020" s="253"/>
      <c r="R1020" s="253"/>
      <c r="S1020" s="253"/>
      <c r="T1020" s="25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T1020" s="255" t="s">
        <v>301</v>
      </c>
      <c r="AU1020" s="255" t="s">
        <v>120</v>
      </c>
      <c r="AV1020" s="14" t="s">
        <v>120</v>
      </c>
      <c r="AW1020" s="14" t="s">
        <v>4</v>
      </c>
      <c r="AX1020" s="14" t="s">
        <v>85</v>
      </c>
      <c r="AY1020" s="255" t="s">
        <v>292</v>
      </c>
    </row>
    <row r="1021" s="2" customFormat="1" ht="49.05" customHeight="1">
      <c r="A1021" s="39"/>
      <c r="B1021" s="40"/>
      <c r="C1021" s="221" t="s">
        <v>1184</v>
      </c>
      <c r="D1021" s="221" t="s">
        <v>294</v>
      </c>
      <c r="E1021" s="222" t="s">
        <v>1185</v>
      </c>
      <c r="F1021" s="223" t="s">
        <v>1186</v>
      </c>
      <c r="G1021" s="224" t="s">
        <v>297</v>
      </c>
      <c r="H1021" s="225">
        <v>46.875</v>
      </c>
      <c r="I1021" s="226"/>
      <c r="J1021" s="227">
        <f>ROUND(I1021*H1021,2)</f>
        <v>0</v>
      </c>
      <c r="K1021" s="223" t="s">
        <v>298</v>
      </c>
      <c r="L1021" s="45"/>
      <c r="M1021" s="228" t="s">
        <v>1</v>
      </c>
      <c r="N1021" s="229" t="s">
        <v>43</v>
      </c>
      <c r="O1021" s="92"/>
      <c r="P1021" s="230">
        <f>O1021*H1021</f>
        <v>0</v>
      </c>
      <c r="Q1021" s="230">
        <v>0.0118</v>
      </c>
      <c r="R1021" s="230">
        <f>Q1021*H1021</f>
        <v>0.55312499999999998</v>
      </c>
      <c r="S1021" s="230">
        <v>0</v>
      </c>
      <c r="T1021" s="231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32" t="s">
        <v>299</v>
      </c>
      <c r="AT1021" s="232" t="s">
        <v>294</v>
      </c>
      <c r="AU1021" s="232" t="s">
        <v>120</v>
      </c>
      <c r="AY1021" s="18" t="s">
        <v>292</v>
      </c>
      <c r="BE1021" s="233">
        <f>IF(N1021="základní",J1021,0)</f>
        <v>0</v>
      </c>
      <c r="BF1021" s="233">
        <f>IF(N1021="snížená",J1021,0)</f>
        <v>0</v>
      </c>
      <c r="BG1021" s="233">
        <f>IF(N1021="zákl. přenesená",J1021,0)</f>
        <v>0</v>
      </c>
      <c r="BH1021" s="233">
        <f>IF(N1021="sníž. přenesená",J1021,0)</f>
        <v>0</v>
      </c>
      <c r="BI1021" s="233">
        <f>IF(N1021="nulová",J1021,0)</f>
        <v>0</v>
      </c>
      <c r="BJ1021" s="18" t="s">
        <v>120</v>
      </c>
      <c r="BK1021" s="233">
        <f>ROUND(I1021*H1021,2)</f>
        <v>0</v>
      </c>
      <c r="BL1021" s="18" t="s">
        <v>299</v>
      </c>
      <c r="BM1021" s="232" t="s">
        <v>1187</v>
      </c>
    </row>
    <row r="1022" s="13" customFormat="1">
      <c r="A1022" s="13"/>
      <c r="B1022" s="234"/>
      <c r="C1022" s="235"/>
      <c r="D1022" s="236" t="s">
        <v>301</v>
      </c>
      <c r="E1022" s="237" t="s">
        <v>1</v>
      </c>
      <c r="F1022" s="238" t="s">
        <v>194</v>
      </c>
      <c r="G1022" s="235"/>
      <c r="H1022" s="237" t="s">
        <v>1</v>
      </c>
      <c r="I1022" s="239"/>
      <c r="J1022" s="235"/>
      <c r="K1022" s="235"/>
      <c r="L1022" s="240"/>
      <c r="M1022" s="241"/>
      <c r="N1022" s="242"/>
      <c r="O1022" s="242"/>
      <c r="P1022" s="242"/>
      <c r="Q1022" s="242"/>
      <c r="R1022" s="242"/>
      <c r="S1022" s="242"/>
      <c r="T1022" s="243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44" t="s">
        <v>301</v>
      </c>
      <c r="AU1022" s="244" t="s">
        <v>120</v>
      </c>
      <c r="AV1022" s="13" t="s">
        <v>85</v>
      </c>
      <c r="AW1022" s="13" t="s">
        <v>32</v>
      </c>
      <c r="AX1022" s="13" t="s">
        <v>77</v>
      </c>
      <c r="AY1022" s="244" t="s">
        <v>292</v>
      </c>
    </row>
    <row r="1023" s="14" customFormat="1">
      <c r="A1023" s="14"/>
      <c r="B1023" s="245"/>
      <c r="C1023" s="246"/>
      <c r="D1023" s="236" t="s">
        <v>301</v>
      </c>
      <c r="E1023" s="247" t="s">
        <v>1</v>
      </c>
      <c r="F1023" s="248" t="s">
        <v>1188</v>
      </c>
      <c r="G1023" s="246"/>
      <c r="H1023" s="249">
        <v>46.875</v>
      </c>
      <c r="I1023" s="250"/>
      <c r="J1023" s="246"/>
      <c r="K1023" s="246"/>
      <c r="L1023" s="251"/>
      <c r="M1023" s="252"/>
      <c r="N1023" s="253"/>
      <c r="O1023" s="253"/>
      <c r="P1023" s="253"/>
      <c r="Q1023" s="253"/>
      <c r="R1023" s="253"/>
      <c r="S1023" s="253"/>
      <c r="T1023" s="25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5" t="s">
        <v>301</v>
      </c>
      <c r="AU1023" s="255" t="s">
        <v>120</v>
      </c>
      <c r="AV1023" s="14" t="s">
        <v>120</v>
      </c>
      <c r="AW1023" s="14" t="s">
        <v>32</v>
      </c>
      <c r="AX1023" s="14" t="s">
        <v>77</v>
      </c>
      <c r="AY1023" s="255" t="s">
        <v>292</v>
      </c>
    </row>
    <row r="1024" s="16" customFormat="1">
      <c r="A1024" s="16"/>
      <c r="B1024" s="267"/>
      <c r="C1024" s="268"/>
      <c r="D1024" s="236" t="s">
        <v>301</v>
      </c>
      <c r="E1024" s="269" t="s">
        <v>193</v>
      </c>
      <c r="F1024" s="270" t="s">
        <v>316</v>
      </c>
      <c r="G1024" s="268"/>
      <c r="H1024" s="271">
        <v>46.875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T1024" s="277" t="s">
        <v>301</v>
      </c>
      <c r="AU1024" s="277" t="s">
        <v>120</v>
      </c>
      <c r="AV1024" s="16" t="s">
        <v>317</v>
      </c>
      <c r="AW1024" s="16" t="s">
        <v>32</v>
      </c>
      <c r="AX1024" s="16" t="s">
        <v>77</v>
      </c>
      <c r="AY1024" s="277" t="s">
        <v>292</v>
      </c>
    </row>
    <row r="1025" s="15" customFormat="1">
      <c r="A1025" s="15"/>
      <c r="B1025" s="256"/>
      <c r="C1025" s="257"/>
      <c r="D1025" s="236" t="s">
        <v>301</v>
      </c>
      <c r="E1025" s="258" t="s">
        <v>1</v>
      </c>
      <c r="F1025" s="259" t="s">
        <v>304</v>
      </c>
      <c r="G1025" s="257"/>
      <c r="H1025" s="260">
        <v>46.875</v>
      </c>
      <c r="I1025" s="261"/>
      <c r="J1025" s="257"/>
      <c r="K1025" s="257"/>
      <c r="L1025" s="262"/>
      <c r="M1025" s="263"/>
      <c r="N1025" s="264"/>
      <c r="O1025" s="264"/>
      <c r="P1025" s="264"/>
      <c r="Q1025" s="264"/>
      <c r="R1025" s="264"/>
      <c r="S1025" s="264"/>
      <c r="T1025" s="26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66" t="s">
        <v>301</v>
      </c>
      <c r="AU1025" s="266" t="s">
        <v>120</v>
      </c>
      <c r="AV1025" s="15" t="s">
        <v>299</v>
      </c>
      <c r="AW1025" s="15" t="s">
        <v>32</v>
      </c>
      <c r="AX1025" s="15" t="s">
        <v>85</v>
      </c>
      <c r="AY1025" s="266" t="s">
        <v>292</v>
      </c>
    </row>
    <row r="1026" s="2" customFormat="1" ht="24.15" customHeight="1">
      <c r="A1026" s="39"/>
      <c r="B1026" s="40"/>
      <c r="C1026" s="278" t="s">
        <v>1189</v>
      </c>
      <c r="D1026" s="278" t="s">
        <v>626</v>
      </c>
      <c r="E1026" s="279" t="s">
        <v>1190</v>
      </c>
      <c r="F1026" s="280" t="s">
        <v>1191</v>
      </c>
      <c r="G1026" s="281" t="s">
        <v>297</v>
      </c>
      <c r="H1026" s="282">
        <v>51.563000000000002</v>
      </c>
      <c r="I1026" s="283"/>
      <c r="J1026" s="284">
        <f>ROUND(I1026*H1026,2)</f>
        <v>0</v>
      </c>
      <c r="K1026" s="280" t="s">
        <v>298</v>
      </c>
      <c r="L1026" s="285"/>
      <c r="M1026" s="286" t="s">
        <v>1</v>
      </c>
      <c r="N1026" s="287" t="s">
        <v>43</v>
      </c>
      <c r="O1026" s="92"/>
      <c r="P1026" s="230">
        <f>O1026*H1026</f>
        <v>0</v>
      </c>
      <c r="Q1026" s="230">
        <v>0.021000000000000001</v>
      </c>
      <c r="R1026" s="230">
        <f>Q1026*H1026</f>
        <v>1.0828230000000001</v>
      </c>
      <c r="S1026" s="230">
        <v>0</v>
      </c>
      <c r="T1026" s="231">
        <f>S1026*H1026</f>
        <v>0</v>
      </c>
      <c r="U1026" s="39"/>
      <c r="V1026" s="39"/>
      <c r="W1026" s="39"/>
      <c r="X1026" s="39"/>
      <c r="Y1026" s="39"/>
      <c r="Z1026" s="39"/>
      <c r="AA1026" s="39"/>
      <c r="AB1026" s="39"/>
      <c r="AC1026" s="39"/>
      <c r="AD1026" s="39"/>
      <c r="AE1026" s="39"/>
      <c r="AR1026" s="232" t="s">
        <v>357</v>
      </c>
      <c r="AT1026" s="232" t="s">
        <v>626</v>
      </c>
      <c r="AU1026" s="232" t="s">
        <v>120</v>
      </c>
      <c r="AY1026" s="18" t="s">
        <v>292</v>
      </c>
      <c r="BE1026" s="233">
        <f>IF(N1026="základní",J1026,0)</f>
        <v>0</v>
      </c>
      <c r="BF1026" s="233">
        <f>IF(N1026="snížená",J1026,0)</f>
        <v>0</v>
      </c>
      <c r="BG1026" s="233">
        <f>IF(N1026="zákl. přenesená",J1026,0)</f>
        <v>0</v>
      </c>
      <c r="BH1026" s="233">
        <f>IF(N1026="sníž. přenesená",J1026,0)</f>
        <v>0</v>
      </c>
      <c r="BI1026" s="233">
        <f>IF(N1026="nulová",J1026,0)</f>
        <v>0</v>
      </c>
      <c r="BJ1026" s="18" t="s">
        <v>120</v>
      </c>
      <c r="BK1026" s="233">
        <f>ROUND(I1026*H1026,2)</f>
        <v>0</v>
      </c>
      <c r="BL1026" s="18" t="s">
        <v>299</v>
      </c>
      <c r="BM1026" s="232" t="s">
        <v>1192</v>
      </c>
    </row>
    <row r="1027" s="14" customFormat="1">
      <c r="A1027" s="14"/>
      <c r="B1027" s="245"/>
      <c r="C1027" s="246"/>
      <c r="D1027" s="236" t="s">
        <v>301</v>
      </c>
      <c r="E1027" s="246"/>
      <c r="F1027" s="248" t="s">
        <v>1193</v>
      </c>
      <c r="G1027" s="246"/>
      <c r="H1027" s="249">
        <v>51.563000000000002</v>
      </c>
      <c r="I1027" s="250"/>
      <c r="J1027" s="246"/>
      <c r="K1027" s="246"/>
      <c r="L1027" s="251"/>
      <c r="M1027" s="252"/>
      <c r="N1027" s="253"/>
      <c r="O1027" s="253"/>
      <c r="P1027" s="253"/>
      <c r="Q1027" s="253"/>
      <c r="R1027" s="253"/>
      <c r="S1027" s="253"/>
      <c r="T1027" s="25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55" t="s">
        <v>301</v>
      </c>
      <c r="AU1027" s="255" t="s">
        <v>120</v>
      </c>
      <c r="AV1027" s="14" t="s">
        <v>120</v>
      </c>
      <c r="AW1027" s="14" t="s">
        <v>4</v>
      </c>
      <c r="AX1027" s="14" t="s">
        <v>85</v>
      </c>
      <c r="AY1027" s="255" t="s">
        <v>292</v>
      </c>
    </row>
    <row r="1028" s="2" customFormat="1" ht="37.8" customHeight="1">
      <c r="A1028" s="39"/>
      <c r="B1028" s="40"/>
      <c r="C1028" s="221" t="s">
        <v>1194</v>
      </c>
      <c r="D1028" s="221" t="s">
        <v>294</v>
      </c>
      <c r="E1028" s="222" t="s">
        <v>1195</v>
      </c>
      <c r="F1028" s="223" t="s">
        <v>1196</v>
      </c>
      <c r="G1028" s="224" t="s">
        <v>297</v>
      </c>
      <c r="H1028" s="225">
        <v>46.875</v>
      </c>
      <c r="I1028" s="226"/>
      <c r="J1028" s="227">
        <f>ROUND(I1028*H1028,2)</f>
        <v>0</v>
      </c>
      <c r="K1028" s="223" t="s">
        <v>298</v>
      </c>
      <c r="L1028" s="45"/>
      <c r="M1028" s="228" t="s">
        <v>1</v>
      </c>
      <c r="N1028" s="229" t="s">
        <v>43</v>
      </c>
      <c r="O1028" s="92"/>
      <c r="P1028" s="230">
        <f>O1028*H1028</f>
        <v>0</v>
      </c>
      <c r="Q1028" s="230">
        <v>0.00010000000000000001</v>
      </c>
      <c r="R1028" s="230">
        <f>Q1028*H1028</f>
        <v>0.0046874999999999998</v>
      </c>
      <c r="S1028" s="230">
        <v>0</v>
      </c>
      <c r="T1028" s="231">
        <f>S1028*H1028</f>
        <v>0</v>
      </c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R1028" s="232" t="s">
        <v>299</v>
      </c>
      <c r="AT1028" s="232" t="s">
        <v>294</v>
      </c>
      <c r="AU1028" s="232" t="s">
        <v>120</v>
      </c>
      <c r="AY1028" s="18" t="s">
        <v>292</v>
      </c>
      <c r="BE1028" s="233">
        <f>IF(N1028="základní",J1028,0)</f>
        <v>0</v>
      </c>
      <c r="BF1028" s="233">
        <f>IF(N1028="snížená",J1028,0)</f>
        <v>0</v>
      </c>
      <c r="BG1028" s="233">
        <f>IF(N1028="zákl. přenesená",J1028,0)</f>
        <v>0</v>
      </c>
      <c r="BH1028" s="233">
        <f>IF(N1028="sníž. přenesená",J1028,0)</f>
        <v>0</v>
      </c>
      <c r="BI1028" s="233">
        <f>IF(N1028="nulová",J1028,0)</f>
        <v>0</v>
      </c>
      <c r="BJ1028" s="18" t="s">
        <v>120</v>
      </c>
      <c r="BK1028" s="233">
        <f>ROUND(I1028*H1028,2)</f>
        <v>0</v>
      </c>
      <c r="BL1028" s="18" t="s">
        <v>299</v>
      </c>
      <c r="BM1028" s="232" t="s">
        <v>1197</v>
      </c>
    </row>
    <row r="1029" s="14" customFormat="1">
      <c r="A1029" s="14"/>
      <c r="B1029" s="245"/>
      <c r="C1029" s="246"/>
      <c r="D1029" s="236" t="s">
        <v>301</v>
      </c>
      <c r="E1029" s="247" t="s">
        <v>1</v>
      </c>
      <c r="F1029" s="248" t="s">
        <v>193</v>
      </c>
      <c r="G1029" s="246"/>
      <c r="H1029" s="249">
        <v>46.875</v>
      </c>
      <c r="I1029" s="250"/>
      <c r="J1029" s="246"/>
      <c r="K1029" s="246"/>
      <c r="L1029" s="251"/>
      <c r="M1029" s="252"/>
      <c r="N1029" s="253"/>
      <c r="O1029" s="253"/>
      <c r="P1029" s="253"/>
      <c r="Q1029" s="253"/>
      <c r="R1029" s="253"/>
      <c r="S1029" s="253"/>
      <c r="T1029" s="25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55" t="s">
        <v>301</v>
      </c>
      <c r="AU1029" s="255" t="s">
        <v>120</v>
      </c>
      <c r="AV1029" s="14" t="s">
        <v>120</v>
      </c>
      <c r="AW1029" s="14" t="s">
        <v>32</v>
      </c>
      <c r="AX1029" s="14" t="s">
        <v>85</v>
      </c>
      <c r="AY1029" s="255" t="s">
        <v>292</v>
      </c>
    </row>
    <row r="1030" s="2" customFormat="1" ht="24.15" customHeight="1">
      <c r="A1030" s="39"/>
      <c r="B1030" s="40"/>
      <c r="C1030" s="221" t="s">
        <v>1198</v>
      </c>
      <c r="D1030" s="221" t="s">
        <v>294</v>
      </c>
      <c r="E1030" s="222" t="s">
        <v>1199</v>
      </c>
      <c r="F1030" s="223" t="s">
        <v>1200</v>
      </c>
      <c r="G1030" s="224" t="s">
        <v>297</v>
      </c>
      <c r="H1030" s="225">
        <v>4154.9350000000004</v>
      </c>
      <c r="I1030" s="226"/>
      <c r="J1030" s="227">
        <f>ROUND(I1030*H1030,2)</f>
        <v>0</v>
      </c>
      <c r="K1030" s="223" t="s">
        <v>298</v>
      </c>
      <c r="L1030" s="45"/>
      <c r="M1030" s="228" t="s">
        <v>1</v>
      </c>
      <c r="N1030" s="229" t="s">
        <v>43</v>
      </c>
      <c r="O1030" s="92"/>
      <c r="P1030" s="230">
        <f>O1030*H1030</f>
        <v>0</v>
      </c>
      <c r="Q1030" s="230">
        <v>0.0043800000000000002</v>
      </c>
      <c r="R1030" s="230">
        <f>Q1030*H1030</f>
        <v>18.198615300000004</v>
      </c>
      <c r="S1030" s="230">
        <v>0</v>
      </c>
      <c r="T1030" s="231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32" t="s">
        <v>299</v>
      </c>
      <c r="AT1030" s="232" t="s">
        <v>294</v>
      </c>
      <c r="AU1030" s="232" t="s">
        <v>120</v>
      </c>
      <c r="AY1030" s="18" t="s">
        <v>292</v>
      </c>
      <c r="BE1030" s="233">
        <f>IF(N1030="základní",J1030,0)</f>
        <v>0</v>
      </c>
      <c r="BF1030" s="233">
        <f>IF(N1030="snížená",J1030,0)</f>
        <v>0</v>
      </c>
      <c r="BG1030" s="233">
        <f>IF(N1030="zákl. přenesená",J1030,0)</f>
        <v>0</v>
      </c>
      <c r="BH1030" s="233">
        <f>IF(N1030="sníž. přenesená",J1030,0)</f>
        <v>0</v>
      </c>
      <c r="BI1030" s="233">
        <f>IF(N1030="nulová",J1030,0)</f>
        <v>0</v>
      </c>
      <c r="BJ1030" s="18" t="s">
        <v>120</v>
      </c>
      <c r="BK1030" s="233">
        <f>ROUND(I1030*H1030,2)</f>
        <v>0</v>
      </c>
      <c r="BL1030" s="18" t="s">
        <v>299</v>
      </c>
      <c r="BM1030" s="232" t="s">
        <v>1201</v>
      </c>
    </row>
    <row r="1031" s="14" customFormat="1">
      <c r="A1031" s="14"/>
      <c r="B1031" s="245"/>
      <c r="C1031" s="246"/>
      <c r="D1031" s="236" t="s">
        <v>301</v>
      </c>
      <c r="E1031" s="247" t="s">
        <v>1</v>
      </c>
      <c r="F1031" s="248" t="s">
        <v>1202</v>
      </c>
      <c r="G1031" s="246"/>
      <c r="H1031" s="249">
        <v>3462.4459999999999</v>
      </c>
      <c r="I1031" s="250"/>
      <c r="J1031" s="246"/>
      <c r="K1031" s="246"/>
      <c r="L1031" s="251"/>
      <c r="M1031" s="252"/>
      <c r="N1031" s="253"/>
      <c r="O1031" s="253"/>
      <c r="P1031" s="253"/>
      <c r="Q1031" s="253"/>
      <c r="R1031" s="253"/>
      <c r="S1031" s="253"/>
      <c r="T1031" s="25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T1031" s="255" t="s">
        <v>301</v>
      </c>
      <c r="AU1031" s="255" t="s">
        <v>120</v>
      </c>
      <c r="AV1031" s="14" t="s">
        <v>120</v>
      </c>
      <c r="AW1031" s="14" t="s">
        <v>32</v>
      </c>
      <c r="AX1031" s="14" t="s">
        <v>85</v>
      </c>
      <c r="AY1031" s="255" t="s">
        <v>292</v>
      </c>
    </row>
    <row r="1032" s="14" customFormat="1">
      <c r="A1032" s="14"/>
      <c r="B1032" s="245"/>
      <c r="C1032" s="246"/>
      <c r="D1032" s="236" t="s">
        <v>301</v>
      </c>
      <c r="E1032" s="246"/>
      <c r="F1032" s="248" t="s">
        <v>1203</v>
      </c>
      <c r="G1032" s="246"/>
      <c r="H1032" s="249">
        <v>4154.9350000000004</v>
      </c>
      <c r="I1032" s="250"/>
      <c r="J1032" s="246"/>
      <c r="K1032" s="246"/>
      <c r="L1032" s="251"/>
      <c r="M1032" s="252"/>
      <c r="N1032" s="253"/>
      <c r="O1032" s="253"/>
      <c r="P1032" s="253"/>
      <c r="Q1032" s="253"/>
      <c r="R1032" s="253"/>
      <c r="S1032" s="253"/>
      <c r="T1032" s="25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T1032" s="255" t="s">
        <v>301</v>
      </c>
      <c r="AU1032" s="255" t="s">
        <v>120</v>
      </c>
      <c r="AV1032" s="14" t="s">
        <v>120</v>
      </c>
      <c r="AW1032" s="14" t="s">
        <v>4</v>
      </c>
      <c r="AX1032" s="14" t="s">
        <v>85</v>
      </c>
      <c r="AY1032" s="255" t="s">
        <v>292</v>
      </c>
    </row>
    <row r="1033" s="2" customFormat="1" ht="24.15" customHeight="1">
      <c r="A1033" s="39"/>
      <c r="B1033" s="40"/>
      <c r="C1033" s="221" t="s">
        <v>1204</v>
      </c>
      <c r="D1033" s="221" t="s">
        <v>294</v>
      </c>
      <c r="E1033" s="222" t="s">
        <v>1205</v>
      </c>
      <c r="F1033" s="223" t="s">
        <v>1206</v>
      </c>
      <c r="G1033" s="224" t="s">
        <v>407</v>
      </c>
      <c r="H1033" s="225">
        <v>3664.4470000000001</v>
      </c>
      <c r="I1033" s="226"/>
      <c r="J1033" s="227">
        <f>ROUND(I1033*H1033,2)</f>
        <v>0</v>
      </c>
      <c r="K1033" s="223" t="s">
        <v>298</v>
      </c>
      <c r="L1033" s="45"/>
      <c r="M1033" s="228" t="s">
        <v>1</v>
      </c>
      <c r="N1033" s="229" t="s">
        <v>43</v>
      </c>
      <c r="O1033" s="92"/>
      <c r="P1033" s="230">
        <f>O1033*H1033</f>
        <v>0</v>
      </c>
      <c r="Q1033" s="230">
        <v>0</v>
      </c>
      <c r="R1033" s="230">
        <f>Q1033*H1033</f>
        <v>0</v>
      </c>
      <c r="S1033" s="230">
        <v>0</v>
      </c>
      <c r="T1033" s="231">
        <f>S1033*H1033</f>
        <v>0</v>
      </c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R1033" s="232" t="s">
        <v>299</v>
      </c>
      <c r="AT1033" s="232" t="s">
        <v>294</v>
      </c>
      <c r="AU1033" s="232" t="s">
        <v>120</v>
      </c>
      <c r="AY1033" s="18" t="s">
        <v>292</v>
      </c>
      <c r="BE1033" s="233">
        <f>IF(N1033="základní",J1033,0)</f>
        <v>0</v>
      </c>
      <c r="BF1033" s="233">
        <f>IF(N1033="snížená",J1033,0)</f>
        <v>0</v>
      </c>
      <c r="BG1033" s="233">
        <f>IF(N1033="zákl. přenesená",J1033,0)</f>
        <v>0</v>
      </c>
      <c r="BH1033" s="233">
        <f>IF(N1033="sníž. přenesená",J1033,0)</f>
        <v>0</v>
      </c>
      <c r="BI1033" s="233">
        <f>IF(N1033="nulová",J1033,0)</f>
        <v>0</v>
      </c>
      <c r="BJ1033" s="18" t="s">
        <v>120</v>
      </c>
      <c r="BK1033" s="233">
        <f>ROUND(I1033*H1033,2)</f>
        <v>0</v>
      </c>
      <c r="BL1033" s="18" t="s">
        <v>299</v>
      </c>
      <c r="BM1033" s="232" t="s">
        <v>1207</v>
      </c>
    </row>
    <row r="1034" s="14" customFormat="1">
      <c r="A1034" s="14"/>
      <c r="B1034" s="245"/>
      <c r="C1034" s="246"/>
      <c r="D1034" s="236" t="s">
        <v>301</v>
      </c>
      <c r="E1034" s="247" t="s">
        <v>1</v>
      </c>
      <c r="F1034" s="248" t="s">
        <v>1208</v>
      </c>
      <c r="G1034" s="246"/>
      <c r="H1034" s="249">
        <v>1602</v>
      </c>
      <c r="I1034" s="250"/>
      <c r="J1034" s="246"/>
      <c r="K1034" s="246"/>
      <c r="L1034" s="251"/>
      <c r="M1034" s="252"/>
      <c r="N1034" s="253"/>
      <c r="O1034" s="253"/>
      <c r="P1034" s="253"/>
      <c r="Q1034" s="253"/>
      <c r="R1034" s="253"/>
      <c r="S1034" s="253"/>
      <c r="T1034" s="25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5" t="s">
        <v>301</v>
      </c>
      <c r="AU1034" s="255" t="s">
        <v>120</v>
      </c>
      <c r="AV1034" s="14" t="s">
        <v>120</v>
      </c>
      <c r="AW1034" s="14" t="s">
        <v>32</v>
      </c>
      <c r="AX1034" s="14" t="s">
        <v>77</v>
      </c>
      <c r="AY1034" s="255" t="s">
        <v>292</v>
      </c>
    </row>
    <row r="1035" s="16" customFormat="1">
      <c r="A1035" s="16"/>
      <c r="B1035" s="267"/>
      <c r="C1035" s="268"/>
      <c r="D1035" s="236" t="s">
        <v>301</v>
      </c>
      <c r="E1035" s="269" t="s">
        <v>1</v>
      </c>
      <c r="F1035" s="270" t="s">
        <v>316</v>
      </c>
      <c r="G1035" s="268"/>
      <c r="H1035" s="271">
        <v>1602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T1035" s="277" t="s">
        <v>301</v>
      </c>
      <c r="AU1035" s="277" t="s">
        <v>120</v>
      </c>
      <c r="AV1035" s="16" t="s">
        <v>317</v>
      </c>
      <c r="AW1035" s="16" t="s">
        <v>32</v>
      </c>
      <c r="AX1035" s="16" t="s">
        <v>77</v>
      </c>
      <c r="AY1035" s="277" t="s">
        <v>292</v>
      </c>
    </row>
    <row r="1036" s="13" customFormat="1">
      <c r="A1036" s="13"/>
      <c r="B1036" s="234"/>
      <c r="C1036" s="235"/>
      <c r="D1036" s="236" t="s">
        <v>301</v>
      </c>
      <c r="E1036" s="237" t="s">
        <v>1</v>
      </c>
      <c r="F1036" s="238" t="s">
        <v>1209</v>
      </c>
      <c r="G1036" s="235"/>
      <c r="H1036" s="237" t="s">
        <v>1</v>
      </c>
      <c r="I1036" s="239"/>
      <c r="J1036" s="235"/>
      <c r="K1036" s="235"/>
      <c r="L1036" s="240"/>
      <c r="M1036" s="241"/>
      <c r="N1036" s="242"/>
      <c r="O1036" s="242"/>
      <c r="P1036" s="242"/>
      <c r="Q1036" s="242"/>
      <c r="R1036" s="242"/>
      <c r="S1036" s="242"/>
      <c r="T1036" s="243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4" t="s">
        <v>301</v>
      </c>
      <c r="AU1036" s="244" t="s">
        <v>120</v>
      </c>
      <c r="AV1036" s="13" t="s">
        <v>85</v>
      </c>
      <c r="AW1036" s="13" t="s">
        <v>32</v>
      </c>
      <c r="AX1036" s="13" t="s">
        <v>77</v>
      </c>
      <c r="AY1036" s="244" t="s">
        <v>292</v>
      </c>
    </row>
    <row r="1037" s="14" customFormat="1">
      <c r="A1037" s="14"/>
      <c r="B1037" s="245"/>
      <c r="C1037" s="246"/>
      <c r="D1037" s="236" t="s">
        <v>301</v>
      </c>
      <c r="E1037" s="247" t="s">
        <v>1</v>
      </c>
      <c r="F1037" s="248" t="s">
        <v>1165</v>
      </c>
      <c r="G1037" s="246"/>
      <c r="H1037" s="249">
        <v>109.3</v>
      </c>
      <c r="I1037" s="250"/>
      <c r="J1037" s="246"/>
      <c r="K1037" s="246"/>
      <c r="L1037" s="251"/>
      <c r="M1037" s="252"/>
      <c r="N1037" s="253"/>
      <c r="O1037" s="253"/>
      <c r="P1037" s="253"/>
      <c r="Q1037" s="253"/>
      <c r="R1037" s="253"/>
      <c r="S1037" s="253"/>
      <c r="T1037" s="25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T1037" s="255" t="s">
        <v>301</v>
      </c>
      <c r="AU1037" s="255" t="s">
        <v>120</v>
      </c>
      <c r="AV1037" s="14" t="s">
        <v>120</v>
      </c>
      <c r="AW1037" s="14" t="s">
        <v>32</v>
      </c>
      <c r="AX1037" s="14" t="s">
        <v>77</v>
      </c>
      <c r="AY1037" s="255" t="s">
        <v>292</v>
      </c>
    </row>
    <row r="1038" s="14" customFormat="1">
      <c r="A1038" s="14"/>
      <c r="B1038" s="245"/>
      <c r="C1038" s="246"/>
      <c r="D1038" s="236" t="s">
        <v>301</v>
      </c>
      <c r="E1038" s="247" t="s">
        <v>1</v>
      </c>
      <c r="F1038" s="248" t="s">
        <v>1210</v>
      </c>
      <c r="G1038" s="246"/>
      <c r="H1038" s="249">
        <v>52.189999999999998</v>
      </c>
      <c r="I1038" s="250"/>
      <c r="J1038" s="246"/>
      <c r="K1038" s="246"/>
      <c r="L1038" s="251"/>
      <c r="M1038" s="252"/>
      <c r="N1038" s="253"/>
      <c r="O1038" s="253"/>
      <c r="P1038" s="253"/>
      <c r="Q1038" s="253"/>
      <c r="R1038" s="253"/>
      <c r="S1038" s="253"/>
      <c r="T1038" s="25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5" t="s">
        <v>301</v>
      </c>
      <c r="AU1038" s="255" t="s">
        <v>120</v>
      </c>
      <c r="AV1038" s="14" t="s">
        <v>120</v>
      </c>
      <c r="AW1038" s="14" t="s">
        <v>32</v>
      </c>
      <c r="AX1038" s="14" t="s">
        <v>77</v>
      </c>
      <c r="AY1038" s="255" t="s">
        <v>292</v>
      </c>
    </row>
    <row r="1039" s="14" customFormat="1">
      <c r="A1039" s="14"/>
      <c r="B1039" s="245"/>
      <c r="C1039" s="246"/>
      <c r="D1039" s="236" t="s">
        <v>301</v>
      </c>
      <c r="E1039" s="247" t="s">
        <v>1</v>
      </c>
      <c r="F1039" s="248" t="s">
        <v>1211</v>
      </c>
      <c r="G1039" s="246"/>
      <c r="H1039" s="249">
        <v>35.039999999999999</v>
      </c>
      <c r="I1039" s="250"/>
      <c r="J1039" s="246"/>
      <c r="K1039" s="246"/>
      <c r="L1039" s="251"/>
      <c r="M1039" s="252"/>
      <c r="N1039" s="253"/>
      <c r="O1039" s="253"/>
      <c r="P1039" s="253"/>
      <c r="Q1039" s="253"/>
      <c r="R1039" s="253"/>
      <c r="S1039" s="253"/>
      <c r="T1039" s="25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5" t="s">
        <v>301</v>
      </c>
      <c r="AU1039" s="255" t="s">
        <v>120</v>
      </c>
      <c r="AV1039" s="14" t="s">
        <v>120</v>
      </c>
      <c r="AW1039" s="14" t="s">
        <v>32</v>
      </c>
      <c r="AX1039" s="14" t="s">
        <v>77</v>
      </c>
      <c r="AY1039" s="255" t="s">
        <v>292</v>
      </c>
    </row>
    <row r="1040" s="14" customFormat="1">
      <c r="A1040" s="14"/>
      <c r="B1040" s="245"/>
      <c r="C1040" s="246"/>
      <c r="D1040" s="236" t="s">
        <v>301</v>
      </c>
      <c r="E1040" s="247" t="s">
        <v>1</v>
      </c>
      <c r="F1040" s="248" t="s">
        <v>1212</v>
      </c>
      <c r="G1040" s="246"/>
      <c r="H1040" s="249">
        <v>19.379999999999999</v>
      </c>
      <c r="I1040" s="250"/>
      <c r="J1040" s="246"/>
      <c r="K1040" s="246"/>
      <c r="L1040" s="251"/>
      <c r="M1040" s="252"/>
      <c r="N1040" s="253"/>
      <c r="O1040" s="253"/>
      <c r="P1040" s="253"/>
      <c r="Q1040" s="253"/>
      <c r="R1040" s="253"/>
      <c r="S1040" s="253"/>
      <c r="T1040" s="25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5" t="s">
        <v>301</v>
      </c>
      <c r="AU1040" s="255" t="s">
        <v>120</v>
      </c>
      <c r="AV1040" s="14" t="s">
        <v>120</v>
      </c>
      <c r="AW1040" s="14" t="s">
        <v>32</v>
      </c>
      <c r="AX1040" s="14" t="s">
        <v>77</v>
      </c>
      <c r="AY1040" s="255" t="s">
        <v>292</v>
      </c>
    </row>
    <row r="1041" s="13" customFormat="1">
      <c r="A1041" s="13"/>
      <c r="B1041" s="234"/>
      <c r="C1041" s="235"/>
      <c r="D1041" s="236" t="s">
        <v>301</v>
      </c>
      <c r="E1041" s="237" t="s">
        <v>1</v>
      </c>
      <c r="F1041" s="238" t="s">
        <v>1169</v>
      </c>
      <c r="G1041" s="235"/>
      <c r="H1041" s="237" t="s">
        <v>1</v>
      </c>
      <c r="I1041" s="239"/>
      <c r="J1041" s="235"/>
      <c r="K1041" s="235"/>
      <c r="L1041" s="240"/>
      <c r="M1041" s="241"/>
      <c r="N1041" s="242"/>
      <c r="O1041" s="242"/>
      <c r="P1041" s="242"/>
      <c r="Q1041" s="242"/>
      <c r="R1041" s="242"/>
      <c r="S1041" s="242"/>
      <c r="T1041" s="243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4" t="s">
        <v>301</v>
      </c>
      <c r="AU1041" s="244" t="s">
        <v>120</v>
      </c>
      <c r="AV1041" s="13" t="s">
        <v>85</v>
      </c>
      <c r="AW1041" s="13" t="s">
        <v>32</v>
      </c>
      <c r="AX1041" s="13" t="s">
        <v>77</v>
      </c>
      <c r="AY1041" s="244" t="s">
        <v>292</v>
      </c>
    </row>
    <row r="1042" s="14" customFormat="1">
      <c r="A1042" s="14"/>
      <c r="B1042" s="245"/>
      <c r="C1042" s="246"/>
      <c r="D1042" s="236" t="s">
        <v>301</v>
      </c>
      <c r="E1042" s="247" t="s">
        <v>1</v>
      </c>
      <c r="F1042" s="248" t="s">
        <v>1213</v>
      </c>
      <c r="G1042" s="246"/>
      <c r="H1042" s="249">
        <v>264</v>
      </c>
      <c r="I1042" s="250"/>
      <c r="J1042" s="246"/>
      <c r="K1042" s="246"/>
      <c r="L1042" s="251"/>
      <c r="M1042" s="252"/>
      <c r="N1042" s="253"/>
      <c r="O1042" s="253"/>
      <c r="P1042" s="253"/>
      <c r="Q1042" s="253"/>
      <c r="R1042" s="253"/>
      <c r="S1042" s="253"/>
      <c r="T1042" s="25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55" t="s">
        <v>301</v>
      </c>
      <c r="AU1042" s="255" t="s">
        <v>120</v>
      </c>
      <c r="AV1042" s="14" t="s">
        <v>120</v>
      </c>
      <c r="AW1042" s="14" t="s">
        <v>32</v>
      </c>
      <c r="AX1042" s="14" t="s">
        <v>77</v>
      </c>
      <c r="AY1042" s="255" t="s">
        <v>292</v>
      </c>
    </row>
    <row r="1043" s="14" customFormat="1">
      <c r="A1043" s="14"/>
      <c r="B1043" s="245"/>
      <c r="C1043" s="246"/>
      <c r="D1043" s="236" t="s">
        <v>301</v>
      </c>
      <c r="E1043" s="247" t="s">
        <v>1</v>
      </c>
      <c r="F1043" s="248" t="s">
        <v>1214</v>
      </c>
      <c r="G1043" s="246"/>
      <c r="H1043" s="249">
        <v>139.19999999999999</v>
      </c>
      <c r="I1043" s="250"/>
      <c r="J1043" s="246"/>
      <c r="K1043" s="246"/>
      <c r="L1043" s="251"/>
      <c r="M1043" s="252"/>
      <c r="N1043" s="253"/>
      <c r="O1043" s="253"/>
      <c r="P1043" s="253"/>
      <c r="Q1043" s="253"/>
      <c r="R1043" s="253"/>
      <c r="S1043" s="253"/>
      <c r="T1043" s="25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5" t="s">
        <v>301</v>
      </c>
      <c r="AU1043" s="255" t="s">
        <v>120</v>
      </c>
      <c r="AV1043" s="14" t="s">
        <v>120</v>
      </c>
      <c r="AW1043" s="14" t="s">
        <v>32</v>
      </c>
      <c r="AX1043" s="14" t="s">
        <v>77</v>
      </c>
      <c r="AY1043" s="255" t="s">
        <v>292</v>
      </c>
    </row>
    <row r="1044" s="14" customFormat="1">
      <c r="A1044" s="14"/>
      <c r="B1044" s="245"/>
      <c r="C1044" s="246"/>
      <c r="D1044" s="236" t="s">
        <v>301</v>
      </c>
      <c r="E1044" s="247" t="s">
        <v>1</v>
      </c>
      <c r="F1044" s="248" t="s">
        <v>1215</v>
      </c>
      <c r="G1044" s="246"/>
      <c r="H1044" s="249">
        <v>30</v>
      </c>
      <c r="I1044" s="250"/>
      <c r="J1044" s="246"/>
      <c r="K1044" s="246"/>
      <c r="L1044" s="251"/>
      <c r="M1044" s="252"/>
      <c r="N1044" s="253"/>
      <c r="O1044" s="253"/>
      <c r="P1044" s="253"/>
      <c r="Q1044" s="253"/>
      <c r="R1044" s="253"/>
      <c r="S1044" s="253"/>
      <c r="T1044" s="25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5" t="s">
        <v>301</v>
      </c>
      <c r="AU1044" s="255" t="s">
        <v>120</v>
      </c>
      <c r="AV1044" s="14" t="s">
        <v>120</v>
      </c>
      <c r="AW1044" s="14" t="s">
        <v>32</v>
      </c>
      <c r="AX1044" s="14" t="s">
        <v>77</v>
      </c>
      <c r="AY1044" s="255" t="s">
        <v>292</v>
      </c>
    </row>
    <row r="1045" s="14" customFormat="1">
      <c r="A1045" s="14"/>
      <c r="B1045" s="245"/>
      <c r="C1045" s="246"/>
      <c r="D1045" s="236" t="s">
        <v>301</v>
      </c>
      <c r="E1045" s="247" t="s">
        <v>1</v>
      </c>
      <c r="F1045" s="248" t="s">
        <v>1216</v>
      </c>
      <c r="G1045" s="246"/>
      <c r="H1045" s="249">
        <v>11.800000000000001</v>
      </c>
      <c r="I1045" s="250"/>
      <c r="J1045" s="246"/>
      <c r="K1045" s="246"/>
      <c r="L1045" s="251"/>
      <c r="M1045" s="252"/>
      <c r="N1045" s="253"/>
      <c r="O1045" s="253"/>
      <c r="P1045" s="253"/>
      <c r="Q1045" s="253"/>
      <c r="R1045" s="253"/>
      <c r="S1045" s="253"/>
      <c r="T1045" s="25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5" t="s">
        <v>301</v>
      </c>
      <c r="AU1045" s="255" t="s">
        <v>120</v>
      </c>
      <c r="AV1045" s="14" t="s">
        <v>120</v>
      </c>
      <c r="AW1045" s="14" t="s">
        <v>32</v>
      </c>
      <c r="AX1045" s="14" t="s">
        <v>77</v>
      </c>
      <c r="AY1045" s="255" t="s">
        <v>292</v>
      </c>
    </row>
    <row r="1046" s="14" customFormat="1">
      <c r="A1046" s="14"/>
      <c r="B1046" s="245"/>
      <c r="C1046" s="246"/>
      <c r="D1046" s="236" t="s">
        <v>301</v>
      </c>
      <c r="E1046" s="247" t="s">
        <v>1</v>
      </c>
      <c r="F1046" s="248" t="s">
        <v>1217</v>
      </c>
      <c r="G1046" s="246"/>
      <c r="H1046" s="249">
        <v>81.200000000000003</v>
      </c>
      <c r="I1046" s="250"/>
      <c r="J1046" s="246"/>
      <c r="K1046" s="246"/>
      <c r="L1046" s="251"/>
      <c r="M1046" s="252"/>
      <c r="N1046" s="253"/>
      <c r="O1046" s="253"/>
      <c r="P1046" s="253"/>
      <c r="Q1046" s="253"/>
      <c r="R1046" s="253"/>
      <c r="S1046" s="253"/>
      <c r="T1046" s="25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5" t="s">
        <v>301</v>
      </c>
      <c r="AU1046" s="255" t="s">
        <v>120</v>
      </c>
      <c r="AV1046" s="14" t="s">
        <v>120</v>
      </c>
      <c r="AW1046" s="14" t="s">
        <v>32</v>
      </c>
      <c r="AX1046" s="14" t="s">
        <v>77</v>
      </c>
      <c r="AY1046" s="255" t="s">
        <v>292</v>
      </c>
    </row>
    <row r="1047" s="14" customFormat="1">
      <c r="A1047" s="14"/>
      <c r="B1047" s="245"/>
      <c r="C1047" s="246"/>
      <c r="D1047" s="236" t="s">
        <v>301</v>
      </c>
      <c r="E1047" s="247" t="s">
        <v>1</v>
      </c>
      <c r="F1047" s="248" t="s">
        <v>1218</v>
      </c>
      <c r="G1047" s="246"/>
      <c r="H1047" s="249">
        <v>23.199999999999999</v>
      </c>
      <c r="I1047" s="250"/>
      <c r="J1047" s="246"/>
      <c r="K1047" s="246"/>
      <c r="L1047" s="251"/>
      <c r="M1047" s="252"/>
      <c r="N1047" s="253"/>
      <c r="O1047" s="253"/>
      <c r="P1047" s="253"/>
      <c r="Q1047" s="253"/>
      <c r="R1047" s="253"/>
      <c r="S1047" s="253"/>
      <c r="T1047" s="25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5" t="s">
        <v>301</v>
      </c>
      <c r="AU1047" s="255" t="s">
        <v>120</v>
      </c>
      <c r="AV1047" s="14" t="s">
        <v>120</v>
      </c>
      <c r="AW1047" s="14" t="s">
        <v>32</v>
      </c>
      <c r="AX1047" s="14" t="s">
        <v>77</v>
      </c>
      <c r="AY1047" s="255" t="s">
        <v>292</v>
      </c>
    </row>
    <row r="1048" s="14" customFormat="1">
      <c r="A1048" s="14"/>
      <c r="B1048" s="245"/>
      <c r="C1048" s="246"/>
      <c r="D1048" s="236" t="s">
        <v>301</v>
      </c>
      <c r="E1048" s="247" t="s">
        <v>1</v>
      </c>
      <c r="F1048" s="248" t="s">
        <v>1219</v>
      </c>
      <c r="G1048" s="246"/>
      <c r="H1048" s="249">
        <v>6.5999999999999996</v>
      </c>
      <c r="I1048" s="250"/>
      <c r="J1048" s="246"/>
      <c r="K1048" s="246"/>
      <c r="L1048" s="251"/>
      <c r="M1048" s="252"/>
      <c r="N1048" s="253"/>
      <c r="O1048" s="253"/>
      <c r="P1048" s="253"/>
      <c r="Q1048" s="253"/>
      <c r="R1048" s="253"/>
      <c r="S1048" s="253"/>
      <c r="T1048" s="25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5" t="s">
        <v>301</v>
      </c>
      <c r="AU1048" s="255" t="s">
        <v>120</v>
      </c>
      <c r="AV1048" s="14" t="s">
        <v>120</v>
      </c>
      <c r="AW1048" s="14" t="s">
        <v>32</v>
      </c>
      <c r="AX1048" s="14" t="s">
        <v>77</v>
      </c>
      <c r="AY1048" s="255" t="s">
        <v>292</v>
      </c>
    </row>
    <row r="1049" s="14" customFormat="1">
      <c r="A1049" s="14"/>
      <c r="B1049" s="245"/>
      <c r="C1049" s="246"/>
      <c r="D1049" s="236" t="s">
        <v>301</v>
      </c>
      <c r="E1049" s="247" t="s">
        <v>1</v>
      </c>
      <c r="F1049" s="248" t="s">
        <v>1220</v>
      </c>
      <c r="G1049" s="246"/>
      <c r="H1049" s="249">
        <v>392.82600000000002</v>
      </c>
      <c r="I1049" s="250"/>
      <c r="J1049" s="246"/>
      <c r="K1049" s="246"/>
      <c r="L1049" s="251"/>
      <c r="M1049" s="252"/>
      <c r="N1049" s="253"/>
      <c r="O1049" s="253"/>
      <c r="P1049" s="253"/>
      <c r="Q1049" s="253"/>
      <c r="R1049" s="253"/>
      <c r="S1049" s="253"/>
      <c r="T1049" s="25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5" t="s">
        <v>301</v>
      </c>
      <c r="AU1049" s="255" t="s">
        <v>120</v>
      </c>
      <c r="AV1049" s="14" t="s">
        <v>120</v>
      </c>
      <c r="AW1049" s="14" t="s">
        <v>32</v>
      </c>
      <c r="AX1049" s="14" t="s">
        <v>77</v>
      </c>
      <c r="AY1049" s="255" t="s">
        <v>292</v>
      </c>
    </row>
    <row r="1050" s="13" customFormat="1">
      <c r="A1050" s="13"/>
      <c r="B1050" s="234"/>
      <c r="C1050" s="235"/>
      <c r="D1050" s="236" t="s">
        <v>301</v>
      </c>
      <c r="E1050" s="237" t="s">
        <v>1</v>
      </c>
      <c r="F1050" s="238" t="s">
        <v>1221</v>
      </c>
      <c r="G1050" s="235"/>
      <c r="H1050" s="237" t="s">
        <v>1</v>
      </c>
      <c r="I1050" s="239"/>
      <c r="J1050" s="235"/>
      <c r="K1050" s="235"/>
      <c r="L1050" s="240"/>
      <c r="M1050" s="241"/>
      <c r="N1050" s="242"/>
      <c r="O1050" s="242"/>
      <c r="P1050" s="242"/>
      <c r="Q1050" s="242"/>
      <c r="R1050" s="242"/>
      <c r="S1050" s="242"/>
      <c r="T1050" s="243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4" t="s">
        <v>301</v>
      </c>
      <c r="AU1050" s="244" t="s">
        <v>120</v>
      </c>
      <c r="AV1050" s="13" t="s">
        <v>85</v>
      </c>
      <c r="AW1050" s="13" t="s">
        <v>32</v>
      </c>
      <c r="AX1050" s="13" t="s">
        <v>77</v>
      </c>
      <c r="AY1050" s="244" t="s">
        <v>292</v>
      </c>
    </row>
    <row r="1051" s="14" customFormat="1">
      <c r="A1051" s="14"/>
      <c r="B1051" s="245"/>
      <c r="C1051" s="246"/>
      <c r="D1051" s="236" t="s">
        <v>301</v>
      </c>
      <c r="E1051" s="247" t="s">
        <v>1</v>
      </c>
      <c r="F1051" s="248" t="s">
        <v>1222</v>
      </c>
      <c r="G1051" s="246"/>
      <c r="H1051" s="249">
        <v>48</v>
      </c>
      <c r="I1051" s="250"/>
      <c r="J1051" s="246"/>
      <c r="K1051" s="246"/>
      <c r="L1051" s="251"/>
      <c r="M1051" s="252"/>
      <c r="N1051" s="253"/>
      <c r="O1051" s="253"/>
      <c r="P1051" s="253"/>
      <c r="Q1051" s="253"/>
      <c r="R1051" s="253"/>
      <c r="S1051" s="253"/>
      <c r="T1051" s="25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T1051" s="255" t="s">
        <v>301</v>
      </c>
      <c r="AU1051" s="255" t="s">
        <v>120</v>
      </c>
      <c r="AV1051" s="14" t="s">
        <v>120</v>
      </c>
      <c r="AW1051" s="14" t="s">
        <v>32</v>
      </c>
      <c r="AX1051" s="14" t="s">
        <v>77</v>
      </c>
      <c r="AY1051" s="255" t="s">
        <v>292</v>
      </c>
    </row>
    <row r="1052" s="13" customFormat="1">
      <c r="A1052" s="13"/>
      <c r="B1052" s="234"/>
      <c r="C1052" s="235"/>
      <c r="D1052" s="236" t="s">
        <v>301</v>
      </c>
      <c r="E1052" s="237" t="s">
        <v>1</v>
      </c>
      <c r="F1052" s="238" t="s">
        <v>1223</v>
      </c>
      <c r="G1052" s="235"/>
      <c r="H1052" s="237" t="s">
        <v>1</v>
      </c>
      <c r="I1052" s="239"/>
      <c r="J1052" s="235"/>
      <c r="K1052" s="235"/>
      <c r="L1052" s="240"/>
      <c r="M1052" s="241"/>
      <c r="N1052" s="242"/>
      <c r="O1052" s="242"/>
      <c r="P1052" s="242"/>
      <c r="Q1052" s="242"/>
      <c r="R1052" s="242"/>
      <c r="S1052" s="242"/>
      <c r="T1052" s="243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4" t="s">
        <v>301</v>
      </c>
      <c r="AU1052" s="244" t="s">
        <v>120</v>
      </c>
      <c r="AV1052" s="13" t="s">
        <v>85</v>
      </c>
      <c r="AW1052" s="13" t="s">
        <v>32</v>
      </c>
      <c r="AX1052" s="13" t="s">
        <v>77</v>
      </c>
      <c r="AY1052" s="244" t="s">
        <v>292</v>
      </c>
    </row>
    <row r="1053" s="14" customFormat="1">
      <c r="A1053" s="14"/>
      <c r="B1053" s="245"/>
      <c r="C1053" s="246"/>
      <c r="D1053" s="236" t="s">
        <v>301</v>
      </c>
      <c r="E1053" s="247" t="s">
        <v>1</v>
      </c>
      <c r="F1053" s="248" t="s">
        <v>1224</v>
      </c>
      <c r="G1053" s="246"/>
      <c r="H1053" s="249">
        <v>54.399999999999999</v>
      </c>
      <c r="I1053" s="250"/>
      <c r="J1053" s="246"/>
      <c r="K1053" s="246"/>
      <c r="L1053" s="251"/>
      <c r="M1053" s="252"/>
      <c r="N1053" s="253"/>
      <c r="O1053" s="253"/>
      <c r="P1053" s="253"/>
      <c r="Q1053" s="253"/>
      <c r="R1053" s="253"/>
      <c r="S1053" s="253"/>
      <c r="T1053" s="25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5" t="s">
        <v>301</v>
      </c>
      <c r="AU1053" s="255" t="s">
        <v>120</v>
      </c>
      <c r="AV1053" s="14" t="s">
        <v>120</v>
      </c>
      <c r="AW1053" s="14" t="s">
        <v>32</v>
      </c>
      <c r="AX1053" s="14" t="s">
        <v>77</v>
      </c>
      <c r="AY1053" s="255" t="s">
        <v>292</v>
      </c>
    </row>
    <row r="1054" s="13" customFormat="1">
      <c r="A1054" s="13"/>
      <c r="B1054" s="234"/>
      <c r="C1054" s="235"/>
      <c r="D1054" s="236" t="s">
        <v>301</v>
      </c>
      <c r="E1054" s="237" t="s">
        <v>1</v>
      </c>
      <c r="F1054" s="238" t="s">
        <v>1225</v>
      </c>
      <c r="G1054" s="235"/>
      <c r="H1054" s="237" t="s">
        <v>1</v>
      </c>
      <c r="I1054" s="239"/>
      <c r="J1054" s="235"/>
      <c r="K1054" s="235"/>
      <c r="L1054" s="240"/>
      <c r="M1054" s="241"/>
      <c r="N1054" s="242"/>
      <c r="O1054" s="242"/>
      <c r="P1054" s="242"/>
      <c r="Q1054" s="242"/>
      <c r="R1054" s="242"/>
      <c r="S1054" s="242"/>
      <c r="T1054" s="243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4" t="s">
        <v>301</v>
      </c>
      <c r="AU1054" s="244" t="s">
        <v>120</v>
      </c>
      <c r="AV1054" s="13" t="s">
        <v>85</v>
      </c>
      <c r="AW1054" s="13" t="s">
        <v>32</v>
      </c>
      <c r="AX1054" s="13" t="s">
        <v>77</v>
      </c>
      <c r="AY1054" s="244" t="s">
        <v>292</v>
      </c>
    </row>
    <row r="1055" s="14" customFormat="1">
      <c r="A1055" s="14"/>
      <c r="B1055" s="245"/>
      <c r="C1055" s="246"/>
      <c r="D1055" s="236" t="s">
        <v>301</v>
      </c>
      <c r="E1055" s="247" t="s">
        <v>1</v>
      </c>
      <c r="F1055" s="248" t="s">
        <v>1226</v>
      </c>
      <c r="G1055" s="246"/>
      <c r="H1055" s="249">
        <v>6.7999999999999998</v>
      </c>
      <c r="I1055" s="250"/>
      <c r="J1055" s="246"/>
      <c r="K1055" s="246"/>
      <c r="L1055" s="251"/>
      <c r="M1055" s="252"/>
      <c r="N1055" s="253"/>
      <c r="O1055" s="253"/>
      <c r="P1055" s="253"/>
      <c r="Q1055" s="253"/>
      <c r="R1055" s="253"/>
      <c r="S1055" s="253"/>
      <c r="T1055" s="25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5" t="s">
        <v>301</v>
      </c>
      <c r="AU1055" s="255" t="s">
        <v>120</v>
      </c>
      <c r="AV1055" s="14" t="s">
        <v>120</v>
      </c>
      <c r="AW1055" s="14" t="s">
        <v>32</v>
      </c>
      <c r="AX1055" s="14" t="s">
        <v>77</v>
      </c>
      <c r="AY1055" s="255" t="s">
        <v>292</v>
      </c>
    </row>
    <row r="1056" s="16" customFormat="1">
      <c r="A1056" s="16"/>
      <c r="B1056" s="267"/>
      <c r="C1056" s="268"/>
      <c r="D1056" s="236" t="s">
        <v>301</v>
      </c>
      <c r="E1056" s="269" t="s">
        <v>1</v>
      </c>
      <c r="F1056" s="270" t="s">
        <v>316</v>
      </c>
      <c r="G1056" s="268"/>
      <c r="H1056" s="271">
        <v>1273.9359999999999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T1056" s="277" t="s">
        <v>301</v>
      </c>
      <c r="AU1056" s="277" t="s">
        <v>120</v>
      </c>
      <c r="AV1056" s="16" t="s">
        <v>317</v>
      </c>
      <c r="AW1056" s="16" t="s">
        <v>32</v>
      </c>
      <c r="AX1056" s="16" t="s">
        <v>77</v>
      </c>
      <c r="AY1056" s="277" t="s">
        <v>292</v>
      </c>
    </row>
    <row r="1057" s="13" customFormat="1">
      <c r="A1057" s="13"/>
      <c r="B1057" s="234"/>
      <c r="C1057" s="235"/>
      <c r="D1057" s="236" t="s">
        <v>301</v>
      </c>
      <c r="E1057" s="237" t="s">
        <v>1</v>
      </c>
      <c r="F1057" s="238" t="s">
        <v>1227</v>
      </c>
      <c r="G1057" s="235"/>
      <c r="H1057" s="237" t="s">
        <v>1</v>
      </c>
      <c r="I1057" s="239"/>
      <c r="J1057" s="235"/>
      <c r="K1057" s="235"/>
      <c r="L1057" s="240"/>
      <c r="M1057" s="241"/>
      <c r="N1057" s="242"/>
      <c r="O1057" s="242"/>
      <c r="P1057" s="242"/>
      <c r="Q1057" s="242"/>
      <c r="R1057" s="242"/>
      <c r="S1057" s="242"/>
      <c r="T1057" s="243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4" t="s">
        <v>301</v>
      </c>
      <c r="AU1057" s="244" t="s">
        <v>120</v>
      </c>
      <c r="AV1057" s="13" t="s">
        <v>85</v>
      </c>
      <c r="AW1057" s="13" t="s">
        <v>32</v>
      </c>
      <c r="AX1057" s="13" t="s">
        <v>77</v>
      </c>
      <c r="AY1057" s="244" t="s">
        <v>292</v>
      </c>
    </row>
    <row r="1058" s="14" customFormat="1">
      <c r="A1058" s="14"/>
      <c r="B1058" s="245"/>
      <c r="C1058" s="246"/>
      <c r="D1058" s="236" t="s">
        <v>301</v>
      </c>
      <c r="E1058" s="247" t="s">
        <v>1</v>
      </c>
      <c r="F1058" s="248" t="s">
        <v>1228</v>
      </c>
      <c r="G1058" s="246"/>
      <c r="H1058" s="249">
        <v>533.20000000000005</v>
      </c>
      <c r="I1058" s="250"/>
      <c r="J1058" s="246"/>
      <c r="K1058" s="246"/>
      <c r="L1058" s="251"/>
      <c r="M1058" s="252"/>
      <c r="N1058" s="253"/>
      <c r="O1058" s="253"/>
      <c r="P1058" s="253"/>
      <c r="Q1058" s="253"/>
      <c r="R1058" s="253"/>
      <c r="S1058" s="253"/>
      <c r="T1058" s="25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T1058" s="255" t="s">
        <v>301</v>
      </c>
      <c r="AU1058" s="255" t="s">
        <v>120</v>
      </c>
      <c r="AV1058" s="14" t="s">
        <v>120</v>
      </c>
      <c r="AW1058" s="14" t="s">
        <v>32</v>
      </c>
      <c r="AX1058" s="14" t="s">
        <v>77</v>
      </c>
      <c r="AY1058" s="255" t="s">
        <v>292</v>
      </c>
    </row>
    <row r="1059" s="14" customFormat="1">
      <c r="A1059" s="14"/>
      <c r="B1059" s="245"/>
      <c r="C1059" s="246"/>
      <c r="D1059" s="236" t="s">
        <v>301</v>
      </c>
      <c r="E1059" s="247" t="s">
        <v>1</v>
      </c>
      <c r="F1059" s="248" t="s">
        <v>1229</v>
      </c>
      <c r="G1059" s="246"/>
      <c r="H1059" s="249">
        <v>62.990000000000002</v>
      </c>
      <c r="I1059" s="250"/>
      <c r="J1059" s="246"/>
      <c r="K1059" s="246"/>
      <c r="L1059" s="251"/>
      <c r="M1059" s="252"/>
      <c r="N1059" s="253"/>
      <c r="O1059" s="253"/>
      <c r="P1059" s="253"/>
      <c r="Q1059" s="253"/>
      <c r="R1059" s="253"/>
      <c r="S1059" s="253"/>
      <c r="T1059" s="25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5" t="s">
        <v>301</v>
      </c>
      <c r="AU1059" s="255" t="s">
        <v>120</v>
      </c>
      <c r="AV1059" s="14" t="s">
        <v>120</v>
      </c>
      <c r="AW1059" s="14" t="s">
        <v>32</v>
      </c>
      <c r="AX1059" s="14" t="s">
        <v>77</v>
      </c>
      <c r="AY1059" s="255" t="s">
        <v>292</v>
      </c>
    </row>
    <row r="1060" s="14" customFormat="1">
      <c r="A1060" s="14"/>
      <c r="B1060" s="245"/>
      <c r="C1060" s="246"/>
      <c r="D1060" s="236" t="s">
        <v>301</v>
      </c>
      <c r="E1060" s="247" t="s">
        <v>1</v>
      </c>
      <c r="F1060" s="248" t="s">
        <v>1230</v>
      </c>
      <c r="G1060" s="246"/>
      <c r="H1060" s="249">
        <v>35.039999999999999</v>
      </c>
      <c r="I1060" s="250"/>
      <c r="J1060" s="246"/>
      <c r="K1060" s="246"/>
      <c r="L1060" s="251"/>
      <c r="M1060" s="252"/>
      <c r="N1060" s="253"/>
      <c r="O1060" s="253"/>
      <c r="P1060" s="253"/>
      <c r="Q1060" s="253"/>
      <c r="R1060" s="253"/>
      <c r="S1060" s="253"/>
      <c r="T1060" s="25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5" t="s">
        <v>301</v>
      </c>
      <c r="AU1060" s="255" t="s">
        <v>120</v>
      </c>
      <c r="AV1060" s="14" t="s">
        <v>120</v>
      </c>
      <c r="AW1060" s="14" t="s">
        <v>32</v>
      </c>
      <c r="AX1060" s="14" t="s">
        <v>77</v>
      </c>
      <c r="AY1060" s="255" t="s">
        <v>292</v>
      </c>
    </row>
    <row r="1061" s="14" customFormat="1">
      <c r="A1061" s="14"/>
      <c r="B1061" s="245"/>
      <c r="C1061" s="246"/>
      <c r="D1061" s="236" t="s">
        <v>301</v>
      </c>
      <c r="E1061" s="247" t="s">
        <v>1</v>
      </c>
      <c r="F1061" s="248" t="s">
        <v>1231</v>
      </c>
      <c r="G1061" s="246"/>
      <c r="H1061" s="249">
        <v>38.901000000000003</v>
      </c>
      <c r="I1061" s="250"/>
      <c r="J1061" s="246"/>
      <c r="K1061" s="246"/>
      <c r="L1061" s="251"/>
      <c r="M1061" s="252"/>
      <c r="N1061" s="253"/>
      <c r="O1061" s="253"/>
      <c r="P1061" s="253"/>
      <c r="Q1061" s="253"/>
      <c r="R1061" s="253"/>
      <c r="S1061" s="253"/>
      <c r="T1061" s="25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5" t="s">
        <v>301</v>
      </c>
      <c r="AU1061" s="255" t="s">
        <v>120</v>
      </c>
      <c r="AV1061" s="14" t="s">
        <v>120</v>
      </c>
      <c r="AW1061" s="14" t="s">
        <v>32</v>
      </c>
      <c r="AX1061" s="14" t="s">
        <v>77</v>
      </c>
      <c r="AY1061" s="255" t="s">
        <v>292</v>
      </c>
    </row>
    <row r="1062" s="14" customFormat="1">
      <c r="A1062" s="14"/>
      <c r="B1062" s="245"/>
      <c r="C1062" s="246"/>
      <c r="D1062" s="236" t="s">
        <v>301</v>
      </c>
      <c r="E1062" s="247" t="s">
        <v>1</v>
      </c>
      <c r="F1062" s="248" t="s">
        <v>1232</v>
      </c>
      <c r="G1062" s="246"/>
      <c r="H1062" s="249">
        <v>17.98</v>
      </c>
      <c r="I1062" s="250"/>
      <c r="J1062" s="246"/>
      <c r="K1062" s="246"/>
      <c r="L1062" s="251"/>
      <c r="M1062" s="252"/>
      <c r="N1062" s="253"/>
      <c r="O1062" s="253"/>
      <c r="P1062" s="253"/>
      <c r="Q1062" s="253"/>
      <c r="R1062" s="253"/>
      <c r="S1062" s="253"/>
      <c r="T1062" s="25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5" t="s">
        <v>301</v>
      </c>
      <c r="AU1062" s="255" t="s">
        <v>120</v>
      </c>
      <c r="AV1062" s="14" t="s">
        <v>120</v>
      </c>
      <c r="AW1062" s="14" t="s">
        <v>32</v>
      </c>
      <c r="AX1062" s="14" t="s">
        <v>77</v>
      </c>
      <c r="AY1062" s="255" t="s">
        <v>292</v>
      </c>
    </row>
    <row r="1063" s="13" customFormat="1">
      <c r="A1063" s="13"/>
      <c r="B1063" s="234"/>
      <c r="C1063" s="235"/>
      <c r="D1063" s="236" t="s">
        <v>301</v>
      </c>
      <c r="E1063" s="237" t="s">
        <v>1</v>
      </c>
      <c r="F1063" s="238" t="s">
        <v>1233</v>
      </c>
      <c r="G1063" s="235"/>
      <c r="H1063" s="237" t="s">
        <v>1</v>
      </c>
      <c r="I1063" s="239"/>
      <c r="J1063" s="235"/>
      <c r="K1063" s="235"/>
      <c r="L1063" s="240"/>
      <c r="M1063" s="241"/>
      <c r="N1063" s="242"/>
      <c r="O1063" s="242"/>
      <c r="P1063" s="242"/>
      <c r="Q1063" s="242"/>
      <c r="R1063" s="242"/>
      <c r="S1063" s="242"/>
      <c r="T1063" s="243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4" t="s">
        <v>301</v>
      </c>
      <c r="AU1063" s="244" t="s">
        <v>120</v>
      </c>
      <c r="AV1063" s="13" t="s">
        <v>85</v>
      </c>
      <c r="AW1063" s="13" t="s">
        <v>32</v>
      </c>
      <c r="AX1063" s="13" t="s">
        <v>77</v>
      </c>
      <c r="AY1063" s="244" t="s">
        <v>292</v>
      </c>
    </row>
    <row r="1064" s="14" customFormat="1">
      <c r="A1064" s="14"/>
      <c r="B1064" s="245"/>
      <c r="C1064" s="246"/>
      <c r="D1064" s="236" t="s">
        <v>301</v>
      </c>
      <c r="E1064" s="247" t="s">
        <v>1</v>
      </c>
      <c r="F1064" s="248" t="s">
        <v>1234</v>
      </c>
      <c r="G1064" s="246"/>
      <c r="H1064" s="249">
        <v>100.40000000000001</v>
      </c>
      <c r="I1064" s="250"/>
      <c r="J1064" s="246"/>
      <c r="K1064" s="246"/>
      <c r="L1064" s="251"/>
      <c r="M1064" s="252"/>
      <c r="N1064" s="253"/>
      <c r="O1064" s="253"/>
      <c r="P1064" s="253"/>
      <c r="Q1064" s="253"/>
      <c r="R1064" s="253"/>
      <c r="S1064" s="253"/>
      <c r="T1064" s="25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55" t="s">
        <v>301</v>
      </c>
      <c r="AU1064" s="255" t="s">
        <v>120</v>
      </c>
      <c r="AV1064" s="14" t="s">
        <v>120</v>
      </c>
      <c r="AW1064" s="14" t="s">
        <v>32</v>
      </c>
      <c r="AX1064" s="14" t="s">
        <v>77</v>
      </c>
      <c r="AY1064" s="255" t="s">
        <v>292</v>
      </c>
    </row>
    <row r="1065" s="16" customFormat="1">
      <c r="A1065" s="16"/>
      <c r="B1065" s="267"/>
      <c r="C1065" s="268"/>
      <c r="D1065" s="236" t="s">
        <v>301</v>
      </c>
      <c r="E1065" s="269" t="s">
        <v>1</v>
      </c>
      <c r="F1065" s="270" t="s">
        <v>316</v>
      </c>
      <c r="G1065" s="268"/>
      <c r="H1065" s="271">
        <v>788.51099999999997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T1065" s="277" t="s">
        <v>301</v>
      </c>
      <c r="AU1065" s="277" t="s">
        <v>120</v>
      </c>
      <c r="AV1065" s="16" t="s">
        <v>317</v>
      </c>
      <c r="AW1065" s="16" t="s">
        <v>32</v>
      </c>
      <c r="AX1065" s="16" t="s">
        <v>77</v>
      </c>
      <c r="AY1065" s="277" t="s">
        <v>292</v>
      </c>
    </row>
    <row r="1066" s="15" customFormat="1">
      <c r="A1066" s="15"/>
      <c r="B1066" s="256"/>
      <c r="C1066" s="257"/>
      <c r="D1066" s="236" t="s">
        <v>301</v>
      </c>
      <c r="E1066" s="258" t="s">
        <v>1</v>
      </c>
      <c r="F1066" s="259" t="s">
        <v>304</v>
      </c>
      <c r="G1066" s="257"/>
      <c r="H1066" s="260">
        <v>3664.4470000000001</v>
      </c>
      <c r="I1066" s="261"/>
      <c r="J1066" s="257"/>
      <c r="K1066" s="257"/>
      <c r="L1066" s="262"/>
      <c r="M1066" s="263"/>
      <c r="N1066" s="264"/>
      <c r="O1066" s="264"/>
      <c r="P1066" s="264"/>
      <c r="Q1066" s="264"/>
      <c r="R1066" s="264"/>
      <c r="S1066" s="264"/>
      <c r="T1066" s="265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6" t="s">
        <v>301</v>
      </c>
      <c r="AU1066" s="266" t="s">
        <v>120</v>
      </c>
      <c r="AV1066" s="15" t="s">
        <v>299</v>
      </c>
      <c r="AW1066" s="15" t="s">
        <v>32</v>
      </c>
      <c r="AX1066" s="15" t="s">
        <v>85</v>
      </c>
      <c r="AY1066" s="266" t="s">
        <v>292</v>
      </c>
    </row>
    <row r="1067" s="2" customFormat="1" ht="24.15" customHeight="1">
      <c r="A1067" s="39"/>
      <c r="B1067" s="40"/>
      <c r="C1067" s="278" t="s">
        <v>1235</v>
      </c>
      <c r="D1067" s="278" t="s">
        <v>626</v>
      </c>
      <c r="E1067" s="279" t="s">
        <v>1236</v>
      </c>
      <c r="F1067" s="280" t="s">
        <v>1237</v>
      </c>
      <c r="G1067" s="281" t="s">
        <v>407</v>
      </c>
      <c r="H1067" s="282">
        <v>1401.3299999999999</v>
      </c>
      <c r="I1067" s="283"/>
      <c r="J1067" s="284">
        <f>ROUND(I1067*H1067,2)</f>
        <v>0</v>
      </c>
      <c r="K1067" s="280" t="s">
        <v>298</v>
      </c>
      <c r="L1067" s="285"/>
      <c r="M1067" s="286" t="s">
        <v>1</v>
      </c>
      <c r="N1067" s="287" t="s">
        <v>43</v>
      </c>
      <c r="O1067" s="92"/>
      <c r="P1067" s="230">
        <f>O1067*H1067</f>
        <v>0</v>
      </c>
      <c r="Q1067" s="230">
        <v>0.00010000000000000001</v>
      </c>
      <c r="R1067" s="230">
        <f>Q1067*H1067</f>
        <v>0.14013300000000001</v>
      </c>
      <c r="S1067" s="230">
        <v>0</v>
      </c>
      <c r="T1067" s="231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32" t="s">
        <v>357</v>
      </c>
      <c r="AT1067" s="232" t="s">
        <v>626</v>
      </c>
      <c r="AU1067" s="232" t="s">
        <v>120</v>
      </c>
      <c r="AY1067" s="18" t="s">
        <v>292</v>
      </c>
      <c r="BE1067" s="233">
        <f>IF(N1067="základní",J1067,0)</f>
        <v>0</v>
      </c>
      <c r="BF1067" s="233">
        <f>IF(N1067="snížená",J1067,0)</f>
        <v>0</v>
      </c>
      <c r="BG1067" s="233">
        <f>IF(N1067="zákl. přenesená",J1067,0)</f>
        <v>0</v>
      </c>
      <c r="BH1067" s="233">
        <f>IF(N1067="sníž. přenesená",J1067,0)</f>
        <v>0</v>
      </c>
      <c r="BI1067" s="233">
        <f>IF(N1067="nulová",J1067,0)</f>
        <v>0</v>
      </c>
      <c r="BJ1067" s="18" t="s">
        <v>120</v>
      </c>
      <c r="BK1067" s="233">
        <f>ROUND(I1067*H1067,2)</f>
        <v>0</v>
      </c>
      <c r="BL1067" s="18" t="s">
        <v>299</v>
      </c>
      <c r="BM1067" s="232" t="s">
        <v>1238</v>
      </c>
    </row>
    <row r="1068" s="14" customFormat="1">
      <c r="A1068" s="14"/>
      <c r="B1068" s="245"/>
      <c r="C1068" s="246"/>
      <c r="D1068" s="236" t="s">
        <v>301</v>
      </c>
      <c r="E1068" s="246"/>
      <c r="F1068" s="248" t="s">
        <v>1239</v>
      </c>
      <c r="G1068" s="246"/>
      <c r="H1068" s="249">
        <v>1401.3299999999999</v>
      </c>
      <c r="I1068" s="250"/>
      <c r="J1068" s="246"/>
      <c r="K1068" s="246"/>
      <c r="L1068" s="251"/>
      <c r="M1068" s="252"/>
      <c r="N1068" s="253"/>
      <c r="O1068" s="253"/>
      <c r="P1068" s="253"/>
      <c r="Q1068" s="253"/>
      <c r="R1068" s="253"/>
      <c r="S1068" s="253"/>
      <c r="T1068" s="25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5" t="s">
        <v>301</v>
      </c>
      <c r="AU1068" s="255" t="s">
        <v>120</v>
      </c>
      <c r="AV1068" s="14" t="s">
        <v>120</v>
      </c>
      <c r="AW1068" s="14" t="s">
        <v>4</v>
      </c>
      <c r="AX1068" s="14" t="s">
        <v>85</v>
      </c>
      <c r="AY1068" s="255" t="s">
        <v>292</v>
      </c>
    </row>
    <row r="1069" s="2" customFormat="1" ht="16.5" customHeight="1">
      <c r="A1069" s="39"/>
      <c r="B1069" s="40"/>
      <c r="C1069" s="278" t="s">
        <v>1240</v>
      </c>
      <c r="D1069" s="278" t="s">
        <v>626</v>
      </c>
      <c r="E1069" s="279" t="s">
        <v>1241</v>
      </c>
      <c r="F1069" s="280" t="s">
        <v>1242</v>
      </c>
      <c r="G1069" s="281" t="s">
        <v>407</v>
      </c>
      <c r="H1069" s="282">
        <v>867.36199999999997</v>
      </c>
      <c r="I1069" s="283"/>
      <c r="J1069" s="284">
        <f>ROUND(I1069*H1069,2)</f>
        <v>0</v>
      </c>
      <c r="K1069" s="280" t="s">
        <v>298</v>
      </c>
      <c r="L1069" s="285"/>
      <c r="M1069" s="286" t="s">
        <v>1</v>
      </c>
      <c r="N1069" s="287" t="s">
        <v>43</v>
      </c>
      <c r="O1069" s="92"/>
      <c r="P1069" s="230">
        <f>O1069*H1069</f>
        <v>0</v>
      </c>
      <c r="Q1069" s="230">
        <v>0.00010000000000000001</v>
      </c>
      <c r="R1069" s="230">
        <f>Q1069*H1069</f>
        <v>0.086736199999999999</v>
      </c>
      <c r="S1069" s="230">
        <v>0</v>
      </c>
      <c r="T1069" s="231">
        <f>S1069*H1069</f>
        <v>0</v>
      </c>
      <c r="U1069" s="39"/>
      <c r="V1069" s="39"/>
      <c r="W1069" s="39"/>
      <c r="X1069" s="39"/>
      <c r="Y1069" s="39"/>
      <c r="Z1069" s="39"/>
      <c r="AA1069" s="39"/>
      <c r="AB1069" s="39"/>
      <c r="AC1069" s="39"/>
      <c r="AD1069" s="39"/>
      <c r="AE1069" s="39"/>
      <c r="AR1069" s="232" t="s">
        <v>357</v>
      </c>
      <c r="AT1069" s="232" t="s">
        <v>626</v>
      </c>
      <c r="AU1069" s="232" t="s">
        <v>120</v>
      </c>
      <c r="AY1069" s="18" t="s">
        <v>292</v>
      </c>
      <c r="BE1069" s="233">
        <f>IF(N1069="základní",J1069,0)</f>
        <v>0</v>
      </c>
      <c r="BF1069" s="233">
        <f>IF(N1069="snížená",J1069,0)</f>
        <v>0</v>
      </c>
      <c r="BG1069" s="233">
        <f>IF(N1069="zákl. přenesená",J1069,0)</f>
        <v>0</v>
      </c>
      <c r="BH1069" s="233">
        <f>IF(N1069="sníž. přenesená",J1069,0)</f>
        <v>0</v>
      </c>
      <c r="BI1069" s="233">
        <f>IF(N1069="nulová",J1069,0)</f>
        <v>0</v>
      </c>
      <c r="BJ1069" s="18" t="s">
        <v>120</v>
      </c>
      <c r="BK1069" s="233">
        <f>ROUND(I1069*H1069,2)</f>
        <v>0</v>
      </c>
      <c r="BL1069" s="18" t="s">
        <v>299</v>
      </c>
      <c r="BM1069" s="232" t="s">
        <v>1243</v>
      </c>
    </row>
    <row r="1070" s="14" customFormat="1">
      <c r="A1070" s="14"/>
      <c r="B1070" s="245"/>
      <c r="C1070" s="246"/>
      <c r="D1070" s="236" t="s">
        <v>301</v>
      </c>
      <c r="E1070" s="246"/>
      <c r="F1070" s="248" t="s">
        <v>1244</v>
      </c>
      <c r="G1070" s="246"/>
      <c r="H1070" s="249">
        <v>867.36199999999997</v>
      </c>
      <c r="I1070" s="250"/>
      <c r="J1070" s="246"/>
      <c r="K1070" s="246"/>
      <c r="L1070" s="251"/>
      <c r="M1070" s="252"/>
      <c r="N1070" s="253"/>
      <c r="O1070" s="253"/>
      <c r="P1070" s="253"/>
      <c r="Q1070" s="253"/>
      <c r="R1070" s="253"/>
      <c r="S1070" s="253"/>
      <c r="T1070" s="25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5" t="s">
        <v>301</v>
      </c>
      <c r="AU1070" s="255" t="s">
        <v>120</v>
      </c>
      <c r="AV1070" s="14" t="s">
        <v>120</v>
      </c>
      <c r="AW1070" s="14" t="s">
        <v>4</v>
      </c>
      <c r="AX1070" s="14" t="s">
        <v>85</v>
      </c>
      <c r="AY1070" s="255" t="s">
        <v>292</v>
      </c>
    </row>
    <row r="1071" s="2" customFormat="1" ht="24.15" customHeight="1">
      <c r="A1071" s="39"/>
      <c r="B1071" s="40"/>
      <c r="C1071" s="278" t="s">
        <v>1245</v>
      </c>
      <c r="D1071" s="278" t="s">
        <v>626</v>
      </c>
      <c r="E1071" s="279" t="s">
        <v>1246</v>
      </c>
      <c r="F1071" s="280" t="s">
        <v>1247</v>
      </c>
      <c r="G1071" s="281" t="s">
        <v>407</v>
      </c>
      <c r="H1071" s="282">
        <v>1762.2000000000001</v>
      </c>
      <c r="I1071" s="283"/>
      <c r="J1071" s="284">
        <f>ROUND(I1071*H1071,2)</f>
        <v>0</v>
      </c>
      <c r="K1071" s="280" t="s">
        <v>298</v>
      </c>
      <c r="L1071" s="285"/>
      <c r="M1071" s="286" t="s">
        <v>1</v>
      </c>
      <c r="N1071" s="287" t="s">
        <v>43</v>
      </c>
      <c r="O1071" s="92"/>
      <c r="P1071" s="230">
        <f>O1071*H1071</f>
        <v>0</v>
      </c>
      <c r="Q1071" s="230">
        <v>0.00020000000000000001</v>
      </c>
      <c r="R1071" s="230">
        <f>Q1071*H1071</f>
        <v>0.35244000000000003</v>
      </c>
      <c r="S1071" s="230">
        <v>0</v>
      </c>
      <c r="T1071" s="231">
        <f>S1071*H1071</f>
        <v>0</v>
      </c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R1071" s="232" t="s">
        <v>357</v>
      </c>
      <c r="AT1071" s="232" t="s">
        <v>626</v>
      </c>
      <c r="AU1071" s="232" t="s">
        <v>120</v>
      </c>
      <c r="AY1071" s="18" t="s">
        <v>292</v>
      </c>
      <c r="BE1071" s="233">
        <f>IF(N1071="základní",J1071,0)</f>
        <v>0</v>
      </c>
      <c r="BF1071" s="233">
        <f>IF(N1071="snížená",J1071,0)</f>
        <v>0</v>
      </c>
      <c r="BG1071" s="233">
        <f>IF(N1071="zákl. přenesená",J1071,0)</f>
        <v>0</v>
      </c>
      <c r="BH1071" s="233">
        <f>IF(N1071="sníž. přenesená",J1071,0)</f>
        <v>0</v>
      </c>
      <c r="BI1071" s="233">
        <f>IF(N1071="nulová",J1071,0)</f>
        <v>0</v>
      </c>
      <c r="BJ1071" s="18" t="s">
        <v>120</v>
      </c>
      <c r="BK1071" s="233">
        <f>ROUND(I1071*H1071,2)</f>
        <v>0</v>
      </c>
      <c r="BL1071" s="18" t="s">
        <v>299</v>
      </c>
      <c r="BM1071" s="232" t="s">
        <v>1248</v>
      </c>
    </row>
    <row r="1072" s="14" customFormat="1">
      <c r="A1072" s="14"/>
      <c r="B1072" s="245"/>
      <c r="C1072" s="246"/>
      <c r="D1072" s="236" t="s">
        <v>301</v>
      </c>
      <c r="E1072" s="246"/>
      <c r="F1072" s="248" t="s">
        <v>1249</v>
      </c>
      <c r="G1072" s="246"/>
      <c r="H1072" s="249">
        <v>1762.2000000000001</v>
      </c>
      <c r="I1072" s="250"/>
      <c r="J1072" s="246"/>
      <c r="K1072" s="246"/>
      <c r="L1072" s="251"/>
      <c r="M1072" s="252"/>
      <c r="N1072" s="253"/>
      <c r="O1072" s="253"/>
      <c r="P1072" s="253"/>
      <c r="Q1072" s="253"/>
      <c r="R1072" s="253"/>
      <c r="S1072" s="253"/>
      <c r="T1072" s="25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5" t="s">
        <v>301</v>
      </c>
      <c r="AU1072" s="255" t="s">
        <v>120</v>
      </c>
      <c r="AV1072" s="14" t="s">
        <v>120</v>
      </c>
      <c r="AW1072" s="14" t="s">
        <v>4</v>
      </c>
      <c r="AX1072" s="14" t="s">
        <v>85</v>
      </c>
      <c r="AY1072" s="255" t="s">
        <v>292</v>
      </c>
    </row>
    <row r="1073" s="2" customFormat="1" ht="24.15" customHeight="1">
      <c r="A1073" s="39"/>
      <c r="B1073" s="40"/>
      <c r="C1073" s="221" t="s">
        <v>1250</v>
      </c>
      <c r="D1073" s="221" t="s">
        <v>294</v>
      </c>
      <c r="E1073" s="222" t="s">
        <v>1251</v>
      </c>
      <c r="F1073" s="223" t="s">
        <v>1252</v>
      </c>
      <c r="G1073" s="224" t="s">
        <v>407</v>
      </c>
      <c r="H1073" s="225">
        <v>749.44000000000005</v>
      </c>
      <c r="I1073" s="226"/>
      <c r="J1073" s="227">
        <f>ROUND(I1073*H1073,2)</f>
        <v>0</v>
      </c>
      <c r="K1073" s="223" t="s">
        <v>298</v>
      </c>
      <c r="L1073" s="45"/>
      <c r="M1073" s="228" t="s">
        <v>1</v>
      </c>
      <c r="N1073" s="229" t="s">
        <v>43</v>
      </c>
      <c r="O1073" s="92"/>
      <c r="P1073" s="230">
        <f>O1073*H1073</f>
        <v>0</v>
      </c>
      <c r="Q1073" s="230">
        <v>0</v>
      </c>
      <c r="R1073" s="230">
        <f>Q1073*H1073</f>
        <v>0</v>
      </c>
      <c r="S1073" s="230">
        <v>0</v>
      </c>
      <c r="T1073" s="231">
        <f>S1073*H1073</f>
        <v>0</v>
      </c>
      <c r="U1073" s="39"/>
      <c r="V1073" s="39"/>
      <c r="W1073" s="39"/>
      <c r="X1073" s="39"/>
      <c r="Y1073" s="39"/>
      <c r="Z1073" s="39"/>
      <c r="AA1073" s="39"/>
      <c r="AB1073" s="39"/>
      <c r="AC1073" s="39"/>
      <c r="AD1073" s="39"/>
      <c r="AE1073" s="39"/>
      <c r="AR1073" s="232" t="s">
        <v>299</v>
      </c>
      <c r="AT1073" s="232" t="s">
        <v>294</v>
      </c>
      <c r="AU1073" s="232" t="s">
        <v>120</v>
      </c>
      <c r="AY1073" s="18" t="s">
        <v>292</v>
      </c>
      <c r="BE1073" s="233">
        <f>IF(N1073="základní",J1073,0)</f>
        <v>0</v>
      </c>
      <c r="BF1073" s="233">
        <f>IF(N1073="snížená",J1073,0)</f>
        <v>0</v>
      </c>
      <c r="BG1073" s="233">
        <f>IF(N1073="zákl. přenesená",J1073,0)</f>
        <v>0</v>
      </c>
      <c r="BH1073" s="233">
        <f>IF(N1073="sníž. přenesená",J1073,0)</f>
        <v>0</v>
      </c>
      <c r="BI1073" s="233">
        <f>IF(N1073="nulová",J1073,0)</f>
        <v>0</v>
      </c>
      <c r="BJ1073" s="18" t="s">
        <v>120</v>
      </c>
      <c r="BK1073" s="233">
        <f>ROUND(I1073*H1073,2)</f>
        <v>0</v>
      </c>
      <c r="BL1073" s="18" t="s">
        <v>299</v>
      </c>
      <c r="BM1073" s="232" t="s">
        <v>1253</v>
      </c>
    </row>
    <row r="1074" s="13" customFormat="1">
      <c r="A1074" s="13"/>
      <c r="B1074" s="234"/>
      <c r="C1074" s="235"/>
      <c r="D1074" s="236" t="s">
        <v>301</v>
      </c>
      <c r="E1074" s="237" t="s">
        <v>1</v>
      </c>
      <c r="F1074" s="238" t="s">
        <v>1164</v>
      </c>
      <c r="G1074" s="235"/>
      <c r="H1074" s="237" t="s">
        <v>1</v>
      </c>
      <c r="I1074" s="239"/>
      <c r="J1074" s="235"/>
      <c r="K1074" s="235"/>
      <c r="L1074" s="240"/>
      <c r="M1074" s="241"/>
      <c r="N1074" s="242"/>
      <c r="O1074" s="242"/>
      <c r="P1074" s="242"/>
      <c r="Q1074" s="242"/>
      <c r="R1074" s="242"/>
      <c r="S1074" s="242"/>
      <c r="T1074" s="243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4" t="s">
        <v>301</v>
      </c>
      <c r="AU1074" s="244" t="s">
        <v>120</v>
      </c>
      <c r="AV1074" s="13" t="s">
        <v>85</v>
      </c>
      <c r="AW1074" s="13" t="s">
        <v>32</v>
      </c>
      <c r="AX1074" s="13" t="s">
        <v>77</v>
      </c>
      <c r="AY1074" s="244" t="s">
        <v>292</v>
      </c>
    </row>
    <row r="1075" s="14" customFormat="1">
      <c r="A1075" s="14"/>
      <c r="B1075" s="245"/>
      <c r="C1075" s="246"/>
      <c r="D1075" s="236" t="s">
        <v>301</v>
      </c>
      <c r="E1075" s="247" t="s">
        <v>1</v>
      </c>
      <c r="F1075" s="248" t="s">
        <v>1254</v>
      </c>
      <c r="G1075" s="246"/>
      <c r="H1075" s="249">
        <v>198.52000000000001</v>
      </c>
      <c r="I1075" s="250"/>
      <c r="J1075" s="246"/>
      <c r="K1075" s="246"/>
      <c r="L1075" s="251"/>
      <c r="M1075" s="252"/>
      <c r="N1075" s="253"/>
      <c r="O1075" s="253"/>
      <c r="P1075" s="253"/>
      <c r="Q1075" s="253"/>
      <c r="R1075" s="253"/>
      <c r="S1075" s="253"/>
      <c r="T1075" s="25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55" t="s">
        <v>301</v>
      </c>
      <c r="AU1075" s="255" t="s">
        <v>120</v>
      </c>
      <c r="AV1075" s="14" t="s">
        <v>120</v>
      </c>
      <c r="AW1075" s="14" t="s">
        <v>32</v>
      </c>
      <c r="AX1075" s="14" t="s">
        <v>77</v>
      </c>
      <c r="AY1075" s="255" t="s">
        <v>292</v>
      </c>
    </row>
    <row r="1076" s="16" customFormat="1">
      <c r="A1076" s="16"/>
      <c r="B1076" s="267"/>
      <c r="C1076" s="268"/>
      <c r="D1076" s="236" t="s">
        <v>301</v>
      </c>
      <c r="E1076" s="269" t="s">
        <v>1</v>
      </c>
      <c r="F1076" s="270" t="s">
        <v>316</v>
      </c>
      <c r="G1076" s="268"/>
      <c r="H1076" s="271">
        <v>198.52000000000001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T1076" s="277" t="s">
        <v>301</v>
      </c>
      <c r="AU1076" s="277" t="s">
        <v>120</v>
      </c>
      <c r="AV1076" s="16" t="s">
        <v>317</v>
      </c>
      <c r="AW1076" s="16" t="s">
        <v>32</v>
      </c>
      <c r="AX1076" s="16" t="s">
        <v>77</v>
      </c>
      <c r="AY1076" s="277" t="s">
        <v>292</v>
      </c>
    </row>
    <row r="1077" s="14" customFormat="1">
      <c r="A1077" s="14"/>
      <c r="B1077" s="245"/>
      <c r="C1077" s="246"/>
      <c r="D1077" s="236" t="s">
        <v>301</v>
      </c>
      <c r="E1077" s="247" t="s">
        <v>1</v>
      </c>
      <c r="F1077" s="248" t="s">
        <v>1255</v>
      </c>
      <c r="G1077" s="246"/>
      <c r="H1077" s="249">
        <v>198.52000000000001</v>
      </c>
      <c r="I1077" s="250"/>
      <c r="J1077" s="246"/>
      <c r="K1077" s="246"/>
      <c r="L1077" s="251"/>
      <c r="M1077" s="252"/>
      <c r="N1077" s="253"/>
      <c r="O1077" s="253"/>
      <c r="P1077" s="253"/>
      <c r="Q1077" s="253"/>
      <c r="R1077" s="253"/>
      <c r="S1077" s="253"/>
      <c r="T1077" s="25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5" t="s">
        <v>301</v>
      </c>
      <c r="AU1077" s="255" t="s">
        <v>120</v>
      </c>
      <c r="AV1077" s="14" t="s">
        <v>120</v>
      </c>
      <c r="AW1077" s="14" t="s">
        <v>32</v>
      </c>
      <c r="AX1077" s="14" t="s">
        <v>77</v>
      </c>
      <c r="AY1077" s="255" t="s">
        <v>292</v>
      </c>
    </row>
    <row r="1078" s="16" customFormat="1">
      <c r="A1078" s="16"/>
      <c r="B1078" s="267"/>
      <c r="C1078" s="268"/>
      <c r="D1078" s="236" t="s">
        <v>301</v>
      </c>
      <c r="E1078" s="269" t="s">
        <v>1</v>
      </c>
      <c r="F1078" s="270" t="s">
        <v>316</v>
      </c>
      <c r="G1078" s="268"/>
      <c r="H1078" s="271">
        <v>198.52000000000001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T1078" s="277" t="s">
        <v>301</v>
      </c>
      <c r="AU1078" s="277" t="s">
        <v>120</v>
      </c>
      <c r="AV1078" s="16" t="s">
        <v>317</v>
      </c>
      <c r="AW1078" s="16" t="s">
        <v>32</v>
      </c>
      <c r="AX1078" s="16" t="s">
        <v>77</v>
      </c>
      <c r="AY1078" s="277" t="s">
        <v>292</v>
      </c>
    </row>
    <row r="1079" s="13" customFormat="1">
      <c r="A1079" s="13"/>
      <c r="B1079" s="234"/>
      <c r="C1079" s="235"/>
      <c r="D1079" s="236" t="s">
        <v>301</v>
      </c>
      <c r="E1079" s="237" t="s">
        <v>1</v>
      </c>
      <c r="F1079" s="238" t="s">
        <v>1256</v>
      </c>
      <c r="G1079" s="235"/>
      <c r="H1079" s="237" t="s">
        <v>1</v>
      </c>
      <c r="I1079" s="239"/>
      <c r="J1079" s="235"/>
      <c r="K1079" s="235"/>
      <c r="L1079" s="240"/>
      <c r="M1079" s="241"/>
      <c r="N1079" s="242"/>
      <c r="O1079" s="242"/>
      <c r="P1079" s="242"/>
      <c r="Q1079" s="242"/>
      <c r="R1079" s="242"/>
      <c r="S1079" s="242"/>
      <c r="T1079" s="243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4" t="s">
        <v>301</v>
      </c>
      <c r="AU1079" s="244" t="s">
        <v>120</v>
      </c>
      <c r="AV1079" s="13" t="s">
        <v>85</v>
      </c>
      <c r="AW1079" s="13" t="s">
        <v>32</v>
      </c>
      <c r="AX1079" s="13" t="s">
        <v>77</v>
      </c>
      <c r="AY1079" s="244" t="s">
        <v>292</v>
      </c>
    </row>
    <row r="1080" s="14" customFormat="1">
      <c r="A1080" s="14"/>
      <c r="B1080" s="245"/>
      <c r="C1080" s="246"/>
      <c r="D1080" s="236" t="s">
        <v>301</v>
      </c>
      <c r="E1080" s="247" t="s">
        <v>1</v>
      </c>
      <c r="F1080" s="248" t="s">
        <v>1257</v>
      </c>
      <c r="G1080" s="246"/>
      <c r="H1080" s="249">
        <v>280.80000000000001</v>
      </c>
      <c r="I1080" s="250"/>
      <c r="J1080" s="246"/>
      <c r="K1080" s="246"/>
      <c r="L1080" s="251"/>
      <c r="M1080" s="252"/>
      <c r="N1080" s="253"/>
      <c r="O1080" s="253"/>
      <c r="P1080" s="253"/>
      <c r="Q1080" s="253"/>
      <c r="R1080" s="253"/>
      <c r="S1080" s="253"/>
      <c r="T1080" s="25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55" t="s">
        <v>301</v>
      </c>
      <c r="AU1080" s="255" t="s">
        <v>120</v>
      </c>
      <c r="AV1080" s="14" t="s">
        <v>120</v>
      </c>
      <c r="AW1080" s="14" t="s">
        <v>32</v>
      </c>
      <c r="AX1080" s="14" t="s">
        <v>77</v>
      </c>
      <c r="AY1080" s="255" t="s">
        <v>292</v>
      </c>
    </row>
    <row r="1081" s="14" customFormat="1">
      <c r="A1081" s="14"/>
      <c r="B1081" s="245"/>
      <c r="C1081" s="246"/>
      <c r="D1081" s="236" t="s">
        <v>301</v>
      </c>
      <c r="E1081" s="247" t="s">
        <v>1</v>
      </c>
      <c r="F1081" s="248" t="s">
        <v>1258</v>
      </c>
      <c r="G1081" s="246"/>
      <c r="H1081" s="249">
        <v>37.799999999999997</v>
      </c>
      <c r="I1081" s="250"/>
      <c r="J1081" s="246"/>
      <c r="K1081" s="246"/>
      <c r="L1081" s="251"/>
      <c r="M1081" s="252"/>
      <c r="N1081" s="253"/>
      <c r="O1081" s="253"/>
      <c r="P1081" s="253"/>
      <c r="Q1081" s="253"/>
      <c r="R1081" s="253"/>
      <c r="S1081" s="253"/>
      <c r="T1081" s="25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55" t="s">
        <v>301</v>
      </c>
      <c r="AU1081" s="255" t="s">
        <v>120</v>
      </c>
      <c r="AV1081" s="14" t="s">
        <v>120</v>
      </c>
      <c r="AW1081" s="14" t="s">
        <v>32</v>
      </c>
      <c r="AX1081" s="14" t="s">
        <v>77</v>
      </c>
      <c r="AY1081" s="255" t="s">
        <v>292</v>
      </c>
    </row>
    <row r="1082" s="14" customFormat="1">
      <c r="A1082" s="14"/>
      <c r="B1082" s="245"/>
      <c r="C1082" s="246"/>
      <c r="D1082" s="236" t="s">
        <v>301</v>
      </c>
      <c r="E1082" s="247" t="s">
        <v>1</v>
      </c>
      <c r="F1082" s="248" t="s">
        <v>1259</v>
      </c>
      <c r="G1082" s="246"/>
      <c r="H1082" s="249">
        <v>27</v>
      </c>
      <c r="I1082" s="250"/>
      <c r="J1082" s="246"/>
      <c r="K1082" s="246"/>
      <c r="L1082" s="251"/>
      <c r="M1082" s="252"/>
      <c r="N1082" s="253"/>
      <c r="O1082" s="253"/>
      <c r="P1082" s="253"/>
      <c r="Q1082" s="253"/>
      <c r="R1082" s="253"/>
      <c r="S1082" s="253"/>
      <c r="T1082" s="25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5" t="s">
        <v>301</v>
      </c>
      <c r="AU1082" s="255" t="s">
        <v>120</v>
      </c>
      <c r="AV1082" s="14" t="s">
        <v>120</v>
      </c>
      <c r="AW1082" s="14" t="s">
        <v>32</v>
      </c>
      <c r="AX1082" s="14" t="s">
        <v>77</v>
      </c>
      <c r="AY1082" s="255" t="s">
        <v>292</v>
      </c>
    </row>
    <row r="1083" s="14" customFormat="1">
      <c r="A1083" s="14"/>
      <c r="B1083" s="245"/>
      <c r="C1083" s="246"/>
      <c r="D1083" s="236" t="s">
        <v>301</v>
      </c>
      <c r="E1083" s="247" t="s">
        <v>1</v>
      </c>
      <c r="F1083" s="248" t="s">
        <v>1260</v>
      </c>
      <c r="G1083" s="246"/>
      <c r="H1083" s="249">
        <v>6.7999999999999998</v>
      </c>
      <c r="I1083" s="250"/>
      <c r="J1083" s="246"/>
      <c r="K1083" s="246"/>
      <c r="L1083" s="251"/>
      <c r="M1083" s="252"/>
      <c r="N1083" s="253"/>
      <c r="O1083" s="253"/>
      <c r="P1083" s="253"/>
      <c r="Q1083" s="253"/>
      <c r="R1083" s="253"/>
      <c r="S1083" s="253"/>
      <c r="T1083" s="25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5" t="s">
        <v>301</v>
      </c>
      <c r="AU1083" s="255" t="s">
        <v>120</v>
      </c>
      <c r="AV1083" s="14" t="s">
        <v>120</v>
      </c>
      <c r="AW1083" s="14" t="s">
        <v>32</v>
      </c>
      <c r="AX1083" s="14" t="s">
        <v>77</v>
      </c>
      <c r="AY1083" s="255" t="s">
        <v>292</v>
      </c>
    </row>
    <row r="1084" s="16" customFormat="1">
      <c r="A1084" s="16"/>
      <c r="B1084" s="267"/>
      <c r="C1084" s="268"/>
      <c r="D1084" s="236" t="s">
        <v>301</v>
      </c>
      <c r="E1084" s="269" t="s">
        <v>1</v>
      </c>
      <c r="F1084" s="270" t="s">
        <v>316</v>
      </c>
      <c r="G1084" s="268"/>
      <c r="H1084" s="271">
        <v>352.39999999999998</v>
      </c>
      <c r="I1084" s="272"/>
      <c r="J1084" s="268"/>
      <c r="K1084" s="268"/>
      <c r="L1084" s="273"/>
      <c r="M1084" s="274"/>
      <c r="N1084" s="275"/>
      <c r="O1084" s="275"/>
      <c r="P1084" s="275"/>
      <c r="Q1084" s="275"/>
      <c r="R1084" s="275"/>
      <c r="S1084" s="275"/>
      <c r="T1084" s="27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T1084" s="277" t="s">
        <v>301</v>
      </c>
      <c r="AU1084" s="277" t="s">
        <v>120</v>
      </c>
      <c r="AV1084" s="16" t="s">
        <v>317</v>
      </c>
      <c r="AW1084" s="16" t="s">
        <v>32</v>
      </c>
      <c r="AX1084" s="16" t="s">
        <v>77</v>
      </c>
      <c r="AY1084" s="277" t="s">
        <v>292</v>
      </c>
    </row>
    <row r="1085" s="15" customFormat="1">
      <c r="A1085" s="15"/>
      <c r="B1085" s="256"/>
      <c r="C1085" s="257"/>
      <c r="D1085" s="236" t="s">
        <v>301</v>
      </c>
      <c r="E1085" s="258" t="s">
        <v>1</v>
      </c>
      <c r="F1085" s="259" t="s">
        <v>304</v>
      </c>
      <c r="G1085" s="257"/>
      <c r="H1085" s="260">
        <v>749.44000000000005</v>
      </c>
      <c r="I1085" s="261"/>
      <c r="J1085" s="257"/>
      <c r="K1085" s="257"/>
      <c r="L1085" s="262"/>
      <c r="M1085" s="263"/>
      <c r="N1085" s="264"/>
      <c r="O1085" s="264"/>
      <c r="P1085" s="264"/>
      <c r="Q1085" s="264"/>
      <c r="R1085" s="264"/>
      <c r="S1085" s="264"/>
      <c r="T1085" s="265"/>
      <c r="U1085" s="15"/>
      <c r="V1085" s="15"/>
      <c r="W1085" s="15"/>
      <c r="X1085" s="15"/>
      <c r="Y1085" s="15"/>
      <c r="Z1085" s="15"/>
      <c r="AA1085" s="15"/>
      <c r="AB1085" s="15"/>
      <c r="AC1085" s="15"/>
      <c r="AD1085" s="15"/>
      <c r="AE1085" s="15"/>
      <c r="AT1085" s="266" t="s">
        <v>301</v>
      </c>
      <c r="AU1085" s="266" t="s">
        <v>120</v>
      </c>
      <c r="AV1085" s="15" t="s">
        <v>299</v>
      </c>
      <c r="AW1085" s="15" t="s">
        <v>32</v>
      </c>
      <c r="AX1085" s="15" t="s">
        <v>85</v>
      </c>
      <c r="AY1085" s="266" t="s">
        <v>292</v>
      </c>
    </row>
    <row r="1086" s="2" customFormat="1" ht="24.15" customHeight="1">
      <c r="A1086" s="39"/>
      <c r="B1086" s="40"/>
      <c r="C1086" s="278" t="s">
        <v>1261</v>
      </c>
      <c r="D1086" s="278" t="s">
        <v>626</v>
      </c>
      <c r="E1086" s="279" t="s">
        <v>1262</v>
      </c>
      <c r="F1086" s="280" t="s">
        <v>1263</v>
      </c>
      <c r="G1086" s="281" t="s">
        <v>407</v>
      </c>
      <c r="H1086" s="282">
        <v>218.37200000000001</v>
      </c>
      <c r="I1086" s="283"/>
      <c r="J1086" s="284">
        <f>ROUND(I1086*H1086,2)</f>
        <v>0</v>
      </c>
      <c r="K1086" s="280" t="s">
        <v>298</v>
      </c>
      <c r="L1086" s="285"/>
      <c r="M1086" s="286" t="s">
        <v>1</v>
      </c>
      <c r="N1086" s="287" t="s">
        <v>43</v>
      </c>
      <c r="O1086" s="92"/>
      <c r="P1086" s="230">
        <f>O1086*H1086</f>
        <v>0</v>
      </c>
      <c r="Q1086" s="230">
        <v>4.0000000000000003E-05</v>
      </c>
      <c r="R1086" s="230">
        <f>Q1086*H1086</f>
        <v>0.0087348800000000004</v>
      </c>
      <c r="S1086" s="230">
        <v>0</v>
      </c>
      <c r="T1086" s="231">
        <f>S1086*H1086</f>
        <v>0</v>
      </c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R1086" s="232" t="s">
        <v>357</v>
      </c>
      <c r="AT1086" s="232" t="s">
        <v>626</v>
      </c>
      <c r="AU1086" s="232" t="s">
        <v>120</v>
      </c>
      <c r="AY1086" s="18" t="s">
        <v>292</v>
      </c>
      <c r="BE1086" s="233">
        <f>IF(N1086="základní",J1086,0)</f>
        <v>0</v>
      </c>
      <c r="BF1086" s="233">
        <f>IF(N1086="snížená",J1086,0)</f>
        <v>0</v>
      </c>
      <c r="BG1086" s="233">
        <f>IF(N1086="zákl. přenesená",J1086,0)</f>
        <v>0</v>
      </c>
      <c r="BH1086" s="233">
        <f>IF(N1086="sníž. přenesená",J1086,0)</f>
        <v>0</v>
      </c>
      <c r="BI1086" s="233">
        <f>IF(N1086="nulová",J1086,0)</f>
        <v>0</v>
      </c>
      <c r="BJ1086" s="18" t="s">
        <v>120</v>
      </c>
      <c r="BK1086" s="233">
        <f>ROUND(I1086*H1086,2)</f>
        <v>0</v>
      </c>
      <c r="BL1086" s="18" t="s">
        <v>299</v>
      </c>
      <c r="BM1086" s="232" t="s">
        <v>1264</v>
      </c>
    </row>
    <row r="1087" s="14" customFormat="1">
      <c r="A1087" s="14"/>
      <c r="B1087" s="245"/>
      <c r="C1087" s="246"/>
      <c r="D1087" s="236" t="s">
        <v>301</v>
      </c>
      <c r="E1087" s="246"/>
      <c r="F1087" s="248" t="s">
        <v>1265</v>
      </c>
      <c r="G1087" s="246"/>
      <c r="H1087" s="249">
        <v>218.37200000000001</v>
      </c>
      <c r="I1087" s="250"/>
      <c r="J1087" s="246"/>
      <c r="K1087" s="246"/>
      <c r="L1087" s="251"/>
      <c r="M1087" s="252"/>
      <c r="N1087" s="253"/>
      <c r="O1087" s="253"/>
      <c r="P1087" s="253"/>
      <c r="Q1087" s="253"/>
      <c r="R1087" s="253"/>
      <c r="S1087" s="253"/>
      <c r="T1087" s="25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5" t="s">
        <v>301</v>
      </c>
      <c r="AU1087" s="255" t="s">
        <v>120</v>
      </c>
      <c r="AV1087" s="14" t="s">
        <v>120</v>
      </c>
      <c r="AW1087" s="14" t="s">
        <v>4</v>
      </c>
      <c r="AX1087" s="14" t="s">
        <v>85</v>
      </c>
      <c r="AY1087" s="255" t="s">
        <v>292</v>
      </c>
    </row>
    <row r="1088" s="2" customFormat="1" ht="24.15" customHeight="1">
      <c r="A1088" s="39"/>
      <c r="B1088" s="40"/>
      <c r="C1088" s="278" t="s">
        <v>1266</v>
      </c>
      <c r="D1088" s="278" t="s">
        <v>626</v>
      </c>
      <c r="E1088" s="279" t="s">
        <v>1267</v>
      </c>
      <c r="F1088" s="280" t="s">
        <v>1268</v>
      </c>
      <c r="G1088" s="281" t="s">
        <v>407</v>
      </c>
      <c r="H1088" s="282">
        <v>218.37200000000001</v>
      </c>
      <c r="I1088" s="283"/>
      <c r="J1088" s="284">
        <f>ROUND(I1088*H1088,2)</f>
        <v>0</v>
      </c>
      <c r="K1088" s="280" t="s">
        <v>298</v>
      </c>
      <c r="L1088" s="285"/>
      <c r="M1088" s="286" t="s">
        <v>1</v>
      </c>
      <c r="N1088" s="287" t="s">
        <v>43</v>
      </c>
      <c r="O1088" s="92"/>
      <c r="P1088" s="230">
        <f>O1088*H1088</f>
        <v>0</v>
      </c>
      <c r="Q1088" s="230">
        <v>0.00029999999999999997</v>
      </c>
      <c r="R1088" s="230">
        <f>Q1088*H1088</f>
        <v>0.065511600000000003</v>
      </c>
      <c r="S1088" s="230">
        <v>0</v>
      </c>
      <c r="T1088" s="231">
        <f>S1088*H1088</f>
        <v>0</v>
      </c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R1088" s="232" t="s">
        <v>357</v>
      </c>
      <c r="AT1088" s="232" t="s">
        <v>626</v>
      </c>
      <c r="AU1088" s="232" t="s">
        <v>120</v>
      </c>
      <c r="AY1088" s="18" t="s">
        <v>292</v>
      </c>
      <c r="BE1088" s="233">
        <f>IF(N1088="základní",J1088,0)</f>
        <v>0</v>
      </c>
      <c r="BF1088" s="233">
        <f>IF(N1088="snížená",J1088,0)</f>
        <v>0</v>
      </c>
      <c r="BG1088" s="233">
        <f>IF(N1088="zákl. přenesená",J1088,0)</f>
        <v>0</v>
      </c>
      <c r="BH1088" s="233">
        <f>IF(N1088="sníž. přenesená",J1088,0)</f>
        <v>0</v>
      </c>
      <c r="BI1088" s="233">
        <f>IF(N1088="nulová",J1088,0)</f>
        <v>0</v>
      </c>
      <c r="BJ1088" s="18" t="s">
        <v>120</v>
      </c>
      <c r="BK1088" s="233">
        <f>ROUND(I1088*H1088,2)</f>
        <v>0</v>
      </c>
      <c r="BL1088" s="18" t="s">
        <v>299</v>
      </c>
      <c r="BM1088" s="232" t="s">
        <v>1269</v>
      </c>
    </row>
    <row r="1089" s="14" customFormat="1">
      <c r="A1089" s="14"/>
      <c r="B1089" s="245"/>
      <c r="C1089" s="246"/>
      <c r="D1089" s="236" t="s">
        <v>301</v>
      </c>
      <c r="E1089" s="246"/>
      <c r="F1089" s="248" t="s">
        <v>1265</v>
      </c>
      <c r="G1089" s="246"/>
      <c r="H1089" s="249">
        <v>218.37200000000001</v>
      </c>
      <c r="I1089" s="250"/>
      <c r="J1089" s="246"/>
      <c r="K1089" s="246"/>
      <c r="L1089" s="251"/>
      <c r="M1089" s="252"/>
      <c r="N1089" s="253"/>
      <c r="O1089" s="253"/>
      <c r="P1089" s="253"/>
      <c r="Q1089" s="253"/>
      <c r="R1089" s="253"/>
      <c r="S1089" s="253"/>
      <c r="T1089" s="25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T1089" s="255" t="s">
        <v>301</v>
      </c>
      <c r="AU1089" s="255" t="s">
        <v>120</v>
      </c>
      <c r="AV1089" s="14" t="s">
        <v>120</v>
      </c>
      <c r="AW1089" s="14" t="s">
        <v>4</v>
      </c>
      <c r="AX1089" s="14" t="s">
        <v>85</v>
      </c>
      <c r="AY1089" s="255" t="s">
        <v>292</v>
      </c>
    </row>
    <row r="1090" s="2" customFormat="1" ht="24.15" customHeight="1">
      <c r="A1090" s="39"/>
      <c r="B1090" s="40"/>
      <c r="C1090" s="278" t="s">
        <v>1270</v>
      </c>
      <c r="D1090" s="278" t="s">
        <v>626</v>
      </c>
      <c r="E1090" s="279" t="s">
        <v>1271</v>
      </c>
      <c r="F1090" s="280" t="s">
        <v>1272</v>
      </c>
      <c r="G1090" s="281" t="s">
        <v>407</v>
      </c>
      <c r="H1090" s="282">
        <v>387.63999999999999</v>
      </c>
      <c r="I1090" s="283"/>
      <c r="J1090" s="284">
        <f>ROUND(I1090*H1090,2)</f>
        <v>0</v>
      </c>
      <c r="K1090" s="280" t="s">
        <v>298</v>
      </c>
      <c r="L1090" s="285"/>
      <c r="M1090" s="286" t="s">
        <v>1</v>
      </c>
      <c r="N1090" s="287" t="s">
        <v>43</v>
      </c>
      <c r="O1090" s="92"/>
      <c r="P1090" s="230">
        <f>O1090*H1090</f>
        <v>0</v>
      </c>
      <c r="Q1090" s="230">
        <v>0.00020000000000000001</v>
      </c>
      <c r="R1090" s="230">
        <f>Q1090*H1090</f>
        <v>0.077528</v>
      </c>
      <c r="S1090" s="230">
        <v>0</v>
      </c>
      <c r="T1090" s="231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32" t="s">
        <v>357</v>
      </c>
      <c r="AT1090" s="232" t="s">
        <v>626</v>
      </c>
      <c r="AU1090" s="232" t="s">
        <v>120</v>
      </c>
      <c r="AY1090" s="18" t="s">
        <v>292</v>
      </c>
      <c r="BE1090" s="233">
        <f>IF(N1090="základní",J1090,0)</f>
        <v>0</v>
      </c>
      <c r="BF1090" s="233">
        <f>IF(N1090="snížená",J1090,0)</f>
        <v>0</v>
      </c>
      <c r="BG1090" s="233">
        <f>IF(N1090="zákl. přenesená",J1090,0)</f>
        <v>0</v>
      </c>
      <c r="BH1090" s="233">
        <f>IF(N1090="sníž. přenesená",J1090,0)</f>
        <v>0</v>
      </c>
      <c r="BI1090" s="233">
        <f>IF(N1090="nulová",J1090,0)</f>
        <v>0</v>
      </c>
      <c r="BJ1090" s="18" t="s">
        <v>120</v>
      </c>
      <c r="BK1090" s="233">
        <f>ROUND(I1090*H1090,2)</f>
        <v>0</v>
      </c>
      <c r="BL1090" s="18" t="s">
        <v>299</v>
      </c>
      <c r="BM1090" s="232" t="s">
        <v>1273</v>
      </c>
    </row>
    <row r="1091" s="14" customFormat="1">
      <c r="A1091" s="14"/>
      <c r="B1091" s="245"/>
      <c r="C1091" s="246"/>
      <c r="D1091" s="236" t="s">
        <v>301</v>
      </c>
      <c r="E1091" s="246"/>
      <c r="F1091" s="248" t="s">
        <v>1274</v>
      </c>
      <c r="G1091" s="246"/>
      <c r="H1091" s="249">
        <v>387.63999999999999</v>
      </c>
      <c r="I1091" s="250"/>
      <c r="J1091" s="246"/>
      <c r="K1091" s="246"/>
      <c r="L1091" s="251"/>
      <c r="M1091" s="252"/>
      <c r="N1091" s="253"/>
      <c r="O1091" s="253"/>
      <c r="P1091" s="253"/>
      <c r="Q1091" s="253"/>
      <c r="R1091" s="253"/>
      <c r="S1091" s="253"/>
      <c r="T1091" s="25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5" t="s">
        <v>301</v>
      </c>
      <c r="AU1091" s="255" t="s">
        <v>120</v>
      </c>
      <c r="AV1091" s="14" t="s">
        <v>120</v>
      </c>
      <c r="AW1091" s="14" t="s">
        <v>4</v>
      </c>
      <c r="AX1091" s="14" t="s">
        <v>85</v>
      </c>
      <c r="AY1091" s="255" t="s">
        <v>292</v>
      </c>
    </row>
    <row r="1092" s="2" customFormat="1" ht="44.25" customHeight="1">
      <c r="A1092" s="39"/>
      <c r="B1092" s="40"/>
      <c r="C1092" s="221" t="s">
        <v>1275</v>
      </c>
      <c r="D1092" s="221" t="s">
        <v>294</v>
      </c>
      <c r="E1092" s="222" t="s">
        <v>1276</v>
      </c>
      <c r="F1092" s="223" t="s">
        <v>1277</v>
      </c>
      <c r="G1092" s="224" t="s">
        <v>297</v>
      </c>
      <c r="H1092" s="225">
        <v>473.30900000000003</v>
      </c>
      <c r="I1092" s="226"/>
      <c r="J1092" s="227">
        <f>ROUND(I1092*H1092,2)</f>
        <v>0</v>
      </c>
      <c r="K1092" s="223" t="s">
        <v>298</v>
      </c>
      <c r="L1092" s="45"/>
      <c r="M1092" s="228" t="s">
        <v>1</v>
      </c>
      <c r="N1092" s="229" t="s">
        <v>43</v>
      </c>
      <c r="O1092" s="92"/>
      <c r="P1092" s="230">
        <f>O1092*H1092</f>
        <v>0</v>
      </c>
      <c r="Q1092" s="230">
        <v>0.0083499999999999998</v>
      </c>
      <c r="R1092" s="230">
        <f>Q1092*H1092</f>
        <v>3.9521301499999999</v>
      </c>
      <c r="S1092" s="230">
        <v>0</v>
      </c>
      <c r="T1092" s="231">
        <f>S1092*H1092</f>
        <v>0</v>
      </c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R1092" s="232" t="s">
        <v>299</v>
      </c>
      <c r="AT1092" s="232" t="s">
        <v>294</v>
      </c>
      <c r="AU1092" s="232" t="s">
        <v>120</v>
      </c>
      <c r="AY1092" s="18" t="s">
        <v>292</v>
      </c>
      <c r="BE1092" s="233">
        <f>IF(N1092="základní",J1092,0)</f>
        <v>0</v>
      </c>
      <c r="BF1092" s="233">
        <f>IF(N1092="snížená",J1092,0)</f>
        <v>0</v>
      </c>
      <c r="BG1092" s="233">
        <f>IF(N1092="zákl. přenesená",J1092,0)</f>
        <v>0</v>
      </c>
      <c r="BH1092" s="233">
        <f>IF(N1092="sníž. přenesená",J1092,0)</f>
        <v>0</v>
      </c>
      <c r="BI1092" s="233">
        <f>IF(N1092="nulová",J1092,0)</f>
        <v>0</v>
      </c>
      <c r="BJ1092" s="18" t="s">
        <v>120</v>
      </c>
      <c r="BK1092" s="233">
        <f>ROUND(I1092*H1092,2)</f>
        <v>0</v>
      </c>
      <c r="BL1092" s="18" t="s">
        <v>299</v>
      </c>
      <c r="BM1092" s="232" t="s">
        <v>1278</v>
      </c>
    </row>
    <row r="1093" s="13" customFormat="1">
      <c r="A1093" s="13"/>
      <c r="B1093" s="234"/>
      <c r="C1093" s="235"/>
      <c r="D1093" s="236" t="s">
        <v>301</v>
      </c>
      <c r="E1093" s="237" t="s">
        <v>1</v>
      </c>
      <c r="F1093" s="238" t="s">
        <v>1279</v>
      </c>
      <c r="G1093" s="235"/>
      <c r="H1093" s="237" t="s">
        <v>1</v>
      </c>
      <c r="I1093" s="239"/>
      <c r="J1093" s="235"/>
      <c r="K1093" s="235"/>
      <c r="L1093" s="240"/>
      <c r="M1093" s="241"/>
      <c r="N1093" s="242"/>
      <c r="O1093" s="242"/>
      <c r="P1093" s="242"/>
      <c r="Q1093" s="242"/>
      <c r="R1093" s="242"/>
      <c r="S1093" s="242"/>
      <c r="T1093" s="243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4" t="s">
        <v>301</v>
      </c>
      <c r="AU1093" s="244" t="s">
        <v>120</v>
      </c>
      <c r="AV1093" s="13" t="s">
        <v>85</v>
      </c>
      <c r="AW1093" s="13" t="s">
        <v>32</v>
      </c>
      <c r="AX1093" s="13" t="s">
        <v>77</v>
      </c>
      <c r="AY1093" s="244" t="s">
        <v>292</v>
      </c>
    </row>
    <row r="1094" s="14" customFormat="1">
      <c r="A1094" s="14"/>
      <c r="B1094" s="245"/>
      <c r="C1094" s="246"/>
      <c r="D1094" s="236" t="s">
        <v>301</v>
      </c>
      <c r="E1094" s="247" t="s">
        <v>1</v>
      </c>
      <c r="F1094" s="248" t="s">
        <v>1280</v>
      </c>
      <c r="G1094" s="246"/>
      <c r="H1094" s="249">
        <v>91.837999999999994</v>
      </c>
      <c r="I1094" s="250"/>
      <c r="J1094" s="246"/>
      <c r="K1094" s="246"/>
      <c r="L1094" s="251"/>
      <c r="M1094" s="252"/>
      <c r="N1094" s="253"/>
      <c r="O1094" s="253"/>
      <c r="P1094" s="253"/>
      <c r="Q1094" s="253"/>
      <c r="R1094" s="253"/>
      <c r="S1094" s="253"/>
      <c r="T1094" s="25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55" t="s">
        <v>301</v>
      </c>
      <c r="AU1094" s="255" t="s">
        <v>120</v>
      </c>
      <c r="AV1094" s="14" t="s">
        <v>120</v>
      </c>
      <c r="AW1094" s="14" t="s">
        <v>32</v>
      </c>
      <c r="AX1094" s="14" t="s">
        <v>77</v>
      </c>
      <c r="AY1094" s="255" t="s">
        <v>292</v>
      </c>
    </row>
    <row r="1095" s="14" customFormat="1">
      <c r="A1095" s="14"/>
      <c r="B1095" s="245"/>
      <c r="C1095" s="246"/>
      <c r="D1095" s="236" t="s">
        <v>301</v>
      </c>
      <c r="E1095" s="247" t="s">
        <v>1</v>
      </c>
      <c r="F1095" s="248" t="s">
        <v>1281</v>
      </c>
      <c r="G1095" s="246"/>
      <c r="H1095" s="249">
        <v>91.837999999999994</v>
      </c>
      <c r="I1095" s="250"/>
      <c r="J1095" s="246"/>
      <c r="K1095" s="246"/>
      <c r="L1095" s="251"/>
      <c r="M1095" s="252"/>
      <c r="N1095" s="253"/>
      <c r="O1095" s="253"/>
      <c r="P1095" s="253"/>
      <c r="Q1095" s="253"/>
      <c r="R1095" s="253"/>
      <c r="S1095" s="253"/>
      <c r="T1095" s="25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55" t="s">
        <v>301</v>
      </c>
      <c r="AU1095" s="255" t="s">
        <v>120</v>
      </c>
      <c r="AV1095" s="14" t="s">
        <v>120</v>
      </c>
      <c r="AW1095" s="14" t="s">
        <v>32</v>
      </c>
      <c r="AX1095" s="14" t="s">
        <v>77</v>
      </c>
      <c r="AY1095" s="255" t="s">
        <v>292</v>
      </c>
    </row>
    <row r="1096" s="14" customFormat="1">
      <c r="A1096" s="14"/>
      <c r="B1096" s="245"/>
      <c r="C1096" s="246"/>
      <c r="D1096" s="236" t="s">
        <v>301</v>
      </c>
      <c r="E1096" s="247" t="s">
        <v>1</v>
      </c>
      <c r="F1096" s="248" t="s">
        <v>1282</v>
      </c>
      <c r="G1096" s="246"/>
      <c r="H1096" s="249">
        <v>86.537000000000006</v>
      </c>
      <c r="I1096" s="250"/>
      <c r="J1096" s="246"/>
      <c r="K1096" s="246"/>
      <c r="L1096" s="251"/>
      <c r="M1096" s="252"/>
      <c r="N1096" s="253"/>
      <c r="O1096" s="253"/>
      <c r="P1096" s="253"/>
      <c r="Q1096" s="253"/>
      <c r="R1096" s="253"/>
      <c r="S1096" s="253"/>
      <c r="T1096" s="25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55" t="s">
        <v>301</v>
      </c>
      <c r="AU1096" s="255" t="s">
        <v>120</v>
      </c>
      <c r="AV1096" s="14" t="s">
        <v>120</v>
      </c>
      <c r="AW1096" s="14" t="s">
        <v>32</v>
      </c>
      <c r="AX1096" s="14" t="s">
        <v>77</v>
      </c>
      <c r="AY1096" s="255" t="s">
        <v>292</v>
      </c>
    </row>
    <row r="1097" s="14" customFormat="1">
      <c r="A1097" s="14"/>
      <c r="B1097" s="245"/>
      <c r="C1097" s="246"/>
      <c r="D1097" s="236" t="s">
        <v>301</v>
      </c>
      <c r="E1097" s="247" t="s">
        <v>1</v>
      </c>
      <c r="F1097" s="248" t="s">
        <v>1283</v>
      </c>
      <c r="G1097" s="246"/>
      <c r="H1097" s="249">
        <v>86.537000000000006</v>
      </c>
      <c r="I1097" s="250"/>
      <c r="J1097" s="246"/>
      <c r="K1097" s="246"/>
      <c r="L1097" s="251"/>
      <c r="M1097" s="252"/>
      <c r="N1097" s="253"/>
      <c r="O1097" s="253"/>
      <c r="P1097" s="253"/>
      <c r="Q1097" s="253"/>
      <c r="R1097" s="253"/>
      <c r="S1097" s="253"/>
      <c r="T1097" s="25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5" t="s">
        <v>301</v>
      </c>
      <c r="AU1097" s="255" t="s">
        <v>120</v>
      </c>
      <c r="AV1097" s="14" t="s">
        <v>120</v>
      </c>
      <c r="AW1097" s="14" t="s">
        <v>32</v>
      </c>
      <c r="AX1097" s="14" t="s">
        <v>77</v>
      </c>
      <c r="AY1097" s="255" t="s">
        <v>292</v>
      </c>
    </row>
    <row r="1098" s="14" customFormat="1">
      <c r="A1098" s="14"/>
      <c r="B1098" s="245"/>
      <c r="C1098" s="246"/>
      <c r="D1098" s="236" t="s">
        <v>301</v>
      </c>
      <c r="E1098" s="247" t="s">
        <v>1</v>
      </c>
      <c r="F1098" s="248" t="s">
        <v>1284</v>
      </c>
      <c r="G1098" s="246"/>
      <c r="H1098" s="249">
        <v>50.033999999999999</v>
      </c>
      <c r="I1098" s="250"/>
      <c r="J1098" s="246"/>
      <c r="K1098" s="246"/>
      <c r="L1098" s="251"/>
      <c r="M1098" s="252"/>
      <c r="N1098" s="253"/>
      <c r="O1098" s="253"/>
      <c r="P1098" s="253"/>
      <c r="Q1098" s="253"/>
      <c r="R1098" s="253"/>
      <c r="S1098" s="253"/>
      <c r="T1098" s="25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55" t="s">
        <v>301</v>
      </c>
      <c r="AU1098" s="255" t="s">
        <v>120</v>
      </c>
      <c r="AV1098" s="14" t="s">
        <v>120</v>
      </c>
      <c r="AW1098" s="14" t="s">
        <v>32</v>
      </c>
      <c r="AX1098" s="14" t="s">
        <v>77</v>
      </c>
      <c r="AY1098" s="255" t="s">
        <v>292</v>
      </c>
    </row>
    <row r="1099" s="16" customFormat="1">
      <c r="A1099" s="16"/>
      <c r="B1099" s="267"/>
      <c r="C1099" s="268"/>
      <c r="D1099" s="236" t="s">
        <v>301</v>
      </c>
      <c r="E1099" s="269" t="s">
        <v>208</v>
      </c>
      <c r="F1099" s="270" t="s">
        <v>316</v>
      </c>
      <c r="G1099" s="268"/>
      <c r="H1099" s="271">
        <v>406.78399999999999</v>
      </c>
      <c r="I1099" s="272"/>
      <c r="J1099" s="268"/>
      <c r="K1099" s="268"/>
      <c r="L1099" s="273"/>
      <c r="M1099" s="274"/>
      <c r="N1099" s="275"/>
      <c r="O1099" s="275"/>
      <c r="P1099" s="275"/>
      <c r="Q1099" s="275"/>
      <c r="R1099" s="275"/>
      <c r="S1099" s="275"/>
      <c r="T1099" s="27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T1099" s="277" t="s">
        <v>301</v>
      </c>
      <c r="AU1099" s="277" t="s">
        <v>120</v>
      </c>
      <c r="AV1099" s="16" t="s">
        <v>317</v>
      </c>
      <c r="AW1099" s="16" t="s">
        <v>32</v>
      </c>
      <c r="AX1099" s="16" t="s">
        <v>77</v>
      </c>
      <c r="AY1099" s="277" t="s">
        <v>292</v>
      </c>
    </row>
    <row r="1100" s="13" customFormat="1">
      <c r="A1100" s="13"/>
      <c r="B1100" s="234"/>
      <c r="C1100" s="235"/>
      <c r="D1100" s="236" t="s">
        <v>301</v>
      </c>
      <c r="E1100" s="237" t="s">
        <v>1</v>
      </c>
      <c r="F1100" s="238" t="s">
        <v>1285</v>
      </c>
      <c r="G1100" s="235"/>
      <c r="H1100" s="237" t="s">
        <v>1</v>
      </c>
      <c r="I1100" s="239"/>
      <c r="J1100" s="235"/>
      <c r="K1100" s="235"/>
      <c r="L1100" s="240"/>
      <c r="M1100" s="241"/>
      <c r="N1100" s="242"/>
      <c r="O1100" s="242"/>
      <c r="P1100" s="242"/>
      <c r="Q1100" s="242"/>
      <c r="R1100" s="242"/>
      <c r="S1100" s="242"/>
      <c r="T1100" s="243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44" t="s">
        <v>301</v>
      </c>
      <c r="AU1100" s="244" t="s">
        <v>120</v>
      </c>
      <c r="AV1100" s="13" t="s">
        <v>85</v>
      </c>
      <c r="AW1100" s="13" t="s">
        <v>32</v>
      </c>
      <c r="AX1100" s="13" t="s">
        <v>77</v>
      </c>
      <c r="AY1100" s="244" t="s">
        <v>292</v>
      </c>
    </row>
    <row r="1101" s="14" customFormat="1">
      <c r="A1101" s="14"/>
      <c r="B1101" s="245"/>
      <c r="C1101" s="246"/>
      <c r="D1101" s="236" t="s">
        <v>301</v>
      </c>
      <c r="E1101" s="247" t="s">
        <v>1</v>
      </c>
      <c r="F1101" s="248" t="s">
        <v>1286</v>
      </c>
      <c r="G1101" s="246"/>
      <c r="H1101" s="249">
        <v>29.625</v>
      </c>
      <c r="I1101" s="250"/>
      <c r="J1101" s="246"/>
      <c r="K1101" s="246"/>
      <c r="L1101" s="251"/>
      <c r="M1101" s="252"/>
      <c r="N1101" s="253"/>
      <c r="O1101" s="253"/>
      <c r="P1101" s="253"/>
      <c r="Q1101" s="253"/>
      <c r="R1101" s="253"/>
      <c r="S1101" s="253"/>
      <c r="T1101" s="25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5" t="s">
        <v>301</v>
      </c>
      <c r="AU1101" s="255" t="s">
        <v>120</v>
      </c>
      <c r="AV1101" s="14" t="s">
        <v>120</v>
      </c>
      <c r="AW1101" s="14" t="s">
        <v>32</v>
      </c>
      <c r="AX1101" s="14" t="s">
        <v>77</v>
      </c>
      <c r="AY1101" s="255" t="s">
        <v>292</v>
      </c>
    </row>
    <row r="1102" s="14" customFormat="1">
      <c r="A1102" s="14"/>
      <c r="B1102" s="245"/>
      <c r="C1102" s="246"/>
      <c r="D1102" s="236" t="s">
        <v>301</v>
      </c>
      <c r="E1102" s="247" t="s">
        <v>1</v>
      </c>
      <c r="F1102" s="248" t="s">
        <v>1287</v>
      </c>
      <c r="G1102" s="246"/>
      <c r="H1102" s="249">
        <v>-13.128</v>
      </c>
      <c r="I1102" s="250"/>
      <c r="J1102" s="246"/>
      <c r="K1102" s="246"/>
      <c r="L1102" s="251"/>
      <c r="M1102" s="252"/>
      <c r="N1102" s="253"/>
      <c r="O1102" s="253"/>
      <c r="P1102" s="253"/>
      <c r="Q1102" s="253"/>
      <c r="R1102" s="253"/>
      <c r="S1102" s="253"/>
      <c r="T1102" s="25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5" t="s">
        <v>301</v>
      </c>
      <c r="AU1102" s="255" t="s">
        <v>120</v>
      </c>
      <c r="AV1102" s="14" t="s">
        <v>120</v>
      </c>
      <c r="AW1102" s="14" t="s">
        <v>32</v>
      </c>
      <c r="AX1102" s="14" t="s">
        <v>77</v>
      </c>
      <c r="AY1102" s="255" t="s">
        <v>292</v>
      </c>
    </row>
    <row r="1103" s="14" customFormat="1">
      <c r="A1103" s="14"/>
      <c r="B1103" s="245"/>
      <c r="C1103" s="246"/>
      <c r="D1103" s="236" t="s">
        <v>301</v>
      </c>
      <c r="E1103" s="247" t="s">
        <v>1</v>
      </c>
      <c r="F1103" s="248" t="s">
        <v>1288</v>
      </c>
      <c r="G1103" s="246"/>
      <c r="H1103" s="249">
        <v>29.625</v>
      </c>
      <c r="I1103" s="250"/>
      <c r="J1103" s="246"/>
      <c r="K1103" s="246"/>
      <c r="L1103" s="251"/>
      <c r="M1103" s="252"/>
      <c r="N1103" s="253"/>
      <c r="O1103" s="253"/>
      <c r="P1103" s="253"/>
      <c r="Q1103" s="253"/>
      <c r="R1103" s="253"/>
      <c r="S1103" s="253"/>
      <c r="T1103" s="25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55" t="s">
        <v>301</v>
      </c>
      <c r="AU1103" s="255" t="s">
        <v>120</v>
      </c>
      <c r="AV1103" s="14" t="s">
        <v>120</v>
      </c>
      <c r="AW1103" s="14" t="s">
        <v>32</v>
      </c>
      <c r="AX1103" s="14" t="s">
        <v>77</v>
      </c>
      <c r="AY1103" s="255" t="s">
        <v>292</v>
      </c>
    </row>
    <row r="1104" s="14" customFormat="1">
      <c r="A1104" s="14"/>
      <c r="B1104" s="245"/>
      <c r="C1104" s="246"/>
      <c r="D1104" s="236" t="s">
        <v>301</v>
      </c>
      <c r="E1104" s="247" t="s">
        <v>1</v>
      </c>
      <c r="F1104" s="248" t="s">
        <v>1289</v>
      </c>
      <c r="G1104" s="246"/>
      <c r="H1104" s="249">
        <v>-13.128</v>
      </c>
      <c r="I1104" s="250"/>
      <c r="J1104" s="246"/>
      <c r="K1104" s="246"/>
      <c r="L1104" s="251"/>
      <c r="M1104" s="252"/>
      <c r="N1104" s="253"/>
      <c r="O1104" s="253"/>
      <c r="P1104" s="253"/>
      <c r="Q1104" s="253"/>
      <c r="R1104" s="253"/>
      <c r="S1104" s="253"/>
      <c r="T1104" s="25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55" t="s">
        <v>301</v>
      </c>
      <c r="AU1104" s="255" t="s">
        <v>120</v>
      </c>
      <c r="AV1104" s="14" t="s">
        <v>120</v>
      </c>
      <c r="AW1104" s="14" t="s">
        <v>32</v>
      </c>
      <c r="AX1104" s="14" t="s">
        <v>77</v>
      </c>
      <c r="AY1104" s="255" t="s">
        <v>292</v>
      </c>
    </row>
    <row r="1105" s="14" customFormat="1">
      <c r="A1105" s="14"/>
      <c r="B1105" s="245"/>
      <c r="C1105" s="246"/>
      <c r="D1105" s="236" t="s">
        <v>301</v>
      </c>
      <c r="E1105" s="247" t="s">
        <v>1</v>
      </c>
      <c r="F1105" s="248" t="s">
        <v>1290</v>
      </c>
      <c r="G1105" s="246"/>
      <c r="H1105" s="249">
        <v>27.914999999999999</v>
      </c>
      <c r="I1105" s="250"/>
      <c r="J1105" s="246"/>
      <c r="K1105" s="246"/>
      <c r="L1105" s="251"/>
      <c r="M1105" s="252"/>
      <c r="N1105" s="253"/>
      <c r="O1105" s="253"/>
      <c r="P1105" s="253"/>
      <c r="Q1105" s="253"/>
      <c r="R1105" s="253"/>
      <c r="S1105" s="253"/>
      <c r="T1105" s="25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T1105" s="255" t="s">
        <v>301</v>
      </c>
      <c r="AU1105" s="255" t="s">
        <v>120</v>
      </c>
      <c r="AV1105" s="14" t="s">
        <v>120</v>
      </c>
      <c r="AW1105" s="14" t="s">
        <v>32</v>
      </c>
      <c r="AX1105" s="14" t="s">
        <v>77</v>
      </c>
      <c r="AY1105" s="255" t="s">
        <v>292</v>
      </c>
    </row>
    <row r="1106" s="14" customFormat="1">
      <c r="A1106" s="14"/>
      <c r="B1106" s="245"/>
      <c r="C1106" s="246"/>
      <c r="D1106" s="236" t="s">
        <v>301</v>
      </c>
      <c r="E1106" s="247" t="s">
        <v>1</v>
      </c>
      <c r="F1106" s="248" t="s">
        <v>1291</v>
      </c>
      <c r="G1106" s="246"/>
      <c r="H1106" s="249">
        <v>-13.128</v>
      </c>
      <c r="I1106" s="250"/>
      <c r="J1106" s="246"/>
      <c r="K1106" s="246"/>
      <c r="L1106" s="251"/>
      <c r="M1106" s="252"/>
      <c r="N1106" s="253"/>
      <c r="O1106" s="253"/>
      <c r="P1106" s="253"/>
      <c r="Q1106" s="253"/>
      <c r="R1106" s="253"/>
      <c r="S1106" s="253"/>
      <c r="T1106" s="25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5" t="s">
        <v>301</v>
      </c>
      <c r="AU1106" s="255" t="s">
        <v>120</v>
      </c>
      <c r="AV1106" s="14" t="s">
        <v>120</v>
      </c>
      <c r="AW1106" s="14" t="s">
        <v>32</v>
      </c>
      <c r="AX1106" s="14" t="s">
        <v>77</v>
      </c>
      <c r="AY1106" s="255" t="s">
        <v>292</v>
      </c>
    </row>
    <row r="1107" s="14" customFormat="1">
      <c r="A1107" s="14"/>
      <c r="B1107" s="245"/>
      <c r="C1107" s="246"/>
      <c r="D1107" s="236" t="s">
        <v>301</v>
      </c>
      <c r="E1107" s="247" t="s">
        <v>1</v>
      </c>
      <c r="F1107" s="248" t="s">
        <v>1292</v>
      </c>
      <c r="G1107" s="246"/>
      <c r="H1107" s="249">
        <v>27.914999999999999</v>
      </c>
      <c r="I1107" s="250"/>
      <c r="J1107" s="246"/>
      <c r="K1107" s="246"/>
      <c r="L1107" s="251"/>
      <c r="M1107" s="252"/>
      <c r="N1107" s="253"/>
      <c r="O1107" s="253"/>
      <c r="P1107" s="253"/>
      <c r="Q1107" s="253"/>
      <c r="R1107" s="253"/>
      <c r="S1107" s="253"/>
      <c r="T1107" s="25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55" t="s">
        <v>301</v>
      </c>
      <c r="AU1107" s="255" t="s">
        <v>120</v>
      </c>
      <c r="AV1107" s="14" t="s">
        <v>120</v>
      </c>
      <c r="AW1107" s="14" t="s">
        <v>32</v>
      </c>
      <c r="AX1107" s="14" t="s">
        <v>77</v>
      </c>
      <c r="AY1107" s="255" t="s">
        <v>292</v>
      </c>
    </row>
    <row r="1108" s="14" customFormat="1">
      <c r="A1108" s="14"/>
      <c r="B1108" s="245"/>
      <c r="C1108" s="246"/>
      <c r="D1108" s="236" t="s">
        <v>301</v>
      </c>
      <c r="E1108" s="247" t="s">
        <v>1</v>
      </c>
      <c r="F1108" s="248" t="s">
        <v>1291</v>
      </c>
      <c r="G1108" s="246"/>
      <c r="H1108" s="249">
        <v>-13.128</v>
      </c>
      <c r="I1108" s="250"/>
      <c r="J1108" s="246"/>
      <c r="K1108" s="246"/>
      <c r="L1108" s="251"/>
      <c r="M1108" s="252"/>
      <c r="N1108" s="253"/>
      <c r="O1108" s="253"/>
      <c r="P1108" s="253"/>
      <c r="Q1108" s="253"/>
      <c r="R1108" s="253"/>
      <c r="S1108" s="253"/>
      <c r="T1108" s="25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5" t="s">
        <v>301</v>
      </c>
      <c r="AU1108" s="255" t="s">
        <v>120</v>
      </c>
      <c r="AV1108" s="14" t="s">
        <v>120</v>
      </c>
      <c r="AW1108" s="14" t="s">
        <v>32</v>
      </c>
      <c r="AX1108" s="14" t="s">
        <v>77</v>
      </c>
      <c r="AY1108" s="255" t="s">
        <v>292</v>
      </c>
    </row>
    <row r="1109" s="16" customFormat="1">
      <c r="A1109" s="16"/>
      <c r="B1109" s="267"/>
      <c r="C1109" s="268"/>
      <c r="D1109" s="236" t="s">
        <v>301</v>
      </c>
      <c r="E1109" s="269" t="s">
        <v>211</v>
      </c>
      <c r="F1109" s="270" t="s">
        <v>316</v>
      </c>
      <c r="G1109" s="268"/>
      <c r="H1109" s="271">
        <v>62.567999999999998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T1109" s="277" t="s">
        <v>301</v>
      </c>
      <c r="AU1109" s="277" t="s">
        <v>120</v>
      </c>
      <c r="AV1109" s="16" t="s">
        <v>317</v>
      </c>
      <c r="AW1109" s="16" t="s">
        <v>32</v>
      </c>
      <c r="AX1109" s="16" t="s">
        <v>77</v>
      </c>
      <c r="AY1109" s="277" t="s">
        <v>292</v>
      </c>
    </row>
    <row r="1110" s="13" customFormat="1">
      <c r="A1110" s="13"/>
      <c r="B1110" s="234"/>
      <c r="C1110" s="235"/>
      <c r="D1110" s="236" t="s">
        <v>301</v>
      </c>
      <c r="E1110" s="237" t="s">
        <v>1</v>
      </c>
      <c r="F1110" s="238" t="s">
        <v>227</v>
      </c>
      <c r="G1110" s="235"/>
      <c r="H1110" s="237" t="s">
        <v>1</v>
      </c>
      <c r="I1110" s="239"/>
      <c r="J1110" s="235"/>
      <c r="K1110" s="235"/>
      <c r="L1110" s="240"/>
      <c r="M1110" s="241"/>
      <c r="N1110" s="242"/>
      <c r="O1110" s="242"/>
      <c r="P1110" s="242"/>
      <c r="Q1110" s="242"/>
      <c r="R1110" s="242"/>
      <c r="S1110" s="242"/>
      <c r="T1110" s="243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44" t="s">
        <v>301</v>
      </c>
      <c r="AU1110" s="244" t="s">
        <v>120</v>
      </c>
      <c r="AV1110" s="13" t="s">
        <v>85</v>
      </c>
      <c r="AW1110" s="13" t="s">
        <v>32</v>
      </c>
      <c r="AX1110" s="13" t="s">
        <v>77</v>
      </c>
      <c r="AY1110" s="244" t="s">
        <v>292</v>
      </c>
    </row>
    <row r="1111" s="14" customFormat="1">
      <c r="A1111" s="14"/>
      <c r="B1111" s="245"/>
      <c r="C1111" s="246"/>
      <c r="D1111" s="236" t="s">
        <v>301</v>
      </c>
      <c r="E1111" s="247" t="s">
        <v>1</v>
      </c>
      <c r="F1111" s="248" t="s">
        <v>1293</v>
      </c>
      <c r="G1111" s="246"/>
      <c r="H1111" s="249">
        <v>8.0700000000000003</v>
      </c>
      <c r="I1111" s="250"/>
      <c r="J1111" s="246"/>
      <c r="K1111" s="246"/>
      <c r="L1111" s="251"/>
      <c r="M1111" s="252"/>
      <c r="N1111" s="253"/>
      <c r="O1111" s="253"/>
      <c r="P1111" s="253"/>
      <c r="Q1111" s="253"/>
      <c r="R1111" s="253"/>
      <c r="S1111" s="253"/>
      <c r="T1111" s="25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T1111" s="255" t="s">
        <v>301</v>
      </c>
      <c r="AU1111" s="255" t="s">
        <v>120</v>
      </c>
      <c r="AV1111" s="14" t="s">
        <v>120</v>
      </c>
      <c r="AW1111" s="14" t="s">
        <v>32</v>
      </c>
      <c r="AX1111" s="14" t="s">
        <v>77</v>
      </c>
      <c r="AY1111" s="255" t="s">
        <v>292</v>
      </c>
    </row>
    <row r="1112" s="14" customFormat="1">
      <c r="A1112" s="14"/>
      <c r="B1112" s="245"/>
      <c r="C1112" s="246"/>
      <c r="D1112" s="236" t="s">
        <v>301</v>
      </c>
      <c r="E1112" s="247" t="s">
        <v>1</v>
      </c>
      <c r="F1112" s="248" t="s">
        <v>1294</v>
      </c>
      <c r="G1112" s="246"/>
      <c r="H1112" s="249">
        <v>-4.1130000000000004</v>
      </c>
      <c r="I1112" s="250"/>
      <c r="J1112" s="246"/>
      <c r="K1112" s="246"/>
      <c r="L1112" s="251"/>
      <c r="M1112" s="252"/>
      <c r="N1112" s="253"/>
      <c r="O1112" s="253"/>
      <c r="P1112" s="253"/>
      <c r="Q1112" s="253"/>
      <c r="R1112" s="253"/>
      <c r="S1112" s="253"/>
      <c r="T1112" s="25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5" t="s">
        <v>301</v>
      </c>
      <c r="AU1112" s="255" t="s">
        <v>120</v>
      </c>
      <c r="AV1112" s="14" t="s">
        <v>120</v>
      </c>
      <c r="AW1112" s="14" t="s">
        <v>32</v>
      </c>
      <c r="AX1112" s="14" t="s">
        <v>77</v>
      </c>
      <c r="AY1112" s="255" t="s">
        <v>292</v>
      </c>
    </row>
    <row r="1113" s="16" customFormat="1">
      <c r="A1113" s="16"/>
      <c r="B1113" s="267"/>
      <c r="C1113" s="268"/>
      <c r="D1113" s="236" t="s">
        <v>301</v>
      </c>
      <c r="E1113" s="269" t="s">
        <v>226</v>
      </c>
      <c r="F1113" s="270" t="s">
        <v>316</v>
      </c>
      <c r="G1113" s="268"/>
      <c r="H1113" s="271">
        <v>3.9569999999999999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T1113" s="277" t="s">
        <v>301</v>
      </c>
      <c r="AU1113" s="277" t="s">
        <v>120</v>
      </c>
      <c r="AV1113" s="16" t="s">
        <v>317</v>
      </c>
      <c r="AW1113" s="16" t="s">
        <v>32</v>
      </c>
      <c r="AX1113" s="16" t="s">
        <v>77</v>
      </c>
      <c r="AY1113" s="277" t="s">
        <v>292</v>
      </c>
    </row>
    <row r="1114" s="15" customFormat="1">
      <c r="A1114" s="15"/>
      <c r="B1114" s="256"/>
      <c r="C1114" s="257"/>
      <c r="D1114" s="236" t="s">
        <v>301</v>
      </c>
      <c r="E1114" s="258" t="s">
        <v>1</v>
      </c>
      <c r="F1114" s="259" t="s">
        <v>304</v>
      </c>
      <c r="G1114" s="257"/>
      <c r="H1114" s="260">
        <v>473.30900000000008</v>
      </c>
      <c r="I1114" s="261"/>
      <c r="J1114" s="257"/>
      <c r="K1114" s="257"/>
      <c r="L1114" s="262"/>
      <c r="M1114" s="263"/>
      <c r="N1114" s="264"/>
      <c r="O1114" s="264"/>
      <c r="P1114" s="264"/>
      <c r="Q1114" s="264"/>
      <c r="R1114" s="264"/>
      <c r="S1114" s="264"/>
      <c r="T1114" s="265"/>
      <c r="U1114" s="15"/>
      <c r="V1114" s="15"/>
      <c r="W1114" s="15"/>
      <c r="X1114" s="15"/>
      <c r="Y1114" s="15"/>
      <c r="Z1114" s="15"/>
      <c r="AA1114" s="15"/>
      <c r="AB1114" s="15"/>
      <c r="AC1114" s="15"/>
      <c r="AD1114" s="15"/>
      <c r="AE1114" s="15"/>
      <c r="AT1114" s="266" t="s">
        <v>301</v>
      </c>
      <c r="AU1114" s="266" t="s">
        <v>120</v>
      </c>
      <c r="AV1114" s="15" t="s">
        <v>299</v>
      </c>
      <c r="AW1114" s="15" t="s">
        <v>32</v>
      </c>
      <c r="AX1114" s="15" t="s">
        <v>85</v>
      </c>
      <c r="AY1114" s="266" t="s">
        <v>292</v>
      </c>
    </row>
    <row r="1115" s="2" customFormat="1" ht="24.15" customHeight="1">
      <c r="A1115" s="39"/>
      <c r="B1115" s="40"/>
      <c r="C1115" s="278" t="s">
        <v>1295</v>
      </c>
      <c r="D1115" s="278" t="s">
        <v>626</v>
      </c>
      <c r="E1115" s="279" t="s">
        <v>1296</v>
      </c>
      <c r="F1115" s="280" t="s">
        <v>1297</v>
      </c>
      <c r="G1115" s="281" t="s">
        <v>297</v>
      </c>
      <c r="H1115" s="282">
        <v>520.63999999999999</v>
      </c>
      <c r="I1115" s="283"/>
      <c r="J1115" s="284">
        <f>ROUND(I1115*H1115,2)</f>
        <v>0</v>
      </c>
      <c r="K1115" s="280" t="s">
        <v>298</v>
      </c>
      <c r="L1115" s="285"/>
      <c r="M1115" s="286" t="s">
        <v>1</v>
      </c>
      <c r="N1115" s="287" t="s">
        <v>43</v>
      </c>
      <c r="O1115" s="92"/>
      <c r="P1115" s="230">
        <f>O1115*H1115</f>
        <v>0</v>
      </c>
      <c r="Q1115" s="230">
        <v>0.00175</v>
      </c>
      <c r="R1115" s="230">
        <f>Q1115*H1115</f>
        <v>0.91112000000000004</v>
      </c>
      <c r="S1115" s="230">
        <v>0</v>
      </c>
      <c r="T1115" s="231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32" t="s">
        <v>357</v>
      </c>
      <c r="AT1115" s="232" t="s">
        <v>626</v>
      </c>
      <c r="AU1115" s="232" t="s">
        <v>120</v>
      </c>
      <c r="AY1115" s="18" t="s">
        <v>292</v>
      </c>
      <c r="BE1115" s="233">
        <f>IF(N1115="základní",J1115,0)</f>
        <v>0</v>
      </c>
      <c r="BF1115" s="233">
        <f>IF(N1115="snížená",J1115,0)</f>
        <v>0</v>
      </c>
      <c r="BG1115" s="233">
        <f>IF(N1115="zákl. přenesená",J1115,0)</f>
        <v>0</v>
      </c>
      <c r="BH1115" s="233">
        <f>IF(N1115="sníž. přenesená",J1115,0)</f>
        <v>0</v>
      </c>
      <c r="BI1115" s="233">
        <f>IF(N1115="nulová",J1115,0)</f>
        <v>0</v>
      </c>
      <c r="BJ1115" s="18" t="s">
        <v>120</v>
      </c>
      <c r="BK1115" s="233">
        <f>ROUND(I1115*H1115,2)</f>
        <v>0</v>
      </c>
      <c r="BL1115" s="18" t="s">
        <v>299</v>
      </c>
      <c r="BM1115" s="232" t="s">
        <v>1298</v>
      </c>
    </row>
    <row r="1116" s="14" customFormat="1">
      <c r="A1116" s="14"/>
      <c r="B1116" s="245"/>
      <c r="C1116" s="246"/>
      <c r="D1116" s="236" t="s">
        <v>301</v>
      </c>
      <c r="E1116" s="246"/>
      <c r="F1116" s="248" t="s">
        <v>1299</v>
      </c>
      <c r="G1116" s="246"/>
      <c r="H1116" s="249">
        <v>520.63999999999999</v>
      </c>
      <c r="I1116" s="250"/>
      <c r="J1116" s="246"/>
      <c r="K1116" s="246"/>
      <c r="L1116" s="251"/>
      <c r="M1116" s="252"/>
      <c r="N1116" s="253"/>
      <c r="O1116" s="253"/>
      <c r="P1116" s="253"/>
      <c r="Q1116" s="253"/>
      <c r="R1116" s="253"/>
      <c r="S1116" s="253"/>
      <c r="T1116" s="25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T1116" s="255" t="s">
        <v>301</v>
      </c>
      <c r="AU1116" s="255" t="s">
        <v>120</v>
      </c>
      <c r="AV1116" s="14" t="s">
        <v>120</v>
      </c>
      <c r="AW1116" s="14" t="s">
        <v>4</v>
      </c>
      <c r="AX1116" s="14" t="s">
        <v>85</v>
      </c>
      <c r="AY1116" s="255" t="s">
        <v>292</v>
      </c>
    </row>
    <row r="1117" s="2" customFormat="1" ht="37.8" customHeight="1">
      <c r="A1117" s="39"/>
      <c r="B1117" s="40"/>
      <c r="C1117" s="221" t="s">
        <v>1300</v>
      </c>
      <c r="D1117" s="221" t="s">
        <v>294</v>
      </c>
      <c r="E1117" s="222" t="s">
        <v>1301</v>
      </c>
      <c r="F1117" s="223" t="s">
        <v>1302</v>
      </c>
      <c r="G1117" s="224" t="s">
        <v>297</v>
      </c>
      <c r="H1117" s="225">
        <v>473.30900000000003</v>
      </c>
      <c r="I1117" s="226"/>
      <c r="J1117" s="227">
        <f>ROUND(I1117*H1117,2)</f>
        <v>0</v>
      </c>
      <c r="K1117" s="223" t="s">
        <v>298</v>
      </c>
      <c r="L1117" s="45"/>
      <c r="M1117" s="228" t="s">
        <v>1</v>
      </c>
      <c r="N1117" s="229" t="s">
        <v>43</v>
      </c>
      <c r="O1117" s="92"/>
      <c r="P1117" s="230">
        <f>O1117*H1117</f>
        <v>0</v>
      </c>
      <c r="Q1117" s="230">
        <v>0.0061399999999999996</v>
      </c>
      <c r="R1117" s="230">
        <f>Q1117*H1117</f>
        <v>2.9061172599999998</v>
      </c>
      <c r="S1117" s="230">
        <v>0</v>
      </c>
      <c r="T1117" s="231">
        <f>S1117*H1117</f>
        <v>0</v>
      </c>
      <c r="U1117" s="39"/>
      <c r="V1117" s="39"/>
      <c r="W1117" s="39"/>
      <c r="X1117" s="39"/>
      <c r="Y1117" s="39"/>
      <c r="Z1117" s="39"/>
      <c r="AA1117" s="39"/>
      <c r="AB1117" s="39"/>
      <c r="AC1117" s="39"/>
      <c r="AD1117" s="39"/>
      <c r="AE1117" s="39"/>
      <c r="AR1117" s="232" t="s">
        <v>299</v>
      </c>
      <c r="AT1117" s="232" t="s">
        <v>294</v>
      </c>
      <c r="AU1117" s="232" t="s">
        <v>120</v>
      </c>
      <c r="AY1117" s="18" t="s">
        <v>292</v>
      </c>
      <c r="BE1117" s="233">
        <f>IF(N1117="základní",J1117,0)</f>
        <v>0</v>
      </c>
      <c r="BF1117" s="233">
        <f>IF(N1117="snížená",J1117,0)</f>
        <v>0</v>
      </c>
      <c r="BG1117" s="233">
        <f>IF(N1117="zákl. přenesená",J1117,0)</f>
        <v>0</v>
      </c>
      <c r="BH1117" s="233">
        <f>IF(N1117="sníž. přenesená",J1117,0)</f>
        <v>0</v>
      </c>
      <c r="BI1117" s="233">
        <f>IF(N1117="nulová",J1117,0)</f>
        <v>0</v>
      </c>
      <c r="BJ1117" s="18" t="s">
        <v>120</v>
      </c>
      <c r="BK1117" s="233">
        <f>ROUND(I1117*H1117,2)</f>
        <v>0</v>
      </c>
      <c r="BL1117" s="18" t="s">
        <v>299</v>
      </c>
      <c r="BM1117" s="232" t="s">
        <v>1303</v>
      </c>
    </row>
    <row r="1118" s="14" customFormat="1">
      <c r="A1118" s="14"/>
      <c r="B1118" s="245"/>
      <c r="C1118" s="246"/>
      <c r="D1118" s="236" t="s">
        <v>301</v>
      </c>
      <c r="E1118" s="247" t="s">
        <v>1</v>
      </c>
      <c r="F1118" s="248" t="s">
        <v>1304</v>
      </c>
      <c r="G1118" s="246"/>
      <c r="H1118" s="249">
        <v>473.30900000000003</v>
      </c>
      <c r="I1118" s="250"/>
      <c r="J1118" s="246"/>
      <c r="K1118" s="246"/>
      <c r="L1118" s="251"/>
      <c r="M1118" s="252"/>
      <c r="N1118" s="253"/>
      <c r="O1118" s="253"/>
      <c r="P1118" s="253"/>
      <c r="Q1118" s="253"/>
      <c r="R1118" s="253"/>
      <c r="S1118" s="253"/>
      <c r="T1118" s="25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5" t="s">
        <v>301</v>
      </c>
      <c r="AU1118" s="255" t="s">
        <v>120</v>
      </c>
      <c r="AV1118" s="14" t="s">
        <v>120</v>
      </c>
      <c r="AW1118" s="14" t="s">
        <v>32</v>
      </c>
      <c r="AX1118" s="14" t="s">
        <v>85</v>
      </c>
      <c r="AY1118" s="255" t="s">
        <v>292</v>
      </c>
    </row>
    <row r="1119" s="2" customFormat="1" ht="24.15" customHeight="1">
      <c r="A1119" s="39"/>
      <c r="B1119" s="40"/>
      <c r="C1119" s="278" t="s">
        <v>1305</v>
      </c>
      <c r="D1119" s="278" t="s">
        <v>626</v>
      </c>
      <c r="E1119" s="279" t="s">
        <v>1306</v>
      </c>
      <c r="F1119" s="280" t="s">
        <v>1307</v>
      </c>
      <c r="G1119" s="281" t="s">
        <v>297</v>
      </c>
      <c r="H1119" s="282">
        <v>520.63999999999999</v>
      </c>
      <c r="I1119" s="283"/>
      <c r="J1119" s="284">
        <f>ROUND(I1119*H1119,2)</f>
        <v>0</v>
      </c>
      <c r="K1119" s="280" t="s">
        <v>298</v>
      </c>
      <c r="L1119" s="285"/>
      <c r="M1119" s="286" t="s">
        <v>1</v>
      </c>
      <c r="N1119" s="287" t="s">
        <v>43</v>
      </c>
      <c r="O1119" s="92"/>
      <c r="P1119" s="230">
        <f>O1119*H1119</f>
        <v>0</v>
      </c>
      <c r="Q1119" s="230">
        <v>0.0048999999999999998</v>
      </c>
      <c r="R1119" s="230">
        <f>Q1119*H1119</f>
        <v>2.5511360000000001</v>
      </c>
      <c r="S1119" s="230">
        <v>0</v>
      </c>
      <c r="T1119" s="231">
        <f>S1119*H1119</f>
        <v>0</v>
      </c>
      <c r="U1119" s="39"/>
      <c r="V1119" s="39"/>
      <c r="W1119" s="39"/>
      <c r="X1119" s="39"/>
      <c r="Y1119" s="39"/>
      <c r="Z1119" s="39"/>
      <c r="AA1119" s="39"/>
      <c r="AB1119" s="39"/>
      <c r="AC1119" s="39"/>
      <c r="AD1119" s="39"/>
      <c r="AE1119" s="39"/>
      <c r="AR1119" s="232" t="s">
        <v>357</v>
      </c>
      <c r="AT1119" s="232" t="s">
        <v>626</v>
      </c>
      <c r="AU1119" s="232" t="s">
        <v>120</v>
      </c>
      <c r="AY1119" s="18" t="s">
        <v>292</v>
      </c>
      <c r="BE1119" s="233">
        <f>IF(N1119="základní",J1119,0)</f>
        <v>0</v>
      </c>
      <c r="BF1119" s="233">
        <f>IF(N1119="snížená",J1119,0)</f>
        <v>0</v>
      </c>
      <c r="BG1119" s="233">
        <f>IF(N1119="zákl. přenesená",J1119,0)</f>
        <v>0</v>
      </c>
      <c r="BH1119" s="233">
        <f>IF(N1119="sníž. přenesená",J1119,0)</f>
        <v>0</v>
      </c>
      <c r="BI1119" s="233">
        <f>IF(N1119="nulová",J1119,0)</f>
        <v>0</v>
      </c>
      <c r="BJ1119" s="18" t="s">
        <v>120</v>
      </c>
      <c r="BK1119" s="233">
        <f>ROUND(I1119*H1119,2)</f>
        <v>0</v>
      </c>
      <c r="BL1119" s="18" t="s">
        <v>299</v>
      </c>
      <c r="BM1119" s="232" t="s">
        <v>1308</v>
      </c>
    </row>
    <row r="1120" s="14" customFormat="1">
      <c r="A1120" s="14"/>
      <c r="B1120" s="245"/>
      <c r="C1120" s="246"/>
      <c r="D1120" s="236" t="s">
        <v>301</v>
      </c>
      <c r="E1120" s="246"/>
      <c r="F1120" s="248" t="s">
        <v>1299</v>
      </c>
      <c r="G1120" s="246"/>
      <c r="H1120" s="249">
        <v>520.63999999999999</v>
      </c>
      <c r="I1120" s="250"/>
      <c r="J1120" s="246"/>
      <c r="K1120" s="246"/>
      <c r="L1120" s="251"/>
      <c r="M1120" s="252"/>
      <c r="N1120" s="253"/>
      <c r="O1120" s="253"/>
      <c r="P1120" s="253"/>
      <c r="Q1120" s="253"/>
      <c r="R1120" s="253"/>
      <c r="S1120" s="253"/>
      <c r="T1120" s="25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T1120" s="255" t="s">
        <v>301</v>
      </c>
      <c r="AU1120" s="255" t="s">
        <v>120</v>
      </c>
      <c r="AV1120" s="14" t="s">
        <v>120</v>
      </c>
      <c r="AW1120" s="14" t="s">
        <v>4</v>
      </c>
      <c r="AX1120" s="14" t="s">
        <v>85</v>
      </c>
      <c r="AY1120" s="255" t="s">
        <v>292</v>
      </c>
    </row>
    <row r="1121" s="2" customFormat="1" ht="44.25" customHeight="1">
      <c r="A1121" s="39"/>
      <c r="B1121" s="40"/>
      <c r="C1121" s="221" t="s">
        <v>1309</v>
      </c>
      <c r="D1121" s="221" t="s">
        <v>294</v>
      </c>
      <c r="E1121" s="222" t="s">
        <v>1310</v>
      </c>
      <c r="F1121" s="223" t="s">
        <v>1311</v>
      </c>
      <c r="G1121" s="224" t="s">
        <v>297</v>
      </c>
      <c r="H1121" s="225">
        <v>95.280000000000001</v>
      </c>
      <c r="I1121" s="226"/>
      <c r="J1121" s="227">
        <f>ROUND(I1121*H1121,2)</f>
        <v>0</v>
      </c>
      <c r="K1121" s="223" t="s">
        <v>298</v>
      </c>
      <c r="L1121" s="45"/>
      <c r="M1121" s="228" t="s">
        <v>1</v>
      </c>
      <c r="N1121" s="229" t="s">
        <v>43</v>
      </c>
      <c r="O1121" s="92"/>
      <c r="P1121" s="230">
        <f>O1121*H1121</f>
        <v>0</v>
      </c>
      <c r="Q1121" s="230">
        <v>0.011520000000000001</v>
      </c>
      <c r="R1121" s="230">
        <f>Q1121*H1121</f>
        <v>1.0976256</v>
      </c>
      <c r="S1121" s="230">
        <v>0</v>
      </c>
      <c r="T1121" s="231">
        <f>S1121*H1121</f>
        <v>0</v>
      </c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R1121" s="232" t="s">
        <v>299</v>
      </c>
      <c r="AT1121" s="232" t="s">
        <v>294</v>
      </c>
      <c r="AU1121" s="232" t="s">
        <v>120</v>
      </c>
      <c r="AY1121" s="18" t="s">
        <v>292</v>
      </c>
      <c r="BE1121" s="233">
        <f>IF(N1121="základní",J1121,0)</f>
        <v>0</v>
      </c>
      <c r="BF1121" s="233">
        <f>IF(N1121="snížená",J1121,0)</f>
        <v>0</v>
      </c>
      <c r="BG1121" s="233">
        <f>IF(N1121="zákl. přenesená",J1121,0)</f>
        <v>0</v>
      </c>
      <c r="BH1121" s="233">
        <f>IF(N1121="sníž. přenesená",J1121,0)</f>
        <v>0</v>
      </c>
      <c r="BI1121" s="233">
        <f>IF(N1121="nulová",J1121,0)</f>
        <v>0</v>
      </c>
      <c r="BJ1121" s="18" t="s">
        <v>120</v>
      </c>
      <c r="BK1121" s="233">
        <f>ROUND(I1121*H1121,2)</f>
        <v>0</v>
      </c>
      <c r="BL1121" s="18" t="s">
        <v>299</v>
      </c>
      <c r="BM1121" s="232" t="s">
        <v>1312</v>
      </c>
    </row>
    <row r="1122" s="13" customFormat="1">
      <c r="A1122" s="13"/>
      <c r="B1122" s="234"/>
      <c r="C1122" s="235"/>
      <c r="D1122" s="236" t="s">
        <v>301</v>
      </c>
      <c r="E1122" s="237" t="s">
        <v>1</v>
      </c>
      <c r="F1122" s="238" t="s">
        <v>224</v>
      </c>
      <c r="G1122" s="235"/>
      <c r="H1122" s="237" t="s">
        <v>1</v>
      </c>
      <c r="I1122" s="239"/>
      <c r="J1122" s="235"/>
      <c r="K1122" s="235"/>
      <c r="L1122" s="240"/>
      <c r="M1122" s="241"/>
      <c r="N1122" s="242"/>
      <c r="O1122" s="242"/>
      <c r="P1122" s="242"/>
      <c r="Q1122" s="242"/>
      <c r="R1122" s="242"/>
      <c r="S1122" s="242"/>
      <c r="T1122" s="243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44" t="s">
        <v>301</v>
      </c>
      <c r="AU1122" s="244" t="s">
        <v>120</v>
      </c>
      <c r="AV1122" s="13" t="s">
        <v>85</v>
      </c>
      <c r="AW1122" s="13" t="s">
        <v>32</v>
      </c>
      <c r="AX1122" s="13" t="s">
        <v>77</v>
      </c>
      <c r="AY1122" s="244" t="s">
        <v>292</v>
      </c>
    </row>
    <row r="1123" s="14" customFormat="1">
      <c r="A1123" s="14"/>
      <c r="B1123" s="245"/>
      <c r="C1123" s="246"/>
      <c r="D1123" s="236" t="s">
        <v>301</v>
      </c>
      <c r="E1123" s="247" t="s">
        <v>1</v>
      </c>
      <c r="F1123" s="248" t="s">
        <v>1313</v>
      </c>
      <c r="G1123" s="246"/>
      <c r="H1123" s="249">
        <v>23.82</v>
      </c>
      <c r="I1123" s="250"/>
      <c r="J1123" s="246"/>
      <c r="K1123" s="246"/>
      <c r="L1123" s="251"/>
      <c r="M1123" s="252"/>
      <c r="N1123" s="253"/>
      <c r="O1123" s="253"/>
      <c r="P1123" s="253"/>
      <c r="Q1123" s="253"/>
      <c r="R1123" s="253"/>
      <c r="S1123" s="253"/>
      <c r="T1123" s="25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55" t="s">
        <v>301</v>
      </c>
      <c r="AU1123" s="255" t="s">
        <v>120</v>
      </c>
      <c r="AV1123" s="14" t="s">
        <v>120</v>
      </c>
      <c r="AW1123" s="14" t="s">
        <v>32</v>
      </c>
      <c r="AX1123" s="14" t="s">
        <v>77</v>
      </c>
      <c r="AY1123" s="255" t="s">
        <v>292</v>
      </c>
    </row>
    <row r="1124" s="14" customFormat="1">
      <c r="A1124" s="14"/>
      <c r="B1124" s="245"/>
      <c r="C1124" s="246"/>
      <c r="D1124" s="236" t="s">
        <v>301</v>
      </c>
      <c r="E1124" s="247" t="s">
        <v>1</v>
      </c>
      <c r="F1124" s="248" t="s">
        <v>1314</v>
      </c>
      <c r="G1124" s="246"/>
      <c r="H1124" s="249">
        <v>23.82</v>
      </c>
      <c r="I1124" s="250"/>
      <c r="J1124" s="246"/>
      <c r="K1124" s="246"/>
      <c r="L1124" s="251"/>
      <c r="M1124" s="252"/>
      <c r="N1124" s="253"/>
      <c r="O1124" s="253"/>
      <c r="P1124" s="253"/>
      <c r="Q1124" s="253"/>
      <c r="R1124" s="253"/>
      <c r="S1124" s="253"/>
      <c r="T1124" s="25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T1124" s="255" t="s">
        <v>301</v>
      </c>
      <c r="AU1124" s="255" t="s">
        <v>120</v>
      </c>
      <c r="AV1124" s="14" t="s">
        <v>120</v>
      </c>
      <c r="AW1124" s="14" t="s">
        <v>32</v>
      </c>
      <c r="AX1124" s="14" t="s">
        <v>77</v>
      </c>
      <c r="AY1124" s="255" t="s">
        <v>292</v>
      </c>
    </row>
    <row r="1125" s="14" customFormat="1">
      <c r="A1125" s="14"/>
      <c r="B1125" s="245"/>
      <c r="C1125" s="246"/>
      <c r="D1125" s="236" t="s">
        <v>301</v>
      </c>
      <c r="E1125" s="247" t="s">
        <v>1</v>
      </c>
      <c r="F1125" s="248" t="s">
        <v>1315</v>
      </c>
      <c r="G1125" s="246"/>
      <c r="H1125" s="249">
        <v>23.82</v>
      </c>
      <c r="I1125" s="250"/>
      <c r="J1125" s="246"/>
      <c r="K1125" s="246"/>
      <c r="L1125" s="251"/>
      <c r="M1125" s="252"/>
      <c r="N1125" s="253"/>
      <c r="O1125" s="253"/>
      <c r="P1125" s="253"/>
      <c r="Q1125" s="253"/>
      <c r="R1125" s="253"/>
      <c r="S1125" s="253"/>
      <c r="T1125" s="25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55" t="s">
        <v>301</v>
      </c>
      <c r="AU1125" s="255" t="s">
        <v>120</v>
      </c>
      <c r="AV1125" s="14" t="s">
        <v>120</v>
      </c>
      <c r="AW1125" s="14" t="s">
        <v>32</v>
      </c>
      <c r="AX1125" s="14" t="s">
        <v>77</v>
      </c>
      <c r="AY1125" s="255" t="s">
        <v>292</v>
      </c>
    </row>
    <row r="1126" s="14" customFormat="1">
      <c r="A1126" s="14"/>
      <c r="B1126" s="245"/>
      <c r="C1126" s="246"/>
      <c r="D1126" s="236" t="s">
        <v>301</v>
      </c>
      <c r="E1126" s="247" t="s">
        <v>1</v>
      </c>
      <c r="F1126" s="248" t="s">
        <v>1316</v>
      </c>
      <c r="G1126" s="246"/>
      <c r="H1126" s="249">
        <v>23.82</v>
      </c>
      <c r="I1126" s="250"/>
      <c r="J1126" s="246"/>
      <c r="K1126" s="246"/>
      <c r="L1126" s="251"/>
      <c r="M1126" s="252"/>
      <c r="N1126" s="253"/>
      <c r="O1126" s="253"/>
      <c r="P1126" s="253"/>
      <c r="Q1126" s="253"/>
      <c r="R1126" s="253"/>
      <c r="S1126" s="253"/>
      <c r="T1126" s="25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T1126" s="255" t="s">
        <v>301</v>
      </c>
      <c r="AU1126" s="255" t="s">
        <v>120</v>
      </c>
      <c r="AV1126" s="14" t="s">
        <v>120</v>
      </c>
      <c r="AW1126" s="14" t="s">
        <v>32</v>
      </c>
      <c r="AX1126" s="14" t="s">
        <v>77</v>
      </c>
      <c r="AY1126" s="255" t="s">
        <v>292</v>
      </c>
    </row>
    <row r="1127" s="16" customFormat="1">
      <c r="A1127" s="16"/>
      <c r="B1127" s="267"/>
      <c r="C1127" s="268"/>
      <c r="D1127" s="236" t="s">
        <v>301</v>
      </c>
      <c r="E1127" s="269" t="s">
        <v>223</v>
      </c>
      <c r="F1127" s="270" t="s">
        <v>316</v>
      </c>
      <c r="G1127" s="268"/>
      <c r="H1127" s="271">
        <v>95.280000000000001</v>
      </c>
      <c r="I1127" s="272"/>
      <c r="J1127" s="268"/>
      <c r="K1127" s="268"/>
      <c r="L1127" s="273"/>
      <c r="M1127" s="274"/>
      <c r="N1127" s="275"/>
      <c r="O1127" s="275"/>
      <c r="P1127" s="275"/>
      <c r="Q1127" s="275"/>
      <c r="R1127" s="275"/>
      <c r="S1127" s="275"/>
      <c r="T1127" s="27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T1127" s="277" t="s">
        <v>301</v>
      </c>
      <c r="AU1127" s="277" t="s">
        <v>120</v>
      </c>
      <c r="AV1127" s="16" t="s">
        <v>317</v>
      </c>
      <c r="AW1127" s="16" t="s">
        <v>32</v>
      </c>
      <c r="AX1127" s="16" t="s">
        <v>77</v>
      </c>
      <c r="AY1127" s="277" t="s">
        <v>292</v>
      </c>
    </row>
    <row r="1128" s="15" customFormat="1">
      <c r="A1128" s="15"/>
      <c r="B1128" s="256"/>
      <c r="C1128" s="257"/>
      <c r="D1128" s="236" t="s">
        <v>301</v>
      </c>
      <c r="E1128" s="258" t="s">
        <v>1</v>
      </c>
      <c r="F1128" s="259" t="s">
        <v>304</v>
      </c>
      <c r="G1128" s="257"/>
      <c r="H1128" s="260">
        <v>95.280000000000001</v>
      </c>
      <c r="I1128" s="261"/>
      <c r="J1128" s="257"/>
      <c r="K1128" s="257"/>
      <c r="L1128" s="262"/>
      <c r="M1128" s="263"/>
      <c r="N1128" s="264"/>
      <c r="O1128" s="264"/>
      <c r="P1128" s="264"/>
      <c r="Q1128" s="264"/>
      <c r="R1128" s="264"/>
      <c r="S1128" s="264"/>
      <c r="T1128" s="26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T1128" s="266" t="s">
        <v>301</v>
      </c>
      <c r="AU1128" s="266" t="s">
        <v>120</v>
      </c>
      <c r="AV1128" s="15" t="s">
        <v>299</v>
      </c>
      <c r="AW1128" s="15" t="s">
        <v>32</v>
      </c>
      <c r="AX1128" s="15" t="s">
        <v>85</v>
      </c>
      <c r="AY1128" s="266" t="s">
        <v>292</v>
      </c>
    </row>
    <row r="1129" s="2" customFormat="1" ht="24.15" customHeight="1">
      <c r="A1129" s="39"/>
      <c r="B1129" s="40"/>
      <c r="C1129" s="278" t="s">
        <v>1317</v>
      </c>
      <c r="D1129" s="278" t="s">
        <v>626</v>
      </c>
      <c r="E1129" s="279" t="s">
        <v>1318</v>
      </c>
      <c r="F1129" s="280" t="s">
        <v>1319</v>
      </c>
      <c r="G1129" s="281" t="s">
        <v>297</v>
      </c>
      <c r="H1129" s="282">
        <v>104.80800000000001</v>
      </c>
      <c r="I1129" s="283"/>
      <c r="J1129" s="284">
        <f>ROUND(I1129*H1129,2)</f>
        <v>0</v>
      </c>
      <c r="K1129" s="280" t="s">
        <v>298</v>
      </c>
      <c r="L1129" s="285"/>
      <c r="M1129" s="286" t="s">
        <v>1</v>
      </c>
      <c r="N1129" s="287" t="s">
        <v>43</v>
      </c>
      <c r="O1129" s="92"/>
      <c r="P1129" s="230">
        <f>O1129*H1129</f>
        <v>0</v>
      </c>
      <c r="Q1129" s="230">
        <v>0.0135</v>
      </c>
      <c r="R1129" s="230">
        <f>Q1129*H1129</f>
        <v>1.4149080000000001</v>
      </c>
      <c r="S1129" s="230">
        <v>0</v>
      </c>
      <c r="T1129" s="231">
        <f>S1129*H1129</f>
        <v>0</v>
      </c>
      <c r="U1129" s="39"/>
      <c r="V1129" s="39"/>
      <c r="W1129" s="39"/>
      <c r="X1129" s="39"/>
      <c r="Y1129" s="39"/>
      <c r="Z1129" s="39"/>
      <c r="AA1129" s="39"/>
      <c r="AB1129" s="39"/>
      <c r="AC1129" s="39"/>
      <c r="AD1129" s="39"/>
      <c r="AE1129" s="39"/>
      <c r="AR1129" s="232" t="s">
        <v>357</v>
      </c>
      <c r="AT1129" s="232" t="s">
        <v>626</v>
      </c>
      <c r="AU1129" s="232" t="s">
        <v>120</v>
      </c>
      <c r="AY1129" s="18" t="s">
        <v>292</v>
      </c>
      <c r="BE1129" s="233">
        <f>IF(N1129="základní",J1129,0)</f>
        <v>0</v>
      </c>
      <c r="BF1129" s="233">
        <f>IF(N1129="snížená",J1129,0)</f>
        <v>0</v>
      </c>
      <c r="BG1129" s="233">
        <f>IF(N1129="zákl. přenesená",J1129,0)</f>
        <v>0</v>
      </c>
      <c r="BH1129" s="233">
        <f>IF(N1129="sníž. přenesená",J1129,0)</f>
        <v>0</v>
      </c>
      <c r="BI1129" s="233">
        <f>IF(N1129="nulová",J1129,0)</f>
        <v>0</v>
      </c>
      <c r="BJ1129" s="18" t="s">
        <v>120</v>
      </c>
      <c r="BK1129" s="233">
        <f>ROUND(I1129*H1129,2)</f>
        <v>0</v>
      </c>
      <c r="BL1129" s="18" t="s">
        <v>299</v>
      </c>
      <c r="BM1129" s="232" t="s">
        <v>1320</v>
      </c>
    </row>
    <row r="1130" s="14" customFormat="1">
      <c r="A1130" s="14"/>
      <c r="B1130" s="245"/>
      <c r="C1130" s="246"/>
      <c r="D1130" s="236" t="s">
        <v>301</v>
      </c>
      <c r="E1130" s="246"/>
      <c r="F1130" s="248" t="s">
        <v>1321</v>
      </c>
      <c r="G1130" s="246"/>
      <c r="H1130" s="249">
        <v>104.80800000000001</v>
      </c>
      <c r="I1130" s="250"/>
      <c r="J1130" s="246"/>
      <c r="K1130" s="246"/>
      <c r="L1130" s="251"/>
      <c r="M1130" s="252"/>
      <c r="N1130" s="253"/>
      <c r="O1130" s="253"/>
      <c r="P1130" s="253"/>
      <c r="Q1130" s="253"/>
      <c r="R1130" s="253"/>
      <c r="S1130" s="253"/>
      <c r="T1130" s="25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T1130" s="255" t="s">
        <v>301</v>
      </c>
      <c r="AU1130" s="255" t="s">
        <v>120</v>
      </c>
      <c r="AV1130" s="14" t="s">
        <v>120</v>
      </c>
      <c r="AW1130" s="14" t="s">
        <v>4</v>
      </c>
      <c r="AX1130" s="14" t="s">
        <v>85</v>
      </c>
      <c r="AY1130" s="255" t="s">
        <v>292</v>
      </c>
    </row>
    <row r="1131" s="2" customFormat="1" ht="49.05" customHeight="1">
      <c r="A1131" s="39"/>
      <c r="B1131" s="40"/>
      <c r="C1131" s="221" t="s">
        <v>1322</v>
      </c>
      <c r="D1131" s="221" t="s">
        <v>294</v>
      </c>
      <c r="E1131" s="222" t="s">
        <v>1323</v>
      </c>
      <c r="F1131" s="223" t="s">
        <v>1324</v>
      </c>
      <c r="G1131" s="224" t="s">
        <v>297</v>
      </c>
      <c r="H1131" s="225">
        <v>1198.729</v>
      </c>
      <c r="I1131" s="226"/>
      <c r="J1131" s="227">
        <f>ROUND(I1131*H1131,2)</f>
        <v>0</v>
      </c>
      <c r="K1131" s="223" t="s">
        <v>298</v>
      </c>
      <c r="L1131" s="45"/>
      <c r="M1131" s="228" t="s">
        <v>1</v>
      </c>
      <c r="N1131" s="229" t="s">
        <v>43</v>
      </c>
      <c r="O1131" s="92"/>
      <c r="P1131" s="230">
        <f>O1131*H1131</f>
        <v>0</v>
      </c>
      <c r="Q1131" s="230">
        <v>0.011679999999999999</v>
      </c>
      <c r="R1131" s="230">
        <f>Q1131*H1131</f>
        <v>14.001154720000001</v>
      </c>
      <c r="S1131" s="230">
        <v>0</v>
      </c>
      <c r="T1131" s="231">
        <f>S1131*H1131</f>
        <v>0</v>
      </c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R1131" s="232" t="s">
        <v>299</v>
      </c>
      <c r="AT1131" s="232" t="s">
        <v>294</v>
      </c>
      <c r="AU1131" s="232" t="s">
        <v>120</v>
      </c>
      <c r="AY1131" s="18" t="s">
        <v>292</v>
      </c>
      <c r="BE1131" s="233">
        <f>IF(N1131="základní",J1131,0)</f>
        <v>0</v>
      </c>
      <c r="BF1131" s="233">
        <f>IF(N1131="snížená",J1131,0)</f>
        <v>0</v>
      </c>
      <c r="BG1131" s="233">
        <f>IF(N1131="zákl. přenesená",J1131,0)</f>
        <v>0</v>
      </c>
      <c r="BH1131" s="233">
        <f>IF(N1131="sníž. přenesená",J1131,0)</f>
        <v>0</v>
      </c>
      <c r="BI1131" s="233">
        <f>IF(N1131="nulová",J1131,0)</f>
        <v>0</v>
      </c>
      <c r="BJ1131" s="18" t="s">
        <v>120</v>
      </c>
      <c r="BK1131" s="233">
        <f>ROUND(I1131*H1131,2)</f>
        <v>0</v>
      </c>
      <c r="BL1131" s="18" t="s">
        <v>299</v>
      </c>
      <c r="BM1131" s="232" t="s">
        <v>1325</v>
      </c>
    </row>
    <row r="1132" s="13" customFormat="1">
      <c r="A1132" s="13"/>
      <c r="B1132" s="234"/>
      <c r="C1132" s="235"/>
      <c r="D1132" s="236" t="s">
        <v>301</v>
      </c>
      <c r="E1132" s="237" t="s">
        <v>1</v>
      </c>
      <c r="F1132" s="238" t="s">
        <v>1326</v>
      </c>
      <c r="G1132" s="235"/>
      <c r="H1132" s="237" t="s">
        <v>1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44" t="s">
        <v>301</v>
      </c>
      <c r="AU1132" s="244" t="s">
        <v>120</v>
      </c>
      <c r="AV1132" s="13" t="s">
        <v>85</v>
      </c>
      <c r="AW1132" s="13" t="s">
        <v>32</v>
      </c>
      <c r="AX1132" s="13" t="s">
        <v>77</v>
      </c>
      <c r="AY1132" s="244" t="s">
        <v>292</v>
      </c>
    </row>
    <row r="1133" s="14" customFormat="1">
      <c r="A1133" s="14"/>
      <c r="B1133" s="245"/>
      <c r="C1133" s="246"/>
      <c r="D1133" s="236" t="s">
        <v>301</v>
      </c>
      <c r="E1133" s="247" t="s">
        <v>1</v>
      </c>
      <c r="F1133" s="248" t="s">
        <v>1327</v>
      </c>
      <c r="G1133" s="246"/>
      <c r="H1133" s="249">
        <v>128.75800000000001</v>
      </c>
      <c r="I1133" s="250"/>
      <c r="J1133" s="246"/>
      <c r="K1133" s="246"/>
      <c r="L1133" s="251"/>
      <c r="M1133" s="252"/>
      <c r="N1133" s="253"/>
      <c r="O1133" s="253"/>
      <c r="P1133" s="253"/>
      <c r="Q1133" s="253"/>
      <c r="R1133" s="253"/>
      <c r="S1133" s="253"/>
      <c r="T1133" s="25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5" t="s">
        <v>301</v>
      </c>
      <c r="AU1133" s="255" t="s">
        <v>120</v>
      </c>
      <c r="AV1133" s="14" t="s">
        <v>120</v>
      </c>
      <c r="AW1133" s="14" t="s">
        <v>32</v>
      </c>
      <c r="AX1133" s="14" t="s">
        <v>77</v>
      </c>
      <c r="AY1133" s="255" t="s">
        <v>292</v>
      </c>
    </row>
    <row r="1134" s="14" customFormat="1">
      <c r="A1134" s="14"/>
      <c r="B1134" s="245"/>
      <c r="C1134" s="246"/>
      <c r="D1134" s="236" t="s">
        <v>301</v>
      </c>
      <c r="E1134" s="247" t="s">
        <v>1</v>
      </c>
      <c r="F1134" s="248" t="s">
        <v>1328</v>
      </c>
      <c r="G1134" s="246"/>
      <c r="H1134" s="249">
        <v>128.65000000000001</v>
      </c>
      <c r="I1134" s="250"/>
      <c r="J1134" s="246"/>
      <c r="K1134" s="246"/>
      <c r="L1134" s="251"/>
      <c r="M1134" s="252"/>
      <c r="N1134" s="253"/>
      <c r="O1134" s="253"/>
      <c r="P1134" s="253"/>
      <c r="Q1134" s="253"/>
      <c r="R1134" s="253"/>
      <c r="S1134" s="253"/>
      <c r="T1134" s="25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55" t="s">
        <v>301</v>
      </c>
      <c r="AU1134" s="255" t="s">
        <v>120</v>
      </c>
      <c r="AV1134" s="14" t="s">
        <v>120</v>
      </c>
      <c r="AW1134" s="14" t="s">
        <v>32</v>
      </c>
      <c r="AX1134" s="14" t="s">
        <v>77</v>
      </c>
      <c r="AY1134" s="255" t="s">
        <v>292</v>
      </c>
    </row>
    <row r="1135" s="14" customFormat="1">
      <c r="A1135" s="14"/>
      <c r="B1135" s="245"/>
      <c r="C1135" s="246"/>
      <c r="D1135" s="236" t="s">
        <v>301</v>
      </c>
      <c r="E1135" s="247" t="s">
        <v>1</v>
      </c>
      <c r="F1135" s="248" t="s">
        <v>1329</v>
      </c>
      <c r="G1135" s="246"/>
      <c r="H1135" s="249">
        <v>122.578</v>
      </c>
      <c r="I1135" s="250"/>
      <c r="J1135" s="246"/>
      <c r="K1135" s="246"/>
      <c r="L1135" s="251"/>
      <c r="M1135" s="252"/>
      <c r="N1135" s="253"/>
      <c r="O1135" s="253"/>
      <c r="P1135" s="253"/>
      <c r="Q1135" s="253"/>
      <c r="R1135" s="253"/>
      <c r="S1135" s="253"/>
      <c r="T1135" s="25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T1135" s="255" t="s">
        <v>301</v>
      </c>
      <c r="AU1135" s="255" t="s">
        <v>120</v>
      </c>
      <c r="AV1135" s="14" t="s">
        <v>120</v>
      </c>
      <c r="AW1135" s="14" t="s">
        <v>32</v>
      </c>
      <c r="AX1135" s="14" t="s">
        <v>77</v>
      </c>
      <c r="AY1135" s="255" t="s">
        <v>292</v>
      </c>
    </row>
    <row r="1136" s="14" customFormat="1">
      <c r="A1136" s="14"/>
      <c r="B1136" s="245"/>
      <c r="C1136" s="246"/>
      <c r="D1136" s="236" t="s">
        <v>301</v>
      </c>
      <c r="E1136" s="247" t="s">
        <v>1</v>
      </c>
      <c r="F1136" s="248" t="s">
        <v>1330</v>
      </c>
      <c r="G1136" s="246"/>
      <c r="H1136" s="249">
        <v>122.578</v>
      </c>
      <c r="I1136" s="250"/>
      <c r="J1136" s="246"/>
      <c r="K1136" s="246"/>
      <c r="L1136" s="251"/>
      <c r="M1136" s="252"/>
      <c r="N1136" s="253"/>
      <c r="O1136" s="253"/>
      <c r="P1136" s="253"/>
      <c r="Q1136" s="253"/>
      <c r="R1136" s="253"/>
      <c r="S1136" s="253"/>
      <c r="T1136" s="25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55" t="s">
        <v>301</v>
      </c>
      <c r="AU1136" s="255" t="s">
        <v>120</v>
      </c>
      <c r="AV1136" s="14" t="s">
        <v>120</v>
      </c>
      <c r="AW1136" s="14" t="s">
        <v>32</v>
      </c>
      <c r="AX1136" s="14" t="s">
        <v>77</v>
      </c>
      <c r="AY1136" s="255" t="s">
        <v>292</v>
      </c>
    </row>
    <row r="1137" s="16" customFormat="1">
      <c r="A1137" s="16"/>
      <c r="B1137" s="267"/>
      <c r="C1137" s="268"/>
      <c r="D1137" s="236" t="s">
        <v>301</v>
      </c>
      <c r="E1137" s="269" t="s">
        <v>217</v>
      </c>
      <c r="F1137" s="270" t="s">
        <v>316</v>
      </c>
      <c r="G1137" s="268"/>
      <c r="H1137" s="271">
        <v>502.56399999999996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T1137" s="277" t="s">
        <v>301</v>
      </c>
      <c r="AU1137" s="277" t="s">
        <v>120</v>
      </c>
      <c r="AV1137" s="16" t="s">
        <v>317</v>
      </c>
      <c r="AW1137" s="16" t="s">
        <v>32</v>
      </c>
      <c r="AX1137" s="16" t="s">
        <v>77</v>
      </c>
      <c r="AY1137" s="277" t="s">
        <v>292</v>
      </c>
    </row>
    <row r="1138" s="13" customFormat="1">
      <c r="A1138" s="13"/>
      <c r="B1138" s="234"/>
      <c r="C1138" s="235"/>
      <c r="D1138" s="236" t="s">
        <v>301</v>
      </c>
      <c r="E1138" s="237" t="s">
        <v>1</v>
      </c>
      <c r="F1138" s="238" t="s">
        <v>1331</v>
      </c>
      <c r="G1138" s="235"/>
      <c r="H1138" s="237" t="s">
        <v>1</v>
      </c>
      <c r="I1138" s="239"/>
      <c r="J1138" s="235"/>
      <c r="K1138" s="235"/>
      <c r="L1138" s="240"/>
      <c r="M1138" s="241"/>
      <c r="N1138" s="242"/>
      <c r="O1138" s="242"/>
      <c r="P1138" s="242"/>
      <c r="Q1138" s="242"/>
      <c r="R1138" s="242"/>
      <c r="S1138" s="242"/>
      <c r="T1138" s="243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44" t="s">
        <v>301</v>
      </c>
      <c r="AU1138" s="244" t="s">
        <v>120</v>
      </c>
      <c r="AV1138" s="13" t="s">
        <v>85</v>
      </c>
      <c r="AW1138" s="13" t="s">
        <v>32</v>
      </c>
      <c r="AX1138" s="13" t="s">
        <v>77</v>
      </c>
      <c r="AY1138" s="244" t="s">
        <v>292</v>
      </c>
    </row>
    <row r="1139" s="14" customFormat="1">
      <c r="A1139" s="14"/>
      <c r="B1139" s="245"/>
      <c r="C1139" s="246"/>
      <c r="D1139" s="236" t="s">
        <v>301</v>
      </c>
      <c r="E1139" s="247" t="s">
        <v>1</v>
      </c>
      <c r="F1139" s="248" t="s">
        <v>1332</v>
      </c>
      <c r="G1139" s="246"/>
      <c r="H1139" s="249">
        <v>237</v>
      </c>
      <c r="I1139" s="250"/>
      <c r="J1139" s="246"/>
      <c r="K1139" s="246"/>
      <c r="L1139" s="251"/>
      <c r="M1139" s="252"/>
      <c r="N1139" s="253"/>
      <c r="O1139" s="253"/>
      <c r="P1139" s="253"/>
      <c r="Q1139" s="253"/>
      <c r="R1139" s="253"/>
      <c r="S1139" s="253"/>
      <c r="T1139" s="25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T1139" s="255" t="s">
        <v>301</v>
      </c>
      <c r="AU1139" s="255" t="s">
        <v>120</v>
      </c>
      <c r="AV1139" s="14" t="s">
        <v>120</v>
      </c>
      <c r="AW1139" s="14" t="s">
        <v>32</v>
      </c>
      <c r="AX1139" s="14" t="s">
        <v>77</v>
      </c>
      <c r="AY1139" s="255" t="s">
        <v>292</v>
      </c>
    </row>
    <row r="1140" s="14" customFormat="1">
      <c r="A1140" s="14"/>
      <c r="B1140" s="245"/>
      <c r="C1140" s="246"/>
      <c r="D1140" s="236" t="s">
        <v>301</v>
      </c>
      <c r="E1140" s="247" t="s">
        <v>1</v>
      </c>
      <c r="F1140" s="248" t="s">
        <v>1333</v>
      </c>
      <c r="G1140" s="246"/>
      <c r="H1140" s="249">
        <v>-104.461</v>
      </c>
      <c r="I1140" s="250"/>
      <c r="J1140" s="246"/>
      <c r="K1140" s="246"/>
      <c r="L1140" s="251"/>
      <c r="M1140" s="252"/>
      <c r="N1140" s="253"/>
      <c r="O1140" s="253"/>
      <c r="P1140" s="253"/>
      <c r="Q1140" s="253"/>
      <c r="R1140" s="253"/>
      <c r="S1140" s="253"/>
      <c r="T1140" s="25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T1140" s="255" t="s">
        <v>301</v>
      </c>
      <c r="AU1140" s="255" t="s">
        <v>120</v>
      </c>
      <c r="AV1140" s="14" t="s">
        <v>120</v>
      </c>
      <c r="AW1140" s="14" t="s">
        <v>32</v>
      </c>
      <c r="AX1140" s="14" t="s">
        <v>77</v>
      </c>
      <c r="AY1140" s="255" t="s">
        <v>292</v>
      </c>
    </row>
    <row r="1141" s="14" customFormat="1">
      <c r="A1141" s="14"/>
      <c r="B1141" s="245"/>
      <c r="C1141" s="246"/>
      <c r="D1141" s="236" t="s">
        <v>301</v>
      </c>
      <c r="E1141" s="247" t="s">
        <v>1</v>
      </c>
      <c r="F1141" s="248" t="s">
        <v>1334</v>
      </c>
      <c r="G1141" s="246"/>
      <c r="H1141" s="249">
        <v>237</v>
      </c>
      <c r="I1141" s="250"/>
      <c r="J1141" s="246"/>
      <c r="K1141" s="246"/>
      <c r="L1141" s="251"/>
      <c r="M1141" s="252"/>
      <c r="N1141" s="253"/>
      <c r="O1141" s="253"/>
      <c r="P1141" s="253"/>
      <c r="Q1141" s="253"/>
      <c r="R1141" s="253"/>
      <c r="S1141" s="253"/>
      <c r="T1141" s="25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55" t="s">
        <v>301</v>
      </c>
      <c r="AU1141" s="255" t="s">
        <v>120</v>
      </c>
      <c r="AV1141" s="14" t="s">
        <v>120</v>
      </c>
      <c r="AW1141" s="14" t="s">
        <v>32</v>
      </c>
      <c r="AX1141" s="14" t="s">
        <v>77</v>
      </c>
      <c r="AY1141" s="255" t="s">
        <v>292</v>
      </c>
    </row>
    <row r="1142" s="14" customFormat="1">
      <c r="A1142" s="14"/>
      <c r="B1142" s="245"/>
      <c r="C1142" s="246"/>
      <c r="D1142" s="236" t="s">
        <v>301</v>
      </c>
      <c r="E1142" s="247" t="s">
        <v>1</v>
      </c>
      <c r="F1142" s="248" t="s">
        <v>1335</v>
      </c>
      <c r="G1142" s="246"/>
      <c r="H1142" s="249">
        <v>-104.461</v>
      </c>
      <c r="I1142" s="250"/>
      <c r="J1142" s="246"/>
      <c r="K1142" s="246"/>
      <c r="L1142" s="251"/>
      <c r="M1142" s="252"/>
      <c r="N1142" s="253"/>
      <c r="O1142" s="253"/>
      <c r="P1142" s="253"/>
      <c r="Q1142" s="253"/>
      <c r="R1142" s="253"/>
      <c r="S1142" s="253"/>
      <c r="T1142" s="25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5" t="s">
        <v>301</v>
      </c>
      <c r="AU1142" s="255" t="s">
        <v>120</v>
      </c>
      <c r="AV1142" s="14" t="s">
        <v>120</v>
      </c>
      <c r="AW1142" s="14" t="s">
        <v>32</v>
      </c>
      <c r="AX1142" s="14" t="s">
        <v>77</v>
      </c>
      <c r="AY1142" s="255" t="s">
        <v>292</v>
      </c>
    </row>
    <row r="1143" s="14" customFormat="1">
      <c r="A1143" s="14"/>
      <c r="B1143" s="245"/>
      <c r="C1143" s="246"/>
      <c r="D1143" s="236" t="s">
        <v>301</v>
      </c>
      <c r="E1143" s="247" t="s">
        <v>1</v>
      </c>
      <c r="F1143" s="248" t="s">
        <v>1336</v>
      </c>
      <c r="G1143" s="246"/>
      <c r="H1143" s="249">
        <v>223.31999999999999</v>
      </c>
      <c r="I1143" s="250"/>
      <c r="J1143" s="246"/>
      <c r="K1143" s="246"/>
      <c r="L1143" s="251"/>
      <c r="M1143" s="252"/>
      <c r="N1143" s="253"/>
      <c r="O1143" s="253"/>
      <c r="P1143" s="253"/>
      <c r="Q1143" s="253"/>
      <c r="R1143" s="253"/>
      <c r="S1143" s="253"/>
      <c r="T1143" s="25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55" t="s">
        <v>301</v>
      </c>
      <c r="AU1143" s="255" t="s">
        <v>120</v>
      </c>
      <c r="AV1143" s="14" t="s">
        <v>120</v>
      </c>
      <c r="AW1143" s="14" t="s">
        <v>32</v>
      </c>
      <c r="AX1143" s="14" t="s">
        <v>77</v>
      </c>
      <c r="AY1143" s="255" t="s">
        <v>292</v>
      </c>
    </row>
    <row r="1144" s="14" customFormat="1">
      <c r="A1144" s="14"/>
      <c r="B1144" s="245"/>
      <c r="C1144" s="246"/>
      <c r="D1144" s="236" t="s">
        <v>301</v>
      </c>
      <c r="E1144" s="247" t="s">
        <v>1</v>
      </c>
      <c r="F1144" s="248" t="s">
        <v>1337</v>
      </c>
      <c r="G1144" s="246"/>
      <c r="H1144" s="249">
        <v>-104.461</v>
      </c>
      <c r="I1144" s="250"/>
      <c r="J1144" s="246"/>
      <c r="K1144" s="246"/>
      <c r="L1144" s="251"/>
      <c r="M1144" s="252"/>
      <c r="N1144" s="253"/>
      <c r="O1144" s="253"/>
      <c r="P1144" s="253"/>
      <c r="Q1144" s="253"/>
      <c r="R1144" s="253"/>
      <c r="S1144" s="253"/>
      <c r="T1144" s="25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T1144" s="255" t="s">
        <v>301</v>
      </c>
      <c r="AU1144" s="255" t="s">
        <v>120</v>
      </c>
      <c r="AV1144" s="14" t="s">
        <v>120</v>
      </c>
      <c r="AW1144" s="14" t="s">
        <v>32</v>
      </c>
      <c r="AX1144" s="14" t="s">
        <v>77</v>
      </c>
      <c r="AY1144" s="255" t="s">
        <v>292</v>
      </c>
    </row>
    <row r="1145" s="14" customFormat="1">
      <c r="A1145" s="14"/>
      <c r="B1145" s="245"/>
      <c r="C1145" s="246"/>
      <c r="D1145" s="236" t="s">
        <v>301</v>
      </c>
      <c r="E1145" s="247" t="s">
        <v>1</v>
      </c>
      <c r="F1145" s="248" t="s">
        <v>1338</v>
      </c>
      <c r="G1145" s="246"/>
      <c r="H1145" s="249">
        <v>223.31999999999999</v>
      </c>
      <c r="I1145" s="250"/>
      <c r="J1145" s="246"/>
      <c r="K1145" s="246"/>
      <c r="L1145" s="251"/>
      <c r="M1145" s="252"/>
      <c r="N1145" s="253"/>
      <c r="O1145" s="253"/>
      <c r="P1145" s="253"/>
      <c r="Q1145" s="253"/>
      <c r="R1145" s="253"/>
      <c r="S1145" s="253"/>
      <c r="T1145" s="25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55" t="s">
        <v>301</v>
      </c>
      <c r="AU1145" s="255" t="s">
        <v>120</v>
      </c>
      <c r="AV1145" s="14" t="s">
        <v>120</v>
      </c>
      <c r="AW1145" s="14" t="s">
        <v>32</v>
      </c>
      <c r="AX1145" s="14" t="s">
        <v>77</v>
      </c>
      <c r="AY1145" s="255" t="s">
        <v>292</v>
      </c>
    </row>
    <row r="1146" s="14" customFormat="1">
      <c r="A1146" s="14"/>
      <c r="B1146" s="245"/>
      <c r="C1146" s="246"/>
      <c r="D1146" s="236" t="s">
        <v>301</v>
      </c>
      <c r="E1146" s="247" t="s">
        <v>1</v>
      </c>
      <c r="F1146" s="248" t="s">
        <v>1337</v>
      </c>
      <c r="G1146" s="246"/>
      <c r="H1146" s="249">
        <v>-104.461</v>
      </c>
      <c r="I1146" s="250"/>
      <c r="J1146" s="246"/>
      <c r="K1146" s="246"/>
      <c r="L1146" s="251"/>
      <c r="M1146" s="252"/>
      <c r="N1146" s="253"/>
      <c r="O1146" s="253"/>
      <c r="P1146" s="253"/>
      <c r="Q1146" s="253"/>
      <c r="R1146" s="253"/>
      <c r="S1146" s="253"/>
      <c r="T1146" s="25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T1146" s="255" t="s">
        <v>301</v>
      </c>
      <c r="AU1146" s="255" t="s">
        <v>120</v>
      </c>
      <c r="AV1146" s="14" t="s">
        <v>120</v>
      </c>
      <c r="AW1146" s="14" t="s">
        <v>32</v>
      </c>
      <c r="AX1146" s="14" t="s">
        <v>77</v>
      </c>
      <c r="AY1146" s="255" t="s">
        <v>292</v>
      </c>
    </row>
    <row r="1147" s="16" customFormat="1">
      <c r="A1147" s="16"/>
      <c r="B1147" s="267"/>
      <c r="C1147" s="268"/>
      <c r="D1147" s="236" t="s">
        <v>301</v>
      </c>
      <c r="E1147" s="269" t="s">
        <v>1</v>
      </c>
      <c r="F1147" s="270" t="s">
        <v>316</v>
      </c>
      <c r="G1147" s="268"/>
      <c r="H1147" s="271">
        <v>502.79599999999994</v>
      </c>
      <c r="I1147" s="272"/>
      <c r="J1147" s="268"/>
      <c r="K1147" s="268"/>
      <c r="L1147" s="273"/>
      <c r="M1147" s="274"/>
      <c r="N1147" s="275"/>
      <c r="O1147" s="275"/>
      <c r="P1147" s="275"/>
      <c r="Q1147" s="275"/>
      <c r="R1147" s="275"/>
      <c r="S1147" s="275"/>
      <c r="T1147" s="27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T1147" s="277" t="s">
        <v>301</v>
      </c>
      <c r="AU1147" s="277" t="s">
        <v>120</v>
      </c>
      <c r="AV1147" s="16" t="s">
        <v>317</v>
      </c>
      <c r="AW1147" s="16" t="s">
        <v>32</v>
      </c>
      <c r="AX1147" s="16" t="s">
        <v>77</v>
      </c>
      <c r="AY1147" s="277" t="s">
        <v>292</v>
      </c>
    </row>
    <row r="1148" s="13" customFormat="1">
      <c r="A1148" s="13"/>
      <c r="B1148" s="234"/>
      <c r="C1148" s="235"/>
      <c r="D1148" s="236" t="s">
        <v>301</v>
      </c>
      <c r="E1148" s="237" t="s">
        <v>1</v>
      </c>
      <c r="F1148" s="238" t="s">
        <v>221</v>
      </c>
      <c r="G1148" s="235"/>
      <c r="H1148" s="237" t="s">
        <v>1</v>
      </c>
      <c r="I1148" s="239"/>
      <c r="J1148" s="235"/>
      <c r="K1148" s="235"/>
      <c r="L1148" s="240"/>
      <c r="M1148" s="241"/>
      <c r="N1148" s="242"/>
      <c r="O1148" s="242"/>
      <c r="P1148" s="242"/>
      <c r="Q1148" s="242"/>
      <c r="R1148" s="242"/>
      <c r="S1148" s="242"/>
      <c r="T1148" s="243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44" t="s">
        <v>301</v>
      </c>
      <c r="AU1148" s="244" t="s">
        <v>120</v>
      </c>
      <c r="AV1148" s="13" t="s">
        <v>85</v>
      </c>
      <c r="AW1148" s="13" t="s">
        <v>32</v>
      </c>
      <c r="AX1148" s="13" t="s">
        <v>77</v>
      </c>
      <c r="AY1148" s="244" t="s">
        <v>292</v>
      </c>
    </row>
    <row r="1149" s="14" customFormat="1">
      <c r="A1149" s="14"/>
      <c r="B1149" s="245"/>
      <c r="C1149" s="246"/>
      <c r="D1149" s="236" t="s">
        <v>301</v>
      </c>
      <c r="E1149" s="247" t="s">
        <v>1</v>
      </c>
      <c r="F1149" s="248" t="s">
        <v>1339</v>
      </c>
      <c r="G1149" s="246"/>
      <c r="H1149" s="249">
        <v>29.699999999999999</v>
      </c>
      <c r="I1149" s="250"/>
      <c r="J1149" s="246"/>
      <c r="K1149" s="246"/>
      <c r="L1149" s="251"/>
      <c r="M1149" s="252"/>
      <c r="N1149" s="253"/>
      <c r="O1149" s="253"/>
      <c r="P1149" s="253"/>
      <c r="Q1149" s="253"/>
      <c r="R1149" s="253"/>
      <c r="S1149" s="253"/>
      <c r="T1149" s="25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55" t="s">
        <v>301</v>
      </c>
      <c r="AU1149" s="255" t="s">
        <v>120</v>
      </c>
      <c r="AV1149" s="14" t="s">
        <v>120</v>
      </c>
      <c r="AW1149" s="14" t="s">
        <v>32</v>
      </c>
      <c r="AX1149" s="14" t="s">
        <v>77</v>
      </c>
      <c r="AY1149" s="255" t="s">
        <v>292</v>
      </c>
    </row>
    <row r="1150" s="14" customFormat="1">
      <c r="A1150" s="14"/>
      <c r="B1150" s="245"/>
      <c r="C1150" s="246"/>
      <c r="D1150" s="236" t="s">
        <v>301</v>
      </c>
      <c r="E1150" s="247" t="s">
        <v>1</v>
      </c>
      <c r="F1150" s="248" t="s">
        <v>1340</v>
      </c>
      <c r="G1150" s="246"/>
      <c r="H1150" s="249">
        <v>72</v>
      </c>
      <c r="I1150" s="250"/>
      <c r="J1150" s="246"/>
      <c r="K1150" s="246"/>
      <c r="L1150" s="251"/>
      <c r="M1150" s="252"/>
      <c r="N1150" s="253"/>
      <c r="O1150" s="253"/>
      <c r="P1150" s="253"/>
      <c r="Q1150" s="253"/>
      <c r="R1150" s="253"/>
      <c r="S1150" s="253"/>
      <c r="T1150" s="25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T1150" s="255" t="s">
        <v>301</v>
      </c>
      <c r="AU1150" s="255" t="s">
        <v>120</v>
      </c>
      <c r="AV1150" s="14" t="s">
        <v>120</v>
      </c>
      <c r="AW1150" s="14" t="s">
        <v>32</v>
      </c>
      <c r="AX1150" s="14" t="s">
        <v>77</v>
      </c>
      <c r="AY1150" s="255" t="s">
        <v>292</v>
      </c>
    </row>
    <row r="1151" s="16" customFormat="1">
      <c r="A1151" s="16"/>
      <c r="B1151" s="267"/>
      <c r="C1151" s="268"/>
      <c r="D1151" s="236" t="s">
        <v>301</v>
      </c>
      <c r="E1151" s="269" t="s">
        <v>220</v>
      </c>
      <c r="F1151" s="270" t="s">
        <v>316</v>
      </c>
      <c r="G1151" s="268"/>
      <c r="H1151" s="271">
        <v>101.7</v>
      </c>
      <c r="I1151" s="272"/>
      <c r="J1151" s="268"/>
      <c r="K1151" s="268"/>
      <c r="L1151" s="273"/>
      <c r="M1151" s="274"/>
      <c r="N1151" s="275"/>
      <c r="O1151" s="275"/>
      <c r="P1151" s="275"/>
      <c r="Q1151" s="275"/>
      <c r="R1151" s="275"/>
      <c r="S1151" s="275"/>
      <c r="T1151" s="27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T1151" s="277" t="s">
        <v>301</v>
      </c>
      <c r="AU1151" s="277" t="s">
        <v>120</v>
      </c>
      <c r="AV1151" s="16" t="s">
        <v>317</v>
      </c>
      <c r="AW1151" s="16" t="s">
        <v>32</v>
      </c>
      <c r="AX1151" s="16" t="s">
        <v>77</v>
      </c>
      <c r="AY1151" s="277" t="s">
        <v>292</v>
      </c>
    </row>
    <row r="1152" s="13" customFormat="1">
      <c r="A1152" s="13"/>
      <c r="B1152" s="234"/>
      <c r="C1152" s="235"/>
      <c r="D1152" s="236" t="s">
        <v>301</v>
      </c>
      <c r="E1152" s="237" t="s">
        <v>1</v>
      </c>
      <c r="F1152" s="238" t="s">
        <v>233</v>
      </c>
      <c r="G1152" s="235"/>
      <c r="H1152" s="237" t="s">
        <v>1</v>
      </c>
      <c r="I1152" s="239"/>
      <c r="J1152" s="235"/>
      <c r="K1152" s="235"/>
      <c r="L1152" s="240"/>
      <c r="M1152" s="241"/>
      <c r="N1152" s="242"/>
      <c r="O1152" s="242"/>
      <c r="P1152" s="242"/>
      <c r="Q1152" s="242"/>
      <c r="R1152" s="242"/>
      <c r="S1152" s="242"/>
      <c r="T1152" s="243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44" t="s">
        <v>301</v>
      </c>
      <c r="AU1152" s="244" t="s">
        <v>120</v>
      </c>
      <c r="AV1152" s="13" t="s">
        <v>85</v>
      </c>
      <c r="AW1152" s="13" t="s">
        <v>32</v>
      </c>
      <c r="AX1152" s="13" t="s">
        <v>77</v>
      </c>
      <c r="AY1152" s="244" t="s">
        <v>292</v>
      </c>
    </row>
    <row r="1153" s="14" customFormat="1">
      <c r="A1153" s="14"/>
      <c r="B1153" s="245"/>
      <c r="C1153" s="246"/>
      <c r="D1153" s="236" t="s">
        <v>301</v>
      </c>
      <c r="E1153" s="247" t="s">
        <v>1</v>
      </c>
      <c r="F1153" s="248" t="s">
        <v>1341</v>
      </c>
      <c r="G1153" s="246"/>
      <c r="H1153" s="249">
        <v>46.200000000000003</v>
      </c>
      <c r="I1153" s="250"/>
      <c r="J1153" s="246"/>
      <c r="K1153" s="246"/>
      <c r="L1153" s="251"/>
      <c r="M1153" s="252"/>
      <c r="N1153" s="253"/>
      <c r="O1153" s="253"/>
      <c r="P1153" s="253"/>
      <c r="Q1153" s="253"/>
      <c r="R1153" s="253"/>
      <c r="S1153" s="253"/>
      <c r="T1153" s="25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5" t="s">
        <v>301</v>
      </c>
      <c r="AU1153" s="255" t="s">
        <v>120</v>
      </c>
      <c r="AV1153" s="14" t="s">
        <v>120</v>
      </c>
      <c r="AW1153" s="14" t="s">
        <v>32</v>
      </c>
      <c r="AX1153" s="14" t="s">
        <v>77</v>
      </c>
      <c r="AY1153" s="255" t="s">
        <v>292</v>
      </c>
    </row>
    <row r="1154" s="16" customFormat="1">
      <c r="A1154" s="16"/>
      <c r="B1154" s="267"/>
      <c r="C1154" s="268"/>
      <c r="D1154" s="236" t="s">
        <v>301</v>
      </c>
      <c r="E1154" s="269" t="s">
        <v>232</v>
      </c>
      <c r="F1154" s="270" t="s">
        <v>316</v>
      </c>
      <c r="G1154" s="268"/>
      <c r="H1154" s="271">
        <v>46.200000000000003</v>
      </c>
      <c r="I1154" s="272"/>
      <c r="J1154" s="268"/>
      <c r="K1154" s="268"/>
      <c r="L1154" s="273"/>
      <c r="M1154" s="274"/>
      <c r="N1154" s="275"/>
      <c r="O1154" s="275"/>
      <c r="P1154" s="275"/>
      <c r="Q1154" s="275"/>
      <c r="R1154" s="275"/>
      <c r="S1154" s="275"/>
      <c r="T1154" s="27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T1154" s="277" t="s">
        <v>301</v>
      </c>
      <c r="AU1154" s="277" t="s">
        <v>120</v>
      </c>
      <c r="AV1154" s="16" t="s">
        <v>317</v>
      </c>
      <c r="AW1154" s="16" t="s">
        <v>32</v>
      </c>
      <c r="AX1154" s="16" t="s">
        <v>77</v>
      </c>
      <c r="AY1154" s="277" t="s">
        <v>292</v>
      </c>
    </row>
    <row r="1155" s="13" customFormat="1">
      <c r="A1155" s="13"/>
      <c r="B1155" s="234"/>
      <c r="C1155" s="235"/>
      <c r="D1155" s="236" t="s">
        <v>301</v>
      </c>
      <c r="E1155" s="237" t="s">
        <v>1</v>
      </c>
      <c r="F1155" s="238" t="s">
        <v>230</v>
      </c>
      <c r="G1155" s="235"/>
      <c r="H1155" s="237" t="s">
        <v>1</v>
      </c>
      <c r="I1155" s="239"/>
      <c r="J1155" s="235"/>
      <c r="K1155" s="235"/>
      <c r="L1155" s="240"/>
      <c r="M1155" s="241"/>
      <c r="N1155" s="242"/>
      <c r="O1155" s="242"/>
      <c r="P1155" s="242"/>
      <c r="Q1155" s="242"/>
      <c r="R1155" s="242"/>
      <c r="S1155" s="242"/>
      <c r="T1155" s="243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44" t="s">
        <v>301</v>
      </c>
      <c r="AU1155" s="244" t="s">
        <v>120</v>
      </c>
      <c r="AV1155" s="13" t="s">
        <v>85</v>
      </c>
      <c r="AW1155" s="13" t="s">
        <v>32</v>
      </c>
      <c r="AX1155" s="13" t="s">
        <v>77</v>
      </c>
      <c r="AY1155" s="244" t="s">
        <v>292</v>
      </c>
    </row>
    <row r="1156" s="14" customFormat="1">
      <c r="A1156" s="14"/>
      <c r="B1156" s="245"/>
      <c r="C1156" s="246"/>
      <c r="D1156" s="236" t="s">
        <v>301</v>
      </c>
      <c r="E1156" s="247" t="s">
        <v>1</v>
      </c>
      <c r="F1156" s="248" t="s">
        <v>1342</v>
      </c>
      <c r="G1156" s="246"/>
      <c r="H1156" s="249">
        <v>82.629999999999995</v>
      </c>
      <c r="I1156" s="250"/>
      <c r="J1156" s="246"/>
      <c r="K1156" s="246"/>
      <c r="L1156" s="251"/>
      <c r="M1156" s="252"/>
      <c r="N1156" s="253"/>
      <c r="O1156" s="253"/>
      <c r="P1156" s="253"/>
      <c r="Q1156" s="253"/>
      <c r="R1156" s="253"/>
      <c r="S1156" s="253"/>
      <c r="T1156" s="25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55" t="s">
        <v>301</v>
      </c>
      <c r="AU1156" s="255" t="s">
        <v>120</v>
      </c>
      <c r="AV1156" s="14" t="s">
        <v>120</v>
      </c>
      <c r="AW1156" s="14" t="s">
        <v>32</v>
      </c>
      <c r="AX1156" s="14" t="s">
        <v>77</v>
      </c>
      <c r="AY1156" s="255" t="s">
        <v>292</v>
      </c>
    </row>
    <row r="1157" s="14" customFormat="1">
      <c r="A1157" s="14"/>
      <c r="B1157" s="245"/>
      <c r="C1157" s="246"/>
      <c r="D1157" s="236" t="s">
        <v>301</v>
      </c>
      <c r="E1157" s="247" t="s">
        <v>1</v>
      </c>
      <c r="F1157" s="248" t="s">
        <v>1343</v>
      </c>
      <c r="G1157" s="246"/>
      <c r="H1157" s="249">
        <v>-37.161000000000001</v>
      </c>
      <c r="I1157" s="250"/>
      <c r="J1157" s="246"/>
      <c r="K1157" s="246"/>
      <c r="L1157" s="251"/>
      <c r="M1157" s="252"/>
      <c r="N1157" s="253"/>
      <c r="O1157" s="253"/>
      <c r="P1157" s="253"/>
      <c r="Q1157" s="253"/>
      <c r="R1157" s="253"/>
      <c r="S1157" s="253"/>
      <c r="T1157" s="25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5" t="s">
        <v>301</v>
      </c>
      <c r="AU1157" s="255" t="s">
        <v>120</v>
      </c>
      <c r="AV1157" s="14" t="s">
        <v>120</v>
      </c>
      <c r="AW1157" s="14" t="s">
        <v>32</v>
      </c>
      <c r="AX1157" s="14" t="s">
        <v>77</v>
      </c>
      <c r="AY1157" s="255" t="s">
        <v>292</v>
      </c>
    </row>
    <row r="1158" s="16" customFormat="1">
      <c r="A1158" s="16"/>
      <c r="B1158" s="267"/>
      <c r="C1158" s="268"/>
      <c r="D1158" s="236" t="s">
        <v>301</v>
      </c>
      <c r="E1158" s="269" t="s">
        <v>229</v>
      </c>
      <c r="F1158" s="270" t="s">
        <v>316</v>
      </c>
      <c r="G1158" s="268"/>
      <c r="H1158" s="271">
        <v>45.468999999999994</v>
      </c>
      <c r="I1158" s="272"/>
      <c r="J1158" s="268"/>
      <c r="K1158" s="268"/>
      <c r="L1158" s="273"/>
      <c r="M1158" s="274"/>
      <c r="N1158" s="275"/>
      <c r="O1158" s="275"/>
      <c r="P1158" s="275"/>
      <c r="Q1158" s="275"/>
      <c r="R1158" s="275"/>
      <c r="S1158" s="275"/>
      <c r="T1158" s="27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T1158" s="277" t="s">
        <v>301</v>
      </c>
      <c r="AU1158" s="277" t="s">
        <v>120</v>
      </c>
      <c r="AV1158" s="16" t="s">
        <v>317</v>
      </c>
      <c r="AW1158" s="16" t="s">
        <v>32</v>
      </c>
      <c r="AX1158" s="16" t="s">
        <v>77</v>
      </c>
      <c r="AY1158" s="277" t="s">
        <v>292</v>
      </c>
    </row>
    <row r="1159" s="15" customFormat="1">
      <c r="A1159" s="15"/>
      <c r="B1159" s="256"/>
      <c r="C1159" s="257"/>
      <c r="D1159" s="236" t="s">
        <v>301</v>
      </c>
      <c r="E1159" s="258" t="s">
        <v>1</v>
      </c>
      <c r="F1159" s="259" t="s">
        <v>304</v>
      </c>
      <c r="G1159" s="257"/>
      <c r="H1159" s="260">
        <v>1198.7289999999998</v>
      </c>
      <c r="I1159" s="261"/>
      <c r="J1159" s="257"/>
      <c r="K1159" s="257"/>
      <c r="L1159" s="262"/>
      <c r="M1159" s="263"/>
      <c r="N1159" s="264"/>
      <c r="O1159" s="264"/>
      <c r="P1159" s="264"/>
      <c r="Q1159" s="264"/>
      <c r="R1159" s="264"/>
      <c r="S1159" s="264"/>
      <c r="T1159" s="26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T1159" s="266" t="s">
        <v>301</v>
      </c>
      <c r="AU1159" s="266" t="s">
        <v>120</v>
      </c>
      <c r="AV1159" s="15" t="s">
        <v>299</v>
      </c>
      <c r="AW1159" s="15" t="s">
        <v>32</v>
      </c>
      <c r="AX1159" s="15" t="s">
        <v>85</v>
      </c>
      <c r="AY1159" s="266" t="s">
        <v>292</v>
      </c>
    </row>
    <row r="1160" s="2" customFormat="1" ht="24.15" customHeight="1">
      <c r="A1160" s="39"/>
      <c r="B1160" s="40"/>
      <c r="C1160" s="278" t="s">
        <v>1344</v>
      </c>
      <c r="D1160" s="278" t="s">
        <v>626</v>
      </c>
      <c r="E1160" s="279" t="s">
        <v>1345</v>
      </c>
      <c r="F1160" s="280" t="s">
        <v>1346</v>
      </c>
      <c r="G1160" s="281" t="s">
        <v>297</v>
      </c>
      <c r="H1160" s="282">
        <v>1318.6020000000001</v>
      </c>
      <c r="I1160" s="283"/>
      <c r="J1160" s="284">
        <f>ROUND(I1160*H1160,2)</f>
        <v>0</v>
      </c>
      <c r="K1160" s="280" t="s">
        <v>298</v>
      </c>
      <c r="L1160" s="285"/>
      <c r="M1160" s="286" t="s">
        <v>1</v>
      </c>
      <c r="N1160" s="287" t="s">
        <v>43</v>
      </c>
      <c r="O1160" s="92"/>
      <c r="P1160" s="230">
        <f>O1160*H1160</f>
        <v>0</v>
      </c>
      <c r="Q1160" s="230">
        <v>0.021000000000000001</v>
      </c>
      <c r="R1160" s="230">
        <f>Q1160*H1160</f>
        <v>27.690642000000004</v>
      </c>
      <c r="S1160" s="230">
        <v>0</v>
      </c>
      <c r="T1160" s="231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32" t="s">
        <v>357</v>
      </c>
      <c r="AT1160" s="232" t="s">
        <v>626</v>
      </c>
      <c r="AU1160" s="232" t="s">
        <v>120</v>
      </c>
      <c r="AY1160" s="18" t="s">
        <v>292</v>
      </c>
      <c r="BE1160" s="233">
        <f>IF(N1160="základní",J1160,0)</f>
        <v>0</v>
      </c>
      <c r="BF1160" s="233">
        <f>IF(N1160="snížená",J1160,0)</f>
        <v>0</v>
      </c>
      <c r="BG1160" s="233">
        <f>IF(N1160="zákl. přenesená",J1160,0)</f>
        <v>0</v>
      </c>
      <c r="BH1160" s="233">
        <f>IF(N1160="sníž. přenesená",J1160,0)</f>
        <v>0</v>
      </c>
      <c r="BI1160" s="233">
        <f>IF(N1160="nulová",J1160,0)</f>
        <v>0</v>
      </c>
      <c r="BJ1160" s="18" t="s">
        <v>120</v>
      </c>
      <c r="BK1160" s="233">
        <f>ROUND(I1160*H1160,2)</f>
        <v>0</v>
      </c>
      <c r="BL1160" s="18" t="s">
        <v>299</v>
      </c>
      <c r="BM1160" s="232" t="s">
        <v>1347</v>
      </c>
    </row>
    <row r="1161" s="14" customFormat="1">
      <c r="A1161" s="14"/>
      <c r="B1161" s="245"/>
      <c r="C1161" s="246"/>
      <c r="D1161" s="236" t="s">
        <v>301</v>
      </c>
      <c r="E1161" s="246"/>
      <c r="F1161" s="248" t="s">
        <v>1348</v>
      </c>
      <c r="G1161" s="246"/>
      <c r="H1161" s="249">
        <v>1318.6020000000001</v>
      </c>
      <c r="I1161" s="250"/>
      <c r="J1161" s="246"/>
      <c r="K1161" s="246"/>
      <c r="L1161" s="251"/>
      <c r="M1161" s="252"/>
      <c r="N1161" s="253"/>
      <c r="O1161" s="253"/>
      <c r="P1161" s="253"/>
      <c r="Q1161" s="253"/>
      <c r="R1161" s="253"/>
      <c r="S1161" s="253"/>
      <c r="T1161" s="25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55" t="s">
        <v>301</v>
      </c>
      <c r="AU1161" s="255" t="s">
        <v>120</v>
      </c>
      <c r="AV1161" s="14" t="s">
        <v>120</v>
      </c>
      <c r="AW1161" s="14" t="s">
        <v>4</v>
      </c>
      <c r="AX1161" s="14" t="s">
        <v>85</v>
      </c>
      <c r="AY1161" s="255" t="s">
        <v>292</v>
      </c>
    </row>
    <row r="1162" s="2" customFormat="1" ht="44.25" customHeight="1">
      <c r="A1162" s="39"/>
      <c r="B1162" s="40"/>
      <c r="C1162" s="221" t="s">
        <v>1349</v>
      </c>
      <c r="D1162" s="221" t="s">
        <v>294</v>
      </c>
      <c r="E1162" s="222" t="s">
        <v>1350</v>
      </c>
      <c r="F1162" s="223" t="s">
        <v>1351</v>
      </c>
      <c r="G1162" s="224" t="s">
        <v>297</v>
      </c>
      <c r="H1162" s="225">
        <v>548.76400000000001</v>
      </c>
      <c r="I1162" s="226"/>
      <c r="J1162" s="227">
        <f>ROUND(I1162*H1162,2)</f>
        <v>0</v>
      </c>
      <c r="K1162" s="223" t="s">
        <v>298</v>
      </c>
      <c r="L1162" s="45"/>
      <c r="M1162" s="228" t="s">
        <v>1</v>
      </c>
      <c r="N1162" s="229" t="s">
        <v>43</v>
      </c>
      <c r="O1162" s="92"/>
      <c r="P1162" s="230">
        <f>O1162*H1162</f>
        <v>0</v>
      </c>
      <c r="Q1162" s="230">
        <v>0.0080099999999999998</v>
      </c>
      <c r="R1162" s="230">
        <f>Q1162*H1162</f>
        <v>4.3955996400000004</v>
      </c>
      <c r="S1162" s="230">
        <v>0</v>
      </c>
      <c r="T1162" s="231">
        <f>S1162*H1162</f>
        <v>0</v>
      </c>
      <c r="U1162" s="39"/>
      <c r="V1162" s="39"/>
      <c r="W1162" s="39"/>
      <c r="X1162" s="39"/>
      <c r="Y1162" s="39"/>
      <c r="Z1162" s="39"/>
      <c r="AA1162" s="39"/>
      <c r="AB1162" s="39"/>
      <c r="AC1162" s="39"/>
      <c r="AD1162" s="39"/>
      <c r="AE1162" s="39"/>
      <c r="AR1162" s="232" t="s">
        <v>299</v>
      </c>
      <c r="AT1162" s="232" t="s">
        <v>294</v>
      </c>
      <c r="AU1162" s="232" t="s">
        <v>120</v>
      </c>
      <c r="AY1162" s="18" t="s">
        <v>292</v>
      </c>
      <c r="BE1162" s="233">
        <f>IF(N1162="základní",J1162,0)</f>
        <v>0</v>
      </c>
      <c r="BF1162" s="233">
        <f>IF(N1162="snížená",J1162,0)</f>
        <v>0</v>
      </c>
      <c r="BG1162" s="233">
        <f>IF(N1162="zákl. přenesená",J1162,0)</f>
        <v>0</v>
      </c>
      <c r="BH1162" s="233">
        <f>IF(N1162="sníž. přenesená",J1162,0)</f>
        <v>0</v>
      </c>
      <c r="BI1162" s="233">
        <f>IF(N1162="nulová",J1162,0)</f>
        <v>0</v>
      </c>
      <c r="BJ1162" s="18" t="s">
        <v>120</v>
      </c>
      <c r="BK1162" s="233">
        <f>ROUND(I1162*H1162,2)</f>
        <v>0</v>
      </c>
      <c r="BL1162" s="18" t="s">
        <v>299</v>
      </c>
      <c r="BM1162" s="232" t="s">
        <v>1352</v>
      </c>
    </row>
    <row r="1163" s="14" customFormat="1">
      <c r="A1163" s="14"/>
      <c r="B1163" s="245"/>
      <c r="C1163" s="246"/>
      <c r="D1163" s="236" t="s">
        <v>301</v>
      </c>
      <c r="E1163" s="247" t="s">
        <v>1</v>
      </c>
      <c r="F1163" s="248" t="s">
        <v>1353</v>
      </c>
      <c r="G1163" s="246"/>
      <c r="H1163" s="249">
        <v>548.76400000000001</v>
      </c>
      <c r="I1163" s="250"/>
      <c r="J1163" s="246"/>
      <c r="K1163" s="246"/>
      <c r="L1163" s="251"/>
      <c r="M1163" s="252"/>
      <c r="N1163" s="253"/>
      <c r="O1163" s="253"/>
      <c r="P1163" s="253"/>
      <c r="Q1163" s="253"/>
      <c r="R1163" s="253"/>
      <c r="S1163" s="253"/>
      <c r="T1163" s="25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55" t="s">
        <v>301</v>
      </c>
      <c r="AU1163" s="255" t="s">
        <v>120</v>
      </c>
      <c r="AV1163" s="14" t="s">
        <v>120</v>
      </c>
      <c r="AW1163" s="14" t="s">
        <v>32</v>
      </c>
      <c r="AX1163" s="14" t="s">
        <v>85</v>
      </c>
      <c r="AY1163" s="255" t="s">
        <v>292</v>
      </c>
    </row>
    <row r="1164" s="2" customFormat="1" ht="24.15" customHeight="1">
      <c r="A1164" s="39"/>
      <c r="B1164" s="40"/>
      <c r="C1164" s="278" t="s">
        <v>1354</v>
      </c>
      <c r="D1164" s="278" t="s">
        <v>626</v>
      </c>
      <c r="E1164" s="279" t="s">
        <v>1355</v>
      </c>
      <c r="F1164" s="280" t="s">
        <v>1356</v>
      </c>
      <c r="G1164" s="281" t="s">
        <v>297</v>
      </c>
      <c r="H1164" s="282">
        <v>603.63999999999999</v>
      </c>
      <c r="I1164" s="283"/>
      <c r="J1164" s="284">
        <f>ROUND(I1164*H1164,2)</f>
        <v>0</v>
      </c>
      <c r="K1164" s="280" t="s">
        <v>298</v>
      </c>
      <c r="L1164" s="285"/>
      <c r="M1164" s="286" t="s">
        <v>1</v>
      </c>
      <c r="N1164" s="287" t="s">
        <v>43</v>
      </c>
      <c r="O1164" s="92"/>
      <c r="P1164" s="230">
        <f>O1164*H1164</f>
        <v>0</v>
      </c>
      <c r="Q1164" s="230">
        <v>0.0135</v>
      </c>
      <c r="R1164" s="230">
        <f>Q1164*H1164</f>
        <v>8.1491399999999992</v>
      </c>
      <c r="S1164" s="230">
        <v>0</v>
      </c>
      <c r="T1164" s="231">
        <f>S1164*H1164</f>
        <v>0</v>
      </c>
      <c r="U1164" s="39"/>
      <c r="V1164" s="39"/>
      <c r="W1164" s="39"/>
      <c r="X1164" s="39"/>
      <c r="Y1164" s="39"/>
      <c r="Z1164" s="39"/>
      <c r="AA1164" s="39"/>
      <c r="AB1164" s="39"/>
      <c r="AC1164" s="39"/>
      <c r="AD1164" s="39"/>
      <c r="AE1164" s="39"/>
      <c r="AR1164" s="232" t="s">
        <v>357</v>
      </c>
      <c r="AT1164" s="232" t="s">
        <v>626</v>
      </c>
      <c r="AU1164" s="232" t="s">
        <v>120</v>
      </c>
      <c r="AY1164" s="18" t="s">
        <v>292</v>
      </c>
      <c r="BE1164" s="233">
        <f>IF(N1164="základní",J1164,0)</f>
        <v>0</v>
      </c>
      <c r="BF1164" s="233">
        <f>IF(N1164="snížená",J1164,0)</f>
        <v>0</v>
      </c>
      <c r="BG1164" s="233">
        <f>IF(N1164="zákl. přenesená",J1164,0)</f>
        <v>0</v>
      </c>
      <c r="BH1164" s="233">
        <f>IF(N1164="sníž. přenesená",J1164,0)</f>
        <v>0</v>
      </c>
      <c r="BI1164" s="233">
        <f>IF(N1164="nulová",J1164,0)</f>
        <v>0</v>
      </c>
      <c r="BJ1164" s="18" t="s">
        <v>120</v>
      </c>
      <c r="BK1164" s="233">
        <f>ROUND(I1164*H1164,2)</f>
        <v>0</v>
      </c>
      <c r="BL1164" s="18" t="s">
        <v>299</v>
      </c>
      <c r="BM1164" s="232" t="s">
        <v>1357</v>
      </c>
    </row>
    <row r="1165" s="14" customFormat="1">
      <c r="A1165" s="14"/>
      <c r="B1165" s="245"/>
      <c r="C1165" s="246"/>
      <c r="D1165" s="236" t="s">
        <v>301</v>
      </c>
      <c r="E1165" s="246"/>
      <c r="F1165" s="248" t="s">
        <v>1358</v>
      </c>
      <c r="G1165" s="246"/>
      <c r="H1165" s="249">
        <v>603.63999999999999</v>
      </c>
      <c r="I1165" s="250"/>
      <c r="J1165" s="246"/>
      <c r="K1165" s="246"/>
      <c r="L1165" s="251"/>
      <c r="M1165" s="252"/>
      <c r="N1165" s="253"/>
      <c r="O1165" s="253"/>
      <c r="P1165" s="253"/>
      <c r="Q1165" s="253"/>
      <c r="R1165" s="253"/>
      <c r="S1165" s="253"/>
      <c r="T1165" s="25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55" t="s">
        <v>301</v>
      </c>
      <c r="AU1165" s="255" t="s">
        <v>120</v>
      </c>
      <c r="AV1165" s="14" t="s">
        <v>120</v>
      </c>
      <c r="AW1165" s="14" t="s">
        <v>4</v>
      </c>
      <c r="AX1165" s="14" t="s">
        <v>85</v>
      </c>
      <c r="AY1165" s="255" t="s">
        <v>292</v>
      </c>
    </row>
    <row r="1166" s="2" customFormat="1" ht="37.8" customHeight="1">
      <c r="A1166" s="39"/>
      <c r="B1166" s="40"/>
      <c r="C1166" s="221" t="s">
        <v>1359</v>
      </c>
      <c r="D1166" s="221" t="s">
        <v>294</v>
      </c>
      <c r="E1166" s="222" t="s">
        <v>1360</v>
      </c>
      <c r="F1166" s="223" t="s">
        <v>1361</v>
      </c>
      <c r="G1166" s="224" t="s">
        <v>407</v>
      </c>
      <c r="H1166" s="225">
        <v>688.11099999999999</v>
      </c>
      <c r="I1166" s="226"/>
      <c r="J1166" s="227">
        <f>ROUND(I1166*H1166,2)</f>
        <v>0</v>
      </c>
      <c r="K1166" s="223" t="s">
        <v>298</v>
      </c>
      <c r="L1166" s="45"/>
      <c r="M1166" s="228" t="s">
        <v>1</v>
      </c>
      <c r="N1166" s="229" t="s">
        <v>43</v>
      </c>
      <c r="O1166" s="92"/>
      <c r="P1166" s="230">
        <f>O1166*H1166</f>
        <v>0</v>
      </c>
      <c r="Q1166" s="230">
        <v>0.0017600000000000001</v>
      </c>
      <c r="R1166" s="230">
        <f>Q1166*H1166</f>
        <v>1.2110753599999999</v>
      </c>
      <c r="S1166" s="230">
        <v>0</v>
      </c>
      <c r="T1166" s="231">
        <f>S1166*H1166</f>
        <v>0</v>
      </c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R1166" s="232" t="s">
        <v>299</v>
      </c>
      <c r="AT1166" s="232" t="s">
        <v>294</v>
      </c>
      <c r="AU1166" s="232" t="s">
        <v>120</v>
      </c>
      <c r="AY1166" s="18" t="s">
        <v>292</v>
      </c>
      <c r="BE1166" s="233">
        <f>IF(N1166="základní",J1166,0)</f>
        <v>0</v>
      </c>
      <c r="BF1166" s="233">
        <f>IF(N1166="snížená",J1166,0)</f>
        <v>0</v>
      </c>
      <c r="BG1166" s="233">
        <f>IF(N1166="zákl. přenesená",J1166,0)</f>
        <v>0</v>
      </c>
      <c r="BH1166" s="233">
        <f>IF(N1166="sníž. přenesená",J1166,0)</f>
        <v>0</v>
      </c>
      <c r="BI1166" s="233">
        <f>IF(N1166="nulová",J1166,0)</f>
        <v>0</v>
      </c>
      <c r="BJ1166" s="18" t="s">
        <v>120</v>
      </c>
      <c r="BK1166" s="233">
        <f>ROUND(I1166*H1166,2)</f>
        <v>0</v>
      </c>
      <c r="BL1166" s="18" t="s">
        <v>299</v>
      </c>
      <c r="BM1166" s="232" t="s">
        <v>1362</v>
      </c>
    </row>
    <row r="1167" s="14" customFormat="1">
      <c r="A1167" s="14"/>
      <c r="B1167" s="245"/>
      <c r="C1167" s="246"/>
      <c r="D1167" s="236" t="s">
        <v>301</v>
      </c>
      <c r="E1167" s="247" t="s">
        <v>1</v>
      </c>
      <c r="F1167" s="248" t="s">
        <v>1228</v>
      </c>
      <c r="G1167" s="246"/>
      <c r="H1167" s="249">
        <v>533.20000000000005</v>
      </c>
      <c r="I1167" s="250"/>
      <c r="J1167" s="246"/>
      <c r="K1167" s="246"/>
      <c r="L1167" s="251"/>
      <c r="M1167" s="252"/>
      <c r="N1167" s="253"/>
      <c r="O1167" s="253"/>
      <c r="P1167" s="253"/>
      <c r="Q1167" s="253"/>
      <c r="R1167" s="253"/>
      <c r="S1167" s="253"/>
      <c r="T1167" s="25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55" t="s">
        <v>301</v>
      </c>
      <c r="AU1167" s="255" t="s">
        <v>120</v>
      </c>
      <c r="AV1167" s="14" t="s">
        <v>120</v>
      </c>
      <c r="AW1167" s="14" t="s">
        <v>32</v>
      </c>
      <c r="AX1167" s="14" t="s">
        <v>77</v>
      </c>
      <c r="AY1167" s="255" t="s">
        <v>292</v>
      </c>
    </row>
    <row r="1168" s="14" customFormat="1">
      <c r="A1168" s="14"/>
      <c r="B1168" s="245"/>
      <c r="C1168" s="246"/>
      <c r="D1168" s="236" t="s">
        <v>301</v>
      </c>
      <c r="E1168" s="247" t="s">
        <v>1</v>
      </c>
      <c r="F1168" s="248" t="s">
        <v>1229</v>
      </c>
      <c r="G1168" s="246"/>
      <c r="H1168" s="249">
        <v>62.990000000000002</v>
      </c>
      <c r="I1168" s="250"/>
      <c r="J1168" s="246"/>
      <c r="K1168" s="246"/>
      <c r="L1168" s="251"/>
      <c r="M1168" s="252"/>
      <c r="N1168" s="253"/>
      <c r="O1168" s="253"/>
      <c r="P1168" s="253"/>
      <c r="Q1168" s="253"/>
      <c r="R1168" s="253"/>
      <c r="S1168" s="253"/>
      <c r="T1168" s="25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5" t="s">
        <v>301</v>
      </c>
      <c r="AU1168" s="255" t="s">
        <v>120</v>
      </c>
      <c r="AV1168" s="14" t="s">
        <v>120</v>
      </c>
      <c r="AW1168" s="14" t="s">
        <v>32</v>
      </c>
      <c r="AX1168" s="14" t="s">
        <v>77</v>
      </c>
      <c r="AY1168" s="255" t="s">
        <v>292</v>
      </c>
    </row>
    <row r="1169" s="14" customFormat="1">
      <c r="A1169" s="14"/>
      <c r="B1169" s="245"/>
      <c r="C1169" s="246"/>
      <c r="D1169" s="236" t="s">
        <v>301</v>
      </c>
      <c r="E1169" s="247" t="s">
        <v>1</v>
      </c>
      <c r="F1169" s="248" t="s">
        <v>1230</v>
      </c>
      <c r="G1169" s="246"/>
      <c r="H1169" s="249">
        <v>35.039999999999999</v>
      </c>
      <c r="I1169" s="250"/>
      <c r="J1169" s="246"/>
      <c r="K1169" s="246"/>
      <c r="L1169" s="251"/>
      <c r="M1169" s="252"/>
      <c r="N1169" s="253"/>
      <c r="O1169" s="253"/>
      <c r="P1169" s="253"/>
      <c r="Q1169" s="253"/>
      <c r="R1169" s="253"/>
      <c r="S1169" s="253"/>
      <c r="T1169" s="25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T1169" s="255" t="s">
        <v>301</v>
      </c>
      <c r="AU1169" s="255" t="s">
        <v>120</v>
      </c>
      <c r="AV1169" s="14" t="s">
        <v>120</v>
      </c>
      <c r="AW1169" s="14" t="s">
        <v>32</v>
      </c>
      <c r="AX1169" s="14" t="s">
        <v>77</v>
      </c>
      <c r="AY1169" s="255" t="s">
        <v>292</v>
      </c>
    </row>
    <row r="1170" s="14" customFormat="1">
      <c r="A1170" s="14"/>
      <c r="B1170" s="245"/>
      <c r="C1170" s="246"/>
      <c r="D1170" s="236" t="s">
        <v>301</v>
      </c>
      <c r="E1170" s="247" t="s">
        <v>1</v>
      </c>
      <c r="F1170" s="248" t="s">
        <v>1231</v>
      </c>
      <c r="G1170" s="246"/>
      <c r="H1170" s="249">
        <v>38.901000000000003</v>
      </c>
      <c r="I1170" s="250"/>
      <c r="J1170" s="246"/>
      <c r="K1170" s="246"/>
      <c r="L1170" s="251"/>
      <c r="M1170" s="252"/>
      <c r="N1170" s="253"/>
      <c r="O1170" s="253"/>
      <c r="P1170" s="253"/>
      <c r="Q1170" s="253"/>
      <c r="R1170" s="253"/>
      <c r="S1170" s="253"/>
      <c r="T1170" s="25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T1170" s="255" t="s">
        <v>301</v>
      </c>
      <c r="AU1170" s="255" t="s">
        <v>120</v>
      </c>
      <c r="AV1170" s="14" t="s">
        <v>120</v>
      </c>
      <c r="AW1170" s="14" t="s">
        <v>32</v>
      </c>
      <c r="AX1170" s="14" t="s">
        <v>77</v>
      </c>
      <c r="AY1170" s="255" t="s">
        <v>292</v>
      </c>
    </row>
    <row r="1171" s="14" customFormat="1">
      <c r="A1171" s="14"/>
      <c r="B1171" s="245"/>
      <c r="C1171" s="246"/>
      <c r="D1171" s="236" t="s">
        <v>301</v>
      </c>
      <c r="E1171" s="247" t="s">
        <v>1</v>
      </c>
      <c r="F1171" s="248" t="s">
        <v>1232</v>
      </c>
      <c r="G1171" s="246"/>
      <c r="H1171" s="249">
        <v>17.98</v>
      </c>
      <c r="I1171" s="250"/>
      <c r="J1171" s="246"/>
      <c r="K1171" s="246"/>
      <c r="L1171" s="251"/>
      <c r="M1171" s="252"/>
      <c r="N1171" s="253"/>
      <c r="O1171" s="253"/>
      <c r="P1171" s="253"/>
      <c r="Q1171" s="253"/>
      <c r="R1171" s="253"/>
      <c r="S1171" s="253"/>
      <c r="T1171" s="25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T1171" s="255" t="s">
        <v>301</v>
      </c>
      <c r="AU1171" s="255" t="s">
        <v>120</v>
      </c>
      <c r="AV1171" s="14" t="s">
        <v>120</v>
      </c>
      <c r="AW1171" s="14" t="s">
        <v>32</v>
      </c>
      <c r="AX1171" s="14" t="s">
        <v>77</v>
      </c>
      <c r="AY1171" s="255" t="s">
        <v>292</v>
      </c>
    </row>
    <row r="1172" s="15" customFormat="1">
      <c r="A1172" s="15"/>
      <c r="B1172" s="256"/>
      <c r="C1172" s="257"/>
      <c r="D1172" s="236" t="s">
        <v>301</v>
      </c>
      <c r="E1172" s="258" t="s">
        <v>1</v>
      </c>
      <c r="F1172" s="259" t="s">
        <v>304</v>
      </c>
      <c r="G1172" s="257"/>
      <c r="H1172" s="260">
        <v>688.11099999999999</v>
      </c>
      <c r="I1172" s="261"/>
      <c r="J1172" s="257"/>
      <c r="K1172" s="257"/>
      <c r="L1172" s="262"/>
      <c r="M1172" s="263"/>
      <c r="N1172" s="264"/>
      <c r="O1172" s="264"/>
      <c r="P1172" s="264"/>
      <c r="Q1172" s="264"/>
      <c r="R1172" s="264"/>
      <c r="S1172" s="264"/>
      <c r="T1172" s="265"/>
      <c r="U1172" s="15"/>
      <c r="V1172" s="15"/>
      <c r="W1172" s="15"/>
      <c r="X1172" s="15"/>
      <c r="Y1172" s="15"/>
      <c r="Z1172" s="15"/>
      <c r="AA1172" s="15"/>
      <c r="AB1172" s="15"/>
      <c r="AC1172" s="15"/>
      <c r="AD1172" s="15"/>
      <c r="AE1172" s="15"/>
      <c r="AT1172" s="266" t="s">
        <v>301</v>
      </c>
      <c r="AU1172" s="266" t="s">
        <v>120</v>
      </c>
      <c r="AV1172" s="15" t="s">
        <v>299</v>
      </c>
      <c r="AW1172" s="15" t="s">
        <v>32</v>
      </c>
      <c r="AX1172" s="15" t="s">
        <v>85</v>
      </c>
      <c r="AY1172" s="266" t="s">
        <v>292</v>
      </c>
    </row>
    <row r="1173" s="2" customFormat="1" ht="24.15" customHeight="1">
      <c r="A1173" s="39"/>
      <c r="B1173" s="40"/>
      <c r="C1173" s="278" t="s">
        <v>1363</v>
      </c>
      <c r="D1173" s="278" t="s">
        <v>626</v>
      </c>
      <c r="E1173" s="279" t="s">
        <v>1364</v>
      </c>
      <c r="F1173" s="280" t="s">
        <v>1365</v>
      </c>
      <c r="G1173" s="281" t="s">
        <v>297</v>
      </c>
      <c r="H1173" s="282">
        <v>151.38399999999999</v>
      </c>
      <c r="I1173" s="283"/>
      <c r="J1173" s="284">
        <f>ROUND(I1173*H1173,2)</f>
        <v>0</v>
      </c>
      <c r="K1173" s="280" t="s">
        <v>298</v>
      </c>
      <c r="L1173" s="285"/>
      <c r="M1173" s="286" t="s">
        <v>1</v>
      </c>
      <c r="N1173" s="287" t="s">
        <v>43</v>
      </c>
      <c r="O1173" s="92"/>
      <c r="P1173" s="230">
        <f>O1173*H1173</f>
        <v>0</v>
      </c>
      <c r="Q1173" s="230">
        <v>0.0060000000000000001</v>
      </c>
      <c r="R1173" s="230">
        <f>Q1173*H1173</f>
        <v>0.90830399999999989</v>
      </c>
      <c r="S1173" s="230">
        <v>0</v>
      </c>
      <c r="T1173" s="231">
        <f>S1173*H1173</f>
        <v>0</v>
      </c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R1173" s="232" t="s">
        <v>357</v>
      </c>
      <c r="AT1173" s="232" t="s">
        <v>626</v>
      </c>
      <c r="AU1173" s="232" t="s">
        <v>120</v>
      </c>
      <c r="AY1173" s="18" t="s">
        <v>292</v>
      </c>
      <c r="BE1173" s="233">
        <f>IF(N1173="základní",J1173,0)</f>
        <v>0</v>
      </c>
      <c r="BF1173" s="233">
        <f>IF(N1173="snížená",J1173,0)</f>
        <v>0</v>
      </c>
      <c r="BG1173" s="233">
        <f>IF(N1173="zákl. přenesená",J1173,0)</f>
        <v>0</v>
      </c>
      <c r="BH1173" s="233">
        <f>IF(N1173="sníž. přenesená",J1173,0)</f>
        <v>0</v>
      </c>
      <c r="BI1173" s="233">
        <f>IF(N1173="nulová",J1173,0)</f>
        <v>0</v>
      </c>
      <c r="BJ1173" s="18" t="s">
        <v>120</v>
      </c>
      <c r="BK1173" s="233">
        <f>ROUND(I1173*H1173,2)</f>
        <v>0</v>
      </c>
      <c r="BL1173" s="18" t="s">
        <v>299</v>
      </c>
      <c r="BM1173" s="232" t="s">
        <v>1366</v>
      </c>
    </row>
    <row r="1174" s="14" customFormat="1">
      <c r="A1174" s="14"/>
      <c r="B1174" s="245"/>
      <c r="C1174" s="246"/>
      <c r="D1174" s="236" t="s">
        <v>301</v>
      </c>
      <c r="E1174" s="247" t="s">
        <v>1</v>
      </c>
      <c r="F1174" s="248" t="s">
        <v>1367</v>
      </c>
      <c r="G1174" s="246"/>
      <c r="H1174" s="249">
        <v>137.62200000000001</v>
      </c>
      <c r="I1174" s="250"/>
      <c r="J1174" s="246"/>
      <c r="K1174" s="246"/>
      <c r="L1174" s="251"/>
      <c r="M1174" s="252"/>
      <c r="N1174" s="253"/>
      <c r="O1174" s="253"/>
      <c r="P1174" s="253"/>
      <c r="Q1174" s="253"/>
      <c r="R1174" s="253"/>
      <c r="S1174" s="253"/>
      <c r="T1174" s="25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T1174" s="255" t="s">
        <v>301</v>
      </c>
      <c r="AU1174" s="255" t="s">
        <v>120</v>
      </c>
      <c r="AV1174" s="14" t="s">
        <v>120</v>
      </c>
      <c r="AW1174" s="14" t="s">
        <v>32</v>
      </c>
      <c r="AX1174" s="14" t="s">
        <v>85</v>
      </c>
      <c r="AY1174" s="255" t="s">
        <v>292</v>
      </c>
    </row>
    <row r="1175" s="14" customFormat="1">
      <c r="A1175" s="14"/>
      <c r="B1175" s="245"/>
      <c r="C1175" s="246"/>
      <c r="D1175" s="236" t="s">
        <v>301</v>
      </c>
      <c r="E1175" s="246"/>
      <c r="F1175" s="248" t="s">
        <v>1368</v>
      </c>
      <c r="G1175" s="246"/>
      <c r="H1175" s="249">
        <v>151.38399999999999</v>
      </c>
      <c r="I1175" s="250"/>
      <c r="J1175" s="246"/>
      <c r="K1175" s="246"/>
      <c r="L1175" s="251"/>
      <c r="M1175" s="252"/>
      <c r="N1175" s="253"/>
      <c r="O1175" s="253"/>
      <c r="P1175" s="253"/>
      <c r="Q1175" s="253"/>
      <c r="R1175" s="253"/>
      <c r="S1175" s="253"/>
      <c r="T1175" s="25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55" t="s">
        <v>301</v>
      </c>
      <c r="AU1175" s="255" t="s">
        <v>120</v>
      </c>
      <c r="AV1175" s="14" t="s">
        <v>120</v>
      </c>
      <c r="AW1175" s="14" t="s">
        <v>4</v>
      </c>
      <c r="AX1175" s="14" t="s">
        <v>85</v>
      </c>
      <c r="AY1175" s="255" t="s">
        <v>292</v>
      </c>
    </row>
    <row r="1176" s="2" customFormat="1" ht="37.8" customHeight="1">
      <c r="A1176" s="39"/>
      <c r="B1176" s="40"/>
      <c r="C1176" s="221" t="s">
        <v>1369</v>
      </c>
      <c r="D1176" s="221" t="s">
        <v>294</v>
      </c>
      <c r="E1176" s="222" t="s">
        <v>1370</v>
      </c>
      <c r="F1176" s="223" t="s">
        <v>1371</v>
      </c>
      <c r="G1176" s="224" t="s">
        <v>297</v>
      </c>
      <c r="H1176" s="225">
        <v>473.30900000000003</v>
      </c>
      <c r="I1176" s="226"/>
      <c r="J1176" s="227">
        <f>ROUND(I1176*H1176,2)</f>
        <v>0</v>
      </c>
      <c r="K1176" s="223" t="s">
        <v>298</v>
      </c>
      <c r="L1176" s="45"/>
      <c r="M1176" s="228" t="s">
        <v>1</v>
      </c>
      <c r="N1176" s="229" t="s">
        <v>43</v>
      </c>
      <c r="O1176" s="92"/>
      <c r="P1176" s="230">
        <f>O1176*H1176</f>
        <v>0</v>
      </c>
      <c r="Q1176" s="230">
        <v>8.0000000000000007E-05</v>
      </c>
      <c r="R1176" s="230">
        <f>Q1176*H1176</f>
        <v>0.037864720000000004</v>
      </c>
      <c r="S1176" s="230">
        <v>0</v>
      </c>
      <c r="T1176" s="231">
        <f>S1176*H1176</f>
        <v>0</v>
      </c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R1176" s="232" t="s">
        <v>299</v>
      </c>
      <c r="AT1176" s="232" t="s">
        <v>294</v>
      </c>
      <c r="AU1176" s="232" t="s">
        <v>120</v>
      </c>
      <c r="AY1176" s="18" t="s">
        <v>292</v>
      </c>
      <c r="BE1176" s="233">
        <f>IF(N1176="základní",J1176,0)</f>
        <v>0</v>
      </c>
      <c r="BF1176" s="233">
        <f>IF(N1176="snížená",J1176,0)</f>
        <v>0</v>
      </c>
      <c r="BG1176" s="233">
        <f>IF(N1176="zákl. přenesená",J1176,0)</f>
        <v>0</v>
      </c>
      <c r="BH1176" s="233">
        <f>IF(N1176="sníž. přenesená",J1176,0)</f>
        <v>0</v>
      </c>
      <c r="BI1176" s="233">
        <f>IF(N1176="nulová",J1176,0)</f>
        <v>0</v>
      </c>
      <c r="BJ1176" s="18" t="s">
        <v>120</v>
      </c>
      <c r="BK1176" s="233">
        <f>ROUND(I1176*H1176,2)</f>
        <v>0</v>
      </c>
      <c r="BL1176" s="18" t="s">
        <v>299</v>
      </c>
      <c r="BM1176" s="232" t="s">
        <v>1372</v>
      </c>
    </row>
    <row r="1177" s="14" customFormat="1">
      <c r="A1177" s="14"/>
      <c r="B1177" s="245"/>
      <c r="C1177" s="246"/>
      <c r="D1177" s="236" t="s">
        <v>301</v>
      </c>
      <c r="E1177" s="247" t="s">
        <v>1</v>
      </c>
      <c r="F1177" s="248" t="s">
        <v>1304</v>
      </c>
      <c r="G1177" s="246"/>
      <c r="H1177" s="249">
        <v>473.30900000000003</v>
      </c>
      <c r="I1177" s="250"/>
      <c r="J1177" s="246"/>
      <c r="K1177" s="246"/>
      <c r="L1177" s="251"/>
      <c r="M1177" s="252"/>
      <c r="N1177" s="253"/>
      <c r="O1177" s="253"/>
      <c r="P1177" s="253"/>
      <c r="Q1177" s="253"/>
      <c r="R1177" s="253"/>
      <c r="S1177" s="253"/>
      <c r="T1177" s="25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55" t="s">
        <v>301</v>
      </c>
      <c r="AU1177" s="255" t="s">
        <v>120</v>
      </c>
      <c r="AV1177" s="14" t="s">
        <v>120</v>
      </c>
      <c r="AW1177" s="14" t="s">
        <v>32</v>
      </c>
      <c r="AX1177" s="14" t="s">
        <v>85</v>
      </c>
      <c r="AY1177" s="255" t="s">
        <v>292</v>
      </c>
    </row>
    <row r="1178" s="2" customFormat="1" ht="37.8" customHeight="1">
      <c r="A1178" s="39"/>
      <c r="B1178" s="40"/>
      <c r="C1178" s="221" t="s">
        <v>1373</v>
      </c>
      <c r="D1178" s="221" t="s">
        <v>294</v>
      </c>
      <c r="E1178" s="222" t="s">
        <v>1374</v>
      </c>
      <c r="F1178" s="223" t="s">
        <v>1375</v>
      </c>
      <c r="G1178" s="224" t="s">
        <v>297</v>
      </c>
      <c r="H1178" s="225">
        <v>1356.577</v>
      </c>
      <c r="I1178" s="226"/>
      <c r="J1178" s="227">
        <f>ROUND(I1178*H1178,2)</f>
        <v>0</v>
      </c>
      <c r="K1178" s="223" t="s">
        <v>298</v>
      </c>
      <c r="L1178" s="45"/>
      <c r="M1178" s="228" t="s">
        <v>1</v>
      </c>
      <c r="N1178" s="229" t="s">
        <v>43</v>
      </c>
      <c r="O1178" s="92"/>
      <c r="P1178" s="230">
        <f>O1178*H1178</f>
        <v>0</v>
      </c>
      <c r="Q1178" s="230">
        <v>8.0000000000000007E-05</v>
      </c>
      <c r="R1178" s="230">
        <f>Q1178*H1178</f>
        <v>0.10852616000000001</v>
      </c>
      <c r="S1178" s="230">
        <v>0</v>
      </c>
      <c r="T1178" s="231">
        <f>S1178*H1178</f>
        <v>0</v>
      </c>
      <c r="U1178" s="39"/>
      <c r="V1178" s="39"/>
      <c r="W1178" s="39"/>
      <c r="X1178" s="39"/>
      <c r="Y1178" s="39"/>
      <c r="Z1178" s="39"/>
      <c r="AA1178" s="39"/>
      <c r="AB1178" s="39"/>
      <c r="AC1178" s="39"/>
      <c r="AD1178" s="39"/>
      <c r="AE1178" s="39"/>
      <c r="AR1178" s="232" t="s">
        <v>299</v>
      </c>
      <c r="AT1178" s="232" t="s">
        <v>294</v>
      </c>
      <c r="AU1178" s="232" t="s">
        <v>120</v>
      </c>
      <c r="AY1178" s="18" t="s">
        <v>292</v>
      </c>
      <c r="BE1178" s="233">
        <f>IF(N1178="základní",J1178,0)</f>
        <v>0</v>
      </c>
      <c r="BF1178" s="233">
        <f>IF(N1178="snížená",J1178,0)</f>
        <v>0</v>
      </c>
      <c r="BG1178" s="233">
        <f>IF(N1178="zákl. přenesená",J1178,0)</f>
        <v>0</v>
      </c>
      <c r="BH1178" s="233">
        <f>IF(N1178="sníž. přenesená",J1178,0)</f>
        <v>0</v>
      </c>
      <c r="BI1178" s="233">
        <f>IF(N1178="nulová",J1178,0)</f>
        <v>0</v>
      </c>
      <c r="BJ1178" s="18" t="s">
        <v>120</v>
      </c>
      <c r="BK1178" s="233">
        <f>ROUND(I1178*H1178,2)</f>
        <v>0</v>
      </c>
      <c r="BL1178" s="18" t="s">
        <v>299</v>
      </c>
      <c r="BM1178" s="232" t="s">
        <v>1376</v>
      </c>
    </row>
    <row r="1179" s="14" customFormat="1">
      <c r="A1179" s="14"/>
      <c r="B1179" s="245"/>
      <c r="C1179" s="246"/>
      <c r="D1179" s="236" t="s">
        <v>301</v>
      </c>
      <c r="E1179" s="247" t="s">
        <v>1</v>
      </c>
      <c r="F1179" s="248" t="s">
        <v>1377</v>
      </c>
      <c r="G1179" s="246"/>
      <c r="H1179" s="249">
        <v>1356.577</v>
      </c>
      <c r="I1179" s="250"/>
      <c r="J1179" s="246"/>
      <c r="K1179" s="246"/>
      <c r="L1179" s="251"/>
      <c r="M1179" s="252"/>
      <c r="N1179" s="253"/>
      <c r="O1179" s="253"/>
      <c r="P1179" s="253"/>
      <c r="Q1179" s="253"/>
      <c r="R1179" s="253"/>
      <c r="S1179" s="253"/>
      <c r="T1179" s="25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T1179" s="255" t="s">
        <v>301</v>
      </c>
      <c r="AU1179" s="255" t="s">
        <v>120</v>
      </c>
      <c r="AV1179" s="14" t="s">
        <v>120</v>
      </c>
      <c r="AW1179" s="14" t="s">
        <v>32</v>
      </c>
      <c r="AX1179" s="14" t="s">
        <v>85</v>
      </c>
      <c r="AY1179" s="255" t="s">
        <v>292</v>
      </c>
    </row>
    <row r="1180" s="2" customFormat="1" ht="24.15" customHeight="1">
      <c r="A1180" s="39"/>
      <c r="B1180" s="40"/>
      <c r="C1180" s="221" t="s">
        <v>1378</v>
      </c>
      <c r="D1180" s="221" t="s">
        <v>294</v>
      </c>
      <c r="E1180" s="222" t="s">
        <v>1379</v>
      </c>
      <c r="F1180" s="223" t="s">
        <v>1380</v>
      </c>
      <c r="G1180" s="224" t="s">
        <v>407</v>
      </c>
      <c r="H1180" s="225">
        <v>1346.4000000000001</v>
      </c>
      <c r="I1180" s="226"/>
      <c r="J1180" s="227">
        <f>ROUND(I1180*H1180,2)</f>
        <v>0</v>
      </c>
      <c r="K1180" s="223" t="s">
        <v>298</v>
      </c>
      <c r="L1180" s="45"/>
      <c r="M1180" s="228" t="s">
        <v>1</v>
      </c>
      <c r="N1180" s="229" t="s">
        <v>43</v>
      </c>
      <c r="O1180" s="92"/>
      <c r="P1180" s="230">
        <f>O1180*H1180</f>
        <v>0</v>
      </c>
      <c r="Q1180" s="230">
        <v>3.0000000000000001E-05</v>
      </c>
      <c r="R1180" s="230">
        <f>Q1180*H1180</f>
        <v>0.040392000000000004</v>
      </c>
      <c r="S1180" s="230">
        <v>0</v>
      </c>
      <c r="T1180" s="231">
        <f>S1180*H1180</f>
        <v>0</v>
      </c>
      <c r="U1180" s="39"/>
      <c r="V1180" s="39"/>
      <c r="W1180" s="39"/>
      <c r="X1180" s="39"/>
      <c r="Y1180" s="39"/>
      <c r="Z1180" s="39"/>
      <c r="AA1180" s="39"/>
      <c r="AB1180" s="39"/>
      <c r="AC1180" s="39"/>
      <c r="AD1180" s="39"/>
      <c r="AE1180" s="39"/>
      <c r="AR1180" s="232" t="s">
        <v>299</v>
      </c>
      <c r="AT1180" s="232" t="s">
        <v>294</v>
      </c>
      <c r="AU1180" s="232" t="s">
        <v>120</v>
      </c>
      <c r="AY1180" s="18" t="s">
        <v>292</v>
      </c>
      <c r="BE1180" s="233">
        <f>IF(N1180="základní",J1180,0)</f>
        <v>0</v>
      </c>
      <c r="BF1180" s="233">
        <f>IF(N1180="snížená",J1180,0)</f>
        <v>0</v>
      </c>
      <c r="BG1180" s="233">
        <f>IF(N1180="zákl. přenesená",J1180,0)</f>
        <v>0</v>
      </c>
      <c r="BH1180" s="233">
        <f>IF(N1180="sníž. přenesená",J1180,0)</f>
        <v>0</v>
      </c>
      <c r="BI1180" s="233">
        <f>IF(N1180="nulová",J1180,0)</f>
        <v>0</v>
      </c>
      <c r="BJ1180" s="18" t="s">
        <v>120</v>
      </c>
      <c r="BK1180" s="233">
        <f>ROUND(I1180*H1180,2)</f>
        <v>0</v>
      </c>
      <c r="BL1180" s="18" t="s">
        <v>299</v>
      </c>
      <c r="BM1180" s="232" t="s">
        <v>1381</v>
      </c>
    </row>
    <row r="1181" s="14" customFormat="1">
      <c r="A1181" s="14"/>
      <c r="B1181" s="245"/>
      <c r="C1181" s="246"/>
      <c r="D1181" s="236" t="s">
        <v>301</v>
      </c>
      <c r="E1181" s="247" t="s">
        <v>1</v>
      </c>
      <c r="F1181" s="248" t="s">
        <v>1382</v>
      </c>
      <c r="G1181" s="246"/>
      <c r="H1181" s="249">
        <v>1346.4000000000001</v>
      </c>
      <c r="I1181" s="250"/>
      <c r="J1181" s="246"/>
      <c r="K1181" s="246"/>
      <c r="L1181" s="251"/>
      <c r="M1181" s="252"/>
      <c r="N1181" s="253"/>
      <c r="O1181" s="253"/>
      <c r="P1181" s="253"/>
      <c r="Q1181" s="253"/>
      <c r="R1181" s="253"/>
      <c r="S1181" s="253"/>
      <c r="T1181" s="25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T1181" s="255" t="s">
        <v>301</v>
      </c>
      <c r="AU1181" s="255" t="s">
        <v>120</v>
      </c>
      <c r="AV1181" s="14" t="s">
        <v>120</v>
      </c>
      <c r="AW1181" s="14" t="s">
        <v>32</v>
      </c>
      <c r="AX1181" s="14" t="s">
        <v>85</v>
      </c>
      <c r="AY1181" s="255" t="s">
        <v>292</v>
      </c>
    </row>
    <row r="1182" s="2" customFormat="1" ht="33" customHeight="1">
      <c r="A1182" s="39"/>
      <c r="B1182" s="40"/>
      <c r="C1182" s="278" t="s">
        <v>1383</v>
      </c>
      <c r="D1182" s="278" t="s">
        <v>626</v>
      </c>
      <c r="E1182" s="279" t="s">
        <v>1384</v>
      </c>
      <c r="F1182" s="280" t="s">
        <v>1385</v>
      </c>
      <c r="G1182" s="281" t="s">
        <v>407</v>
      </c>
      <c r="H1182" s="282">
        <v>1481.04</v>
      </c>
      <c r="I1182" s="283"/>
      <c r="J1182" s="284">
        <f>ROUND(I1182*H1182,2)</f>
        <v>0</v>
      </c>
      <c r="K1182" s="280" t="s">
        <v>298</v>
      </c>
      <c r="L1182" s="285"/>
      <c r="M1182" s="286" t="s">
        <v>1</v>
      </c>
      <c r="N1182" s="287" t="s">
        <v>43</v>
      </c>
      <c r="O1182" s="92"/>
      <c r="P1182" s="230">
        <f>O1182*H1182</f>
        <v>0</v>
      </c>
      <c r="Q1182" s="230">
        <v>0.00068000000000000005</v>
      </c>
      <c r="R1182" s="230">
        <f>Q1182*H1182</f>
        <v>1.0071072000000001</v>
      </c>
      <c r="S1182" s="230">
        <v>0</v>
      </c>
      <c r="T1182" s="231">
        <f>S1182*H1182</f>
        <v>0</v>
      </c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R1182" s="232" t="s">
        <v>357</v>
      </c>
      <c r="AT1182" s="232" t="s">
        <v>626</v>
      </c>
      <c r="AU1182" s="232" t="s">
        <v>120</v>
      </c>
      <c r="AY1182" s="18" t="s">
        <v>292</v>
      </c>
      <c r="BE1182" s="233">
        <f>IF(N1182="základní",J1182,0)</f>
        <v>0</v>
      </c>
      <c r="BF1182" s="233">
        <f>IF(N1182="snížená",J1182,0)</f>
        <v>0</v>
      </c>
      <c r="BG1182" s="233">
        <f>IF(N1182="zákl. přenesená",J1182,0)</f>
        <v>0</v>
      </c>
      <c r="BH1182" s="233">
        <f>IF(N1182="sníž. přenesená",J1182,0)</f>
        <v>0</v>
      </c>
      <c r="BI1182" s="233">
        <f>IF(N1182="nulová",J1182,0)</f>
        <v>0</v>
      </c>
      <c r="BJ1182" s="18" t="s">
        <v>120</v>
      </c>
      <c r="BK1182" s="233">
        <f>ROUND(I1182*H1182,2)</f>
        <v>0</v>
      </c>
      <c r="BL1182" s="18" t="s">
        <v>299</v>
      </c>
      <c r="BM1182" s="232" t="s">
        <v>1386</v>
      </c>
    </row>
    <row r="1183" s="14" customFormat="1">
      <c r="A1183" s="14"/>
      <c r="B1183" s="245"/>
      <c r="C1183" s="246"/>
      <c r="D1183" s="236" t="s">
        <v>301</v>
      </c>
      <c r="E1183" s="246"/>
      <c r="F1183" s="248" t="s">
        <v>1387</v>
      </c>
      <c r="G1183" s="246"/>
      <c r="H1183" s="249">
        <v>1481.04</v>
      </c>
      <c r="I1183" s="250"/>
      <c r="J1183" s="246"/>
      <c r="K1183" s="246"/>
      <c r="L1183" s="251"/>
      <c r="M1183" s="252"/>
      <c r="N1183" s="253"/>
      <c r="O1183" s="253"/>
      <c r="P1183" s="253"/>
      <c r="Q1183" s="253"/>
      <c r="R1183" s="253"/>
      <c r="S1183" s="253"/>
      <c r="T1183" s="25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5" t="s">
        <v>301</v>
      </c>
      <c r="AU1183" s="255" t="s">
        <v>120</v>
      </c>
      <c r="AV1183" s="14" t="s">
        <v>120</v>
      </c>
      <c r="AW1183" s="14" t="s">
        <v>4</v>
      </c>
      <c r="AX1183" s="14" t="s">
        <v>85</v>
      </c>
      <c r="AY1183" s="255" t="s">
        <v>292</v>
      </c>
    </row>
    <row r="1184" s="2" customFormat="1" ht="24.15" customHeight="1">
      <c r="A1184" s="39"/>
      <c r="B1184" s="40"/>
      <c r="C1184" s="221" t="s">
        <v>1388</v>
      </c>
      <c r="D1184" s="221" t="s">
        <v>294</v>
      </c>
      <c r="E1184" s="222" t="s">
        <v>1389</v>
      </c>
      <c r="F1184" s="223" t="s">
        <v>1390</v>
      </c>
      <c r="G1184" s="224" t="s">
        <v>297</v>
      </c>
      <c r="H1184" s="225">
        <v>2337.2449999999999</v>
      </c>
      <c r="I1184" s="226"/>
      <c r="J1184" s="227">
        <f>ROUND(I1184*H1184,2)</f>
        <v>0</v>
      </c>
      <c r="K1184" s="223" t="s">
        <v>298</v>
      </c>
      <c r="L1184" s="45"/>
      <c r="M1184" s="228" t="s">
        <v>1</v>
      </c>
      <c r="N1184" s="229" t="s">
        <v>43</v>
      </c>
      <c r="O1184" s="92"/>
      <c r="P1184" s="230">
        <f>O1184*H1184</f>
        <v>0</v>
      </c>
      <c r="Q1184" s="230">
        <v>0</v>
      </c>
      <c r="R1184" s="230">
        <f>Q1184*H1184</f>
        <v>0</v>
      </c>
      <c r="S1184" s="230">
        <v>0</v>
      </c>
      <c r="T1184" s="231">
        <f>S1184*H1184</f>
        <v>0</v>
      </c>
      <c r="U1184" s="39"/>
      <c r="V1184" s="39"/>
      <c r="W1184" s="39"/>
      <c r="X1184" s="39"/>
      <c r="Y1184" s="39"/>
      <c r="Z1184" s="39"/>
      <c r="AA1184" s="39"/>
      <c r="AB1184" s="39"/>
      <c r="AC1184" s="39"/>
      <c r="AD1184" s="39"/>
      <c r="AE1184" s="39"/>
      <c r="AR1184" s="232" t="s">
        <v>299</v>
      </c>
      <c r="AT1184" s="232" t="s">
        <v>294</v>
      </c>
      <c r="AU1184" s="232" t="s">
        <v>120</v>
      </c>
      <c r="AY1184" s="18" t="s">
        <v>292</v>
      </c>
      <c r="BE1184" s="233">
        <f>IF(N1184="základní",J1184,0)</f>
        <v>0</v>
      </c>
      <c r="BF1184" s="233">
        <f>IF(N1184="snížená",J1184,0)</f>
        <v>0</v>
      </c>
      <c r="BG1184" s="233">
        <f>IF(N1184="zákl. přenesená",J1184,0)</f>
        <v>0</v>
      </c>
      <c r="BH1184" s="233">
        <f>IF(N1184="sníž. přenesená",J1184,0)</f>
        <v>0</v>
      </c>
      <c r="BI1184" s="233">
        <f>IF(N1184="nulová",J1184,0)</f>
        <v>0</v>
      </c>
      <c r="BJ1184" s="18" t="s">
        <v>120</v>
      </c>
      <c r="BK1184" s="233">
        <f>ROUND(I1184*H1184,2)</f>
        <v>0</v>
      </c>
      <c r="BL1184" s="18" t="s">
        <v>299</v>
      </c>
      <c r="BM1184" s="232" t="s">
        <v>1391</v>
      </c>
    </row>
    <row r="1185" s="14" customFormat="1">
      <c r="A1185" s="14"/>
      <c r="B1185" s="245"/>
      <c r="C1185" s="246"/>
      <c r="D1185" s="236" t="s">
        <v>301</v>
      </c>
      <c r="E1185" s="247" t="s">
        <v>1</v>
      </c>
      <c r="F1185" s="248" t="s">
        <v>1392</v>
      </c>
      <c r="G1185" s="246"/>
      <c r="H1185" s="249">
        <v>901.79999999999995</v>
      </c>
      <c r="I1185" s="250"/>
      <c r="J1185" s="246"/>
      <c r="K1185" s="246"/>
      <c r="L1185" s="251"/>
      <c r="M1185" s="252"/>
      <c r="N1185" s="253"/>
      <c r="O1185" s="253"/>
      <c r="P1185" s="253"/>
      <c r="Q1185" s="253"/>
      <c r="R1185" s="253"/>
      <c r="S1185" s="253"/>
      <c r="T1185" s="25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T1185" s="255" t="s">
        <v>301</v>
      </c>
      <c r="AU1185" s="255" t="s">
        <v>120</v>
      </c>
      <c r="AV1185" s="14" t="s">
        <v>120</v>
      </c>
      <c r="AW1185" s="14" t="s">
        <v>32</v>
      </c>
      <c r="AX1185" s="14" t="s">
        <v>77</v>
      </c>
      <c r="AY1185" s="255" t="s">
        <v>292</v>
      </c>
    </row>
    <row r="1186" s="14" customFormat="1">
      <c r="A1186" s="14"/>
      <c r="B1186" s="245"/>
      <c r="C1186" s="246"/>
      <c r="D1186" s="236" t="s">
        <v>301</v>
      </c>
      <c r="E1186" s="247" t="s">
        <v>1</v>
      </c>
      <c r="F1186" s="248" t="s">
        <v>1393</v>
      </c>
      <c r="G1186" s="246"/>
      <c r="H1186" s="249">
        <v>138.18600000000001</v>
      </c>
      <c r="I1186" s="250"/>
      <c r="J1186" s="246"/>
      <c r="K1186" s="246"/>
      <c r="L1186" s="251"/>
      <c r="M1186" s="252"/>
      <c r="N1186" s="253"/>
      <c r="O1186" s="253"/>
      <c r="P1186" s="253"/>
      <c r="Q1186" s="253"/>
      <c r="R1186" s="253"/>
      <c r="S1186" s="253"/>
      <c r="T1186" s="25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5" t="s">
        <v>301</v>
      </c>
      <c r="AU1186" s="255" t="s">
        <v>120</v>
      </c>
      <c r="AV1186" s="14" t="s">
        <v>120</v>
      </c>
      <c r="AW1186" s="14" t="s">
        <v>32</v>
      </c>
      <c r="AX1186" s="14" t="s">
        <v>77</v>
      </c>
      <c r="AY1186" s="255" t="s">
        <v>292</v>
      </c>
    </row>
    <row r="1187" s="14" customFormat="1">
      <c r="A1187" s="14"/>
      <c r="B1187" s="245"/>
      <c r="C1187" s="246"/>
      <c r="D1187" s="236" t="s">
        <v>301</v>
      </c>
      <c r="E1187" s="247" t="s">
        <v>1</v>
      </c>
      <c r="F1187" s="248" t="s">
        <v>1394</v>
      </c>
      <c r="G1187" s="246"/>
      <c r="H1187" s="249">
        <v>43.415999999999997</v>
      </c>
      <c r="I1187" s="250"/>
      <c r="J1187" s="246"/>
      <c r="K1187" s="246"/>
      <c r="L1187" s="251"/>
      <c r="M1187" s="252"/>
      <c r="N1187" s="253"/>
      <c r="O1187" s="253"/>
      <c r="P1187" s="253"/>
      <c r="Q1187" s="253"/>
      <c r="R1187" s="253"/>
      <c r="S1187" s="253"/>
      <c r="T1187" s="25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T1187" s="255" t="s">
        <v>301</v>
      </c>
      <c r="AU1187" s="255" t="s">
        <v>120</v>
      </c>
      <c r="AV1187" s="14" t="s">
        <v>120</v>
      </c>
      <c r="AW1187" s="14" t="s">
        <v>32</v>
      </c>
      <c r="AX1187" s="14" t="s">
        <v>77</v>
      </c>
      <c r="AY1187" s="255" t="s">
        <v>292</v>
      </c>
    </row>
    <row r="1188" s="14" customFormat="1">
      <c r="A1188" s="14"/>
      <c r="B1188" s="245"/>
      <c r="C1188" s="246"/>
      <c r="D1188" s="236" t="s">
        <v>301</v>
      </c>
      <c r="E1188" s="247" t="s">
        <v>1</v>
      </c>
      <c r="F1188" s="248" t="s">
        <v>1395</v>
      </c>
      <c r="G1188" s="246"/>
      <c r="H1188" s="249">
        <v>85.543999999999997</v>
      </c>
      <c r="I1188" s="250"/>
      <c r="J1188" s="246"/>
      <c r="K1188" s="246"/>
      <c r="L1188" s="251"/>
      <c r="M1188" s="252"/>
      <c r="N1188" s="253"/>
      <c r="O1188" s="253"/>
      <c r="P1188" s="253"/>
      <c r="Q1188" s="253"/>
      <c r="R1188" s="253"/>
      <c r="S1188" s="253"/>
      <c r="T1188" s="25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5" t="s">
        <v>301</v>
      </c>
      <c r="AU1188" s="255" t="s">
        <v>120</v>
      </c>
      <c r="AV1188" s="14" t="s">
        <v>120</v>
      </c>
      <c r="AW1188" s="14" t="s">
        <v>32</v>
      </c>
      <c r="AX1188" s="14" t="s">
        <v>77</v>
      </c>
      <c r="AY1188" s="255" t="s">
        <v>292</v>
      </c>
    </row>
    <row r="1189" s="14" customFormat="1">
      <c r="A1189" s="14"/>
      <c r="B1189" s="245"/>
      <c r="C1189" s="246"/>
      <c r="D1189" s="236" t="s">
        <v>301</v>
      </c>
      <c r="E1189" s="247" t="s">
        <v>1</v>
      </c>
      <c r="F1189" s="248" t="s">
        <v>1396</v>
      </c>
      <c r="G1189" s="246"/>
      <c r="H1189" s="249">
        <v>72.828000000000003</v>
      </c>
      <c r="I1189" s="250"/>
      <c r="J1189" s="246"/>
      <c r="K1189" s="246"/>
      <c r="L1189" s="251"/>
      <c r="M1189" s="252"/>
      <c r="N1189" s="253"/>
      <c r="O1189" s="253"/>
      <c r="P1189" s="253"/>
      <c r="Q1189" s="253"/>
      <c r="R1189" s="253"/>
      <c r="S1189" s="253"/>
      <c r="T1189" s="25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55" t="s">
        <v>301</v>
      </c>
      <c r="AU1189" s="255" t="s">
        <v>120</v>
      </c>
      <c r="AV1189" s="14" t="s">
        <v>120</v>
      </c>
      <c r="AW1189" s="14" t="s">
        <v>32</v>
      </c>
      <c r="AX1189" s="14" t="s">
        <v>77</v>
      </c>
      <c r="AY1189" s="255" t="s">
        <v>292</v>
      </c>
    </row>
    <row r="1190" s="14" customFormat="1">
      <c r="A1190" s="14"/>
      <c r="B1190" s="245"/>
      <c r="C1190" s="246"/>
      <c r="D1190" s="236" t="s">
        <v>301</v>
      </c>
      <c r="E1190" s="247" t="s">
        <v>1</v>
      </c>
      <c r="F1190" s="248" t="s">
        <v>1397</v>
      </c>
      <c r="G1190" s="246"/>
      <c r="H1190" s="249">
        <v>825.35599999999999</v>
      </c>
      <c r="I1190" s="250"/>
      <c r="J1190" s="246"/>
      <c r="K1190" s="246"/>
      <c r="L1190" s="251"/>
      <c r="M1190" s="252"/>
      <c r="N1190" s="253"/>
      <c r="O1190" s="253"/>
      <c r="P1190" s="253"/>
      <c r="Q1190" s="253"/>
      <c r="R1190" s="253"/>
      <c r="S1190" s="253"/>
      <c r="T1190" s="25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5" t="s">
        <v>301</v>
      </c>
      <c r="AU1190" s="255" t="s">
        <v>120</v>
      </c>
      <c r="AV1190" s="14" t="s">
        <v>120</v>
      </c>
      <c r="AW1190" s="14" t="s">
        <v>32</v>
      </c>
      <c r="AX1190" s="14" t="s">
        <v>77</v>
      </c>
      <c r="AY1190" s="255" t="s">
        <v>292</v>
      </c>
    </row>
    <row r="1191" s="14" customFormat="1">
      <c r="A1191" s="14"/>
      <c r="B1191" s="245"/>
      <c r="C1191" s="246"/>
      <c r="D1191" s="236" t="s">
        <v>301</v>
      </c>
      <c r="E1191" s="247" t="s">
        <v>1</v>
      </c>
      <c r="F1191" s="248" t="s">
        <v>1398</v>
      </c>
      <c r="G1191" s="246"/>
      <c r="H1191" s="249">
        <v>121.857</v>
      </c>
      <c r="I1191" s="250"/>
      <c r="J1191" s="246"/>
      <c r="K1191" s="246"/>
      <c r="L1191" s="251"/>
      <c r="M1191" s="252"/>
      <c r="N1191" s="253"/>
      <c r="O1191" s="253"/>
      <c r="P1191" s="253"/>
      <c r="Q1191" s="253"/>
      <c r="R1191" s="253"/>
      <c r="S1191" s="253"/>
      <c r="T1191" s="25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T1191" s="255" t="s">
        <v>301</v>
      </c>
      <c r="AU1191" s="255" t="s">
        <v>120</v>
      </c>
      <c r="AV1191" s="14" t="s">
        <v>120</v>
      </c>
      <c r="AW1191" s="14" t="s">
        <v>32</v>
      </c>
      <c r="AX1191" s="14" t="s">
        <v>77</v>
      </c>
      <c r="AY1191" s="255" t="s">
        <v>292</v>
      </c>
    </row>
    <row r="1192" s="14" customFormat="1">
      <c r="A1192" s="14"/>
      <c r="B1192" s="245"/>
      <c r="C1192" s="246"/>
      <c r="D1192" s="236" t="s">
        <v>301</v>
      </c>
      <c r="E1192" s="247" t="s">
        <v>1</v>
      </c>
      <c r="F1192" s="248" t="s">
        <v>1399</v>
      </c>
      <c r="G1192" s="246"/>
      <c r="H1192" s="249">
        <v>95.778000000000006</v>
      </c>
      <c r="I1192" s="250"/>
      <c r="J1192" s="246"/>
      <c r="K1192" s="246"/>
      <c r="L1192" s="251"/>
      <c r="M1192" s="252"/>
      <c r="N1192" s="253"/>
      <c r="O1192" s="253"/>
      <c r="P1192" s="253"/>
      <c r="Q1192" s="253"/>
      <c r="R1192" s="253"/>
      <c r="S1192" s="253"/>
      <c r="T1192" s="25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55" t="s">
        <v>301</v>
      </c>
      <c r="AU1192" s="255" t="s">
        <v>120</v>
      </c>
      <c r="AV1192" s="14" t="s">
        <v>120</v>
      </c>
      <c r="AW1192" s="14" t="s">
        <v>32</v>
      </c>
      <c r="AX1192" s="14" t="s">
        <v>77</v>
      </c>
      <c r="AY1192" s="255" t="s">
        <v>292</v>
      </c>
    </row>
    <row r="1193" s="14" customFormat="1">
      <c r="A1193" s="14"/>
      <c r="B1193" s="245"/>
      <c r="C1193" s="246"/>
      <c r="D1193" s="236" t="s">
        <v>301</v>
      </c>
      <c r="E1193" s="247" t="s">
        <v>1</v>
      </c>
      <c r="F1193" s="248" t="s">
        <v>1400</v>
      </c>
      <c r="G1193" s="246"/>
      <c r="H1193" s="249">
        <v>52.479999999999997</v>
      </c>
      <c r="I1193" s="250"/>
      <c r="J1193" s="246"/>
      <c r="K1193" s="246"/>
      <c r="L1193" s="251"/>
      <c r="M1193" s="252"/>
      <c r="N1193" s="253"/>
      <c r="O1193" s="253"/>
      <c r="P1193" s="253"/>
      <c r="Q1193" s="253"/>
      <c r="R1193" s="253"/>
      <c r="S1193" s="253"/>
      <c r="T1193" s="25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T1193" s="255" t="s">
        <v>301</v>
      </c>
      <c r="AU1193" s="255" t="s">
        <v>120</v>
      </c>
      <c r="AV1193" s="14" t="s">
        <v>120</v>
      </c>
      <c r="AW1193" s="14" t="s">
        <v>32</v>
      </c>
      <c r="AX1193" s="14" t="s">
        <v>77</v>
      </c>
      <c r="AY1193" s="255" t="s">
        <v>292</v>
      </c>
    </row>
    <row r="1194" s="15" customFormat="1">
      <c r="A1194" s="15"/>
      <c r="B1194" s="256"/>
      <c r="C1194" s="257"/>
      <c r="D1194" s="236" t="s">
        <v>301</v>
      </c>
      <c r="E1194" s="258" t="s">
        <v>1</v>
      </c>
      <c r="F1194" s="259" t="s">
        <v>304</v>
      </c>
      <c r="G1194" s="257"/>
      <c r="H1194" s="260">
        <v>2337.2449999999999</v>
      </c>
      <c r="I1194" s="261"/>
      <c r="J1194" s="257"/>
      <c r="K1194" s="257"/>
      <c r="L1194" s="262"/>
      <c r="M1194" s="263"/>
      <c r="N1194" s="264"/>
      <c r="O1194" s="264"/>
      <c r="P1194" s="264"/>
      <c r="Q1194" s="264"/>
      <c r="R1194" s="264"/>
      <c r="S1194" s="264"/>
      <c r="T1194" s="265"/>
      <c r="U1194" s="15"/>
      <c r="V1194" s="15"/>
      <c r="W1194" s="15"/>
      <c r="X1194" s="15"/>
      <c r="Y1194" s="15"/>
      <c r="Z1194" s="15"/>
      <c r="AA1194" s="15"/>
      <c r="AB1194" s="15"/>
      <c r="AC1194" s="15"/>
      <c r="AD1194" s="15"/>
      <c r="AE1194" s="15"/>
      <c r="AT1194" s="266" t="s">
        <v>301</v>
      </c>
      <c r="AU1194" s="266" t="s">
        <v>120</v>
      </c>
      <c r="AV1194" s="15" t="s">
        <v>299</v>
      </c>
      <c r="AW1194" s="15" t="s">
        <v>32</v>
      </c>
      <c r="AX1194" s="15" t="s">
        <v>85</v>
      </c>
      <c r="AY1194" s="266" t="s">
        <v>292</v>
      </c>
    </row>
    <row r="1195" s="2" customFormat="1" ht="24.15" customHeight="1">
      <c r="A1195" s="39"/>
      <c r="B1195" s="40"/>
      <c r="C1195" s="221" t="s">
        <v>1401</v>
      </c>
      <c r="D1195" s="221" t="s">
        <v>294</v>
      </c>
      <c r="E1195" s="222" t="s">
        <v>1402</v>
      </c>
      <c r="F1195" s="223" t="s">
        <v>1403</v>
      </c>
      <c r="G1195" s="224" t="s">
        <v>297</v>
      </c>
      <c r="H1195" s="225">
        <v>3008.8699999999999</v>
      </c>
      <c r="I1195" s="226"/>
      <c r="J1195" s="227">
        <f>ROUND(I1195*H1195,2)</f>
        <v>0</v>
      </c>
      <c r="K1195" s="223" t="s">
        <v>298</v>
      </c>
      <c r="L1195" s="45"/>
      <c r="M1195" s="228" t="s">
        <v>1</v>
      </c>
      <c r="N1195" s="229" t="s">
        <v>43</v>
      </c>
      <c r="O1195" s="92"/>
      <c r="P1195" s="230">
        <f>O1195*H1195</f>
        <v>0</v>
      </c>
      <c r="Q1195" s="230">
        <v>0.11</v>
      </c>
      <c r="R1195" s="230">
        <f>Q1195*H1195</f>
        <v>330.97570000000002</v>
      </c>
      <c r="S1195" s="230">
        <v>0</v>
      </c>
      <c r="T1195" s="231">
        <f>S1195*H1195</f>
        <v>0</v>
      </c>
      <c r="U1195" s="39"/>
      <c r="V1195" s="39"/>
      <c r="W1195" s="39"/>
      <c r="X1195" s="39"/>
      <c r="Y1195" s="39"/>
      <c r="Z1195" s="39"/>
      <c r="AA1195" s="39"/>
      <c r="AB1195" s="39"/>
      <c r="AC1195" s="39"/>
      <c r="AD1195" s="39"/>
      <c r="AE1195" s="39"/>
      <c r="AR1195" s="232" t="s">
        <v>299</v>
      </c>
      <c r="AT1195" s="232" t="s">
        <v>294</v>
      </c>
      <c r="AU1195" s="232" t="s">
        <v>120</v>
      </c>
      <c r="AY1195" s="18" t="s">
        <v>292</v>
      </c>
      <c r="BE1195" s="233">
        <f>IF(N1195="základní",J1195,0)</f>
        <v>0</v>
      </c>
      <c r="BF1195" s="233">
        <f>IF(N1195="snížená",J1195,0)</f>
        <v>0</v>
      </c>
      <c r="BG1195" s="233">
        <f>IF(N1195="zákl. přenesená",J1195,0)</f>
        <v>0</v>
      </c>
      <c r="BH1195" s="233">
        <f>IF(N1195="sníž. přenesená",J1195,0)</f>
        <v>0</v>
      </c>
      <c r="BI1195" s="233">
        <f>IF(N1195="nulová",J1195,0)</f>
        <v>0</v>
      </c>
      <c r="BJ1195" s="18" t="s">
        <v>120</v>
      </c>
      <c r="BK1195" s="233">
        <f>ROUND(I1195*H1195,2)</f>
        <v>0</v>
      </c>
      <c r="BL1195" s="18" t="s">
        <v>299</v>
      </c>
      <c r="BM1195" s="232" t="s">
        <v>1404</v>
      </c>
    </row>
    <row r="1196" s="14" customFormat="1">
      <c r="A1196" s="14"/>
      <c r="B1196" s="245"/>
      <c r="C1196" s="246"/>
      <c r="D1196" s="236" t="s">
        <v>301</v>
      </c>
      <c r="E1196" s="247" t="s">
        <v>1</v>
      </c>
      <c r="F1196" s="248" t="s">
        <v>1405</v>
      </c>
      <c r="G1196" s="246"/>
      <c r="H1196" s="249">
        <v>1002.46</v>
      </c>
      <c r="I1196" s="250"/>
      <c r="J1196" s="246"/>
      <c r="K1196" s="246"/>
      <c r="L1196" s="251"/>
      <c r="M1196" s="252"/>
      <c r="N1196" s="253"/>
      <c r="O1196" s="253"/>
      <c r="P1196" s="253"/>
      <c r="Q1196" s="253"/>
      <c r="R1196" s="253"/>
      <c r="S1196" s="253"/>
      <c r="T1196" s="25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55" t="s">
        <v>301</v>
      </c>
      <c r="AU1196" s="255" t="s">
        <v>120</v>
      </c>
      <c r="AV1196" s="14" t="s">
        <v>120</v>
      </c>
      <c r="AW1196" s="14" t="s">
        <v>32</v>
      </c>
      <c r="AX1196" s="14" t="s">
        <v>77</v>
      </c>
      <c r="AY1196" s="255" t="s">
        <v>292</v>
      </c>
    </row>
    <row r="1197" s="14" customFormat="1">
      <c r="A1197" s="14"/>
      <c r="B1197" s="245"/>
      <c r="C1197" s="246"/>
      <c r="D1197" s="236" t="s">
        <v>301</v>
      </c>
      <c r="E1197" s="247" t="s">
        <v>1</v>
      </c>
      <c r="F1197" s="248" t="s">
        <v>1406</v>
      </c>
      <c r="G1197" s="246"/>
      <c r="H1197" s="249">
        <v>2006.4100000000001</v>
      </c>
      <c r="I1197" s="250"/>
      <c r="J1197" s="246"/>
      <c r="K1197" s="246"/>
      <c r="L1197" s="251"/>
      <c r="M1197" s="252"/>
      <c r="N1197" s="253"/>
      <c r="O1197" s="253"/>
      <c r="P1197" s="253"/>
      <c r="Q1197" s="253"/>
      <c r="R1197" s="253"/>
      <c r="S1197" s="253"/>
      <c r="T1197" s="25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T1197" s="255" t="s">
        <v>301</v>
      </c>
      <c r="AU1197" s="255" t="s">
        <v>120</v>
      </c>
      <c r="AV1197" s="14" t="s">
        <v>120</v>
      </c>
      <c r="AW1197" s="14" t="s">
        <v>32</v>
      </c>
      <c r="AX1197" s="14" t="s">
        <v>77</v>
      </c>
      <c r="AY1197" s="255" t="s">
        <v>292</v>
      </c>
    </row>
    <row r="1198" s="15" customFormat="1">
      <c r="A1198" s="15"/>
      <c r="B1198" s="256"/>
      <c r="C1198" s="257"/>
      <c r="D1198" s="236" t="s">
        <v>301</v>
      </c>
      <c r="E1198" s="258" t="s">
        <v>1</v>
      </c>
      <c r="F1198" s="259" t="s">
        <v>304</v>
      </c>
      <c r="G1198" s="257"/>
      <c r="H1198" s="260">
        <v>3008.8699999999999</v>
      </c>
      <c r="I1198" s="261"/>
      <c r="J1198" s="257"/>
      <c r="K1198" s="257"/>
      <c r="L1198" s="262"/>
      <c r="M1198" s="263"/>
      <c r="N1198" s="264"/>
      <c r="O1198" s="264"/>
      <c r="P1198" s="264"/>
      <c r="Q1198" s="264"/>
      <c r="R1198" s="264"/>
      <c r="S1198" s="264"/>
      <c r="T1198" s="26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66" t="s">
        <v>301</v>
      </c>
      <c r="AU1198" s="266" t="s">
        <v>120</v>
      </c>
      <c r="AV1198" s="15" t="s">
        <v>299</v>
      </c>
      <c r="AW1198" s="15" t="s">
        <v>32</v>
      </c>
      <c r="AX1198" s="15" t="s">
        <v>85</v>
      </c>
      <c r="AY1198" s="266" t="s">
        <v>292</v>
      </c>
    </row>
    <row r="1199" s="2" customFormat="1" ht="24.15" customHeight="1">
      <c r="A1199" s="39"/>
      <c r="B1199" s="40"/>
      <c r="C1199" s="221" t="s">
        <v>1407</v>
      </c>
      <c r="D1199" s="221" t="s">
        <v>294</v>
      </c>
      <c r="E1199" s="222" t="s">
        <v>1408</v>
      </c>
      <c r="F1199" s="223" t="s">
        <v>1409</v>
      </c>
      <c r="G1199" s="224" t="s">
        <v>297</v>
      </c>
      <c r="H1199" s="225">
        <v>4012.8200000000002</v>
      </c>
      <c r="I1199" s="226"/>
      <c r="J1199" s="227">
        <f>ROUND(I1199*H1199,2)</f>
        <v>0</v>
      </c>
      <c r="K1199" s="223" t="s">
        <v>298</v>
      </c>
      <c r="L1199" s="45"/>
      <c r="M1199" s="228" t="s">
        <v>1</v>
      </c>
      <c r="N1199" s="229" t="s">
        <v>43</v>
      </c>
      <c r="O1199" s="92"/>
      <c r="P1199" s="230">
        <f>O1199*H1199</f>
        <v>0</v>
      </c>
      <c r="Q1199" s="230">
        <v>0.010999999999999999</v>
      </c>
      <c r="R1199" s="230">
        <f>Q1199*H1199</f>
        <v>44.141019999999997</v>
      </c>
      <c r="S1199" s="230">
        <v>0</v>
      </c>
      <c r="T1199" s="231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32" t="s">
        <v>299</v>
      </c>
      <c r="AT1199" s="232" t="s">
        <v>294</v>
      </c>
      <c r="AU1199" s="232" t="s">
        <v>120</v>
      </c>
      <c r="AY1199" s="18" t="s">
        <v>292</v>
      </c>
      <c r="BE1199" s="233">
        <f>IF(N1199="základní",J1199,0)</f>
        <v>0</v>
      </c>
      <c r="BF1199" s="233">
        <f>IF(N1199="snížená",J1199,0)</f>
        <v>0</v>
      </c>
      <c r="BG1199" s="233">
        <f>IF(N1199="zákl. přenesená",J1199,0)</f>
        <v>0</v>
      </c>
      <c r="BH1199" s="233">
        <f>IF(N1199="sníž. přenesená",J1199,0)</f>
        <v>0</v>
      </c>
      <c r="BI1199" s="233">
        <f>IF(N1199="nulová",J1199,0)</f>
        <v>0</v>
      </c>
      <c r="BJ1199" s="18" t="s">
        <v>120</v>
      </c>
      <c r="BK1199" s="233">
        <f>ROUND(I1199*H1199,2)</f>
        <v>0</v>
      </c>
      <c r="BL1199" s="18" t="s">
        <v>299</v>
      </c>
      <c r="BM1199" s="232" t="s">
        <v>1410</v>
      </c>
    </row>
    <row r="1200" s="14" customFormat="1">
      <c r="A1200" s="14"/>
      <c r="B1200" s="245"/>
      <c r="C1200" s="246"/>
      <c r="D1200" s="236" t="s">
        <v>301</v>
      </c>
      <c r="E1200" s="247" t="s">
        <v>1</v>
      </c>
      <c r="F1200" s="248" t="s">
        <v>1411</v>
      </c>
      <c r="G1200" s="246"/>
      <c r="H1200" s="249">
        <v>4012.8200000000002</v>
      </c>
      <c r="I1200" s="250"/>
      <c r="J1200" s="246"/>
      <c r="K1200" s="246"/>
      <c r="L1200" s="251"/>
      <c r="M1200" s="252"/>
      <c r="N1200" s="253"/>
      <c r="O1200" s="253"/>
      <c r="P1200" s="253"/>
      <c r="Q1200" s="253"/>
      <c r="R1200" s="253"/>
      <c r="S1200" s="253"/>
      <c r="T1200" s="25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55" t="s">
        <v>301</v>
      </c>
      <c r="AU1200" s="255" t="s">
        <v>120</v>
      </c>
      <c r="AV1200" s="14" t="s">
        <v>120</v>
      </c>
      <c r="AW1200" s="14" t="s">
        <v>32</v>
      </c>
      <c r="AX1200" s="14" t="s">
        <v>85</v>
      </c>
      <c r="AY1200" s="255" t="s">
        <v>292</v>
      </c>
    </row>
    <row r="1201" s="2" customFormat="1" ht="16.5" customHeight="1">
      <c r="A1201" s="39"/>
      <c r="B1201" s="40"/>
      <c r="C1201" s="221" t="s">
        <v>1412</v>
      </c>
      <c r="D1201" s="221" t="s">
        <v>294</v>
      </c>
      <c r="E1201" s="222" t="s">
        <v>1413</v>
      </c>
      <c r="F1201" s="223" t="s">
        <v>1414</v>
      </c>
      <c r="G1201" s="224" t="s">
        <v>297</v>
      </c>
      <c r="H1201" s="225">
        <v>3610.6439999999998</v>
      </c>
      <c r="I1201" s="226"/>
      <c r="J1201" s="227">
        <f>ROUND(I1201*H1201,2)</f>
        <v>0</v>
      </c>
      <c r="K1201" s="223" t="s">
        <v>298</v>
      </c>
      <c r="L1201" s="45"/>
      <c r="M1201" s="228" t="s">
        <v>1</v>
      </c>
      <c r="N1201" s="229" t="s">
        <v>43</v>
      </c>
      <c r="O1201" s="92"/>
      <c r="P1201" s="230">
        <f>O1201*H1201</f>
        <v>0</v>
      </c>
      <c r="Q1201" s="230">
        <v>0.00012999999999999999</v>
      </c>
      <c r="R1201" s="230">
        <f>Q1201*H1201</f>
        <v>0.46938371999999995</v>
      </c>
      <c r="S1201" s="230">
        <v>0</v>
      </c>
      <c r="T1201" s="231">
        <f>S1201*H1201</f>
        <v>0</v>
      </c>
      <c r="U1201" s="39"/>
      <c r="V1201" s="39"/>
      <c r="W1201" s="39"/>
      <c r="X1201" s="39"/>
      <c r="Y1201" s="39"/>
      <c r="Z1201" s="39"/>
      <c r="AA1201" s="39"/>
      <c r="AB1201" s="39"/>
      <c r="AC1201" s="39"/>
      <c r="AD1201" s="39"/>
      <c r="AE1201" s="39"/>
      <c r="AR1201" s="232" t="s">
        <v>299</v>
      </c>
      <c r="AT1201" s="232" t="s">
        <v>294</v>
      </c>
      <c r="AU1201" s="232" t="s">
        <v>120</v>
      </c>
      <c r="AY1201" s="18" t="s">
        <v>292</v>
      </c>
      <c r="BE1201" s="233">
        <f>IF(N1201="základní",J1201,0)</f>
        <v>0</v>
      </c>
      <c r="BF1201" s="233">
        <f>IF(N1201="snížená",J1201,0)</f>
        <v>0</v>
      </c>
      <c r="BG1201" s="233">
        <f>IF(N1201="zákl. přenesená",J1201,0)</f>
        <v>0</v>
      </c>
      <c r="BH1201" s="233">
        <f>IF(N1201="sníž. přenesená",J1201,0)</f>
        <v>0</v>
      </c>
      <c r="BI1201" s="233">
        <f>IF(N1201="nulová",J1201,0)</f>
        <v>0</v>
      </c>
      <c r="BJ1201" s="18" t="s">
        <v>120</v>
      </c>
      <c r="BK1201" s="233">
        <f>ROUND(I1201*H1201,2)</f>
        <v>0</v>
      </c>
      <c r="BL1201" s="18" t="s">
        <v>299</v>
      </c>
      <c r="BM1201" s="232" t="s">
        <v>1415</v>
      </c>
    </row>
    <row r="1202" s="14" customFormat="1">
      <c r="A1202" s="14"/>
      <c r="B1202" s="245"/>
      <c r="C1202" s="246"/>
      <c r="D1202" s="236" t="s">
        <v>301</v>
      </c>
      <c r="E1202" s="247" t="s">
        <v>1</v>
      </c>
      <c r="F1202" s="248" t="s">
        <v>1416</v>
      </c>
      <c r="G1202" s="246"/>
      <c r="H1202" s="249">
        <v>3008.8699999999999</v>
      </c>
      <c r="I1202" s="250"/>
      <c r="J1202" s="246"/>
      <c r="K1202" s="246"/>
      <c r="L1202" s="251"/>
      <c r="M1202" s="252"/>
      <c r="N1202" s="253"/>
      <c r="O1202" s="253"/>
      <c r="P1202" s="253"/>
      <c r="Q1202" s="253"/>
      <c r="R1202" s="253"/>
      <c r="S1202" s="253"/>
      <c r="T1202" s="25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5" t="s">
        <v>301</v>
      </c>
      <c r="AU1202" s="255" t="s">
        <v>120</v>
      </c>
      <c r="AV1202" s="14" t="s">
        <v>120</v>
      </c>
      <c r="AW1202" s="14" t="s">
        <v>32</v>
      </c>
      <c r="AX1202" s="14" t="s">
        <v>85</v>
      </c>
      <c r="AY1202" s="255" t="s">
        <v>292</v>
      </c>
    </row>
    <row r="1203" s="14" customFormat="1">
      <c r="A1203" s="14"/>
      <c r="B1203" s="245"/>
      <c r="C1203" s="246"/>
      <c r="D1203" s="236" t="s">
        <v>301</v>
      </c>
      <c r="E1203" s="246"/>
      <c r="F1203" s="248" t="s">
        <v>1417</v>
      </c>
      <c r="G1203" s="246"/>
      <c r="H1203" s="249">
        <v>3610.6439999999998</v>
      </c>
      <c r="I1203" s="250"/>
      <c r="J1203" s="246"/>
      <c r="K1203" s="246"/>
      <c r="L1203" s="251"/>
      <c r="M1203" s="252"/>
      <c r="N1203" s="253"/>
      <c r="O1203" s="253"/>
      <c r="P1203" s="253"/>
      <c r="Q1203" s="253"/>
      <c r="R1203" s="253"/>
      <c r="S1203" s="253"/>
      <c r="T1203" s="25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T1203" s="255" t="s">
        <v>301</v>
      </c>
      <c r="AU1203" s="255" t="s">
        <v>120</v>
      </c>
      <c r="AV1203" s="14" t="s">
        <v>120</v>
      </c>
      <c r="AW1203" s="14" t="s">
        <v>4</v>
      </c>
      <c r="AX1203" s="14" t="s">
        <v>85</v>
      </c>
      <c r="AY1203" s="255" t="s">
        <v>292</v>
      </c>
    </row>
    <row r="1204" s="2" customFormat="1" ht="33" customHeight="1">
      <c r="A1204" s="39"/>
      <c r="B1204" s="40"/>
      <c r="C1204" s="221" t="s">
        <v>1418</v>
      </c>
      <c r="D1204" s="221" t="s">
        <v>294</v>
      </c>
      <c r="E1204" s="222" t="s">
        <v>1419</v>
      </c>
      <c r="F1204" s="223" t="s">
        <v>1420</v>
      </c>
      <c r="G1204" s="224" t="s">
        <v>407</v>
      </c>
      <c r="H1204" s="225">
        <v>1743</v>
      </c>
      <c r="I1204" s="226"/>
      <c r="J1204" s="227">
        <f>ROUND(I1204*H1204,2)</f>
        <v>0</v>
      </c>
      <c r="K1204" s="223" t="s">
        <v>298</v>
      </c>
      <c r="L1204" s="45"/>
      <c r="M1204" s="228" t="s">
        <v>1</v>
      </c>
      <c r="N1204" s="229" t="s">
        <v>43</v>
      </c>
      <c r="O1204" s="92"/>
      <c r="P1204" s="230">
        <f>O1204*H1204</f>
        <v>0</v>
      </c>
      <c r="Q1204" s="230">
        <v>2.0000000000000002E-05</v>
      </c>
      <c r="R1204" s="230">
        <f>Q1204*H1204</f>
        <v>0.034860000000000002</v>
      </c>
      <c r="S1204" s="230">
        <v>0</v>
      </c>
      <c r="T1204" s="231">
        <f>S1204*H1204</f>
        <v>0</v>
      </c>
      <c r="U1204" s="39"/>
      <c r="V1204" s="39"/>
      <c r="W1204" s="39"/>
      <c r="X1204" s="39"/>
      <c r="Y1204" s="39"/>
      <c r="Z1204" s="39"/>
      <c r="AA1204" s="39"/>
      <c r="AB1204" s="39"/>
      <c r="AC1204" s="39"/>
      <c r="AD1204" s="39"/>
      <c r="AE1204" s="39"/>
      <c r="AR1204" s="232" t="s">
        <v>299</v>
      </c>
      <c r="AT1204" s="232" t="s">
        <v>294</v>
      </c>
      <c r="AU1204" s="232" t="s">
        <v>120</v>
      </c>
      <c r="AY1204" s="18" t="s">
        <v>292</v>
      </c>
      <c r="BE1204" s="233">
        <f>IF(N1204="základní",J1204,0)</f>
        <v>0</v>
      </c>
      <c r="BF1204" s="233">
        <f>IF(N1204="snížená",J1204,0)</f>
        <v>0</v>
      </c>
      <c r="BG1204" s="233">
        <f>IF(N1204="zákl. přenesená",J1204,0)</f>
        <v>0</v>
      </c>
      <c r="BH1204" s="233">
        <f>IF(N1204="sníž. přenesená",J1204,0)</f>
        <v>0</v>
      </c>
      <c r="BI1204" s="233">
        <f>IF(N1204="nulová",J1204,0)</f>
        <v>0</v>
      </c>
      <c r="BJ1204" s="18" t="s">
        <v>120</v>
      </c>
      <c r="BK1204" s="233">
        <f>ROUND(I1204*H1204,2)</f>
        <v>0</v>
      </c>
      <c r="BL1204" s="18" t="s">
        <v>299</v>
      </c>
      <c r="BM1204" s="232" t="s">
        <v>1421</v>
      </c>
    </row>
    <row r="1205" s="2" customFormat="1" ht="37.8" customHeight="1">
      <c r="A1205" s="39"/>
      <c r="B1205" s="40"/>
      <c r="C1205" s="221" t="s">
        <v>1422</v>
      </c>
      <c r="D1205" s="221" t="s">
        <v>294</v>
      </c>
      <c r="E1205" s="222" t="s">
        <v>1423</v>
      </c>
      <c r="F1205" s="223" t="s">
        <v>1424</v>
      </c>
      <c r="G1205" s="224" t="s">
        <v>581</v>
      </c>
      <c r="H1205" s="225">
        <v>44</v>
      </c>
      <c r="I1205" s="226"/>
      <c r="J1205" s="227">
        <f>ROUND(I1205*H1205,2)</f>
        <v>0</v>
      </c>
      <c r="K1205" s="223" t="s">
        <v>298</v>
      </c>
      <c r="L1205" s="45"/>
      <c r="M1205" s="228" t="s">
        <v>1</v>
      </c>
      <c r="N1205" s="229" t="s">
        <v>43</v>
      </c>
      <c r="O1205" s="92"/>
      <c r="P1205" s="230">
        <f>O1205*H1205</f>
        <v>0</v>
      </c>
      <c r="Q1205" s="230">
        <v>0.053620000000000001</v>
      </c>
      <c r="R1205" s="230">
        <f>Q1205*H1205</f>
        <v>2.35928</v>
      </c>
      <c r="S1205" s="230">
        <v>0</v>
      </c>
      <c r="T1205" s="231">
        <f>S1205*H1205</f>
        <v>0</v>
      </c>
      <c r="U1205" s="39"/>
      <c r="V1205" s="39"/>
      <c r="W1205" s="39"/>
      <c r="X1205" s="39"/>
      <c r="Y1205" s="39"/>
      <c r="Z1205" s="39"/>
      <c r="AA1205" s="39"/>
      <c r="AB1205" s="39"/>
      <c r="AC1205" s="39"/>
      <c r="AD1205" s="39"/>
      <c r="AE1205" s="39"/>
      <c r="AR1205" s="232" t="s">
        <v>299</v>
      </c>
      <c r="AT1205" s="232" t="s">
        <v>294</v>
      </c>
      <c r="AU1205" s="232" t="s">
        <v>120</v>
      </c>
      <c r="AY1205" s="18" t="s">
        <v>292</v>
      </c>
      <c r="BE1205" s="233">
        <f>IF(N1205="základní",J1205,0)</f>
        <v>0</v>
      </c>
      <c r="BF1205" s="233">
        <f>IF(N1205="snížená",J1205,0)</f>
        <v>0</v>
      </c>
      <c r="BG1205" s="233">
        <f>IF(N1205="zákl. přenesená",J1205,0)</f>
        <v>0</v>
      </c>
      <c r="BH1205" s="233">
        <f>IF(N1205="sníž. přenesená",J1205,0)</f>
        <v>0</v>
      </c>
      <c r="BI1205" s="233">
        <f>IF(N1205="nulová",J1205,0)</f>
        <v>0</v>
      </c>
      <c r="BJ1205" s="18" t="s">
        <v>120</v>
      </c>
      <c r="BK1205" s="233">
        <f>ROUND(I1205*H1205,2)</f>
        <v>0</v>
      </c>
      <c r="BL1205" s="18" t="s">
        <v>299</v>
      </c>
      <c r="BM1205" s="232" t="s">
        <v>1425</v>
      </c>
    </row>
    <row r="1206" s="14" customFormat="1">
      <c r="A1206" s="14"/>
      <c r="B1206" s="245"/>
      <c r="C1206" s="246"/>
      <c r="D1206" s="236" t="s">
        <v>301</v>
      </c>
      <c r="E1206" s="247" t="s">
        <v>1</v>
      </c>
      <c r="F1206" s="248" t="s">
        <v>1426</v>
      </c>
      <c r="G1206" s="246"/>
      <c r="H1206" s="249">
        <v>3</v>
      </c>
      <c r="I1206" s="250"/>
      <c r="J1206" s="246"/>
      <c r="K1206" s="246"/>
      <c r="L1206" s="251"/>
      <c r="M1206" s="252"/>
      <c r="N1206" s="253"/>
      <c r="O1206" s="253"/>
      <c r="P1206" s="253"/>
      <c r="Q1206" s="253"/>
      <c r="R1206" s="253"/>
      <c r="S1206" s="253"/>
      <c r="T1206" s="25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55" t="s">
        <v>301</v>
      </c>
      <c r="AU1206" s="255" t="s">
        <v>120</v>
      </c>
      <c r="AV1206" s="14" t="s">
        <v>120</v>
      </c>
      <c r="AW1206" s="14" t="s">
        <v>32</v>
      </c>
      <c r="AX1206" s="14" t="s">
        <v>77</v>
      </c>
      <c r="AY1206" s="255" t="s">
        <v>292</v>
      </c>
    </row>
    <row r="1207" s="14" customFormat="1">
      <c r="A1207" s="14"/>
      <c r="B1207" s="245"/>
      <c r="C1207" s="246"/>
      <c r="D1207" s="236" t="s">
        <v>301</v>
      </c>
      <c r="E1207" s="247" t="s">
        <v>1</v>
      </c>
      <c r="F1207" s="248" t="s">
        <v>1427</v>
      </c>
      <c r="G1207" s="246"/>
      <c r="H1207" s="249">
        <v>4</v>
      </c>
      <c r="I1207" s="250"/>
      <c r="J1207" s="246"/>
      <c r="K1207" s="246"/>
      <c r="L1207" s="251"/>
      <c r="M1207" s="252"/>
      <c r="N1207" s="253"/>
      <c r="O1207" s="253"/>
      <c r="P1207" s="253"/>
      <c r="Q1207" s="253"/>
      <c r="R1207" s="253"/>
      <c r="S1207" s="253"/>
      <c r="T1207" s="25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T1207" s="255" t="s">
        <v>301</v>
      </c>
      <c r="AU1207" s="255" t="s">
        <v>120</v>
      </c>
      <c r="AV1207" s="14" t="s">
        <v>120</v>
      </c>
      <c r="AW1207" s="14" t="s">
        <v>32</v>
      </c>
      <c r="AX1207" s="14" t="s">
        <v>77</v>
      </c>
      <c r="AY1207" s="255" t="s">
        <v>292</v>
      </c>
    </row>
    <row r="1208" s="14" customFormat="1">
      <c r="A1208" s="14"/>
      <c r="B1208" s="245"/>
      <c r="C1208" s="246"/>
      <c r="D1208" s="236" t="s">
        <v>301</v>
      </c>
      <c r="E1208" s="247" t="s">
        <v>1</v>
      </c>
      <c r="F1208" s="248" t="s">
        <v>1428</v>
      </c>
      <c r="G1208" s="246"/>
      <c r="H1208" s="249">
        <v>18</v>
      </c>
      <c r="I1208" s="250"/>
      <c r="J1208" s="246"/>
      <c r="K1208" s="246"/>
      <c r="L1208" s="251"/>
      <c r="M1208" s="252"/>
      <c r="N1208" s="253"/>
      <c r="O1208" s="253"/>
      <c r="P1208" s="253"/>
      <c r="Q1208" s="253"/>
      <c r="R1208" s="253"/>
      <c r="S1208" s="253"/>
      <c r="T1208" s="25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5" t="s">
        <v>301</v>
      </c>
      <c r="AU1208" s="255" t="s">
        <v>120</v>
      </c>
      <c r="AV1208" s="14" t="s">
        <v>120</v>
      </c>
      <c r="AW1208" s="14" t="s">
        <v>32</v>
      </c>
      <c r="AX1208" s="14" t="s">
        <v>77</v>
      </c>
      <c r="AY1208" s="255" t="s">
        <v>292</v>
      </c>
    </row>
    <row r="1209" s="14" customFormat="1">
      <c r="A1209" s="14"/>
      <c r="B1209" s="245"/>
      <c r="C1209" s="246"/>
      <c r="D1209" s="236" t="s">
        <v>301</v>
      </c>
      <c r="E1209" s="247" t="s">
        <v>1</v>
      </c>
      <c r="F1209" s="248" t="s">
        <v>1429</v>
      </c>
      <c r="G1209" s="246"/>
      <c r="H1209" s="249">
        <v>19</v>
      </c>
      <c r="I1209" s="250"/>
      <c r="J1209" s="246"/>
      <c r="K1209" s="246"/>
      <c r="L1209" s="251"/>
      <c r="M1209" s="252"/>
      <c r="N1209" s="253"/>
      <c r="O1209" s="253"/>
      <c r="P1209" s="253"/>
      <c r="Q1209" s="253"/>
      <c r="R1209" s="253"/>
      <c r="S1209" s="253"/>
      <c r="T1209" s="25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T1209" s="255" t="s">
        <v>301</v>
      </c>
      <c r="AU1209" s="255" t="s">
        <v>120</v>
      </c>
      <c r="AV1209" s="14" t="s">
        <v>120</v>
      </c>
      <c r="AW1209" s="14" t="s">
        <v>32</v>
      </c>
      <c r="AX1209" s="14" t="s">
        <v>77</v>
      </c>
      <c r="AY1209" s="255" t="s">
        <v>292</v>
      </c>
    </row>
    <row r="1210" s="15" customFormat="1">
      <c r="A1210" s="15"/>
      <c r="B1210" s="256"/>
      <c r="C1210" s="257"/>
      <c r="D1210" s="236" t="s">
        <v>301</v>
      </c>
      <c r="E1210" s="258" t="s">
        <v>1</v>
      </c>
      <c r="F1210" s="259" t="s">
        <v>304</v>
      </c>
      <c r="G1210" s="257"/>
      <c r="H1210" s="260">
        <v>44</v>
      </c>
      <c r="I1210" s="261"/>
      <c r="J1210" s="257"/>
      <c r="K1210" s="257"/>
      <c r="L1210" s="262"/>
      <c r="M1210" s="263"/>
      <c r="N1210" s="264"/>
      <c r="O1210" s="264"/>
      <c r="P1210" s="264"/>
      <c r="Q1210" s="264"/>
      <c r="R1210" s="264"/>
      <c r="S1210" s="264"/>
      <c r="T1210" s="26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T1210" s="266" t="s">
        <v>301</v>
      </c>
      <c r="AU1210" s="266" t="s">
        <v>120</v>
      </c>
      <c r="AV1210" s="15" t="s">
        <v>299</v>
      </c>
      <c r="AW1210" s="15" t="s">
        <v>32</v>
      </c>
      <c r="AX1210" s="15" t="s">
        <v>85</v>
      </c>
      <c r="AY1210" s="266" t="s">
        <v>292</v>
      </c>
    </row>
    <row r="1211" s="2" customFormat="1" ht="24.15" customHeight="1">
      <c r="A1211" s="39"/>
      <c r="B1211" s="40"/>
      <c r="C1211" s="278" t="s">
        <v>1430</v>
      </c>
      <c r="D1211" s="278" t="s">
        <v>626</v>
      </c>
      <c r="E1211" s="279" t="s">
        <v>1431</v>
      </c>
      <c r="F1211" s="280" t="s">
        <v>1432</v>
      </c>
      <c r="G1211" s="281" t="s">
        <v>581</v>
      </c>
      <c r="H1211" s="282">
        <v>44</v>
      </c>
      <c r="I1211" s="283"/>
      <c r="J1211" s="284">
        <f>ROUND(I1211*H1211,2)</f>
        <v>0</v>
      </c>
      <c r="K1211" s="280" t="s">
        <v>298</v>
      </c>
      <c r="L1211" s="285"/>
      <c r="M1211" s="286" t="s">
        <v>1</v>
      </c>
      <c r="N1211" s="287" t="s">
        <v>43</v>
      </c>
      <c r="O1211" s="92"/>
      <c r="P1211" s="230">
        <f>O1211*H1211</f>
        <v>0</v>
      </c>
      <c r="Q1211" s="230">
        <v>0.058200000000000002</v>
      </c>
      <c r="R1211" s="230">
        <f>Q1211*H1211</f>
        <v>2.5608</v>
      </c>
      <c r="S1211" s="230">
        <v>0</v>
      </c>
      <c r="T1211" s="231">
        <f>S1211*H1211</f>
        <v>0</v>
      </c>
      <c r="U1211" s="39"/>
      <c r="V1211" s="39"/>
      <c r="W1211" s="39"/>
      <c r="X1211" s="39"/>
      <c r="Y1211" s="39"/>
      <c r="Z1211" s="39"/>
      <c r="AA1211" s="39"/>
      <c r="AB1211" s="39"/>
      <c r="AC1211" s="39"/>
      <c r="AD1211" s="39"/>
      <c r="AE1211" s="39"/>
      <c r="AR1211" s="232" t="s">
        <v>357</v>
      </c>
      <c r="AT1211" s="232" t="s">
        <v>626</v>
      </c>
      <c r="AU1211" s="232" t="s">
        <v>120</v>
      </c>
      <c r="AY1211" s="18" t="s">
        <v>292</v>
      </c>
      <c r="BE1211" s="233">
        <f>IF(N1211="základní",J1211,0)</f>
        <v>0</v>
      </c>
      <c r="BF1211" s="233">
        <f>IF(N1211="snížená",J1211,0)</f>
        <v>0</v>
      </c>
      <c r="BG1211" s="233">
        <f>IF(N1211="zákl. přenesená",J1211,0)</f>
        <v>0</v>
      </c>
      <c r="BH1211" s="233">
        <f>IF(N1211="sníž. přenesená",J1211,0)</f>
        <v>0</v>
      </c>
      <c r="BI1211" s="233">
        <f>IF(N1211="nulová",J1211,0)</f>
        <v>0</v>
      </c>
      <c r="BJ1211" s="18" t="s">
        <v>120</v>
      </c>
      <c r="BK1211" s="233">
        <f>ROUND(I1211*H1211,2)</f>
        <v>0</v>
      </c>
      <c r="BL1211" s="18" t="s">
        <v>299</v>
      </c>
      <c r="BM1211" s="232" t="s">
        <v>1433</v>
      </c>
    </row>
    <row r="1212" s="14" customFormat="1">
      <c r="A1212" s="14"/>
      <c r="B1212" s="245"/>
      <c r="C1212" s="246"/>
      <c r="D1212" s="236" t="s">
        <v>301</v>
      </c>
      <c r="E1212" s="247" t="s">
        <v>1</v>
      </c>
      <c r="F1212" s="248" t="s">
        <v>1434</v>
      </c>
      <c r="G1212" s="246"/>
      <c r="H1212" s="249">
        <v>44</v>
      </c>
      <c r="I1212" s="250"/>
      <c r="J1212" s="246"/>
      <c r="K1212" s="246"/>
      <c r="L1212" s="251"/>
      <c r="M1212" s="252"/>
      <c r="N1212" s="253"/>
      <c r="O1212" s="253"/>
      <c r="P1212" s="253"/>
      <c r="Q1212" s="253"/>
      <c r="R1212" s="253"/>
      <c r="S1212" s="253"/>
      <c r="T1212" s="25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55" t="s">
        <v>301</v>
      </c>
      <c r="AU1212" s="255" t="s">
        <v>120</v>
      </c>
      <c r="AV1212" s="14" t="s">
        <v>120</v>
      </c>
      <c r="AW1212" s="14" t="s">
        <v>32</v>
      </c>
      <c r="AX1212" s="14" t="s">
        <v>85</v>
      </c>
      <c r="AY1212" s="255" t="s">
        <v>292</v>
      </c>
    </row>
    <row r="1213" s="12" customFormat="1" ht="22.8" customHeight="1">
      <c r="A1213" s="12"/>
      <c r="B1213" s="205"/>
      <c r="C1213" s="206"/>
      <c r="D1213" s="207" t="s">
        <v>76</v>
      </c>
      <c r="E1213" s="219" t="s">
        <v>362</v>
      </c>
      <c r="F1213" s="219" t="s">
        <v>1435</v>
      </c>
      <c r="G1213" s="206"/>
      <c r="H1213" s="206"/>
      <c r="I1213" s="209"/>
      <c r="J1213" s="220">
        <f>BK1213</f>
        <v>0</v>
      </c>
      <c r="K1213" s="206"/>
      <c r="L1213" s="211"/>
      <c r="M1213" s="212"/>
      <c r="N1213" s="213"/>
      <c r="O1213" s="213"/>
      <c r="P1213" s="214">
        <f>SUM(P1214:P1238)</f>
        <v>0</v>
      </c>
      <c r="Q1213" s="213"/>
      <c r="R1213" s="214">
        <f>SUM(R1214:R1238)</f>
        <v>1.0798925000000001</v>
      </c>
      <c r="S1213" s="213"/>
      <c r="T1213" s="215">
        <f>SUM(T1214:T1238)</f>
        <v>0</v>
      </c>
      <c r="U1213" s="12"/>
      <c r="V1213" s="12"/>
      <c r="W1213" s="12"/>
      <c r="X1213" s="12"/>
      <c r="Y1213" s="12"/>
      <c r="Z1213" s="12"/>
      <c r="AA1213" s="12"/>
      <c r="AB1213" s="12"/>
      <c r="AC1213" s="12"/>
      <c r="AD1213" s="12"/>
      <c r="AE1213" s="12"/>
      <c r="AR1213" s="216" t="s">
        <v>85</v>
      </c>
      <c r="AT1213" s="217" t="s">
        <v>76</v>
      </c>
      <c r="AU1213" s="217" t="s">
        <v>85</v>
      </c>
      <c r="AY1213" s="216" t="s">
        <v>292</v>
      </c>
      <c r="BK1213" s="218">
        <f>SUM(BK1214:BK1238)</f>
        <v>0</v>
      </c>
    </row>
    <row r="1214" s="2" customFormat="1" ht="37.8" customHeight="1">
      <c r="A1214" s="39"/>
      <c r="B1214" s="40"/>
      <c r="C1214" s="221" t="s">
        <v>1436</v>
      </c>
      <c r="D1214" s="221" t="s">
        <v>294</v>
      </c>
      <c r="E1214" s="222" t="s">
        <v>1437</v>
      </c>
      <c r="F1214" s="223" t="s">
        <v>1438</v>
      </c>
      <c r="G1214" s="224" t="s">
        <v>297</v>
      </c>
      <c r="H1214" s="225">
        <v>2273.9000000000001</v>
      </c>
      <c r="I1214" s="226"/>
      <c r="J1214" s="227">
        <f>ROUND(I1214*H1214,2)</f>
        <v>0</v>
      </c>
      <c r="K1214" s="223" t="s">
        <v>298</v>
      </c>
      <c r="L1214" s="45"/>
      <c r="M1214" s="228" t="s">
        <v>1</v>
      </c>
      <c r="N1214" s="229" t="s">
        <v>43</v>
      </c>
      <c r="O1214" s="92"/>
      <c r="P1214" s="230">
        <f>O1214*H1214</f>
        <v>0</v>
      </c>
      <c r="Q1214" s="230">
        <v>0</v>
      </c>
      <c r="R1214" s="230">
        <f>Q1214*H1214</f>
        <v>0</v>
      </c>
      <c r="S1214" s="230">
        <v>0</v>
      </c>
      <c r="T1214" s="231">
        <f>S1214*H1214</f>
        <v>0</v>
      </c>
      <c r="U1214" s="39"/>
      <c r="V1214" s="39"/>
      <c r="W1214" s="39"/>
      <c r="X1214" s="39"/>
      <c r="Y1214" s="39"/>
      <c r="Z1214" s="39"/>
      <c r="AA1214" s="39"/>
      <c r="AB1214" s="39"/>
      <c r="AC1214" s="39"/>
      <c r="AD1214" s="39"/>
      <c r="AE1214" s="39"/>
      <c r="AR1214" s="232" t="s">
        <v>299</v>
      </c>
      <c r="AT1214" s="232" t="s">
        <v>294</v>
      </c>
      <c r="AU1214" s="232" t="s">
        <v>120</v>
      </c>
      <c r="AY1214" s="18" t="s">
        <v>292</v>
      </c>
      <c r="BE1214" s="233">
        <f>IF(N1214="základní",J1214,0)</f>
        <v>0</v>
      </c>
      <c r="BF1214" s="233">
        <f>IF(N1214="snížená",J1214,0)</f>
        <v>0</v>
      </c>
      <c r="BG1214" s="233">
        <f>IF(N1214="zákl. přenesená",J1214,0)</f>
        <v>0</v>
      </c>
      <c r="BH1214" s="233">
        <f>IF(N1214="sníž. přenesená",J1214,0)</f>
        <v>0</v>
      </c>
      <c r="BI1214" s="233">
        <f>IF(N1214="nulová",J1214,0)</f>
        <v>0</v>
      </c>
      <c r="BJ1214" s="18" t="s">
        <v>120</v>
      </c>
      <c r="BK1214" s="233">
        <f>ROUND(I1214*H1214,2)</f>
        <v>0</v>
      </c>
      <c r="BL1214" s="18" t="s">
        <v>299</v>
      </c>
      <c r="BM1214" s="232" t="s">
        <v>1439</v>
      </c>
    </row>
    <row r="1215" s="14" customFormat="1">
      <c r="A1215" s="14"/>
      <c r="B1215" s="245"/>
      <c r="C1215" s="246"/>
      <c r="D1215" s="236" t="s">
        <v>301</v>
      </c>
      <c r="E1215" s="247" t="s">
        <v>1</v>
      </c>
      <c r="F1215" s="248" t="s">
        <v>1440</v>
      </c>
      <c r="G1215" s="246"/>
      <c r="H1215" s="249">
        <v>508.75</v>
      </c>
      <c r="I1215" s="250"/>
      <c r="J1215" s="246"/>
      <c r="K1215" s="246"/>
      <c r="L1215" s="251"/>
      <c r="M1215" s="252"/>
      <c r="N1215" s="253"/>
      <c r="O1215" s="253"/>
      <c r="P1215" s="253"/>
      <c r="Q1215" s="253"/>
      <c r="R1215" s="253"/>
      <c r="S1215" s="253"/>
      <c r="T1215" s="25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T1215" s="255" t="s">
        <v>301</v>
      </c>
      <c r="AU1215" s="255" t="s">
        <v>120</v>
      </c>
      <c r="AV1215" s="14" t="s">
        <v>120</v>
      </c>
      <c r="AW1215" s="14" t="s">
        <v>32</v>
      </c>
      <c r="AX1215" s="14" t="s">
        <v>77</v>
      </c>
      <c r="AY1215" s="255" t="s">
        <v>292</v>
      </c>
    </row>
    <row r="1216" s="14" customFormat="1">
      <c r="A1216" s="14"/>
      <c r="B1216" s="245"/>
      <c r="C1216" s="246"/>
      <c r="D1216" s="236" t="s">
        <v>301</v>
      </c>
      <c r="E1216" s="247" t="s">
        <v>1</v>
      </c>
      <c r="F1216" s="248" t="s">
        <v>1441</v>
      </c>
      <c r="G1216" s="246"/>
      <c r="H1216" s="249">
        <v>508.75</v>
      </c>
      <c r="I1216" s="250"/>
      <c r="J1216" s="246"/>
      <c r="K1216" s="246"/>
      <c r="L1216" s="251"/>
      <c r="M1216" s="252"/>
      <c r="N1216" s="253"/>
      <c r="O1216" s="253"/>
      <c r="P1216" s="253"/>
      <c r="Q1216" s="253"/>
      <c r="R1216" s="253"/>
      <c r="S1216" s="253"/>
      <c r="T1216" s="25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T1216" s="255" t="s">
        <v>301</v>
      </c>
      <c r="AU1216" s="255" t="s">
        <v>120</v>
      </c>
      <c r="AV1216" s="14" t="s">
        <v>120</v>
      </c>
      <c r="AW1216" s="14" t="s">
        <v>32</v>
      </c>
      <c r="AX1216" s="14" t="s">
        <v>77</v>
      </c>
      <c r="AY1216" s="255" t="s">
        <v>292</v>
      </c>
    </row>
    <row r="1217" s="14" customFormat="1">
      <c r="A1217" s="14"/>
      <c r="B1217" s="245"/>
      <c r="C1217" s="246"/>
      <c r="D1217" s="236" t="s">
        <v>301</v>
      </c>
      <c r="E1217" s="247" t="s">
        <v>1</v>
      </c>
      <c r="F1217" s="248" t="s">
        <v>1442</v>
      </c>
      <c r="G1217" s="246"/>
      <c r="H1217" s="249">
        <v>480.25</v>
      </c>
      <c r="I1217" s="250"/>
      <c r="J1217" s="246"/>
      <c r="K1217" s="246"/>
      <c r="L1217" s="251"/>
      <c r="M1217" s="252"/>
      <c r="N1217" s="253"/>
      <c r="O1217" s="253"/>
      <c r="P1217" s="253"/>
      <c r="Q1217" s="253"/>
      <c r="R1217" s="253"/>
      <c r="S1217" s="253"/>
      <c r="T1217" s="25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55" t="s">
        <v>301</v>
      </c>
      <c r="AU1217" s="255" t="s">
        <v>120</v>
      </c>
      <c r="AV1217" s="14" t="s">
        <v>120</v>
      </c>
      <c r="AW1217" s="14" t="s">
        <v>32</v>
      </c>
      <c r="AX1217" s="14" t="s">
        <v>77</v>
      </c>
      <c r="AY1217" s="255" t="s">
        <v>292</v>
      </c>
    </row>
    <row r="1218" s="14" customFormat="1">
      <c r="A1218" s="14"/>
      <c r="B1218" s="245"/>
      <c r="C1218" s="246"/>
      <c r="D1218" s="236" t="s">
        <v>301</v>
      </c>
      <c r="E1218" s="247" t="s">
        <v>1</v>
      </c>
      <c r="F1218" s="248" t="s">
        <v>1443</v>
      </c>
      <c r="G1218" s="246"/>
      <c r="H1218" s="249">
        <v>480.25</v>
      </c>
      <c r="I1218" s="250"/>
      <c r="J1218" s="246"/>
      <c r="K1218" s="246"/>
      <c r="L1218" s="251"/>
      <c r="M1218" s="252"/>
      <c r="N1218" s="253"/>
      <c r="O1218" s="253"/>
      <c r="P1218" s="253"/>
      <c r="Q1218" s="253"/>
      <c r="R1218" s="253"/>
      <c r="S1218" s="253"/>
      <c r="T1218" s="25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T1218" s="255" t="s">
        <v>301</v>
      </c>
      <c r="AU1218" s="255" t="s">
        <v>120</v>
      </c>
      <c r="AV1218" s="14" t="s">
        <v>120</v>
      </c>
      <c r="AW1218" s="14" t="s">
        <v>32</v>
      </c>
      <c r="AX1218" s="14" t="s">
        <v>77</v>
      </c>
      <c r="AY1218" s="255" t="s">
        <v>292</v>
      </c>
    </row>
    <row r="1219" s="14" customFormat="1">
      <c r="A1219" s="14"/>
      <c r="B1219" s="245"/>
      <c r="C1219" s="246"/>
      <c r="D1219" s="236" t="s">
        <v>301</v>
      </c>
      <c r="E1219" s="247" t="s">
        <v>1</v>
      </c>
      <c r="F1219" s="248" t="s">
        <v>1444</v>
      </c>
      <c r="G1219" s="246"/>
      <c r="H1219" s="249">
        <v>295.89999999999998</v>
      </c>
      <c r="I1219" s="250"/>
      <c r="J1219" s="246"/>
      <c r="K1219" s="246"/>
      <c r="L1219" s="251"/>
      <c r="M1219" s="252"/>
      <c r="N1219" s="253"/>
      <c r="O1219" s="253"/>
      <c r="P1219" s="253"/>
      <c r="Q1219" s="253"/>
      <c r="R1219" s="253"/>
      <c r="S1219" s="253"/>
      <c r="T1219" s="25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55" t="s">
        <v>301</v>
      </c>
      <c r="AU1219" s="255" t="s">
        <v>120</v>
      </c>
      <c r="AV1219" s="14" t="s">
        <v>120</v>
      </c>
      <c r="AW1219" s="14" t="s">
        <v>32</v>
      </c>
      <c r="AX1219" s="14" t="s">
        <v>77</v>
      </c>
      <c r="AY1219" s="255" t="s">
        <v>292</v>
      </c>
    </row>
    <row r="1220" s="15" customFormat="1">
      <c r="A1220" s="15"/>
      <c r="B1220" s="256"/>
      <c r="C1220" s="257"/>
      <c r="D1220" s="236" t="s">
        <v>301</v>
      </c>
      <c r="E1220" s="258" t="s">
        <v>167</v>
      </c>
      <c r="F1220" s="259" t="s">
        <v>304</v>
      </c>
      <c r="G1220" s="257"/>
      <c r="H1220" s="260">
        <v>2273.9000000000001</v>
      </c>
      <c r="I1220" s="261"/>
      <c r="J1220" s="257"/>
      <c r="K1220" s="257"/>
      <c r="L1220" s="262"/>
      <c r="M1220" s="263"/>
      <c r="N1220" s="264"/>
      <c r="O1220" s="264"/>
      <c r="P1220" s="264"/>
      <c r="Q1220" s="264"/>
      <c r="R1220" s="264"/>
      <c r="S1220" s="264"/>
      <c r="T1220" s="265"/>
      <c r="U1220" s="15"/>
      <c r="V1220" s="15"/>
      <c r="W1220" s="15"/>
      <c r="X1220" s="15"/>
      <c r="Y1220" s="15"/>
      <c r="Z1220" s="15"/>
      <c r="AA1220" s="15"/>
      <c r="AB1220" s="15"/>
      <c r="AC1220" s="15"/>
      <c r="AD1220" s="15"/>
      <c r="AE1220" s="15"/>
      <c r="AT1220" s="266" t="s">
        <v>301</v>
      </c>
      <c r="AU1220" s="266" t="s">
        <v>120</v>
      </c>
      <c r="AV1220" s="15" t="s">
        <v>299</v>
      </c>
      <c r="AW1220" s="15" t="s">
        <v>32</v>
      </c>
      <c r="AX1220" s="15" t="s">
        <v>85</v>
      </c>
      <c r="AY1220" s="266" t="s">
        <v>292</v>
      </c>
    </row>
    <row r="1221" s="2" customFormat="1" ht="33" customHeight="1">
      <c r="A1221" s="39"/>
      <c r="B1221" s="40"/>
      <c r="C1221" s="221" t="s">
        <v>1445</v>
      </c>
      <c r="D1221" s="221" t="s">
        <v>294</v>
      </c>
      <c r="E1221" s="222" t="s">
        <v>1446</v>
      </c>
      <c r="F1221" s="223" t="s">
        <v>1447</v>
      </c>
      <c r="G1221" s="224" t="s">
        <v>297</v>
      </c>
      <c r="H1221" s="225">
        <v>545736</v>
      </c>
      <c r="I1221" s="226"/>
      <c r="J1221" s="227">
        <f>ROUND(I1221*H1221,2)</f>
        <v>0</v>
      </c>
      <c r="K1221" s="223" t="s">
        <v>298</v>
      </c>
      <c r="L1221" s="45"/>
      <c r="M1221" s="228" t="s">
        <v>1</v>
      </c>
      <c r="N1221" s="229" t="s">
        <v>43</v>
      </c>
      <c r="O1221" s="92"/>
      <c r="P1221" s="230">
        <f>O1221*H1221</f>
        <v>0</v>
      </c>
      <c r="Q1221" s="230">
        <v>0</v>
      </c>
      <c r="R1221" s="230">
        <f>Q1221*H1221</f>
        <v>0</v>
      </c>
      <c r="S1221" s="230">
        <v>0</v>
      </c>
      <c r="T1221" s="231">
        <f>S1221*H1221</f>
        <v>0</v>
      </c>
      <c r="U1221" s="39"/>
      <c r="V1221" s="39"/>
      <c r="W1221" s="39"/>
      <c r="X1221" s="39"/>
      <c r="Y1221" s="39"/>
      <c r="Z1221" s="39"/>
      <c r="AA1221" s="39"/>
      <c r="AB1221" s="39"/>
      <c r="AC1221" s="39"/>
      <c r="AD1221" s="39"/>
      <c r="AE1221" s="39"/>
      <c r="AR1221" s="232" t="s">
        <v>299</v>
      </c>
      <c r="AT1221" s="232" t="s">
        <v>294</v>
      </c>
      <c r="AU1221" s="232" t="s">
        <v>120</v>
      </c>
      <c r="AY1221" s="18" t="s">
        <v>292</v>
      </c>
      <c r="BE1221" s="233">
        <f>IF(N1221="základní",J1221,0)</f>
        <v>0</v>
      </c>
      <c r="BF1221" s="233">
        <f>IF(N1221="snížená",J1221,0)</f>
        <v>0</v>
      </c>
      <c r="BG1221" s="233">
        <f>IF(N1221="zákl. přenesená",J1221,0)</f>
        <v>0</v>
      </c>
      <c r="BH1221" s="233">
        <f>IF(N1221="sníž. přenesená",J1221,0)</f>
        <v>0</v>
      </c>
      <c r="BI1221" s="233">
        <f>IF(N1221="nulová",J1221,0)</f>
        <v>0</v>
      </c>
      <c r="BJ1221" s="18" t="s">
        <v>120</v>
      </c>
      <c r="BK1221" s="233">
        <f>ROUND(I1221*H1221,2)</f>
        <v>0</v>
      </c>
      <c r="BL1221" s="18" t="s">
        <v>299</v>
      </c>
      <c r="BM1221" s="232" t="s">
        <v>1448</v>
      </c>
    </row>
    <row r="1222" s="14" customFormat="1">
      <c r="A1222" s="14"/>
      <c r="B1222" s="245"/>
      <c r="C1222" s="246"/>
      <c r="D1222" s="236" t="s">
        <v>301</v>
      </c>
      <c r="E1222" s="247" t="s">
        <v>1</v>
      </c>
      <c r="F1222" s="248" t="s">
        <v>1449</v>
      </c>
      <c r="G1222" s="246"/>
      <c r="H1222" s="249">
        <v>545736</v>
      </c>
      <c r="I1222" s="250"/>
      <c r="J1222" s="246"/>
      <c r="K1222" s="246"/>
      <c r="L1222" s="251"/>
      <c r="M1222" s="252"/>
      <c r="N1222" s="253"/>
      <c r="O1222" s="253"/>
      <c r="P1222" s="253"/>
      <c r="Q1222" s="253"/>
      <c r="R1222" s="253"/>
      <c r="S1222" s="253"/>
      <c r="T1222" s="25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T1222" s="255" t="s">
        <v>301</v>
      </c>
      <c r="AU1222" s="255" t="s">
        <v>120</v>
      </c>
      <c r="AV1222" s="14" t="s">
        <v>120</v>
      </c>
      <c r="AW1222" s="14" t="s">
        <v>32</v>
      </c>
      <c r="AX1222" s="14" t="s">
        <v>85</v>
      </c>
      <c r="AY1222" s="255" t="s">
        <v>292</v>
      </c>
    </row>
    <row r="1223" s="2" customFormat="1" ht="37.8" customHeight="1">
      <c r="A1223" s="39"/>
      <c r="B1223" s="40"/>
      <c r="C1223" s="221" t="s">
        <v>1450</v>
      </c>
      <c r="D1223" s="221" t="s">
        <v>294</v>
      </c>
      <c r="E1223" s="222" t="s">
        <v>1451</v>
      </c>
      <c r="F1223" s="223" t="s">
        <v>1452</v>
      </c>
      <c r="G1223" s="224" t="s">
        <v>297</v>
      </c>
      <c r="H1223" s="225">
        <v>2273.9000000000001</v>
      </c>
      <c r="I1223" s="226"/>
      <c r="J1223" s="227">
        <f>ROUND(I1223*H1223,2)</f>
        <v>0</v>
      </c>
      <c r="K1223" s="223" t="s">
        <v>298</v>
      </c>
      <c r="L1223" s="45"/>
      <c r="M1223" s="228" t="s">
        <v>1</v>
      </c>
      <c r="N1223" s="229" t="s">
        <v>43</v>
      </c>
      <c r="O1223" s="92"/>
      <c r="P1223" s="230">
        <f>O1223*H1223</f>
        <v>0</v>
      </c>
      <c r="Q1223" s="230">
        <v>0</v>
      </c>
      <c r="R1223" s="230">
        <f>Q1223*H1223</f>
        <v>0</v>
      </c>
      <c r="S1223" s="230">
        <v>0</v>
      </c>
      <c r="T1223" s="231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32" t="s">
        <v>299</v>
      </c>
      <c r="AT1223" s="232" t="s">
        <v>294</v>
      </c>
      <c r="AU1223" s="232" t="s">
        <v>120</v>
      </c>
      <c r="AY1223" s="18" t="s">
        <v>292</v>
      </c>
      <c r="BE1223" s="233">
        <f>IF(N1223="základní",J1223,0)</f>
        <v>0</v>
      </c>
      <c r="BF1223" s="233">
        <f>IF(N1223="snížená",J1223,0)</f>
        <v>0</v>
      </c>
      <c r="BG1223" s="233">
        <f>IF(N1223="zákl. přenesená",J1223,0)</f>
        <v>0</v>
      </c>
      <c r="BH1223" s="233">
        <f>IF(N1223="sníž. přenesená",J1223,0)</f>
        <v>0</v>
      </c>
      <c r="BI1223" s="233">
        <f>IF(N1223="nulová",J1223,0)</f>
        <v>0</v>
      </c>
      <c r="BJ1223" s="18" t="s">
        <v>120</v>
      </c>
      <c r="BK1223" s="233">
        <f>ROUND(I1223*H1223,2)</f>
        <v>0</v>
      </c>
      <c r="BL1223" s="18" t="s">
        <v>299</v>
      </c>
      <c r="BM1223" s="232" t="s">
        <v>1453</v>
      </c>
    </row>
    <row r="1224" s="14" customFormat="1">
      <c r="A1224" s="14"/>
      <c r="B1224" s="245"/>
      <c r="C1224" s="246"/>
      <c r="D1224" s="236" t="s">
        <v>301</v>
      </c>
      <c r="E1224" s="247" t="s">
        <v>1</v>
      </c>
      <c r="F1224" s="248" t="s">
        <v>167</v>
      </c>
      <c r="G1224" s="246"/>
      <c r="H1224" s="249">
        <v>2273.9000000000001</v>
      </c>
      <c r="I1224" s="250"/>
      <c r="J1224" s="246"/>
      <c r="K1224" s="246"/>
      <c r="L1224" s="251"/>
      <c r="M1224" s="252"/>
      <c r="N1224" s="253"/>
      <c r="O1224" s="253"/>
      <c r="P1224" s="253"/>
      <c r="Q1224" s="253"/>
      <c r="R1224" s="253"/>
      <c r="S1224" s="253"/>
      <c r="T1224" s="25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55" t="s">
        <v>301</v>
      </c>
      <c r="AU1224" s="255" t="s">
        <v>120</v>
      </c>
      <c r="AV1224" s="14" t="s">
        <v>120</v>
      </c>
      <c r="AW1224" s="14" t="s">
        <v>32</v>
      </c>
      <c r="AX1224" s="14" t="s">
        <v>85</v>
      </c>
      <c r="AY1224" s="255" t="s">
        <v>292</v>
      </c>
    </row>
    <row r="1225" s="2" customFormat="1" ht="21.75" customHeight="1">
      <c r="A1225" s="39"/>
      <c r="B1225" s="40"/>
      <c r="C1225" s="221" t="s">
        <v>1454</v>
      </c>
      <c r="D1225" s="221" t="s">
        <v>294</v>
      </c>
      <c r="E1225" s="222" t="s">
        <v>1455</v>
      </c>
      <c r="F1225" s="223" t="s">
        <v>1456</v>
      </c>
      <c r="G1225" s="224" t="s">
        <v>297</v>
      </c>
      <c r="H1225" s="225">
        <v>2273.9000000000001</v>
      </c>
      <c r="I1225" s="226"/>
      <c r="J1225" s="227">
        <f>ROUND(I1225*H1225,2)</f>
        <v>0</v>
      </c>
      <c r="K1225" s="223" t="s">
        <v>298</v>
      </c>
      <c r="L1225" s="45"/>
      <c r="M1225" s="228" t="s">
        <v>1</v>
      </c>
      <c r="N1225" s="229" t="s">
        <v>43</v>
      </c>
      <c r="O1225" s="92"/>
      <c r="P1225" s="230">
        <f>O1225*H1225</f>
        <v>0</v>
      </c>
      <c r="Q1225" s="230">
        <v>0</v>
      </c>
      <c r="R1225" s="230">
        <f>Q1225*H1225</f>
        <v>0</v>
      </c>
      <c r="S1225" s="230">
        <v>0</v>
      </c>
      <c r="T1225" s="231">
        <f>S1225*H1225</f>
        <v>0</v>
      </c>
      <c r="U1225" s="39"/>
      <c r="V1225" s="39"/>
      <c r="W1225" s="39"/>
      <c r="X1225" s="39"/>
      <c r="Y1225" s="39"/>
      <c r="Z1225" s="39"/>
      <c r="AA1225" s="39"/>
      <c r="AB1225" s="39"/>
      <c r="AC1225" s="39"/>
      <c r="AD1225" s="39"/>
      <c r="AE1225" s="39"/>
      <c r="AR1225" s="232" t="s">
        <v>299</v>
      </c>
      <c r="AT1225" s="232" t="s">
        <v>294</v>
      </c>
      <c r="AU1225" s="232" t="s">
        <v>120</v>
      </c>
      <c r="AY1225" s="18" t="s">
        <v>292</v>
      </c>
      <c r="BE1225" s="233">
        <f>IF(N1225="základní",J1225,0)</f>
        <v>0</v>
      </c>
      <c r="BF1225" s="233">
        <f>IF(N1225="snížená",J1225,0)</f>
        <v>0</v>
      </c>
      <c r="BG1225" s="233">
        <f>IF(N1225="zákl. přenesená",J1225,0)</f>
        <v>0</v>
      </c>
      <c r="BH1225" s="233">
        <f>IF(N1225="sníž. přenesená",J1225,0)</f>
        <v>0</v>
      </c>
      <c r="BI1225" s="233">
        <f>IF(N1225="nulová",J1225,0)</f>
        <v>0</v>
      </c>
      <c r="BJ1225" s="18" t="s">
        <v>120</v>
      </c>
      <c r="BK1225" s="233">
        <f>ROUND(I1225*H1225,2)</f>
        <v>0</v>
      </c>
      <c r="BL1225" s="18" t="s">
        <v>299</v>
      </c>
      <c r="BM1225" s="232" t="s">
        <v>1457</v>
      </c>
    </row>
    <row r="1226" s="14" customFormat="1">
      <c r="A1226" s="14"/>
      <c r="B1226" s="245"/>
      <c r="C1226" s="246"/>
      <c r="D1226" s="236" t="s">
        <v>301</v>
      </c>
      <c r="E1226" s="247" t="s">
        <v>1</v>
      </c>
      <c r="F1226" s="248" t="s">
        <v>167</v>
      </c>
      <c r="G1226" s="246"/>
      <c r="H1226" s="249">
        <v>2273.9000000000001</v>
      </c>
      <c r="I1226" s="250"/>
      <c r="J1226" s="246"/>
      <c r="K1226" s="246"/>
      <c r="L1226" s="251"/>
      <c r="M1226" s="252"/>
      <c r="N1226" s="253"/>
      <c r="O1226" s="253"/>
      <c r="P1226" s="253"/>
      <c r="Q1226" s="253"/>
      <c r="R1226" s="253"/>
      <c r="S1226" s="253"/>
      <c r="T1226" s="25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5" t="s">
        <v>301</v>
      </c>
      <c r="AU1226" s="255" t="s">
        <v>120</v>
      </c>
      <c r="AV1226" s="14" t="s">
        <v>120</v>
      </c>
      <c r="AW1226" s="14" t="s">
        <v>32</v>
      </c>
      <c r="AX1226" s="14" t="s">
        <v>85</v>
      </c>
      <c r="AY1226" s="255" t="s">
        <v>292</v>
      </c>
    </row>
    <row r="1227" s="2" customFormat="1" ht="21.75" customHeight="1">
      <c r="A1227" s="39"/>
      <c r="B1227" s="40"/>
      <c r="C1227" s="221" t="s">
        <v>1458</v>
      </c>
      <c r="D1227" s="221" t="s">
        <v>294</v>
      </c>
      <c r="E1227" s="222" t="s">
        <v>1459</v>
      </c>
      <c r="F1227" s="223" t="s">
        <v>1460</v>
      </c>
      <c r="G1227" s="224" t="s">
        <v>297</v>
      </c>
      <c r="H1227" s="225">
        <v>545736</v>
      </c>
      <c r="I1227" s="226"/>
      <c r="J1227" s="227">
        <f>ROUND(I1227*H1227,2)</f>
        <v>0</v>
      </c>
      <c r="K1227" s="223" t="s">
        <v>298</v>
      </c>
      <c r="L1227" s="45"/>
      <c r="M1227" s="228" t="s">
        <v>1</v>
      </c>
      <c r="N1227" s="229" t="s">
        <v>43</v>
      </c>
      <c r="O1227" s="92"/>
      <c r="P1227" s="230">
        <f>O1227*H1227</f>
        <v>0</v>
      </c>
      <c r="Q1227" s="230">
        <v>0</v>
      </c>
      <c r="R1227" s="230">
        <f>Q1227*H1227</f>
        <v>0</v>
      </c>
      <c r="S1227" s="230">
        <v>0</v>
      </c>
      <c r="T1227" s="231">
        <f>S1227*H1227</f>
        <v>0</v>
      </c>
      <c r="U1227" s="39"/>
      <c r="V1227" s="39"/>
      <c r="W1227" s="39"/>
      <c r="X1227" s="39"/>
      <c r="Y1227" s="39"/>
      <c r="Z1227" s="39"/>
      <c r="AA1227" s="39"/>
      <c r="AB1227" s="39"/>
      <c r="AC1227" s="39"/>
      <c r="AD1227" s="39"/>
      <c r="AE1227" s="39"/>
      <c r="AR1227" s="232" t="s">
        <v>299</v>
      </c>
      <c r="AT1227" s="232" t="s">
        <v>294</v>
      </c>
      <c r="AU1227" s="232" t="s">
        <v>120</v>
      </c>
      <c r="AY1227" s="18" t="s">
        <v>292</v>
      </c>
      <c r="BE1227" s="233">
        <f>IF(N1227="základní",J1227,0)</f>
        <v>0</v>
      </c>
      <c r="BF1227" s="233">
        <f>IF(N1227="snížená",J1227,0)</f>
        <v>0</v>
      </c>
      <c r="BG1227" s="233">
        <f>IF(N1227="zákl. přenesená",J1227,0)</f>
        <v>0</v>
      </c>
      <c r="BH1227" s="233">
        <f>IF(N1227="sníž. přenesená",J1227,0)</f>
        <v>0</v>
      </c>
      <c r="BI1227" s="233">
        <f>IF(N1227="nulová",J1227,0)</f>
        <v>0</v>
      </c>
      <c r="BJ1227" s="18" t="s">
        <v>120</v>
      </c>
      <c r="BK1227" s="233">
        <f>ROUND(I1227*H1227,2)</f>
        <v>0</v>
      </c>
      <c r="BL1227" s="18" t="s">
        <v>299</v>
      </c>
      <c r="BM1227" s="232" t="s">
        <v>1461</v>
      </c>
    </row>
    <row r="1228" s="14" customFormat="1">
      <c r="A1228" s="14"/>
      <c r="B1228" s="245"/>
      <c r="C1228" s="246"/>
      <c r="D1228" s="236" t="s">
        <v>301</v>
      </c>
      <c r="E1228" s="247" t="s">
        <v>1</v>
      </c>
      <c r="F1228" s="248" t="s">
        <v>1449</v>
      </c>
      <c r="G1228" s="246"/>
      <c r="H1228" s="249">
        <v>545736</v>
      </c>
      <c r="I1228" s="250"/>
      <c r="J1228" s="246"/>
      <c r="K1228" s="246"/>
      <c r="L1228" s="251"/>
      <c r="M1228" s="252"/>
      <c r="N1228" s="253"/>
      <c r="O1228" s="253"/>
      <c r="P1228" s="253"/>
      <c r="Q1228" s="253"/>
      <c r="R1228" s="253"/>
      <c r="S1228" s="253"/>
      <c r="T1228" s="25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T1228" s="255" t="s">
        <v>301</v>
      </c>
      <c r="AU1228" s="255" t="s">
        <v>120</v>
      </c>
      <c r="AV1228" s="14" t="s">
        <v>120</v>
      </c>
      <c r="AW1228" s="14" t="s">
        <v>32</v>
      </c>
      <c r="AX1228" s="14" t="s">
        <v>85</v>
      </c>
      <c r="AY1228" s="255" t="s">
        <v>292</v>
      </c>
    </row>
    <row r="1229" s="2" customFormat="1" ht="21.75" customHeight="1">
      <c r="A1229" s="39"/>
      <c r="B1229" s="40"/>
      <c r="C1229" s="221" t="s">
        <v>1462</v>
      </c>
      <c r="D1229" s="221" t="s">
        <v>294</v>
      </c>
      <c r="E1229" s="222" t="s">
        <v>1463</v>
      </c>
      <c r="F1229" s="223" t="s">
        <v>1464</v>
      </c>
      <c r="G1229" s="224" t="s">
        <v>297</v>
      </c>
      <c r="H1229" s="225">
        <v>2273.9000000000001</v>
      </c>
      <c r="I1229" s="226"/>
      <c r="J1229" s="227">
        <f>ROUND(I1229*H1229,2)</f>
        <v>0</v>
      </c>
      <c r="K1229" s="223" t="s">
        <v>298</v>
      </c>
      <c r="L1229" s="45"/>
      <c r="M1229" s="228" t="s">
        <v>1</v>
      </c>
      <c r="N1229" s="229" t="s">
        <v>43</v>
      </c>
      <c r="O1229" s="92"/>
      <c r="P1229" s="230">
        <f>O1229*H1229</f>
        <v>0</v>
      </c>
      <c r="Q1229" s="230">
        <v>0</v>
      </c>
      <c r="R1229" s="230">
        <f>Q1229*H1229</f>
        <v>0</v>
      </c>
      <c r="S1229" s="230">
        <v>0</v>
      </c>
      <c r="T1229" s="231">
        <f>S1229*H1229</f>
        <v>0</v>
      </c>
      <c r="U1229" s="39"/>
      <c r="V1229" s="39"/>
      <c r="W1229" s="39"/>
      <c r="X1229" s="39"/>
      <c r="Y1229" s="39"/>
      <c r="Z1229" s="39"/>
      <c r="AA1229" s="39"/>
      <c r="AB1229" s="39"/>
      <c r="AC1229" s="39"/>
      <c r="AD1229" s="39"/>
      <c r="AE1229" s="39"/>
      <c r="AR1229" s="232" t="s">
        <v>299</v>
      </c>
      <c r="AT1229" s="232" t="s">
        <v>294</v>
      </c>
      <c r="AU1229" s="232" t="s">
        <v>120</v>
      </c>
      <c r="AY1229" s="18" t="s">
        <v>292</v>
      </c>
      <c r="BE1229" s="233">
        <f>IF(N1229="základní",J1229,0)</f>
        <v>0</v>
      </c>
      <c r="BF1229" s="233">
        <f>IF(N1229="snížená",J1229,0)</f>
        <v>0</v>
      </c>
      <c r="BG1229" s="233">
        <f>IF(N1229="zákl. přenesená",J1229,0)</f>
        <v>0</v>
      </c>
      <c r="BH1229" s="233">
        <f>IF(N1229="sníž. přenesená",J1229,0)</f>
        <v>0</v>
      </c>
      <c r="BI1229" s="233">
        <f>IF(N1229="nulová",J1229,0)</f>
        <v>0</v>
      </c>
      <c r="BJ1229" s="18" t="s">
        <v>120</v>
      </c>
      <c r="BK1229" s="233">
        <f>ROUND(I1229*H1229,2)</f>
        <v>0</v>
      </c>
      <c r="BL1229" s="18" t="s">
        <v>299</v>
      </c>
      <c r="BM1229" s="232" t="s">
        <v>1465</v>
      </c>
    </row>
    <row r="1230" s="14" customFormat="1">
      <c r="A1230" s="14"/>
      <c r="B1230" s="245"/>
      <c r="C1230" s="246"/>
      <c r="D1230" s="236" t="s">
        <v>301</v>
      </c>
      <c r="E1230" s="247" t="s">
        <v>1</v>
      </c>
      <c r="F1230" s="248" t="s">
        <v>167</v>
      </c>
      <c r="G1230" s="246"/>
      <c r="H1230" s="249">
        <v>2273.9000000000001</v>
      </c>
      <c r="I1230" s="250"/>
      <c r="J1230" s="246"/>
      <c r="K1230" s="246"/>
      <c r="L1230" s="251"/>
      <c r="M1230" s="252"/>
      <c r="N1230" s="253"/>
      <c r="O1230" s="253"/>
      <c r="P1230" s="253"/>
      <c r="Q1230" s="253"/>
      <c r="R1230" s="253"/>
      <c r="S1230" s="253"/>
      <c r="T1230" s="25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55" t="s">
        <v>301</v>
      </c>
      <c r="AU1230" s="255" t="s">
        <v>120</v>
      </c>
      <c r="AV1230" s="14" t="s">
        <v>120</v>
      </c>
      <c r="AW1230" s="14" t="s">
        <v>32</v>
      </c>
      <c r="AX1230" s="14" t="s">
        <v>85</v>
      </c>
      <c r="AY1230" s="255" t="s">
        <v>292</v>
      </c>
    </row>
    <row r="1231" s="2" customFormat="1" ht="37.8" customHeight="1">
      <c r="A1231" s="39"/>
      <c r="B1231" s="40"/>
      <c r="C1231" s="221" t="s">
        <v>1466</v>
      </c>
      <c r="D1231" s="221" t="s">
        <v>294</v>
      </c>
      <c r="E1231" s="222" t="s">
        <v>1467</v>
      </c>
      <c r="F1231" s="223" t="s">
        <v>1468</v>
      </c>
      <c r="G1231" s="224" t="s">
        <v>297</v>
      </c>
      <c r="H1231" s="225">
        <v>3257.5700000000002</v>
      </c>
      <c r="I1231" s="226"/>
      <c r="J1231" s="227">
        <f>ROUND(I1231*H1231,2)</f>
        <v>0</v>
      </c>
      <c r="K1231" s="223" t="s">
        <v>298</v>
      </c>
      <c r="L1231" s="45"/>
      <c r="M1231" s="228" t="s">
        <v>1</v>
      </c>
      <c r="N1231" s="229" t="s">
        <v>43</v>
      </c>
      <c r="O1231" s="92"/>
      <c r="P1231" s="230">
        <f>O1231*H1231</f>
        <v>0</v>
      </c>
      <c r="Q1231" s="230">
        <v>0.00021000000000000001</v>
      </c>
      <c r="R1231" s="230">
        <f>Q1231*H1231</f>
        <v>0.68408970000000002</v>
      </c>
      <c r="S1231" s="230">
        <v>0</v>
      </c>
      <c r="T1231" s="231">
        <f>S1231*H1231</f>
        <v>0</v>
      </c>
      <c r="U1231" s="39"/>
      <c r="V1231" s="39"/>
      <c r="W1231" s="39"/>
      <c r="X1231" s="39"/>
      <c r="Y1231" s="39"/>
      <c r="Z1231" s="39"/>
      <c r="AA1231" s="39"/>
      <c r="AB1231" s="39"/>
      <c r="AC1231" s="39"/>
      <c r="AD1231" s="39"/>
      <c r="AE1231" s="39"/>
      <c r="AR1231" s="232" t="s">
        <v>299</v>
      </c>
      <c r="AT1231" s="232" t="s">
        <v>294</v>
      </c>
      <c r="AU1231" s="232" t="s">
        <v>120</v>
      </c>
      <c r="AY1231" s="18" t="s">
        <v>292</v>
      </c>
      <c r="BE1231" s="233">
        <f>IF(N1231="základní",J1231,0)</f>
        <v>0</v>
      </c>
      <c r="BF1231" s="233">
        <f>IF(N1231="snížená",J1231,0)</f>
        <v>0</v>
      </c>
      <c r="BG1231" s="233">
        <f>IF(N1231="zákl. přenesená",J1231,0)</f>
        <v>0</v>
      </c>
      <c r="BH1231" s="233">
        <f>IF(N1231="sníž. přenesená",J1231,0)</f>
        <v>0</v>
      </c>
      <c r="BI1231" s="233">
        <f>IF(N1231="nulová",J1231,0)</f>
        <v>0</v>
      </c>
      <c r="BJ1231" s="18" t="s">
        <v>120</v>
      </c>
      <c r="BK1231" s="233">
        <f>ROUND(I1231*H1231,2)</f>
        <v>0</v>
      </c>
      <c r="BL1231" s="18" t="s">
        <v>299</v>
      </c>
      <c r="BM1231" s="232" t="s">
        <v>1469</v>
      </c>
    </row>
    <row r="1232" s="2" customFormat="1" ht="24.15" customHeight="1">
      <c r="A1232" s="39"/>
      <c r="B1232" s="40"/>
      <c r="C1232" s="221" t="s">
        <v>1470</v>
      </c>
      <c r="D1232" s="221" t="s">
        <v>294</v>
      </c>
      <c r="E1232" s="222" t="s">
        <v>1471</v>
      </c>
      <c r="F1232" s="223" t="s">
        <v>1472</v>
      </c>
      <c r="G1232" s="224" t="s">
        <v>297</v>
      </c>
      <c r="H1232" s="225">
        <v>3257.5700000000002</v>
      </c>
      <c r="I1232" s="226"/>
      <c r="J1232" s="227">
        <f>ROUND(I1232*H1232,2)</f>
        <v>0</v>
      </c>
      <c r="K1232" s="223" t="s">
        <v>298</v>
      </c>
      <c r="L1232" s="45"/>
      <c r="M1232" s="228" t="s">
        <v>1</v>
      </c>
      <c r="N1232" s="229" t="s">
        <v>43</v>
      </c>
      <c r="O1232" s="92"/>
      <c r="P1232" s="230">
        <f>O1232*H1232</f>
        <v>0</v>
      </c>
      <c r="Q1232" s="230">
        <v>4.0000000000000003E-05</v>
      </c>
      <c r="R1232" s="230">
        <f>Q1232*H1232</f>
        <v>0.13030280000000002</v>
      </c>
      <c r="S1232" s="230">
        <v>0</v>
      </c>
      <c r="T1232" s="231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32" t="s">
        <v>299</v>
      </c>
      <c r="AT1232" s="232" t="s">
        <v>294</v>
      </c>
      <c r="AU1232" s="232" t="s">
        <v>120</v>
      </c>
      <c r="AY1232" s="18" t="s">
        <v>292</v>
      </c>
      <c r="BE1232" s="233">
        <f>IF(N1232="základní",J1232,0)</f>
        <v>0</v>
      </c>
      <c r="BF1232" s="233">
        <f>IF(N1232="snížená",J1232,0)</f>
        <v>0</v>
      </c>
      <c r="BG1232" s="233">
        <f>IF(N1232="zákl. přenesená",J1232,0)</f>
        <v>0</v>
      </c>
      <c r="BH1232" s="233">
        <f>IF(N1232="sníž. přenesená",J1232,0)</f>
        <v>0</v>
      </c>
      <c r="BI1232" s="233">
        <f>IF(N1232="nulová",J1232,0)</f>
        <v>0</v>
      </c>
      <c r="BJ1232" s="18" t="s">
        <v>120</v>
      </c>
      <c r="BK1232" s="233">
        <f>ROUND(I1232*H1232,2)</f>
        <v>0</v>
      </c>
      <c r="BL1232" s="18" t="s">
        <v>299</v>
      </c>
      <c r="BM1232" s="232" t="s">
        <v>1473</v>
      </c>
    </row>
    <row r="1233" s="2" customFormat="1" ht="24.15" customHeight="1">
      <c r="A1233" s="39"/>
      <c r="B1233" s="40"/>
      <c r="C1233" s="221" t="s">
        <v>1474</v>
      </c>
      <c r="D1233" s="221" t="s">
        <v>294</v>
      </c>
      <c r="E1233" s="222" t="s">
        <v>1475</v>
      </c>
      <c r="F1233" s="223" t="s">
        <v>1476</v>
      </c>
      <c r="G1233" s="224" t="s">
        <v>407</v>
      </c>
      <c r="H1233" s="225">
        <v>5</v>
      </c>
      <c r="I1233" s="226"/>
      <c r="J1233" s="227">
        <f>ROUND(I1233*H1233,2)</f>
        <v>0</v>
      </c>
      <c r="K1233" s="223" t="s">
        <v>298</v>
      </c>
      <c r="L1233" s="45"/>
      <c r="M1233" s="228" t="s">
        <v>1</v>
      </c>
      <c r="N1233" s="229" t="s">
        <v>43</v>
      </c>
      <c r="O1233" s="92"/>
      <c r="P1233" s="230">
        <f>O1233*H1233</f>
        <v>0</v>
      </c>
      <c r="Q1233" s="230">
        <v>0</v>
      </c>
      <c r="R1233" s="230">
        <f>Q1233*H1233</f>
        <v>0</v>
      </c>
      <c r="S1233" s="230">
        <v>0</v>
      </c>
      <c r="T1233" s="231">
        <f>S1233*H1233</f>
        <v>0</v>
      </c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R1233" s="232" t="s">
        <v>438</v>
      </c>
      <c r="AT1233" s="232" t="s">
        <v>294</v>
      </c>
      <c r="AU1233" s="232" t="s">
        <v>120</v>
      </c>
      <c r="AY1233" s="18" t="s">
        <v>292</v>
      </c>
      <c r="BE1233" s="233">
        <f>IF(N1233="základní",J1233,0)</f>
        <v>0</v>
      </c>
      <c r="BF1233" s="233">
        <f>IF(N1233="snížená",J1233,0)</f>
        <v>0</v>
      </c>
      <c r="BG1233" s="233">
        <f>IF(N1233="zákl. přenesená",J1233,0)</f>
        <v>0</v>
      </c>
      <c r="BH1233" s="233">
        <f>IF(N1233="sníž. přenesená",J1233,0)</f>
        <v>0</v>
      </c>
      <c r="BI1233" s="233">
        <f>IF(N1233="nulová",J1233,0)</f>
        <v>0</v>
      </c>
      <c r="BJ1233" s="18" t="s">
        <v>120</v>
      </c>
      <c r="BK1233" s="233">
        <f>ROUND(I1233*H1233,2)</f>
        <v>0</v>
      </c>
      <c r="BL1233" s="18" t="s">
        <v>438</v>
      </c>
      <c r="BM1233" s="232" t="s">
        <v>1477</v>
      </c>
    </row>
    <row r="1234" s="14" customFormat="1">
      <c r="A1234" s="14"/>
      <c r="B1234" s="245"/>
      <c r="C1234" s="246"/>
      <c r="D1234" s="236" t="s">
        <v>301</v>
      </c>
      <c r="E1234" s="247" t="s">
        <v>1</v>
      </c>
      <c r="F1234" s="248" t="s">
        <v>1478</v>
      </c>
      <c r="G1234" s="246"/>
      <c r="H1234" s="249">
        <v>5</v>
      </c>
      <c r="I1234" s="250"/>
      <c r="J1234" s="246"/>
      <c r="K1234" s="246"/>
      <c r="L1234" s="251"/>
      <c r="M1234" s="252"/>
      <c r="N1234" s="253"/>
      <c r="O1234" s="253"/>
      <c r="P1234" s="253"/>
      <c r="Q1234" s="253"/>
      <c r="R1234" s="253"/>
      <c r="S1234" s="253"/>
      <c r="T1234" s="25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5" t="s">
        <v>301</v>
      </c>
      <c r="AU1234" s="255" t="s">
        <v>120</v>
      </c>
      <c r="AV1234" s="14" t="s">
        <v>120</v>
      </c>
      <c r="AW1234" s="14" t="s">
        <v>32</v>
      </c>
      <c r="AX1234" s="14" t="s">
        <v>85</v>
      </c>
      <c r="AY1234" s="255" t="s">
        <v>292</v>
      </c>
    </row>
    <row r="1235" s="2" customFormat="1" ht="37.8" customHeight="1">
      <c r="A1235" s="39"/>
      <c r="B1235" s="40"/>
      <c r="C1235" s="278" t="s">
        <v>1479</v>
      </c>
      <c r="D1235" s="278" t="s">
        <v>626</v>
      </c>
      <c r="E1235" s="279" t="s">
        <v>1480</v>
      </c>
      <c r="F1235" s="280" t="s">
        <v>1481</v>
      </c>
      <c r="G1235" s="281" t="s">
        <v>407</v>
      </c>
      <c r="H1235" s="282">
        <v>5</v>
      </c>
      <c r="I1235" s="283"/>
      <c r="J1235" s="284">
        <f>ROUND(I1235*H1235,2)</f>
        <v>0</v>
      </c>
      <c r="K1235" s="280" t="s">
        <v>298</v>
      </c>
      <c r="L1235" s="285"/>
      <c r="M1235" s="286" t="s">
        <v>1</v>
      </c>
      <c r="N1235" s="287" t="s">
        <v>43</v>
      </c>
      <c r="O1235" s="92"/>
      <c r="P1235" s="230">
        <f>O1235*H1235</f>
        <v>0</v>
      </c>
      <c r="Q1235" s="230">
        <v>0.053100000000000001</v>
      </c>
      <c r="R1235" s="230">
        <f>Q1235*H1235</f>
        <v>0.26550000000000001</v>
      </c>
      <c r="S1235" s="230">
        <v>0</v>
      </c>
      <c r="T1235" s="231">
        <f>S1235*H1235</f>
        <v>0</v>
      </c>
      <c r="U1235" s="39"/>
      <c r="V1235" s="39"/>
      <c r="W1235" s="39"/>
      <c r="X1235" s="39"/>
      <c r="Y1235" s="39"/>
      <c r="Z1235" s="39"/>
      <c r="AA1235" s="39"/>
      <c r="AB1235" s="39"/>
      <c r="AC1235" s="39"/>
      <c r="AD1235" s="39"/>
      <c r="AE1235" s="39"/>
      <c r="AR1235" s="232" t="s">
        <v>573</v>
      </c>
      <c r="AT1235" s="232" t="s">
        <v>626</v>
      </c>
      <c r="AU1235" s="232" t="s">
        <v>120</v>
      </c>
      <c r="AY1235" s="18" t="s">
        <v>292</v>
      </c>
      <c r="BE1235" s="233">
        <f>IF(N1235="základní",J1235,0)</f>
        <v>0</v>
      </c>
      <c r="BF1235" s="233">
        <f>IF(N1235="snížená",J1235,0)</f>
        <v>0</v>
      </c>
      <c r="BG1235" s="233">
        <f>IF(N1235="zákl. přenesená",J1235,0)</f>
        <v>0</v>
      </c>
      <c r="BH1235" s="233">
        <f>IF(N1235="sníž. přenesená",J1235,0)</f>
        <v>0</v>
      </c>
      <c r="BI1235" s="233">
        <f>IF(N1235="nulová",J1235,0)</f>
        <v>0</v>
      </c>
      <c r="BJ1235" s="18" t="s">
        <v>120</v>
      </c>
      <c r="BK1235" s="233">
        <f>ROUND(I1235*H1235,2)</f>
        <v>0</v>
      </c>
      <c r="BL1235" s="18" t="s">
        <v>438</v>
      </c>
      <c r="BM1235" s="232" t="s">
        <v>1482</v>
      </c>
    </row>
    <row r="1236" s="13" customFormat="1">
      <c r="A1236" s="13"/>
      <c r="B1236" s="234"/>
      <c r="C1236" s="235"/>
      <c r="D1236" s="236" t="s">
        <v>301</v>
      </c>
      <c r="E1236" s="237" t="s">
        <v>1</v>
      </c>
      <c r="F1236" s="238" t="s">
        <v>1483</v>
      </c>
      <c r="G1236" s="235"/>
      <c r="H1236" s="237" t="s">
        <v>1</v>
      </c>
      <c r="I1236" s="239"/>
      <c r="J1236" s="235"/>
      <c r="K1236" s="235"/>
      <c r="L1236" s="240"/>
      <c r="M1236" s="241"/>
      <c r="N1236" s="242"/>
      <c r="O1236" s="242"/>
      <c r="P1236" s="242"/>
      <c r="Q1236" s="242"/>
      <c r="R1236" s="242"/>
      <c r="S1236" s="242"/>
      <c r="T1236" s="243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4" t="s">
        <v>301</v>
      </c>
      <c r="AU1236" s="244" t="s">
        <v>120</v>
      </c>
      <c r="AV1236" s="13" t="s">
        <v>85</v>
      </c>
      <c r="AW1236" s="13" t="s">
        <v>32</v>
      </c>
      <c r="AX1236" s="13" t="s">
        <v>77</v>
      </c>
      <c r="AY1236" s="244" t="s">
        <v>292</v>
      </c>
    </row>
    <row r="1237" s="14" customFormat="1">
      <c r="A1237" s="14"/>
      <c r="B1237" s="245"/>
      <c r="C1237" s="246"/>
      <c r="D1237" s="236" t="s">
        <v>301</v>
      </c>
      <c r="E1237" s="247" t="s">
        <v>1</v>
      </c>
      <c r="F1237" s="248" t="s">
        <v>341</v>
      </c>
      <c r="G1237" s="246"/>
      <c r="H1237" s="249">
        <v>5</v>
      </c>
      <c r="I1237" s="250"/>
      <c r="J1237" s="246"/>
      <c r="K1237" s="246"/>
      <c r="L1237" s="251"/>
      <c r="M1237" s="252"/>
      <c r="N1237" s="253"/>
      <c r="O1237" s="253"/>
      <c r="P1237" s="253"/>
      <c r="Q1237" s="253"/>
      <c r="R1237" s="253"/>
      <c r="S1237" s="253"/>
      <c r="T1237" s="25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5" t="s">
        <v>301</v>
      </c>
      <c r="AU1237" s="255" t="s">
        <v>120</v>
      </c>
      <c r="AV1237" s="14" t="s">
        <v>120</v>
      </c>
      <c r="AW1237" s="14" t="s">
        <v>32</v>
      </c>
      <c r="AX1237" s="14" t="s">
        <v>85</v>
      </c>
      <c r="AY1237" s="255" t="s">
        <v>292</v>
      </c>
    </row>
    <row r="1238" s="2" customFormat="1" ht="24.15" customHeight="1">
      <c r="A1238" s="39"/>
      <c r="B1238" s="40"/>
      <c r="C1238" s="221" t="s">
        <v>1484</v>
      </c>
      <c r="D1238" s="221" t="s">
        <v>294</v>
      </c>
      <c r="E1238" s="222" t="s">
        <v>1485</v>
      </c>
      <c r="F1238" s="223" t="s">
        <v>1486</v>
      </c>
      <c r="G1238" s="224" t="s">
        <v>407</v>
      </c>
      <c r="H1238" s="225">
        <v>5</v>
      </c>
      <c r="I1238" s="226"/>
      <c r="J1238" s="227">
        <f>ROUND(I1238*H1238,2)</f>
        <v>0</v>
      </c>
      <c r="K1238" s="223" t="s">
        <v>298</v>
      </c>
      <c r="L1238" s="45"/>
      <c r="M1238" s="228" t="s">
        <v>1</v>
      </c>
      <c r="N1238" s="229" t="s">
        <v>43</v>
      </c>
      <c r="O1238" s="92"/>
      <c r="P1238" s="230">
        <f>O1238*H1238</f>
        <v>0</v>
      </c>
      <c r="Q1238" s="230">
        <v>0</v>
      </c>
      <c r="R1238" s="230">
        <f>Q1238*H1238</f>
        <v>0</v>
      </c>
      <c r="S1238" s="230">
        <v>0</v>
      </c>
      <c r="T1238" s="231">
        <f>S1238*H1238</f>
        <v>0</v>
      </c>
      <c r="U1238" s="39"/>
      <c r="V1238" s="39"/>
      <c r="W1238" s="39"/>
      <c r="X1238" s="39"/>
      <c r="Y1238" s="39"/>
      <c r="Z1238" s="39"/>
      <c r="AA1238" s="39"/>
      <c r="AB1238" s="39"/>
      <c r="AC1238" s="39"/>
      <c r="AD1238" s="39"/>
      <c r="AE1238" s="39"/>
      <c r="AR1238" s="232" t="s">
        <v>438</v>
      </c>
      <c r="AT1238" s="232" t="s">
        <v>294</v>
      </c>
      <c r="AU1238" s="232" t="s">
        <v>120</v>
      </c>
      <c r="AY1238" s="18" t="s">
        <v>292</v>
      </c>
      <c r="BE1238" s="233">
        <f>IF(N1238="základní",J1238,0)</f>
        <v>0</v>
      </c>
      <c r="BF1238" s="233">
        <f>IF(N1238="snížená",J1238,0)</f>
        <v>0</v>
      </c>
      <c r="BG1238" s="233">
        <f>IF(N1238="zákl. přenesená",J1238,0)</f>
        <v>0</v>
      </c>
      <c r="BH1238" s="233">
        <f>IF(N1238="sníž. přenesená",J1238,0)</f>
        <v>0</v>
      </c>
      <c r="BI1238" s="233">
        <f>IF(N1238="nulová",J1238,0)</f>
        <v>0</v>
      </c>
      <c r="BJ1238" s="18" t="s">
        <v>120</v>
      </c>
      <c r="BK1238" s="233">
        <f>ROUND(I1238*H1238,2)</f>
        <v>0</v>
      </c>
      <c r="BL1238" s="18" t="s">
        <v>438</v>
      </c>
      <c r="BM1238" s="232" t="s">
        <v>1487</v>
      </c>
    </row>
    <row r="1239" s="12" customFormat="1" ht="22.8" customHeight="1">
      <c r="A1239" s="12"/>
      <c r="B1239" s="205"/>
      <c r="C1239" s="206"/>
      <c r="D1239" s="207" t="s">
        <v>76</v>
      </c>
      <c r="E1239" s="219" t="s">
        <v>1488</v>
      </c>
      <c r="F1239" s="219" t="s">
        <v>1489</v>
      </c>
      <c r="G1239" s="206"/>
      <c r="H1239" s="206"/>
      <c r="I1239" s="209"/>
      <c r="J1239" s="220">
        <f>BK1239</f>
        <v>0</v>
      </c>
      <c r="K1239" s="206"/>
      <c r="L1239" s="211"/>
      <c r="M1239" s="212"/>
      <c r="N1239" s="213"/>
      <c r="O1239" s="213"/>
      <c r="P1239" s="214">
        <f>P1240</f>
        <v>0</v>
      </c>
      <c r="Q1239" s="213"/>
      <c r="R1239" s="214">
        <f>R1240</f>
        <v>0</v>
      </c>
      <c r="S1239" s="213"/>
      <c r="T1239" s="215">
        <f>T1240</f>
        <v>0</v>
      </c>
      <c r="U1239" s="12"/>
      <c r="V1239" s="12"/>
      <c r="W1239" s="12"/>
      <c r="X1239" s="12"/>
      <c r="Y1239" s="12"/>
      <c r="Z1239" s="12"/>
      <c r="AA1239" s="12"/>
      <c r="AB1239" s="12"/>
      <c r="AC1239" s="12"/>
      <c r="AD1239" s="12"/>
      <c r="AE1239" s="12"/>
      <c r="AR1239" s="216" t="s">
        <v>85</v>
      </c>
      <c r="AT1239" s="217" t="s">
        <v>76</v>
      </c>
      <c r="AU1239" s="217" t="s">
        <v>85</v>
      </c>
      <c r="AY1239" s="216" t="s">
        <v>292</v>
      </c>
      <c r="BK1239" s="218">
        <f>BK1240</f>
        <v>0</v>
      </c>
    </row>
    <row r="1240" s="2" customFormat="1" ht="16.5" customHeight="1">
      <c r="A1240" s="39"/>
      <c r="B1240" s="40"/>
      <c r="C1240" s="221" t="s">
        <v>1490</v>
      </c>
      <c r="D1240" s="221" t="s">
        <v>294</v>
      </c>
      <c r="E1240" s="222" t="s">
        <v>1491</v>
      </c>
      <c r="F1240" s="223" t="s">
        <v>1492</v>
      </c>
      <c r="G1240" s="224" t="s">
        <v>365</v>
      </c>
      <c r="H1240" s="225">
        <v>8086.1000000000004</v>
      </c>
      <c r="I1240" s="226"/>
      <c r="J1240" s="227">
        <f>ROUND(I1240*H1240,2)</f>
        <v>0</v>
      </c>
      <c r="K1240" s="223" t="s">
        <v>298</v>
      </c>
      <c r="L1240" s="45"/>
      <c r="M1240" s="228" t="s">
        <v>1</v>
      </c>
      <c r="N1240" s="229" t="s">
        <v>43</v>
      </c>
      <c r="O1240" s="92"/>
      <c r="P1240" s="230">
        <f>O1240*H1240</f>
        <v>0</v>
      </c>
      <c r="Q1240" s="230">
        <v>0</v>
      </c>
      <c r="R1240" s="230">
        <f>Q1240*H1240</f>
        <v>0</v>
      </c>
      <c r="S1240" s="230">
        <v>0</v>
      </c>
      <c r="T1240" s="231">
        <f>S1240*H1240</f>
        <v>0</v>
      </c>
      <c r="U1240" s="39"/>
      <c r="V1240" s="39"/>
      <c r="W1240" s="39"/>
      <c r="X1240" s="39"/>
      <c r="Y1240" s="39"/>
      <c r="Z1240" s="39"/>
      <c r="AA1240" s="39"/>
      <c r="AB1240" s="39"/>
      <c r="AC1240" s="39"/>
      <c r="AD1240" s="39"/>
      <c r="AE1240" s="39"/>
      <c r="AR1240" s="232" t="s">
        <v>299</v>
      </c>
      <c r="AT1240" s="232" t="s">
        <v>294</v>
      </c>
      <c r="AU1240" s="232" t="s">
        <v>120</v>
      </c>
      <c r="AY1240" s="18" t="s">
        <v>292</v>
      </c>
      <c r="BE1240" s="233">
        <f>IF(N1240="základní",J1240,0)</f>
        <v>0</v>
      </c>
      <c r="BF1240" s="233">
        <f>IF(N1240="snížená",J1240,0)</f>
        <v>0</v>
      </c>
      <c r="BG1240" s="233">
        <f>IF(N1240="zákl. přenesená",J1240,0)</f>
        <v>0</v>
      </c>
      <c r="BH1240" s="233">
        <f>IF(N1240="sníž. přenesená",J1240,0)</f>
        <v>0</v>
      </c>
      <c r="BI1240" s="233">
        <f>IF(N1240="nulová",J1240,0)</f>
        <v>0</v>
      </c>
      <c r="BJ1240" s="18" t="s">
        <v>120</v>
      </c>
      <c r="BK1240" s="233">
        <f>ROUND(I1240*H1240,2)</f>
        <v>0</v>
      </c>
      <c r="BL1240" s="18" t="s">
        <v>299</v>
      </c>
      <c r="BM1240" s="232" t="s">
        <v>1493</v>
      </c>
    </row>
    <row r="1241" s="12" customFormat="1" ht="25.92" customHeight="1">
      <c r="A1241" s="12"/>
      <c r="B1241" s="205"/>
      <c r="C1241" s="206"/>
      <c r="D1241" s="207" t="s">
        <v>76</v>
      </c>
      <c r="E1241" s="208" t="s">
        <v>1494</v>
      </c>
      <c r="F1241" s="208" t="s">
        <v>1495</v>
      </c>
      <c r="G1241" s="206"/>
      <c r="H1241" s="206"/>
      <c r="I1241" s="209"/>
      <c r="J1241" s="210">
        <f>BK1241</f>
        <v>0</v>
      </c>
      <c r="K1241" s="206"/>
      <c r="L1241" s="211"/>
      <c r="M1241" s="212"/>
      <c r="N1241" s="213"/>
      <c r="O1241" s="213"/>
      <c r="P1241" s="214">
        <f>P1242+P1292+P1419+P1554+P1557+P1561+P1595+P1811+P1838+P2068+P2190+P2340+P2542+P2664+P2669</f>
        <v>0</v>
      </c>
      <c r="Q1241" s="213"/>
      <c r="R1241" s="214">
        <f>R1242+R1292+R1419+R1554+R1557+R1561+R1595+R1811+R1838+R2068+R2190+R2340+R2542+R2664+R2669</f>
        <v>530.33635125000012</v>
      </c>
      <c r="S1241" s="213"/>
      <c r="T1241" s="215">
        <f>T1242+T1292+T1419+T1554+T1557+T1561+T1595+T1811+T1838+T2068+T2190+T2340+T2542+T2664+T2669</f>
        <v>0</v>
      </c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R1241" s="216" t="s">
        <v>120</v>
      </c>
      <c r="AT1241" s="217" t="s">
        <v>76</v>
      </c>
      <c r="AU1241" s="217" t="s">
        <v>77</v>
      </c>
      <c r="AY1241" s="216" t="s">
        <v>292</v>
      </c>
      <c r="BK1241" s="218">
        <f>BK1242+BK1292+BK1419+BK1554+BK1557+BK1561+BK1595+BK1811+BK1838+BK2068+BK2190+BK2340+BK2542+BK2664+BK2669</f>
        <v>0</v>
      </c>
    </row>
    <row r="1242" s="12" customFormat="1" ht="22.8" customHeight="1">
      <c r="A1242" s="12"/>
      <c r="B1242" s="205"/>
      <c r="C1242" s="206"/>
      <c r="D1242" s="207" t="s">
        <v>76</v>
      </c>
      <c r="E1242" s="219" t="s">
        <v>1496</v>
      </c>
      <c r="F1242" s="219" t="s">
        <v>1497</v>
      </c>
      <c r="G1242" s="206"/>
      <c r="H1242" s="206"/>
      <c r="I1242" s="209"/>
      <c r="J1242" s="220">
        <f>BK1242</f>
        <v>0</v>
      </c>
      <c r="K1242" s="206"/>
      <c r="L1242" s="211"/>
      <c r="M1242" s="212"/>
      <c r="N1242" s="213"/>
      <c r="O1242" s="213"/>
      <c r="P1242" s="214">
        <f>SUM(P1243:P1291)</f>
        <v>0</v>
      </c>
      <c r="Q1242" s="213"/>
      <c r="R1242" s="214">
        <f>SUM(R1243:R1291)</f>
        <v>52.638623359999997</v>
      </c>
      <c r="S1242" s="213"/>
      <c r="T1242" s="215">
        <f>SUM(T1243:T1291)</f>
        <v>0</v>
      </c>
      <c r="U1242" s="12"/>
      <c r="V1242" s="12"/>
      <c r="W1242" s="12"/>
      <c r="X1242" s="12"/>
      <c r="Y1242" s="12"/>
      <c r="Z1242" s="12"/>
      <c r="AA1242" s="12"/>
      <c r="AB1242" s="12"/>
      <c r="AC1242" s="12"/>
      <c r="AD1242" s="12"/>
      <c r="AE1242" s="12"/>
      <c r="AR1242" s="216" t="s">
        <v>120</v>
      </c>
      <c r="AT1242" s="217" t="s">
        <v>76</v>
      </c>
      <c r="AU1242" s="217" t="s">
        <v>85</v>
      </c>
      <c r="AY1242" s="216" t="s">
        <v>292</v>
      </c>
      <c r="BK1242" s="218">
        <f>SUM(BK1243:BK1291)</f>
        <v>0</v>
      </c>
    </row>
    <row r="1243" s="2" customFormat="1" ht="24.15" customHeight="1">
      <c r="A1243" s="39"/>
      <c r="B1243" s="40"/>
      <c r="C1243" s="221" t="s">
        <v>1498</v>
      </c>
      <c r="D1243" s="221" t="s">
        <v>294</v>
      </c>
      <c r="E1243" s="222" t="s">
        <v>1499</v>
      </c>
      <c r="F1243" s="223" t="s">
        <v>1500</v>
      </c>
      <c r="G1243" s="224" t="s">
        <v>297</v>
      </c>
      <c r="H1243" s="225">
        <v>3412.4290000000001</v>
      </c>
      <c r="I1243" s="226"/>
      <c r="J1243" s="227">
        <f>ROUND(I1243*H1243,2)</f>
        <v>0</v>
      </c>
      <c r="K1243" s="223" t="s">
        <v>298</v>
      </c>
      <c r="L1243" s="45"/>
      <c r="M1243" s="228" t="s">
        <v>1</v>
      </c>
      <c r="N1243" s="229" t="s">
        <v>43</v>
      </c>
      <c r="O1243" s="92"/>
      <c r="P1243" s="230">
        <f>O1243*H1243</f>
        <v>0</v>
      </c>
      <c r="Q1243" s="230">
        <v>0</v>
      </c>
      <c r="R1243" s="230">
        <f>Q1243*H1243</f>
        <v>0</v>
      </c>
      <c r="S1243" s="230">
        <v>0</v>
      </c>
      <c r="T1243" s="231">
        <f>S1243*H1243</f>
        <v>0</v>
      </c>
      <c r="U1243" s="39"/>
      <c r="V1243" s="39"/>
      <c r="W1243" s="39"/>
      <c r="X1243" s="39"/>
      <c r="Y1243" s="39"/>
      <c r="Z1243" s="39"/>
      <c r="AA1243" s="39"/>
      <c r="AB1243" s="39"/>
      <c r="AC1243" s="39"/>
      <c r="AD1243" s="39"/>
      <c r="AE1243" s="39"/>
      <c r="AR1243" s="232" t="s">
        <v>438</v>
      </c>
      <c r="AT1243" s="232" t="s">
        <v>294</v>
      </c>
      <c r="AU1243" s="232" t="s">
        <v>120</v>
      </c>
      <c r="AY1243" s="18" t="s">
        <v>292</v>
      </c>
      <c r="BE1243" s="233">
        <f>IF(N1243="základní",J1243,0)</f>
        <v>0</v>
      </c>
      <c r="BF1243" s="233">
        <f>IF(N1243="snížená",J1243,0)</f>
        <v>0</v>
      </c>
      <c r="BG1243" s="233">
        <f>IF(N1243="zákl. přenesená",J1243,0)</f>
        <v>0</v>
      </c>
      <c r="BH1243" s="233">
        <f>IF(N1243="sníž. přenesená",J1243,0)</f>
        <v>0</v>
      </c>
      <c r="BI1243" s="233">
        <f>IF(N1243="nulová",J1243,0)</f>
        <v>0</v>
      </c>
      <c r="BJ1243" s="18" t="s">
        <v>120</v>
      </c>
      <c r="BK1243" s="233">
        <f>ROUND(I1243*H1243,2)</f>
        <v>0</v>
      </c>
      <c r="BL1243" s="18" t="s">
        <v>438</v>
      </c>
      <c r="BM1243" s="232" t="s">
        <v>1501</v>
      </c>
    </row>
    <row r="1244" s="13" customFormat="1">
      <c r="A1244" s="13"/>
      <c r="B1244" s="234"/>
      <c r="C1244" s="235"/>
      <c r="D1244" s="236" t="s">
        <v>301</v>
      </c>
      <c r="E1244" s="237" t="s">
        <v>1</v>
      </c>
      <c r="F1244" s="238" t="s">
        <v>1502</v>
      </c>
      <c r="G1244" s="235"/>
      <c r="H1244" s="237" t="s">
        <v>1</v>
      </c>
      <c r="I1244" s="239"/>
      <c r="J1244" s="235"/>
      <c r="K1244" s="235"/>
      <c r="L1244" s="240"/>
      <c r="M1244" s="241"/>
      <c r="N1244" s="242"/>
      <c r="O1244" s="242"/>
      <c r="P1244" s="242"/>
      <c r="Q1244" s="242"/>
      <c r="R1244" s="242"/>
      <c r="S1244" s="242"/>
      <c r="T1244" s="243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44" t="s">
        <v>301</v>
      </c>
      <c r="AU1244" s="244" t="s">
        <v>120</v>
      </c>
      <c r="AV1244" s="13" t="s">
        <v>85</v>
      </c>
      <c r="AW1244" s="13" t="s">
        <v>32</v>
      </c>
      <c r="AX1244" s="13" t="s">
        <v>77</v>
      </c>
      <c r="AY1244" s="244" t="s">
        <v>292</v>
      </c>
    </row>
    <row r="1245" s="14" customFormat="1">
      <c r="A1245" s="14"/>
      <c r="B1245" s="245"/>
      <c r="C1245" s="246"/>
      <c r="D1245" s="236" t="s">
        <v>301</v>
      </c>
      <c r="E1245" s="247" t="s">
        <v>1</v>
      </c>
      <c r="F1245" s="248" t="s">
        <v>1503</v>
      </c>
      <c r="G1245" s="246"/>
      <c r="H1245" s="249">
        <v>2876.2489999999998</v>
      </c>
      <c r="I1245" s="250"/>
      <c r="J1245" s="246"/>
      <c r="K1245" s="246"/>
      <c r="L1245" s="251"/>
      <c r="M1245" s="252"/>
      <c r="N1245" s="253"/>
      <c r="O1245" s="253"/>
      <c r="P1245" s="253"/>
      <c r="Q1245" s="253"/>
      <c r="R1245" s="253"/>
      <c r="S1245" s="253"/>
      <c r="T1245" s="25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55" t="s">
        <v>301</v>
      </c>
      <c r="AU1245" s="255" t="s">
        <v>120</v>
      </c>
      <c r="AV1245" s="14" t="s">
        <v>120</v>
      </c>
      <c r="AW1245" s="14" t="s">
        <v>32</v>
      </c>
      <c r="AX1245" s="14" t="s">
        <v>77</v>
      </c>
      <c r="AY1245" s="255" t="s">
        <v>292</v>
      </c>
    </row>
    <row r="1246" s="14" customFormat="1">
      <c r="A1246" s="14"/>
      <c r="B1246" s="245"/>
      <c r="C1246" s="246"/>
      <c r="D1246" s="236" t="s">
        <v>301</v>
      </c>
      <c r="E1246" s="247" t="s">
        <v>1</v>
      </c>
      <c r="F1246" s="248" t="s">
        <v>1504</v>
      </c>
      <c r="G1246" s="246"/>
      <c r="H1246" s="249">
        <v>536.17999999999995</v>
      </c>
      <c r="I1246" s="250"/>
      <c r="J1246" s="246"/>
      <c r="K1246" s="246"/>
      <c r="L1246" s="251"/>
      <c r="M1246" s="252"/>
      <c r="N1246" s="253"/>
      <c r="O1246" s="253"/>
      <c r="P1246" s="253"/>
      <c r="Q1246" s="253"/>
      <c r="R1246" s="253"/>
      <c r="S1246" s="253"/>
      <c r="T1246" s="25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T1246" s="255" t="s">
        <v>301</v>
      </c>
      <c r="AU1246" s="255" t="s">
        <v>120</v>
      </c>
      <c r="AV1246" s="14" t="s">
        <v>120</v>
      </c>
      <c r="AW1246" s="14" t="s">
        <v>32</v>
      </c>
      <c r="AX1246" s="14" t="s">
        <v>77</v>
      </c>
      <c r="AY1246" s="255" t="s">
        <v>292</v>
      </c>
    </row>
    <row r="1247" s="15" customFormat="1">
      <c r="A1247" s="15"/>
      <c r="B1247" s="256"/>
      <c r="C1247" s="257"/>
      <c r="D1247" s="236" t="s">
        <v>301</v>
      </c>
      <c r="E1247" s="258" t="s">
        <v>1</v>
      </c>
      <c r="F1247" s="259" t="s">
        <v>304</v>
      </c>
      <c r="G1247" s="257"/>
      <c r="H1247" s="260">
        <v>3412.4290000000001</v>
      </c>
      <c r="I1247" s="261"/>
      <c r="J1247" s="257"/>
      <c r="K1247" s="257"/>
      <c r="L1247" s="262"/>
      <c r="M1247" s="263"/>
      <c r="N1247" s="264"/>
      <c r="O1247" s="264"/>
      <c r="P1247" s="264"/>
      <c r="Q1247" s="264"/>
      <c r="R1247" s="264"/>
      <c r="S1247" s="264"/>
      <c r="T1247" s="26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66" t="s">
        <v>301</v>
      </c>
      <c r="AU1247" s="266" t="s">
        <v>120</v>
      </c>
      <c r="AV1247" s="15" t="s">
        <v>299</v>
      </c>
      <c r="AW1247" s="15" t="s">
        <v>32</v>
      </c>
      <c r="AX1247" s="15" t="s">
        <v>85</v>
      </c>
      <c r="AY1247" s="266" t="s">
        <v>292</v>
      </c>
    </row>
    <row r="1248" s="2" customFormat="1" ht="16.5" customHeight="1">
      <c r="A1248" s="39"/>
      <c r="B1248" s="40"/>
      <c r="C1248" s="278" t="s">
        <v>1505</v>
      </c>
      <c r="D1248" s="278" t="s">
        <v>626</v>
      </c>
      <c r="E1248" s="279" t="s">
        <v>1506</v>
      </c>
      <c r="F1248" s="280" t="s">
        <v>1507</v>
      </c>
      <c r="G1248" s="281" t="s">
        <v>1508</v>
      </c>
      <c r="H1248" s="282">
        <v>1364.972</v>
      </c>
      <c r="I1248" s="283"/>
      <c r="J1248" s="284">
        <f>ROUND(I1248*H1248,2)</f>
        <v>0</v>
      </c>
      <c r="K1248" s="280" t="s">
        <v>298</v>
      </c>
      <c r="L1248" s="285"/>
      <c r="M1248" s="286" t="s">
        <v>1</v>
      </c>
      <c r="N1248" s="287" t="s">
        <v>43</v>
      </c>
      <c r="O1248" s="92"/>
      <c r="P1248" s="230">
        <f>O1248*H1248</f>
        <v>0</v>
      </c>
      <c r="Q1248" s="230">
        <v>0.001</v>
      </c>
      <c r="R1248" s="230">
        <f>Q1248*H1248</f>
        <v>1.3649720000000001</v>
      </c>
      <c r="S1248" s="230">
        <v>0</v>
      </c>
      <c r="T1248" s="231">
        <f>S1248*H1248</f>
        <v>0</v>
      </c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R1248" s="232" t="s">
        <v>573</v>
      </c>
      <c r="AT1248" s="232" t="s">
        <v>626</v>
      </c>
      <c r="AU1248" s="232" t="s">
        <v>120</v>
      </c>
      <c r="AY1248" s="18" t="s">
        <v>292</v>
      </c>
      <c r="BE1248" s="233">
        <f>IF(N1248="základní",J1248,0)</f>
        <v>0</v>
      </c>
      <c r="BF1248" s="233">
        <f>IF(N1248="snížená",J1248,0)</f>
        <v>0</v>
      </c>
      <c r="BG1248" s="233">
        <f>IF(N1248="zákl. přenesená",J1248,0)</f>
        <v>0</v>
      </c>
      <c r="BH1248" s="233">
        <f>IF(N1248="sníž. přenesená",J1248,0)</f>
        <v>0</v>
      </c>
      <c r="BI1248" s="233">
        <f>IF(N1248="nulová",J1248,0)</f>
        <v>0</v>
      </c>
      <c r="BJ1248" s="18" t="s">
        <v>120</v>
      </c>
      <c r="BK1248" s="233">
        <f>ROUND(I1248*H1248,2)</f>
        <v>0</v>
      </c>
      <c r="BL1248" s="18" t="s">
        <v>438</v>
      </c>
      <c r="BM1248" s="232" t="s">
        <v>1509</v>
      </c>
    </row>
    <row r="1249" s="14" customFormat="1">
      <c r="A1249" s="14"/>
      <c r="B1249" s="245"/>
      <c r="C1249" s="246"/>
      <c r="D1249" s="236" t="s">
        <v>301</v>
      </c>
      <c r="E1249" s="246"/>
      <c r="F1249" s="248" t="s">
        <v>1510</v>
      </c>
      <c r="G1249" s="246"/>
      <c r="H1249" s="249">
        <v>1364.972</v>
      </c>
      <c r="I1249" s="250"/>
      <c r="J1249" s="246"/>
      <c r="K1249" s="246"/>
      <c r="L1249" s="251"/>
      <c r="M1249" s="252"/>
      <c r="N1249" s="253"/>
      <c r="O1249" s="253"/>
      <c r="P1249" s="253"/>
      <c r="Q1249" s="253"/>
      <c r="R1249" s="253"/>
      <c r="S1249" s="253"/>
      <c r="T1249" s="25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T1249" s="255" t="s">
        <v>301</v>
      </c>
      <c r="AU1249" s="255" t="s">
        <v>120</v>
      </c>
      <c r="AV1249" s="14" t="s">
        <v>120</v>
      </c>
      <c r="AW1249" s="14" t="s">
        <v>4</v>
      </c>
      <c r="AX1249" s="14" t="s">
        <v>85</v>
      </c>
      <c r="AY1249" s="255" t="s">
        <v>292</v>
      </c>
    </row>
    <row r="1250" s="2" customFormat="1" ht="24.15" customHeight="1">
      <c r="A1250" s="39"/>
      <c r="B1250" s="40"/>
      <c r="C1250" s="221" t="s">
        <v>1511</v>
      </c>
      <c r="D1250" s="221" t="s">
        <v>294</v>
      </c>
      <c r="E1250" s="222" t="s">
        <v>1512</v>
      </c>
      <c r="F1250" s="223" t="s">
        <v>1513</v>
      </c>
      <c r="G1250" s="224" t="s">
        <v>297</v>
      </c>
      <c r="H1250" s="225">
        <v>469.35199999999998</v>
      </c>
      <c r="I1250" s="226"/>
      <c r="J1250" s="227">
        <f>ROUND(I1250*H1250,2)</f>
        <v>0</v>
      </c>
      <c r="K1250" s="223" t="s">
        <v>298</v>
      </c>
      <c r="L1250" s="45"/>
      <c r="M1250" s="228" t="s">
        <v>1</v>
      </c>
      <c r="N1250" s="229" t="s">
        <v>43</v>
      </c>
      <c r="O1250" s="92"/>
      <c r="P1250" s="230">
        <f>O1250*H1250</f>
        <v>0</v>
      </c>
      <c r="Q1250" s="230">
        <v>3.0000000000000001E-05</v>
      </c>
      <c r="R1250" s="230">
        <f>Q1250*H1250</f>
        <v>0.014080559999999999</v>
      </c>
      <c r="S1250" s="230">
        <v>0</v>
      </c>
      <c r="T1250" s="231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32" t="s">
        <v>438</v>
      </c>
      <c r="AT1250" s="232" t="s">
        <v>294</v>
      </c>
      <c r="AU1250" s="232" t="s">
        <v>120</v>
      </c>
      <c r="AY1250" s="18" t="s">
        <v>292</v>
      </c>
      <c r="BE1250" s="233">
        <f>IF(N1250="základní",J1250,0)</f>
        <v>0</v>
      </c>
      <c r="BF1250" s="233">
        <f>IF(N1250="snížená",J1250,0)</f>
        <v>0</v>
      </c>
      <c r="BG1250" s="233">
        <f>IF(N1250="zákl. přenesená",J1250,0)</f>
        <v>0</v>
      </c>
      <c r="BH1250" s="233">
        <f>IF(N1250="sníž. přenesená",J1250,0)</f>
        <v>0</v>
      </c>
      <c r="BI1250" s="233">
        <f>IF(N1250="nulová",J1250,0)</f>
        <v>0</v>
      </c>
      <c r="BJ1250" s="18" t="s">
        <v>120</v>
      </c>
      <c r="BK1250" s="233">
        <f>ROUND(I1250*H1250,2)</f>
        <v>0</v>
      </c>
      <c r="BL1250" s="18" t="s">
        <v>438</v>
      </c>
      <c r="BM1250" s="232" t="s">
        <v>1514</v>
      </c>
    </row>
    <row r="1251" s="14" customFormat="1">
      <c r="A1251" s="14"/>
      <c r="B1251" s="245"/>
      <c r="C1251" s="246"/>
      <c r="D1251" s="236" t="s">
        <v>301</v>
      </c>
      <c r="E1251" s="247" t="s">
        <v>1</v>
      </c>
      <c r="F1251" s="248" t="s">
        <v>1515</v>
      </c>
      <c r="G1251" s="246"/>
      <c r="H1251" s="249">
        <v>469.35199999999998</v>
      </c>
      <c r="I1251" s="250"/>
      <c r="J1251" s="246"/>
      <c r="K1251" s="246"/>
      <c r="L1251" s="251"/>
      <c r="M1251" s="252"/>
      <c r="N1251" s="253"/>
      <c r="O1251" s="253"/>
      <c r="P1251" s="253"/>
      <c r="Q1251" s="253"/>
      <c r="R1251" s="253"/>
      <c r="S1251" s="253"/>
      <c r="T1251" s="25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T1251" s="255" t="s">
        <v>301</v>
      </c>
      <c r="AU1251" s="255" t="s">
        <v>120</v>
      </c>
      <c r="AV1251" s="14" t="s">
        <v>120</v>
      </c>
      <c r="AW1251" s="14" t="s">
        <v>32</v>
      </c>
      <c r="AX1251" s="14" t="s">
        <v>85</v>
      </c>
      <c r="AY1251" s="255" t="s">
        <v>292</v>
      </c>
    </row>
    <row r="1252" s="2" customFormat="1" ht="16.5" customHeight="1">
      <c r="A1252" s="39"/>
      <c r="B1252" s="40"/>
      <c r="C1252" s="278" t="s">
        <v>1516</v>
      </c>
      <c r="D1252" s="278" t="s">
        <v>626</v>
      </c>
      <c r="E1252" s="279" t="s">
        <v>1506</v>
      </c>
      <c r="F1252" s="280" t="s">
        <v>1507</v>
      </c>
      <c r="G1252" s="281" t="s">
        <v>1508</v>
      </c>
      <c r="H1252" s="282">
        <v>187.74100000000001</v>
      </c>
      <c r="I1252" s="283"/>
      <c r="J1252" s="284">
        <f>ROUND(I1252*H1252,2)</f>
        <v>0</v>
      </c>
      <c r="K1252" s="280" t="s">
        <v>298</v>
      </c>
      <c r="L1252" s="285"/>
      <c r="M1252" s="286" t="s">
        <v>1</v>
      </c>
      <c r="N1252" s="287" t="s">
        <v>43</v>
      </c>
      <c r="O1252" s="92"/>
      <c r="P1252" s="230">
        <f>O1252*H1252</f>
        <v>0</v>
      </c>
      <c r="Q1252" s="230">
        <v>0.001</v>
      </c>
      <c r="R1252" s="230">
        <f>Q1252*H1252</f>
        <v>0.18774100000000002</v>
      </c>
      <c r="S1252" s="230">
        <v>0</v>
      </c>
      <c r="T1252" s="231">
        <f>S1252*H1252</f>
        <v>0</v>
      </c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R1252" s="232" t="s">
        <v>573</v>
      </c>
      <c r="AT1252" s="232" t="s">
        <v>626</v>
      </c>
      <c r="AU1252" s="232" t="s">
        <v>120</v>
      </c>
      <c r="AY1252" s="18" t="s">
        <v>292</v>
      </c>
      <c r="BE1252" s="233">
        <f>IF(N1252="základní",J1252,0)</f>
        <v>0</v>
      </c>
      <c r="BF1252" s="233">
        <f>IF(N1252="snížená",J1252,0)</f>
        <v>0</v>
      </c>
      <c r="BG1252" s="233">
        <f>IF(N1252="zákl. přenesená",J1252,0)</f>
        <v>0</v>
      </c>
      <c r="BH1252" s="233">
        <f>IF(N1252="sníž. přenesená",J1252,0)</f>
        <v>0</v>
      </c>
      <c r="BI1252" s="233">
        <f>IF(N1252="nulová",J1252,0)</f>
        <v>0</v>
      </c>
      <c r="BJ1252" s="18" t="s">
        <v>120</v>
      </c>
      <c r="BK1252" s="233">
        <f>ROUND(I1252*H1252,2)</f>
        <v>0</v>
      </c>
      <c r="BL1252" s="18" t="s">
        <v>438</v>
      </c>
      <c r="BM1252" s="232" t="s">
        <v>1517</v>
      </c>
    </row>
    <row r="1253" s="14" customFormat="1">
      <c r="A1253" s="14"/>
      <c r="B1253" s="245"/>
      <c r="C1253" s="246"/>
      <c r="D1253" s="236" t="s">
        <v>301</v>
      </c>
      <c r="E1253" s="246"/>
      <c r="F1253" s="248" t="s">
        <v>1518</v>
      </c>
      <c r="G1253" s="246"/>
      <c r="H1253" s="249">
        <v>187.74100000000001</v>
      </c>
      <c r="I1253" s="250"/>
      <c r="J1253" s="246"/>
      <c r="K1253" s="246"/>
      <c r="L1253" s="251"/>
      <c r="M1253" s="252"/>
      <c r="N1253" s="253"/>
      <c r="O1253" s="253"/>
      <c r="P1253" s="253"/>
      <c r="Q1253" s="253"/>
      <c r="R1253" s="253"/>
      <c r="S1253" s="253"/>
      <c r="T1253" s="25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5" t="s">
        <v>301</v>
      </c>
      <c r="AU1253" s="255" t="s">
        <v>120</v>
      </c>
      <c r="AV1253" s="14" t="s">
        <v>120</v>
      </c>
      <c r="AW1253" s="14" t="s">
        <v>4</v>
      </c>
      <c r="AX1253" s="14" t="s">
        <v>85</v>
      </c>
      <c r="AY1253" s="255" t="s">
        <v>292</v>
      </c>
    </row>
    <row r="1254" s="2" customFormat="1" ht="24.15" customHeight="1">
      <c r="A1254" s="39"/>
      <c r="B1254" s="40"/>
      <c r="C1254" s="221" t="s">
        <v>1519</v>
      </c>
      <c r="D1254" s="221" t="s">
        <v>294</v>
      </c>
      <c r="E1254" s="222" t="s">
        <v>1520</v>
      </c>
      <c r="F1254" s="223" t="s">
        <v>1521</v>
      </c>
      <c r="G1254" s="224" t="s">
        <v>297</v>
      </c>
      <c r="H1254" s="225">
        <v>6824.8580000000002</v>
      </c>
      <c r="I1254" s="226"/>
      <c r="J1254" s="227">
        <f>ROUND(I1254*H1254,2)</f>
        <v>0</v>
      </c>
      <c r="K1254" s="223" t="s">
        <v>298</v>
      </c>
      <c r="L1254" s="45"/>
      <c r="M1254" s="228" t="s">
        <v>1</v>
      </c>
      <c r="N1254" s="229" t="s">
        <v>43</v>
      </c>
      <c r="O1254" s="92"/>
      <c r="P1254" s="230">
        <f>O1254*H1254</f>
        <v>0</v>
      </c>
      <c r="Q1254" s="230">
        <v>0.00040000000000000002</v>
      </c>
      <c r="R1254" s="230">
        <f>Q1254*H1254</f>
        <v>2.7299432000000001</v>
      </c>
      <c r="S1254" s="230">
        <v>0</v>
      </c>
      <c r="T1254" s="231">
        <f>S1254*H1254</f>
        <v>0</v>
      </c>
      <c r="U1254" s="39"/>
      <c r="V1254" s="39"/>
      <c r="W1254" s="39"/>
      <c r="X1254" s="39"/>
      <c r="Y1254" s="39"/>
      <c r="Z1254" s="39"/>
      <c r="AA1254" s="39"/>
      <c r="AB1254" s="39"/>
      <c r="AC1254" s="39"/>
      <c r="AD1254" s="39"/>
      <c r="AE1254" s="39"/>
      <c r="AR1254" s="232" t="s">
        <v>438</v>
      </c>
      <c r="AT1254" s="232" t="s">
        <v>294</v>
      </c>
      <c r="AU1254" s="232" t="s">
        <v>120</v>
      </c>
      <c r="AY1254" s="18" t="s">
        <v>292</v>
      </c>
      <c r="BE1254" s="233">
        <f>IF(N1254="základní",J1254,0)</f>
        <v>0</v>
      </c>
      <c r="BF1254" s="233">
        <f>IF(N1254="snížená",J1254,0)</f>
        <v>0</v>
      </c>
      <c r="BG1254" s="233">
        <f>IF(N1254="zákl. přenesená",J1254,0)</f>
        <v>0</v>
      </c>
      <c r="BH1254" s="233">
        <f>IF(N1254="sníž. přenesená",J1254,0)</f>
        <v>0</v>
      </c>
      <c r="BI1254" s="233">
        <f>IF(N1254="nulová",J1254,0)</f>
        <v>0</v>
      </c>
      <c r="BJ1254" s="18" t="s">
        <v>120</v>
      </c>
      <c r="BK1254" s="233">
        <f>ROUND(I1254*H1254,2)</f>
        <v>0</v>
      </c>
      <c r="BL1254" s="18" t="s">
        <v>438</v>
      </c>
      <c r="BM1254" s="232" t="s">
        <v>1522</v>
      </c>
    </row>
    <row r="1255" s="13" customFormat="1">
      <c r="A1255" s="13"/>
      <c r="B1255" s="234"/>
      <c r="C1255" s="235"/>
      <c r="D1255" s="236" t="s">
        <v>301</v>
      </c>
      <c r="E1255" s="237" t="s">
        <v>1</v>
      </c>
      <c r="F1255" s="238" t="s">
        <v>1523</v>
      </c>
      <c r="G1255" s="235"/>
      <c r="H1255" s="237" t="s">
        <v>1</v>
      </c>
      <c r="I1255" s="239"/>
      <c r="J1255" s="235"/>
      <c r="K1255" s="235"/>
      <c r="L1255" s="240"/>
      <c r="M1255" s="241"/>
      <c r="N1255" s="242"/>
      <c r="O1255" s="242"/>
      <c r="P1255" s="242"/>
      <c r="Q1255" s="242"/>
      <c r="R1255" s="242"/>
      <c r="S1255" s="242"/>
      <c r="T1255" s="243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44" t="s">
        <v>301</v>
      </c>
      <c r="AU1255" s="244" t="s">
        <v>120</v>
      </c>
      <c r="AV1255" s="13" t="s">
        <v>85</v>
      </c>
      <c r="AW1255" s="13" t="s">
        <v>32</v>
      </c>
      <c r="AX1255" s="13" t="s">
        <v>77</v>
      </c>
      <c r="AY1255" s="244" t="s">
        <v>292</v>
      </c>
    </row>
    <row r="1256" s="14" customFormat="1">
      <c r="A1256" s="14"/>
      <c r="B1256" s="245"/>
      <c r="C1256" s="246"/>
      <c r="D1256" s="236" t="s">
        <v>301</v>
      </c>
      <c r="E1256" s="247" t="s">
        <v>1</v>
      </c>
      <c r="F1256" s="248" t="s">
        <v>1524</v>
      </c>
      <c r="G1256" s="246"/>
      <c r="H1256" s="249">
        <v>5752.4979999999996</v>
      </c>
      <c r="I1256" s="250"/>
      <c r="J1256" s="246"/>
      <c r="K1256" s="246"/>
      <c r="L1256" s="251"/>
      <c r="M1256" s="252"/>
      <c r="N1256" s="253"/>
      <c r="O1256" s="253"/>
      <c r="P1256" s="253"/>
      <c r="Q1256" s="253"/>
      <c r="R1256" s="253"/>
      <c r="S1256" s="253"/>
      <c r="T1256" s="25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T1256" s="255" t="s">
        <v>301</v>
      </c>
      <c r="AU1256" s="255" t="s">
        <v>120</v>
      </c>
      <c r="AV1256" s="14" t="s">
        <v>120</v>
      </c>
      <c r="AW1256" s="14" t="s">
        <v>32</v>
      </c>
      <c r="AX1256" s="14" t="s">
        <v>77</v>
      </c>
      <c r="AY1256" s="255" t="s">
        <v>292</v>
      </c>
    </row>
    <row r="1257" s="14" customFormat="1">
      <c r="A1257" s="14"/>
      <c r="B1257" s="245"/>
      <c r="C1257" s="246"/>
      <c r="D1257" s="236" t="s">
        <v>301</v>
      </c>
      <c r="E1257" s="247" t="s">
        <v>1</v>
      </c>
      <c r="F1257" s="248" t="s">
        <v>1525</v>
      </c>
      <c r="G1257" s="246"/>
      <c r="H1257" s="249">
        <v>1072.3599999999999</v>
      </c>
      <c r="I1257" s="250"/>
      <c r="J1257" s="246"/>
      <c r="K1257" s="246"/>
      <c r="L1257" s="251"/>
      <c r="M1257" s="252"/>
      <c r="N1257" s="253"/>
      <c r="O1257" s="253"/>
      <c r="P1257" s="253"/>
      <c r="Q1257" s="253"/>
      <c r="R1257" s="253"/>
      <c r="S1257" s="253"/>
      <c r="T1257" s="25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5" t="s">
        <v>301</v>
      </c>
      <c r="AU1257" s="255" t="s">
        <v>120</v>
      </c>
      <c r="AV1257" s="14" t="s">
        <v>120</v>
      </c>
      <c r="AW1257" s="14" t="s">
        <v>32</v>
      </c>
      <c r="AX1257" s="14" t="s">
        <v>77</v>
      </c>
      <c r="AY1257" s="255" t="s">
        <v>292</v>
      </c>
    </row>
    <row r="1258" s="15" customFormat="1">
      <c r="A1258" s="15"/>
      <c r="B1258" s="256"/>
      <c r="C1258" s="257"/>
      <c r="D1258" s="236" t="s">
        <v>301</v>
      </c>
      <c r="E1258" s="258" t="s">
        <v>1</v>
      </c>
      <c r="F1258" s="259" t="s">
        <v>304</v>
      </c>
      <c r="G1258" s="257"/>
      <c r="H1258" s="260">
        <v>6824.8580000000002</v>
      </c>
      <c r="I1258" s="261"/>
      <c r="J1258" s="257"/>
      <c r="K1258" s="257"/>
      <c r="L1258" s="262"/>
      <c r="M1258" s="263"/>
      <c r="N1258" s="264"/>
      <c r="O1258" s="264"/>
      <c r="P1258" s="264"/>
      <c r="Q1258" s="264"/>
      <c r="R1258" s="264"/>
      <c r="S1258" s="264"/>
      <c r="T1258" s="26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T1258" s="266" t="s">
        <v>301</v>
      </c>
      <c r="AU1258" s="266" t="s">
        <v>120</v>
      </c>
      <c r="AV1258" s="15" t="s">
        <v>299</v>
      </c>
      <c r="AW1258" s="15" t="s">
        <v>32</v>
      </c>
      <c r="AX1258" s="15" t="s">
        <v>85</v>
      </c>
      <c r="AY1258" s="266" t="s">
        <v>292</v>
      </c>
    </row>
    <row r="1259" s="2" customFormat="1" ht="44.25" customHeight="1">
      <c r="A1259" s="39"/>
      <c r="B1259" s="40"/>
      <c r="C1259" s="278" t="s">
        <v>1526</v>
      </c>
      <c r="D1259" s="278" t="s">
        <v>626</v>
      </c>
      <c r="E1259" s="279" t="s">
        <v>1527</v>
      </c>
      <c r="F1259" s="280" t="s">
        <v>1528</v>
      </c>
      <c r="G1259" s="281" t="s">
        <v>297</v>
      </c>
      <c r="H1259" s="282">
        <v>3924.2930000000001</v>
      </c>
      <c r="I1259" s="283"/>
      <c r="J1259" s="284">
        <f>ROUND(I1259*H1259,2)</f>
        <v>0</v>
      </c>
      <c r="K1259" s="280" t="s">
        <v>298</v>
      </c>
      <c r="L1259" s="285"/>
      <c r="M1259" s="286" t="s">
        <v>1</v>
      </c>
      <c r="N1259" s="287" t="s">
        <v>43</v>
      </c>
      <c r="O1259" s="92"/>
      <c r="P1259" s="230">
        <f>O1259*H1259</f>
        <v>0</v>
      </c>
      <c r="Q1259" s="230">
        <v>0.0054000000000000003</v>
      </c>
      <c r="R1259" s="230">
        <f>Q1259*H1259</f>
        <v>21.1911822</v>
      </c>
      <c r="S1259" s="230">
        <v>0</v>
      </c>
      <c r="T1259" s="231">
        <f>S1259*H1259</f>
        <v>0</v>
      </c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R1259" s="232" t="s">
        <v>573</v>
      </c>
      <c r="AT1259" s="232" t="s">
        <v>626</v>
      </c>
      <c r="AU1259" s="232" t="s">
        <v>120</v>
      </c>
      <c r="AY1259" s="18" t="s">
        <v>292</v>
      </c>
      <c r="BE1259" s="233">
        <f>IF(N1259="základní",J1259,0)</f>
        <v>0</v>
      </c>
      <c r="BF1259" s="233">
        <f>IF(N1259="snížená",J1259,0)</f>
        <v>0</v>
      </c>
      <c r="BG1259" s="233">
        <f>IF(N1259="zákl. přenesená",J1259,0)</f>
        <v>0</v>
      </c>
      <c r="BH1259" s="233">
        <f>IF(N1259="sníž. přenesená",J1259,0)</f>
        <v>0</v>
      </c>
      <c r="BI1259" s="233">
        <f>IF(N1259="nulová",J1259,0)</f>
        <v>0</v>
      </c>
      <c r="BJ1259" s="18" t="s">
        <v>120</v>
      </c>
      <c r="BK1259" s="233">
        <f>ROUND(I1259*H1259,2)</f>
        <v>0</v>
      </c>
      <c r="BL1259" s="18" t="s">
        <v>438</v>
      </c>
      <c r="BM1259" s="232" t="s">
        <v>1529</v>
      </c>
    </row>
    <row r="1260" s="14" customFormat="1">
      <c r="A1260" s="14"/>
      <c r="B1260" s="245"/>
      <c r="C1260" s="246"/>
      <c r="D1260" s="236" t="s">
        <v>301</v>
      </c>
      <c r="E1260" s="246"/>
      <c r="F1260" s="248" t="s">
        <v>1530</v>
      </c>
      <c r="G1260" s="246"/>
      <c r="H1260" s="249">
        <v>3924.2930000000001</v>
      </c>
      <c r="I1260" s="250"/>
      <c r="J1260" s="246"/>
      <c r="K1260" s="246"/>
      <c r="L1260" s="251"/>
      <c r="M1260" s="252"/>
      <c r="N1260" s="253"/>
      <c r="O1260" s="253"/>
      <c r="P1260" s="253"/>
      <c r="Q1260" s="253"/>
      <c r="R1260" s="253"/>
      <c r="S1260" s="253"/>
      <c r="T1260" s="25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55" t="s">
        <v>301</v>
      </c>
      <c r="AU1260" s="255" t="s">
        <v>120</v>
      </c>
      <c r="AV1260" s="14" t="s">
        <v>120</v>
      </c>
      <c r="AW1260" s="14" t="s">
        <v>4</v>
      </c>
      <c r="AX1260" s="14" t="s">
        <v>85</v>
      </c>
      <c r="AY1260" s="255" t="s">
        <v>292</v>
      </c>
    </row>
    <row r="1261" s="2" customFormat="1" ht="49.05" customHeight="1">
      <c r="A1261" s="39"/>
      <c r="B1261" s="40"/>
      <c r="C1261" s="278" t="s">
        <v>1531</v>
      </c>
      <c r="D1261" s="278" t="s">
        <v>626</v>
      </c>
      <c r="E1261" s="279" t="s">
        <v>1532</v>
      </c>
      <c r="F1261" s="280" t="s">
        <v>1533</v>
      </c>
      <c r="G1261" s="281" t="s">
        <v>297</v>
      </c>
      <c r="H1261" s="282">
        <v>3924.2930000000001</v>
      </c>
      <c r="I1261" s="283"/>
      <c r="J1261" s="284">
        <f>ROUND(I1261*H1261,2)</f>
        <v>0</v>
      </c>
      <c r="K1261" s="280" t="s">
        <v>298</v>
      </c>
      <c r="L1261" s="285"/>
      <c r="M1261" s="286" t="s">
        <v>1</v>
      </c>
      <c r="N1261" s="287" t="s">
        <v>43</v>
      </c>
      <c r="O1261" s="92"/>
      <c r="P1261" s="230">
        <f>O1261*H1261</f>
        <v>0</v>
      </c>
      <c r="Q1261" s="230">
        <v>0.0053</v>
      </c>
      <c r="R1261" s="230">
        <f>Q1261*H1261</f>
        <v>20.7987529</v>
      </c>
      <c r="S1261" s="230">
        <v>0</v>
      </c>
      <c r="T1261" s="231">
        <f>S1261*H1261</f>
        <v>0</v>
      </c>
      <c r="U1261" s="39"/>
      <c r="V1261" s="39"/>
      <c r="W1261" s="39"/>
      <c r="X1261" s="39"/>
      <c r="Y1261" s="39"/>
      <c r="Z1261" s="39"/>
      <c r="AA1261" s="39"/>
      <c r="AB1261" s="39"/>
      <c r="AC1261" s="39"/>
      <c r="AD1261" s="39"/>
      <c r="AE1261" s="39"/>
      <c r="AR1261" s="232" t="s">
        <v>573</v>
      </c>
      <c r="AT1261" s="232" t="s">
        <v>626</v>
      </c>
      <c r="AU1261" s="232" t="s">
        <v>120</v>
      </c>
      <c r="AY1261" s="18" t="s">
        <v>292</v>
      </c>
      <c r="BE1261" s="233">
        <f>IF(N1261="základní",J1261,0)</f>
        <v>0</v>
      </c>
      <c r="BF1261" s="233">
        <f>IF(N1261="snížená",J1261,0)</f>
        <v>0</v>
      </c>
      <c r="BG1261" s="233">
        <f>IF(N1261="zákl. přenesená",J1261,0)</f>
        <v>0</v>
      </c>
      <c r="BH1261" s="233">
        <f>IF(N1261="sníž. přenesená",J1261,0)</f>
        <v>0</v>
      </c>
      <c r="BI1261" s="233">
        <f>IF(N1261="nulová",J1261,0)</f>
        <v>0</v>
      </c>
      <c r="BJ1261" s="18" t="s">
        <v>120</v>
      </c>
      <c r="BK1261" s="233">
        <f>ROUND(I1261*H1261,2)</f>
        <v>0</v>
      </c>
      <c r="BL1261" s="18" t="s">
        <v>438</v>
      </c>
      <c r="BM1261" s="232" t="s">
        <v>1534</v>
      </c>
    </row>
    <row r="1262" s="14" customFormat="1">
      <c r="A1262" s="14"/>
      <c r="B1262" s="245"/>
      <c r="C1262" s="246"/>
      <c r="D1262" s="236" t="s">
        <v>301</v>
      </c>
      <c r="E1262" s="246"/>
      <c r="F1262" s="248" t="s">
        <v>1530</v>
      </c>
      <c r="G1262" s="246"/>
      <c r="H1262" s="249">
        <v>3924.2930000000001</v>
      </c>
      <c r="I1262" s="250"/>
      <c r="J1262" s="246"/>
      <c r="K1262" s="246"/>
      <c r="L1262" s="251"/>
      <c r="M1262" s="252"/>
      <c r="N1262" s="253"/>
      <c r="O1262" s="253"/>
      <c r="P1262" s="253"/>
      <c r="Q1262" s="253"/>
      <c r="R1262" s="253"/>
      <c r="S1262" s="253"/>
      <c r="T1262" s="25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55" t="s">
        <v>301</v>
      </c>
      <c r="AU1262" s="255" t="s">
        <v>120</v>
      </c>
      <c r="AV1262" s="14" t="s">
        <v>120</v>
      </c>
      <c r="AW1262" s="14" t="s">
        <v>4</v>
      </c>
      <c r="AX1262" s="14" t="s">
        <v>85</v>
      </c>
      <c r="AY1262" s="255" t="s">
        <v>292</v>
      </c>
    </row>
    <row r="1263" s="2" customFormat="1" ht="24.15" customHeight="1">
      <c r="A1263" s="39"/>
      <c r="B1263" s="40"/>
      <c r="C1263" s="221" t="s">
        <v>1535</v>
      </c>
      <c r="D1263" s="221" t="s">
        <v>294</v>
      </c>
      <c r="E1263" s="222" t="s">
        <v>1536</v>
      </c>
      <c r="F1263" s="223" t="s">
        <v>1537</v>
      </c>
      <c r="G1263" s="224" t="s">
        <v>297</v>
      </c>
      <c r="H1263" s="225">
        <v>469.35199999999998</v>
      </c>
      <c r="I1263" s="226"/>
      <c r="J1263" s="227">
        <f>ROUND(I1263*H1263,2)</f>
        <v>0</v>
      </c>
      <c r="K1263" s="223" t="s">
        <v>298</v>
      </c>
      <c r="L1263" s="45"/>
      <c r="M1263" s="228" t="s">
        <v>1</v>
      </c>
      <c r="N1263" s="229" t="s">
        <v>43</v>
      </c>
      <c r="O1263" s="92"/>
      <c r="P1263" s="230">
        <f>O1263*H1263</f>
        <v>0</v>
      </c>
      <c r="Q1263" s="230">
        <v>0.00040000000000000002</v>
      </c>
      <c r="R1263" s="230">
        <f>Q1263*H1263</f>
        <v>0.18774079999999999</v>
      </c>
      <c r="S1263" s="230">
        <v>0</v>
      </c>
      <c r="T1263" s="231">
        <f>S1263*H1263</f>
        <v>0</v>
      </c>
      <c r="U1263" s="39"/>
      <c r="V1263" s="39"/>
      <c r="W1263" s="39"/>
      <c r="X1263" s="39"/>
      <c r="Y1263" s="39"/>
      <c r="Z1263" s="39"/>
      <c r="AA1263" s="39"/>
      <c r="AB1263" s="39"/>
      <c r="AC1263" s="39"/>
      <c r="AD1263" s="39"/>
      <c r="AE1263" s="39"/>
      <c r="AR1263" s="232" t="s">
        <v>438</v>
      </c>
      <c r="AT1263" s="232" t="s">
        <v>294</v>
      </c>
      <c r="AU1263" s="232" t="s">
        <v>120</v>
      </c>
      <c r="AY1263" s="18" t="s">
        <v>292</v>
      </c>
      <c r="BE1263" s="233">
        <f>IF(N1263="základní",J1263,0)</f>
        <v>0</v>
      </c>
      <c r="BF1263" s="233">
        <f>IF(N1263="snížená",J1263,0)</f>
        <v>0</v>
      </c>
      <c r="BG1263" s="233">
        <f>IF(N1263="zákl. přenesená",J1263,0)</f>
        <v>0</v>
      </c>
      <c r="BH1263" s="233">
        <f>IF(N1263="sníž. přenesená",J1263,0)</f>
        <v>0</v>
      </c>
      <c r="BI1263" s="233">
        <f>IF(N1263="nulová",J1263,0)</f>
        <v>0</v>
      </c>
      <c r="BJ1263" s="18" t="s">
        <v>120</v>
      </c>
      <c r="BK1263" s="233">
        <f>ROUND(I1263*H1263,2)</f>
        <v>0</v>
      </c>
      <c r="BL1263" s="18" t="s">
        <v>438</v>
      </c>
      <c r="BM1263" s="232" t="s">
        <v>1538</v>
      </c>
    </row>
    <row r="1264" s="13" customFormat="1">
      <c r="A1264" s="13"/>
      <c r="B1264" s="234"/>
      <c r="C1264" s="235"/>
      <c r="D1264" s="236" t="s">
        <v>301</v>
      </c>
      <c r="E1264" s="237" t="s">
        <v>1</v>
      </c>
      <c r="F1264" s="238" t="s">
        <v>1539</v>
      </c>
      <c r="G1264" s="235"/>
      <c r="H1264" s="237" t="s">
        <v>1</v>
      </c>
      <c r="I1264" s="239"/>
      <c r="J1264" s="235"/>
      <c r="K1264" s="235"/>
      <c r="L1264" s="240"/>
      <c r="M1264" s="241"/>
      <c r="N1264" s="242"/>
      <c r="O1264" s="242"/>
      <c r="P1264" s="242"/>
      <c r="Q1264" s="242"/>
      <c r="R1264" s="242"/>
      <c r="S1264" s="242"/>
      <c r="T1264" s="243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4" t="s">
        <v>301</v>
      </c>
      <c r="AU1264" s="244" t="s">
        <v>120</v>
      </c>
      <c r="AV1264" s="13" t="s">
        <v>85</v>
      </c>
      <c r="AW1264" s="13" t="s">
        <v>32</v>
      </c>
      <c r="AX1264" s="13" t="s">
        <v>77</v>
      </c>
      <c r="AY1264" s="244" t="s">
        <v>292</v>
      </c>
    </row>
    <row r="1265" s="14" customFormat="1">
      <c r="A1265" s="14"/>
      <c r="B1265" s="245"/>
      <c r="C1265" s="246"/>
      <c r="D1265" s="236" t="s">
        <v>301</v>
      </c>
      <c r="E1265" s="247" t="s">
        <v>1</v>
      </c>
      <c r="F1265" s="248" t="s">
        <v>1515</v>
      </c>
      <c r="G1265" s="246"/>
      <c r="H1265" s="249">
        <v>469.35199999999998</v>
      </c>
      <c r="I1265" s="250"/>
      <c r="J1265" s="246"/>
      <c r="K1265" s="246"/>
      <c r="L1265" s="251"/>
      <c r="M1265" s="252"/>
      <c r="N1265" s="253"/>
      <c r="O1265" s="253"/>
      <c r="P1265" s="253"/>
      <c r="Q1265" s="253"/>
      <c r="R1265" s="253"/>
      <c r="S1265" s="253"/>
      <c r="T1265" s="25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5" t="s">
        <v>301</v>
      </c>
      <c r="AU1265" s="255" t="s">
        <v>120</v>
      </c>
      <c r="AV1265" s="14" t="s">
        <v>120</v>
      </c>
      <c r="AW1265" s="14" t="s">
        <v>32</v>
      </c>
      <c r="AX1265" s="14" t="s">
        <v>77</v>
      </c>
      <c r="AY1265" s="255" t="s">
        <v>292</v>
      </c>
    </row>
    <row r="1266" s="15" customFormat="1">
      <c r="A1266" s="15"/>
      <c r="B1266" s="256"/>
      <c r="C1266" s="257"/>
      <c r="D1266" s="236" t="s">
        <v>301</v>
      </c>
      <c r="E1266" s="258" t="s">
        <v>1</v>
      </c>
      <c r="F1266" s="259" t="s">
        <v>304</v>
      </c>
      <c r="G1266" s="257"/>
      <c r="H1266" s="260">
        <v>469.35199999999998</v>
      </c>
      <c r="I1266" s="261"/>
      <c r="J1266" s="257"/>
      <c r="K1266" s="257"/>
      <c r="L1266" s="262"/>
      <c r="M1266" s="263"/>
      <c r="N1266" s="264"/>
      <c r="O1266" s="264"/>
      <c r="P1266" s="264"/>
      <c r="Q1266" s="264"/>
      <c r="R1266" s="264"/>
      <c r="S1266" s="264"/>
      <c r="T1266" s="26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T1266" s="266" t="s">
        <v>301</v>
      </c>
      <c r="AU1266" s="266" t="s">
        <v>120</v>
      </c>
      <c r="AV1266" s="15" t="s">
        <v>299</v>
      </c>
      <c r="AW1266" s="15" t="s">
        <v>32</v>
      </c>
      <c r="AX1266" s="15" t="s">
        <v>85</v>
      </c>
      <c r="AY1266" s="266" t="s">
        <v>292</v>
      </c>
    </row>
    <row r="1267" s="2" customFormat="1" ht="44.25" customHeight="1">
      <c r="A1267" s="39"/>
      <c r="B1267" s="40"/>
      <c r="C1267" s="278" t="s">
        <v>1540</v>
      </c>
      <c r="D1267" s="278" t="s">
        <v>626</v>
      </c>
      <c r="E1267" s="279" t="s">
        <v>1527</v>
      </c>
      <c r="F1267" s="280" t="s">
        <v>1528</v>
      </c>
      <c r="G1267" s="281" t="s">
        <v>297</v>
      </c>
      <c r="H1267" s="282">
        <v>539.755</v>
      </c>
      <c r="I1267" s="283"/>
      <c r="J1267" s="284">
        <f>ROUND(I1267*H1267,2)</f>
        <v>0</v>
      </c>
      <c r="K1267" s="280" t="s">
        <v>298</v>
      </c>
      <c r="L1267" s="285"/>
      <c r="M1267" s="286" t="s">
        <v>1</v>
      </c>
      <c r="N1267" s="287" t="s">
        <v>43</v>
      </c>
      <c r="O1267" s="92"/>
      <c r="P1267" s="230">
        <f>O1267*H1267</f>
        <v>0</v>
      </c>
      <c r="Q1267" s="230">
        <v>0.0054000000000000003</v>
      </c>
      <c r="R1267" s="230">
        <f>Q1267*H1267</f>
        <v>2.9146770000000002</v>
      </c>
      <c r="S1267" s="230">
        <v>0</v>
      </c>
      <c r="T1267" s="231">
        <f>S1267*H1267</f>
        <v>0</v>
      </c>
      <c r="U1267" s="39"/>
      <c r="V1267" s="39"/>
      <c r="W1267" s="39"/>
      <c r="X1267" s="39"/>
      <c r="Y1267" s="39"/>
      <c r="Z1267" s="39"/>
      <c r="AA1267" s="39"/>
      <c r="AB1267" s="39"/>
      <c r="AC1267" s="39"/>
      <c r="AD1267" s="39"/>
      <c r="AE1267" s="39"/>
      <c r="AR1267" s="232" t="s">
        <v>573</v>
      </c>
      <c r="AT1267" s="232" t="s">
        <v>626</v>
      </c>
      <c r="AU1267" s="232" t="s">
        <v>120</v>
      </c>
      <c r="AY1267" s="18" t="s">
        <v>292</v>
      </c>
      <c r="BE1267" s="233">
        <f>IF(N1267="základní",J1267,0)</f>
        <v>0</v>
      </c>
      <c r="BF1267" s="233">
        <f>IF(N1267="snížená",J1267,0)</f>
        <v>0</v>
      </c>
      <c r="BG1267" s="233">
        <f>IF(N1267="zákl. přenesená",J1267,0)</f>
        <v>0</v>
      </c>
      <c r="BH1267" s="233">
        <f>IF(N1267="sníž. přenesená",J1267,0)</f>
        <v>0</v>
      </c>
      <c r="BI1267" s="233">
        <f>IF(N1267="nulová",J1267,0)</f>
        <v>0</v>
      </c>
      <c r="BJ1267" s="18" t="s">
        <v>120</v>
      </c>
      <c r="BK1267" s="233">
        <f>ROUND(I1267*H1267,2)</f>
        <v>0</v>
      </c>
      <c r="BL1267" s="18" t="s">
        <v>438</v>
      </c>
      <c r="BM1267" s="232" t="s">
        <v>1541</v>
      </c>
    </row>
    <row r="1268" s="14" customFormat="1">
      <c r="A1268" s="14"/>
      <c r="B1268" s="245"/>
      <c r="C1268" s="246"/>
      <c r="D1268" s="236" t="s">
        <v>301</v>
      </c>
      <c r="E1268" s="246"/>
      <c r="F1268" s="248" t="s">
        <v>1542</v>
      </c>
      <c r="G1268" s="246"/>
      <c r="H1268" s="249">
        <v>539.755</v>
      </c>
      <c r="I1268" s="250"/>
      <c r="J1268" s="246"/>
      <c r="K1268" s="246"/>
      <c r="L1268" s="251"/>
      <c r="M1268" s="252"/>
      <c r="N1268" s="253"/>
      <c r="O1268" s="253"/>
      <c r="P1268" s="253"/>
      <c r="Q1268" s="253"/>
      <c r="R1268" s="253"/>
      <c r="S1268" s="253"/>
      <c r="T1268" s="25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T1268" s="255" t="s">
        <v>301</v>
      </c>
      <c r="AU1268" s="255" t="s">
        <v>120</v>
      </c>
      <c r="AV1268" s="14" t="s">
        <v>120</v>
      </c>
      <c r="AW1268" s="14" t="s">
        <v>4</v>
      </c>
      <c r="AX1268" s="14" t="s">
        <v>85</v>
      </c>
      <c r="AY1268" s="255" t="s">
        <v>292</v>
      </c>
    </row>
    <row r="1269" s="2" customFormat="1" ht="49.05" customHeight="1">
      <c r="A1269" s="39"/>
      <c r="B1269" s="40"/>
      <c r="C1269" s="278" t="s">
        <v>1543</v>
      </c>
      <c r="D1269" s="278" t="s">
        <v>626</v>
      </c>
      <c r="E1269" s="279" t="s">
        <v>1532</v>
      </c>
      <c r="F1269" s="280" t="s">
        <v>1533</v>
      </c>
      <c r="G1269" s="281" t="s">
        <v>297</v>
      </c>
      <c r="H1269" s="282">
        <v>539.755</v>
      </c>
      <c r="I1269" s="283"/>
      <c r="J1269" s="284">
        <f>ROUND(I1269*H1269,2)</f>
        <v>0</v>
      </c>
      <c r="K1269" s="280" t="s">
        <v>298</v>
      </c>
      <c r="L1269" s="285"/>
      <c r="M1269" s="286" t="s">
        <v>1</v>
      </c>
      <c r="N1269" s="287" t="s">
        <v>43</v>
      </c>
      <c r="O1269" s="92"/>
      <c r="P1269" s="230">
        <f>O1269*H1269</f>
        <v>0</v>
      </c>
      <c r="Q1269" s="230">
        <v>0.0053</v>
      </c>
      <c r="R1269" s="230">
        <f>Q1269*H1269</f>
        <v>2.8607014999999998</v>
      </c>
      <c r="S1269" s="230">
        <v>0</v>
      </c>
      <c r="T1269" s="231">
        <f>S1269*H1269</f>
        <v>0</v>
      </c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R1269" s="232" t="s">
        <v>573</v>
      </c>
      <c r="AT1269" s="232" t="s">
        <v>626</v>
      </c>
      <c r="AU1269" s="232" t="s">
        <v>120</v>
      </c>
      <c r="AY1269" s="18" t="s">
        <v>292</v>
      </c>
      <c r="BE1269" s="233">
        <f>IF(N1269="základní",J1269,0)</f>
        <v>0</v>
      </c>
      <c r="BF1269" s="233">
        <f>IF(N1269="snížená",J1269,0)</f>
        <v>0</v>
      </c>
      <c r="BG1269" s="233">
        <f>IF(N1269="zákl. přenesená",J1269,0)</f>
        <v>0</v>
      </c>
      <c r="BH1269" s="233">
        <f>IF(N1269="sníž. přenesená",J1269,0)</f>
        <v>0</v>
      </c>
      <c r="BI1269" s="233">
        <f>IF(N1269="nulová",J1269,0)</f>
        <v>0</v>
      </c>
      <c r="BJ1269" s="18" t="s">
        <v>120</v>
      </c>
      <c r="BK1269" s="233">
        <f>ROUND(I1269*H1269,2)</f>
        <v>0</v>
      </c>
      <c r="BL1269" s="18" t="s">
        <v>438</v>
      </c>
      <c r="BM1269" s="232" t="s">
        <v>1544</v>
      </c>
    </row>
    <row r="1270" s="14" customFormat="1">
      <c r="A1270" s="14"/>
      <c r="B1270" s="245"/>
      <c r="C1270" s="246"/>
      <c r="D1270" s="236" t="s">
        <v>301</v>
      </c>
      <c r="E1270" s="246"/>
      <c r="F1270" s="248" t="s">
        <v>1542</v>
      </c>
      <c r="G1270" s="246"/>
      <c r="H1270" s="249">
        <v>539.755</v>
      </c>
      <c r="I1270" s="250"/>
      <c r="J1270" s="246"/>
      <c r="K1270" s="246"/>
      <c r="L1270" s="251"/>
      <c r="M1270" s="252"/>
      <c r="N1270" s="253"/>
      <c r="O1270" s="253"/>
      <c r="P1270" s="253"/>
      <c r="Q1270" s="253"/>
      <c r="R1270" s="253"/>
      <c r="S1270" s="253"/>
      <c r="T1270" s="25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5" t="s">
        <v>301</v>
      </c>
      <c r="AU1270" s="255" t="s">
        <v>120</v>
      </c>
      <c r="AV1270" s="14" t="s">
        <v>120</v>
      </c>
      <c r="AW1270" s="14" t="s">
        <v>4</v>
      </c>
      <c r="AX1270" s="14" t="s">
        <v>85</v>
      </c>
      <c r="AY1270" s="255" t="s">
        <v>292</v>
      </c>
    </row>
    <row r="1271" s="2" customFormat="1" ht="24.15" customHeight="1">
      <c r="A1271" s="39"/>
      <c r="B1271" s="40"/>
      <c r="C1271" s="221" t="s">
        <v>1545</v>
      </c>
      <c r="D1271" s="221" t="s">
        <v>294</v>
      </c>
      <c r="E1271" s="222" t="s">
        <v>1546</v>
      </c>
      <c r="F1271" s="223" t="s">
        <v>1547</v>
      </c>
      <c r="G1271" s="224" t="s">
        <v>297</v>
      </c>
      <c r="H1271" s="225">
        <v>406.78399999999999</v>
      </c>
      <c r="I1271" s="226"/>
      <c r="J1271" s="227">
        <f>ROUND(I1271*H1271,2)</f>
        <v>0</v>
      </c>
      <c r="K1271" s="223" t="s">
        <v>298</v>
      </c>
      <c r="L1271" s="45"/>
      <c r="M1271" s="228" t="s">
        <v>1</v>
      </c>
      <c r="N1271" s="229" t="s">
        <v>43</v>
      </c>
      <c r="O1271" s="92"/>
      <c r="P1271" s="230">
        <f>O1271*H1271</f>
        <v>0</v>
      </c>
      <c r="Q1271" s="230">
        <v>0.00040000000000000002</v>
      </c>
      <c r="R1271" s="230">
        <f>Q1271*H1271</f>
        <v>0.16271360000000001</v>
      </c>
      <c r="S1271" s="230">
        <v>0</v>
      </c>
      <c r="T1271" s="231">
        <f>S1271*H1271</f>
        <v>0</v>
      </c>
      <c r="U1271" s="39"/>
      <c r="V1271" s="39"/>
      <c r="W1271" s="39"/>
      <c r="X1271" s="39"/>
      <c r="Y1271" s="39"/>
      <c r="Z1271" s="39"/>
      <c r="AA1271" s="39"/>
      <c r="AB1271" s="39"/>
      <c r="AC1271" s="39"/>
      <c r="AD1271" s="39"/>
      <c r="AE1271" s="39"/>
      <c r="AR1271" s="232" t="s">
        <v>438</v>
      </c>
      <c r="AT1271" s="232" t="s">
        <v>294</v>
      </c>
      <c r="AU1271" s="232" t="s">
        <v>120</v>
      </c>
      <c r="AY1271" s="18" t="s">
        <v>292</v>
      </c>
      <c r="BE1271" s="233">
        <f>IF(N1271="základní",J1271,0)</f>
        <v>0</v>
      </c>
      <c r="BF1271" s="233">
        <f>IF(N1271="snížená",J1271,0)</f>
        <v>0</v>
      </c>
      <c r="BG1271" s="233">
        <f>IF(N1271="zákl. přenesená",J1271,0)</f>
        <v>0</v>
      </c>
      <c r="BH1271" s="233">
        <f>IF(N1271="sníž. přenesená",J1271,0)</f>
        <v>0</v>
      </c>
      <c r="BI1271" s="233">
        <f>IF(N1271="nulová",J1271,0)</f>
        <v>0</v>
      </c>
      <c r="BJ1271" s="18" t="s">
        <v>120</v>
      </c>
      <c r="BK1271" s="233">
        <f>ROUND(I1271*H1271,2)</f>
        <v>0</v>
      </c>
      <c r="BL1271" s="18" t="s">
        <v>438</v>
      </c>
      <c r="BM1271" s="232" t="s">
        <v>1548</v>
      </c>
    </row>
    <row r="1272" s="14" customFormat="1">
      <c r="A1272" s="14"/>
      <c r="B1272" s="245"/>
      <c r="C1272" s="246"/>
      <c r="D1272" s="236" t="s">
        <v>301</v>
      </c>
      <c r="E1272" s="247" t="s">
        <v>1</v>
      </c>
      <c r="F1272" s="248" t="s">
        <v>208</v>
      </c>
      <c r="G1272" s="246"/>
      <c r="H1272" s="249">
        <v>406.78399999999999</v>
      </c>
      <c r="I1272" s="250"/>
      <c r="J1272" s="246"/>
      <c r="K1272" s="246"/>
      <c r="L1272" s="251"/>
      <c r="M1272" s="252"/>
      <c r="N1272" s="253"/>
      <c r="O1272" s="253"/>
      <c r="P1272" s="253"/>
      <c r="Q1272" s="253"/>
      <c r="R1272" s="253"/>
      <c r="S1272" s="253"/>
      <c r="T1272" s="25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T1272" s="255" t="s">
        <v>301</v>
      </c>
      <c r="AU1272" s="255" t="s">
        <v>120</v>
      </c>
      <c r="AV1272" s="14" t="s">
        <v>120</v>
      </c>
      <c r="AW1272" s="14" t="s">
        <v>32</v>
      </c>
      <c r="AX1272" s="14" t="s">
        <v>85</v>
      </c>
      <c r="AY1272" s="255" t="s">
        <v>292</v>
      </c>
    </row>
    <row r="1273" s="2" customFormat="1" ht="24.15" customHeight="1">
      <c r="A1273" s="39"/>
      <c r="B1273" s="40"/>
      <c r="C1273" s="221" t="s">
        <v>1549</v>
      </c>
      <c r="D1273" s="221" t="s">
        <v>294</v>
      </c>
      <c r="E1273" s="222" t="s">
        <v>1550</v>
      </c>
      <c r="F1273" s="223" t="s">
        <v>1551</v>
      </c>
      <c r="G1273" s="224" t="s">
        <v>407</v>
      </c>
      <c r="H1273" s="225">
        <v>437.39999999999998</v>
      </c>
      <c r="I1273" s="226"/>
      <c r="J1273" s="227">
        <f>ROUND(I1273*H1273,2)</f>
        <v>0</v>
      </c>
      <c r="K1273" s="223" t="s">
        <v>298</v>
      </c>
      <c r="L1273" s="45"/>
      <c r="M1273" s="228" t="s">
        <v>1</v>
      </c>
      <c r="N1273" s="229" t="s">
        <v>43</v>
      </c>
      <c r="O1273" s="92"/>
      <c r="P1273" s="230">
        <f>O1273*H1273</f>
        <v>0</v>
      </c>
      <c r="Q1273" s="230">
        <v>0.00016000000000000001</v>
      </c>
      <c r="R1273" s="230">
        <f>Q1273*H1273</f>
        <v>0.069984000000000005</v>
      </c>
      <c r="S1273" s="230">
        <v>0</v>
      </c>
      <c r="T1273" s="231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32" t="s">
        <v>438</v>
      </c>
      <c r="AT1273" s="232" t="s">
        <v>294</v>
      </c>
      <c r="AU1273" s="232" t="s">
        <v>120</v>
      </c>
      <c r="AY1273" s="18" t="s">
        <v>292</v>
      </c>
      <c r="BE1273" s="233">
        <f>IF(N1273="základní",J1273,0)</f>
        <v>0</v>
      </c>
      <c r="BF1273" s="233">
        <f>IF(N1273="snížená",J1273,0)</f>
        <v>0</v>
      </c>
      <c r="BG1273" s="233">
        <f>IF(N1273="zákl. přenesená",J1273,0)</f>
        <v>0</v>
      </c>
      <c r="BH1273" s="233">
        <f>IF(N1273="sníž. přenesená",J1273,0)</f>
        <v>0</v>
      </c>
      <c r="BI1273" s="233">
        <f>IF(N1273="nulová",J1273,0)</f>
        <v>0</v>
      </c>
      <c r="BJ1273" s="18" t="s">
        <v>120</v>
      </c>
      <c r="BK1273" s="233">
        <f>ROUND(I1273*H1273,2)</f>
        <v>0</v>
      </c>
      <c r="BL1273" s="18" t="s">
        <v>438</v>
      </c>
      <c r="BM1273" s="232" t="s">
        <v>1552</v>
      </c>
    </row>
    <row r="1274" s="13" customFormat="1">
      <c r="A1274" s="13"/>
      <c r="B1274" s="234"/>
      <c r="C1274" s="235"/>
      <c r="D1274" s="236" t="s">
        <v>301</v>
      </c>
      <c r="E1274" s="237" t="s">
        <v>1</v>
      </c>
      <c r="F1274" s="238" t="s">
        <v>1553</v>
      </c>
      <c r="G1274" s="235"/>
      <c r="H1274" s="237" t="s">
        <v>1</v>
      </c>
      <c r="I1274" s="239"/>
      <c r="J1274" s="235"/>
      <c r="K1274" s="235"/>
      <c r="L1274" s="240"/>
      <c r="M1274" s="241"/>
      <c r="N1274" s="242"/>
      <c r="O1274" s="242"/>
      <c r="P1274" s="242"/>
      <c r="Q1274" s="242"/>
      <c r="R1274" s="242"/>
      <c r="S1274" s="242"/>
      <c r="T1274" s="243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44" t="s">
        <v>301</v>
      </c>
      <c r="AU1274" s="244" t="s">
        <v>120</v>
      </c>
      <c r="AV1274" s="13" t="s">
        <v>85</v>
      </c>
      <c r="AW1274" s="13" t="s">
        <v>32</v>
      </c>
      <c r="AX1274" s="13" t="s">
        <v>77</v>
      </c>
      <c r="AY1274" s="244" t="s">
        <v>292</v>
      </c>
    </row>
    <row r="1275" s="14" customFormat="1">
      <c r="A1275" s="14"/>
      <c r="B1275" s="245"/>
      <c r="C1275" s="246"/>
      <c r="D1275" s="236" t="s">
        <v>301</v>
      </c>
      <c r="E1275" s="247" t="s">
        <v>1</v>
      </c>
      <c r="F1275" s="248" t="s">
        <v>1554</v>
      </c>
      <c r="G1275" s="246"/>
      <c r="H1275" s="249">
        <v>98.75</v>
      </c>
      <c r="I1275" s="250"/>
      <c r="J1275" s="246"/>
      <c r="K1275" s="246"/>
      <c r="L1275" s="251"/>
      <c r="M1275" s="252"/>
      <c r="N1275" s="253"/>
      <c r="O1275" s="253"/>
      <c r="P1275" s="253"/>
      <c r="Q1275" s="253"/>
      <c r="R1275" s="253"/>
      <c r="S1275" s="253"/>
      <c r="T1275" s="25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5" t="s">
        <v>301</v>
      </c>
      <c r="AU1275" s="255" t="s">
        <v>120</v>
      </c>
      <c r="AV1275" s="14" t="s">
        <v>120</v>
      </c>
      <c r="AW1275" s="14" t="s">
        <v>32</v>
      </c>
      <c r="AX1275" s="14" t="s">
        <v>77</v>
      </c>
      <c r="AY1275" s="255" t="s">
        <v>292</v>
      </c>
    </row>
    <row r="1276" s="14" customFormat="1">
      <c r="A1276" s="14"/>
      <c r="B1276" s="245"/>
      <c r="C1276" s="246"/>
      <c r="D1276" s="236" t="s">
        <v>301</v>
      </c>
      <c r="E1276" s="247" t="s">
        <v>1</v>
      </c>
      <c r="F1276" s="248" t="s">
        <v>1555</v>
      </c>
      <c r="G1276" s="246"/>
      <c r="H1276" s="249">
        <v>98.75</v>
      </c>
      <c r="I1276" s="250"/>
      <c r="J1276" s="246"/>
      <c r="K1276" s="246"/>
      <c r="L1276" s="251"/>
      <c r="M1276" s="252"/>
      <c r="N1276" s="253"/>
      <c r="O1276" s="253"/>
      <c r="P1276" s="253"/>
      <c r="Q1276" s="253"/>
      <c r="R1276" s="253"/>
      <c r="S1276" s="253"/>
      <c r="T1276" s="25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55" t="s">
        <v>301</v>
      </c>
      <c r="AU1276" s="255" t="s">
        <v>120</v>
      </c>
      <c r="AV1276" s="14" t="s">
        <v>120</v>
      </c>
      <c r="AW1276" s="14" t="s">
        <v>32</v>
      </c>
      <c r="AX1276" s="14" t="s">
        <v>77</v>
      </c>
      <c r="AY1276" s="255" t="s">
        <v>292</v>
      </c>
    </row>
    <row r="1277" s="14" customFormat="1">
      <c r="A1277" s="14"/>
      <c r="B1277" s="245"/>
      <c r="C1277" s="246"/>
      <c r="D1277" s="236" t="s">
        <v>301</v>
      </c>
      <c r="E1277" s="247" t="s">
        <v>1</v>
      </c>
      <c r="F1277" s="248" t="s">
        <v>1556</v>
      </c>
      <c r="G1277" s="246"/>
      <c r="H1277" s="249">
        <v>93.049999999999997</v>
      </c>
      <c r="I1277" s="250"/>
      <c r="J1277" s="246"/>
      <c r="K1277" s="246"/>
      <c r="L1277" s="251"/>
      <c r="M1277" s="252"/>
      <c r="N1277" s="253"/>
      <c r="O1277" s="253"/>
      <c r="P1277" s="253"/>
      <c r="Q1277" s="253"/>
      <c r="R1277" s="253"/>
      <c r="S1277" s="253"/>
      <c r="T1277" s="25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55" t="s">
        <v>301</v>
      </c>
      <c r="AU1277" s="255" t="s">
        <v>120</v>
      </c>
      <c r="AV1277" s="14" t="s">
        <v>120</v>
      </c>
      <c r="AW1277" s="14" t="s">
        <v>32</v>
      </c>
      <c r="AX1277" s="14" t="s">
        <v>77</v>
      </c>
      <c r="AY1277" s="255" t="s">
        <v>292</v>
      </c>
    </row>
    <row r="1278" s="14" customFormat="1">
      <c r="A1278" s="14"/>
      <c r="B1278" s="245"/>
      <c r="C1278" s="246"/>
      <c r="D1278" s="236" t="s">
        <v>301</v>
      </c>
      <c r="E1278" s="247" t="s">
        <v>1</v>
      </c>
      <c r="F1278" s="248" t="s">
        <v>1557</v>
      </c>
      <c r="G1278" s="246"/>
      <c r="H1278" s="249">
        <v>93.049999999999997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T1278" s="255" t="s">
        <v>301</v>
      </c>
      <c r="AU1278" s="255" t="s">
        <v>120</v>
      </c>
      <c r="AV1278" s="14" t="s">
        <v>120</v>
      </c>
      <c r="AW1278" s="14" t="s">
        <v>32</v>
      </c>
      <c r="AX1278" s="14" t="s">
        <v>77</v>
      </c>
      <c r="AY1278" s="255" t="s">
        <v>292</v>
      </c>
    </row>
    <row r="1279" s="14" customFormat="1">
      <c r="A1279" s="14"/>
      <c r="B1279" s="245"/>
      <c r="C1279" s="246"/>
      <c r="D1279" s="236" t="s">
        <v>301</v>
      </c>
      <c r="E1279" s="247" t="s">
        <v>1</v>
      </c>
      <c r="F1279" s="248" t="s">
        <v>1558</v>
      </c>
      <c r="G1279" s="246"/>
      <c r="H1279" s="249">
        <v>53.799999999999997</v>
      </c>
      <c r="I1279" s="250"/>
      <c r="J1279" s="246"/>
      <c r="K1279" s="246"/>
      <c r="L1279" s="251"/>
      <c r="M1279" s="252"/>
      <c r="N1279" s="253"/>
      <c r="O1279" s="253"/>
      <c r="P1279" s="253"/>
      <c r="Q1279" s="253"/>
      <c r="R1279" s="253"/>
      <c r="S1279" s="253"/>
      <c r="T1279" s="25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55" t="s">
        <v>301</v>
      </c>
      <c r="AU1279" s="255" t="s">
        <v>120</v>
      </c>
      <c r="AV1279" s="14" t="s">
        <v>120</v>
      </c>
      <c r="AW1279" s="14" t="s">
        <v>32</v>
      </c>
      <c r="AX1279" s="14" t="s">
        <v>77</v>
      </c>
      <c r="AY1279" s="255" t="s">
        <v>292</v>
      </c>
    </row>
    <row r="1280" s="15" customFormat="1">
      <c r="A1280" s="15"/>
      <c r="B1280" s="256"/>
      <c r="C1280" s="257"/>
      <c r="D1280" s="236" t="s">
        <v>301</v>
      </c>
      <c r="E1280" s="258" t="s">
        <v>1</v>
      </c>
      <c r="F1280" s="259" t="s">
        <v>304</v>
      </c>
      <c r="G1280" s="257"/>
      <c r="H1280" s="260">
        <v>437.39999999999998</v>
      </c>
      <c r="I1280" s="261"/>
      <c r="J1280" s="257"/>
      <c r="K1280" s="257"/>
      <c r="L1280" s="262"/>
      <c r="M1280" s="263"/>
      <c r="N1280" s="264"/>
      <c r="O1280" s="264"/>
      <c r="P1280" s="264"/>
      <c r="Q1280" s="264"/>
      <c r="R1280" s="264"/>
      <c r="S1280" s="264"/>
      <c r="T1280" s="26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T1280" s="266" t="s">
        <v>301</v>
      </c>
      <c r="AU1280" s="266" t="s">
        <v>120</v>
      </c>
      <c r="AV1280" s="15" t="s">
        <v>299</v>
      </c>
      <c r="AW1280" s="15" t="s">
        <v>32</v>
      </c>
      <c r="AX1280" s="15" t="s">
        <v>85</v>
      </c>
      <c r="AY1280" s="266" t="s">
        <v>292</v>
      </c>
    </row>
    <row r="1281" s="2" customFormat="1" ht="24.15" customHeight="1">
      <c r="A1281" s="39"/>
      <c r="B1281" s="40"/>
      <c r="C1281" s="221" t="s">
        <v>1559</v>
      </c>
      <c r="D1281" s="221" t="s">
        <v>294</v>
      </c>
      <c r="E1281" s="222" t="s">
        <v>1560</v>
      </c>
      <c r="F1281" s="223" t="s">
        <v>1561</v>
      </c>
      <c r="G1281" s="224" t="s">
        <v>581</v>
      </c>
      <c r="H1281" s="225">
        <v>10</v>
      </c>
      <c r="I1281" s="226"/>
      <c r="J1281" s="227">
        <f>ROUND(I1281*H1281,2)</f>
        <v>0</v>
      </c>
      <c r="K1281" s="223" t="s">
        <v>298</v>
      </c>
      <c r="L1281" s="45"/>
      <c r="M1281" s="228" t="s">
        <v>1</v>
      </c>
      <c r="N1281" s="229" t="s">
        <v>43</v>
      </c>
      <c r="O1281" s="92"/>
      <c r="P1281" s="230">
        <f>O1281*H1281</f>
        <v>0</v>
      </c>
      <c r="Q1281" s="230">
        <v>0.00017000000000000001</v>
      </c>
      <c r="R1281" s="230">
        <f>Q1281*H1281</f>
        <v>0.0017000000000000001</v>
      </c>
      <c r="S1281" s="230">
        <v>0</v>
      </c>
      <c r="T1281" s="231">
        <f>S1281*H1281</f>
        <v>0</v>
      </c>
      <c r="U1281" s="39"/>
      <c r="V1281" s="39"/>
      <c r="W1281" s="39"/>
      <c r="X1281" s="39"/>
      <c r="Y1281" s="39"/>
      <c r="Z1281" s="39"/>
      <c r="AA1281" s="39"/>
      <c r="AB1281" s="39"/>
      <c r="AC1281" s="39"/>
      <c r="AD1281" s="39"/>
      <c r="AE1281" s="39"/>
      <c r="AR1281" s="232" t="s">
        <v>438</v>
      </c>
      <c r="AT1281" s="232" t="s">
        <v>294</v>
      </c>
      <c r="AU1281" s="232" t="s">
        <v>120</v>
      </c>
      <c r="AY1281" s="18" t="s">
        <v>292</v>
      </c>
      <c r="BE1281" s="233">
        <f>IF(N1281="základní",J1281,0)</f>
        <v>0</v>
      </c>
      <c r="BF1281" s="233">
        <f>IF(N1281="snížená",J1281,0)</f>
        <v>0</v>
      </c>
      <c r="BG1281" s="233">
        <f>IF(N1281="zákl. přenesená",J1281,0)</f>
        <v>0</v>
      </c>
      <c r="BH1281" s="233">
        <f>IF(N1281="sníž. přenesená",J1281,0)</f>
        <v>0</v>
      </c>
      <c r="BI1281" s="233">
        <f>IF(N1281="nulová",J1281,0)</f>
        <v>0</v>
      </c>
      <c r="BJ1281" s="18" t="s">
        <v>120</v>
      </c>
      <c r="BK1281" s="233">
        <f>ROUND(I1281*H1281,2)</f>
        <v>0</v>
      </c>
      <c r="BL1281" s="18" t="s">
        <v>438</v>
      </c>
      <c r="BM1281" s="232" t="s">
        <v>1562</v>
      </c>
    </row>
    <row r="1282" s="2" customFormat="1" ht="24.15" customHeight="1">
      <c r="A1282" s="39"/>
      <c r="B1282" s="40"/>
      <c r="C1282" s="221" t="s">
        <v>1563</v>
      </c>
      <c r="D1282" s="221" t="s">
        <v>294</v>
      </c>
      <c r="E1282" s="222" t="s">
        <v>1564</v>
      </c>
      <c r="F1282" s="223" t="s">
        <v>1565</v>
      </c>
      <c r="G1282" s="224" t="s">
        <v>581</v>
      </c>
      <c r="H1282" s="225">
        <v>15</v>
      </c>
      <c r="I1282" s="226"/>
      <c r="J1282" s="227">
        <f>ROUND(I1282*H1282,2)</f>
        <v>0</v>
      </c>
      <c r="K1282" s="223" t="s">
        <v>298</v>
      </c>
      <c r="L1282" s="45"/>
      <c r="M1282" s="228" t="s">
        <v>1</v>
      </c>
      <c r="N1282" s="229" t="s">
        <v>43</v>
      </c>
      <c r="O1282" s="92"/>
      <c r="P1282" s="230">
        <f>O1282*H1282</f>
        <v>0</v>
      </c>
      <c r="Q1282" s="230">
        <v>0.00018000000000000001</v>
      </c>
      <c r="R1282" s="230">
        <f>Q1282*H1282</f>
        <v>0.0027000000000000001</v>
      </c>
      <c r="S1282" s="230">
        <v>0</v>
      </c>
      <c r="T1282" s="231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32" t="s">
        <v>438</v>
      </c>
      <c r="AT1282" s="232" t="s">
        <v>294</v>
      </c>
      <c r="AU1282" s="232" t="s">
        <v>120</v>
      </c>
      <c r="AY1282" s="18" t="s">
        <v>292</v>
      </c>
      <c r="BE1282" s="233">
        <f>IF(N1282="základní",J1282,0)</f>
        <v>0</v>
      </c>
      <c r="BF1282" s="233">
        <f>IF(N1282="snížená",J1282,0)</f>
        <v>0</v>
      </c>
      <c r="BG1282" s="233">
        <f>IF(N1282="zákl. přenesená",J1282,0)</f>
        <v>0</v>
      </c>
      <c r="BH1282" s="233">
        <f>IF(N1282="sníž. přenesená",J1282,0)</f>
        <v>0</v>
      </c>
      <c r="BI1282" s="233">
        <f>IF(N1282="nulová",J1282,0)</f>
        <v>0</v>
      </c>
      <c r="BJ1282" s="18" t="s">
        <v>120</v>
      </c>
      <c r="BK1282" s="233">
        <f>ROUND(I1282*H1282,2)</f>
        <v>0</v>
      </c>
      <c r="BL1282" s="18" t="s">
        <v>438</v>
      </c>
      <c r="BM1282" s="232" t="s">
        <v>1566</v>
      </c>
    </row>
    <row r="1283" s="2" customFormat="1" ht="16.5" customHeight="1">
      <c r="A1283" s="39"/>
      <c r="B1283" s="40"/>
      <c r="C1283" s="221" t="s">
        <v>1567</v>
      </c>
      <c r="D1283" s="221" t="s">
        <v>294</v>
      </c>
      <c r="E1283" s="222" t="s">
        <v>1568</v>
      </c>
      <c r="F1283" s="223" t="s">
        <v>1569</v>
      </c>
      <c r="G1283" s="224" t="s">
        <v>581</v>
      </c>
      <c r="H1283" s="225">
        <v>1749.5999999999999</v>
      </c>
      <c r="I1283" s="226"/>
      <c r="J1283" s="227">
        <f>ROUND(I1283*H1283,2)</f>
        <v>0</v>
      </c>
      <c r="K1283" s="223" t="s">
        <v>298</v>
      </c>
      <c r="L1283" s="45"/>
      <c r="M1283" s="228" t="s">
        <v>1</v>
      </c>
      <c r="N1283" s="229" t="s">
        <v>43</v>
      </c>
      <c r="O1283" s="92"/>
      <c r="P1283" s="230">
        <f>O1283*H1283</f>
        <v>0</v>
      </c>
      <c r="Q1283" s="230">
        <v>1.0000000000000001E-05</v>
      </c>
      <c r="R1283" s="230">
        <f>Q1283*H1283</f>
        <v>0.017496000000000001</v>
      </c>
      <c r="S1283" s="230">
        <v>0</v>
      </c>
      <c r="T1283" s="231">
        <f>S1283*H1283</f>
        <v>0</v>
      </c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R1283" s="232" t="s">
        <v>438</v>
      </c>
      <c r="AT1283" s="232" t="s">
        <v>294</v>
      </c>
      <c r="AU1283" s="232" t="s">
        <v>120</v>
      </c>
      <c r="AY1283" s="18" t="s">
        <v>292</v>
      </c>
      <c r="BE1283" s="233">
        <f>IF(N1283="základní",J1283,0)</f>
        <v>0</v>
      </c>
      <c r="BF1283" s="233">
        <f>IF(N1283="snížená",J1283,0)</f>
        <v>0</v>
      </c>
      <c r="BG1283" s="233">
        <f>IF(N1283="zákl. přenesená",J1283,0)</f>
        <v>0</v>
      </c>
      <c r="BH1283" s="233">
        <f>IF(N1283="sníž. přenesená",J1283,0)</f>
        <v>0</v>
      </c>
      <c r="BI1283" s="233">
        <f>IF(N1283="nulová",J1283,0)</f>
        <v>0</v>
      </c>
      <c r="BJ1283" s="18" t="s">
        <v>120</v>
      </c>
      <c r="BK1283" s="233">
        <f>ROUND(I1283*H1283,2)</f>
        <v>0</v>
      </c>
      <c r="BL1283" s="18" t="s">
        <v>438</v>
      </c>
      <c r="BM1283" s="232" t="s">
        <v>1570</v>
      </c>
    </row>
    <row r="1284" s="14" customFormat="1">
      <c r="A1284" s="14"/>
      <c r="B1284" s="245"/>
      <c r="C1284" s="246"/>
      <c r="D1284" s="236" t="s">
        <v>301</v>
      </c>
      <c r="E1284" s="246"/>
      <c r="F1284" s="248" t="s">
        <v>1571</v>
      </c>
      <c r="G1284" s="246"/>
      <c r="H1284" s="249">
        <v>1749.5999999999999</v>
      </c>
      <c r="I1284" s="250"/>
      <c r="J1284" s="246"/>
      <c r="K1284" s="246"/>
      <c r="L1284" s="251"/>
      <c r="M1284" s="252"/>
      <c r="N1284" s="253"/>
      <c r="O1284" s="253"/>
      <c r="P1284" s="253"/>
      <c r="Q1284" s="253"/>
      <c r="R1284" s="253"/>
      <c r="S1284" s="253"/>
      <c r="T1284" s="25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5" t="s">
        <v>301</v>
      </c>
      <c r="AU1284" s="255" t="s">
        <v>120</v>
      </c>
      <c r="AV1284" s="14" t="s">
        <v>120</v>
      </c>
      <c r="AW1284" s="14" t="s">
        <v>4</v>
      </c>
      <c r="AX1284" s="14" t="s">
        <v>85</v>
      </c>
      <c r="AY1284" s="255" t="s">
        <v>292</v>
      </c>
    </row>
    <row r="1285" s="2" customFormat="1" ht="24.15" customHeight="1">
      <c r="A1285" s="39"/>
      <c r="B1285" s="40"/>
      <c r="C1285" s="221" t="s">
        <v>1572</v>
      </c>
      <c r="D1285" s="221" t="s">
        <v>294</v>
      </c>
      <c r="E1285" s="222" t="s">
        <v>1573</v>
      </c>
      <c r="F1285" s="223" t="s">
        <v>1574</v>
      </c>
      <c r="G1285" s="224" t="s">
        <v>297</v>
      </c>
      <c r="H1285" s="225">
        <v>406.78399999999999</v>
      </c>
      <c r="I1285" s="226"/>
      <c r="J1285" s="227">
        <f>ROUND(I1285*H1285,2)</f>
        <v>0</v>
      </c>
      <c r="K1285" s="223" t="s">
        <v>298</v>
      </c>
      <c r="L1285" s="45"/>
      <c r="M1285" s="228" t="s">
        <v>1</v>
      </c>
      <c r="N1285" s="229" t="s">
        <v>43</v>
      </c>
      <c r="O1285" s="92"/>
      <c r="P1285" s="230">
        <f>O1285*H1285</f>
        <v>0</v>
      </c>
      <c r="Q1285" s="230">
        <v>0</v>
      </c>
      <c r="R1285" s="230">
        <f>Q1285*H1285</f>
        <v>0</v>
      </c>
      <c r="S1285" s="230">
        <v>0</v>
      </c>
      <c r="T1285" s="231">
        <f>S1285*H1285</f>
        <v>0</v>
      </c>
      <c r="U1285" s="39"/>
      <c r="V1285" s="39"/>
      <c r="W1285" s="39"/>
      <c r="X1285" s="39"/>
      <c r="Y1285" s="39"/>
      <c r="Z1285" s="39"/>
      <c r="AA1285" s="39"/>
      <c r="AB1285" s="39"/>
      <c r="AC1285" s="39"/>
      <c r="AD1285" s="39"/>
      <c r="AE1285" s="39"/>
      <c r="AR1285" s="232" t="s">
        <v>438</v>
      </c>
      <c r="AT1285" s="232" t="s">
        <v>294</v>
      </c>
      <c r="AU1285" s="232" t="s">
        <v>120</v>
      </c>
      <c r="AY1285" s="18" t="s">
        <v>292</v>
      </c>
      <c r="BE1285" s="233">
        <f>IF(N1285="základní",J1285,0)</f>
        <v>0</v>
      </c>
      <c r="BF1285" s="233">
        <f>IF(N1285="snížená",J1285,0)</f>
        <v>0</v>
      </c>
      <c r="BG1285" s="233">
        <f>IF(N1285="zákl. přenesená",J1285,0)</f>
        <v>0</v>
      </c>
      <c r="BH1285" s="233">
        <f>IF(N1285="sníž. přenesená",J1285,0)</f>
        <v>0</v>
      </c>
      <c r="BI1285" s="233">
        <f>IF(N1285="nulová",J1285,0)</f>
        <v>0</v>
      </c>
      <c r="BJ1285" s="18" t="s">
        <v>120</v>
      </c>
      <c r="BK1285" s="233">
        <f>ROUND(I1285*H1285,2)</f>
        <v>0</v>
      </c>
      <c r="BL1285" s="18" t="s">
        <v>438</v>
      </c>
      <c r="BM1285" s="232" t="s">
        <v>1575</v>
      </c>
    </row>
    <row r="1286" s="14" customFormat="1">
      <c r="A1286" s="14"/>
      <c r="B1286" s="245"/>
      <c r="C1286" s="246"/>
      <c r="D1286" s="236" t="s">
        <v>301</v>
      </c>
      <c r="E1286" s="247" t="s">
        <v>1</v>
      </c>
      <c r="F1286" s="248" t="s">
        <v>208</v>
      </c>
      <c r="G1286" s="246"/>
      <c r="H1286" s="249">
        <v>406.78399999999999</v>
      </c>
      <c r="I1286" s="250"/>
      <c r="J1286" s="246"/>
      <c r="K1286" s="246"/>
      <c r="L1286" s="251"/>
      <c r="M1286" s="252"/>
      <c r="N1286" s="253"/>
      <c r="O1286" s="253"/>
      <c r="P1286" s="253"/>
      <c r="Q1286" s="253"/>
      <c r="R1286" s="253"/>
      <c r="S1286" s="253"/>
      <c r="T1286" s="25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55" t="s">
        <v>301</v>
      </c>
      <c r="AU1286" s="255" t="s">
        <v>120</v>
      </c>
      <c r="AV1286" s="14" t="s">
        <v>120</v>
      </c>
      <c r="AW1286" s="14" t="s">
        <v>32</v>
      </c>
      <c r="AX1286" s="14" t="s">
        <v>85</v>
      </c>
      <c r="AY1286" s="255" t="s">
        <v>292</v>
      </c>
    </row>
    <row r="1287" s="2" customFormat="1" ht="16.5" customHeight="1">
      <c r="A1287" s="39"/>
      <c r="B1287" s="40"/>
      <c r="C1287" s="278" t="s">
        <v>1576</v>
      </c>
      <c r="D1287" s="278" t="s">
        <v>626</v>
      </c>
      <c r="E1287" s="279" t="s">
        <v>1577</v>
      </c>
      <c r="F1287" s="280" t="s">
        <v>1578</v>
      </c>
      <c r="G1287" s="281" t="s">
        <v>297</v>
      </c>
      <c r="H1287" s="282">
        <v>447.46199999999999</v>
      </c>
      <c r="I1287" s="283"/>
      <c r="J1287" s="284">
        <f>ROUND(I1287*H1287,2)</f>
        <v>0</v>
      </c>
      <c r="K1287" s="280" t="s">
        <v>298</v>
      </c>
      <c r="L1287" s="285"/>
      <c r="M1287" s="286" t="s">
        <v>1</v>
      </c>
      <c r="N1287" s="287" t="s">
        <v>43</v>
      </c>
      <c r="O1287" s="92"/>
      <c r="P1287" s="230">
        <f>O1287*H1287</f>
        <v>0</v>
      </c>
      <c r="Q1287" s="230">
        <v>0.00029999999999999997</v>
      </c>
      <c r="R1287" s="230">
        <f>Q1287*H1287</f>
        <v>0.13423859999999999</v>
      </c>
      <c r="S1287" s="230">
        <v>0</v>
      </c>
      <c r="T1287" s="231">
        <f>S1287*H1287</f>
        <v>0</v>
      </c>
      <c r="U1287" s="39"/>
      <c r="V1287" s="39"/>
      <c r="W1287" s="39"/>
      <c r="X1287" s="39"/>
      <c r="Y1287" s="39"/>
      <c r="Z1287" s="39"/>
      <c r="AA1287" s="39"/>
      <c r="AB1287" s="39"/>
      <c r="AC1287" s="39"/>
      <c r="AD1287" s="39"/>
      <c r="AE1287" s="39"/>
      <c r="AR1287" s="232" t="s">
        <v>573</v>
      </c>
      <c r="AT1287" s="232" t="s">
        <v>626</v>
      </c>
      <c r="AU1287" s="232" t="s">
        <v>120</v>
      </c>
      <c r="AY1287" s="18" t="s">
        <v>292</v>
      </c>
      <c r="BE1287" s="233">
        <f>IF(N1287="základní",J1287,0)</f>
        <v>0</v>
      </c>
      <c r="BF1287" s="233">
        <f>IF(N1287="snížená",J1287,0)</f>
        <v>0</v>
      </c>
      <c r="BG1287" s="233">
        <f>IF(N1287="zákl. přenesená",J1287,0)</f>
        <v>0</v>
      </c>
      <c r="BH1287" s="233">
        <f>IF(N1287="sníž. přenesená",J1287,0)</f>
        <v>0</v>
      </c>
      <c r="BI1287" s="233">
        <f>IF(N1287="nulová",J1287,0)</f>
        <v>0</v>
      </c>
      <c r="BJ1287" s="18" t="s">
        <v>120</v>
      </c>
      <c r="BK1287" s="233">
        <f>ROUND(I1287*H1287,2)</f>
        <v>0</v>
      </c>
      <c r="BL1287" s="18" t="s">
        <v>438</v>
      </c>
      <c r="BM1287" s="232" t="s">
        <v>1579</v>
      </c>
    </row>
    <row r="1288" s="14" customFormat="1">
      <c r="A1288" s="14"/>
      <c r="B1288" s="245"/>
      <c r="C1288" s="246"/>
      <c r="D1288" s="236" t="s">
        <v>301</v>
      </c>
      <c r="E1288" s="246"/>
      <c r="F1288" s="248" t="s">
        <v>1580</v>
      </c>
      <c r="G1288" s="246"/>
      <c r="H1288" s="249">
        <v>447.46199999999999</v>
      </c>
      <c r="I1288" s="250"/>
      <c r="J1288" s="246"/>
      <c r="K1288" s="246"/>
      <c r="L1288" s="251"/>
      <c r="M1288" s="252"/>
      <c r="N1288" s="253"/>
      <c r="O1288" s="253"/>
      <c r="P1288" s="253"/>
      <c r="Q1288" s="253"/>
      <c r="R1288" s="253"/>
      <c r="S1288" s="253"/>
      <c r="T1288" s="25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55" t="s">
        <v>301</v>
      </c>
      <c r="AU1288" s="255" t="s">
        <v>120</v>
      </c>
      <c r="AV1288" s="14" t="s">
        <v>120</v>
      </c>
      <c r="AW1288" s="14" t="s">
        <v>4</v>
      </c>
      <c r="AX1288" s="14" t="s">
        <v>85</v>
      </c>
      <c r="AY1288" s="255" t="s">
        <v>292</v>
      </c>
    </row>
    <row r="1289" s="2" customFormat="1" ht="16.5" customHeight="1">
      <c r="A1289" s="39"/>
      <c r="B1289" s="40"/>
      <c r="C1289" s="221" t="s">
        <v>1581</v>
      </c>
      <c r="D1289" s="221" t="s">
        <v>294</v>
      </c>
      <c r="E1289" s="222" t="s">
        <v>1582</v>
      </c>
      <c r="F1289" s="223" t="s">
        <v>1583</v>
      </c>
      <c r="G1289" s="224" t="s">
        <v>337</v>
      </c>
      <c r="H1289" s="225">
        <v>20</v>
      </c>
      <c r="I1289" s="226"/>
      <c r="J1289" s="227">
        <f>ROUND(I1289*H1289,2)</f>
        <v>0</v>
      </c>
      <c r="K1289" s="223" t="s">
        <v>298</v>
      </c>
      <c r="L1289" s="45"/>
      <c r="M1289" s="228" t="s">
        <v>1</v>
      </c>
      <c r="N1289" s="229" t="s">
        <v>43</v>
      </c>
      <c r="O1289" s="92"/>
      <c r="P1289" s="230">
        <f>O1289*H1289</f>
        <v>0</v>
      </c>
      <c r="Q1289" s="230">
        <v>0</v>
      </c>
      <c r="R1289" s="230">
        <f>Q1289*H1289</f>
        <v>0</v>
      </c>
      <c r="S1289" s="230">
        <v>0</v>
      </c>
      <c r="T1289" s="231">
        <f>S1289*H1289</f>
        <v>0</v>
      </c>
      <c r="U1289" s="39"/>
      <c r="V1289" s="39"/>
      <c r="W1289" s="39"/>
      <c r="X1289" s="39"/>
      <c r="Y1289" s="39"/>
      <c r="Z1289" s="39"/>
      <c r="AA1289" s="39"/>
      <c r="AB1289" s="39"/>
      <c r="AC1289" s="39"/>
      <c r="AD1289" s="39"/>
      <c r="AE1289" s="39"/>
      <c r="AR1289" s="232" t="s">
        <v>338</v>
      </c>
      <c r="AT1289" s="232" t="s">
        <v>294</v>
      </c>
      <c r="AU1289" s="232" t="s">
        <v>120</v>
      </c>
      <c r="AY1289" s="18" t="s">
        <v>292</v>
      </c>
      <c r="BE1289" s="233">
        <f>IF(N1289="základní",J1289,0)</f>
        <v>0</v>
      </c>
      <c r="BF1289" s="233">
        <f>IF(N1289="snížená",J1289,0)</f>
        <v>0</v>
      </c>
      <c r="BG1289" s="233">
        <f>IF(N1289="zákl. přenesená",J1289,0)</f>
        <v>0</v>
      </c>
      <c r="BH1289" s="233">
        <f>IF(N1289="sníž. přenesená",J1289,0)</f>
        <v>0</v>
      </c>
      <c r="BI1289" s="233">
        <f>IF(N1289="nulová",J1289,0)</f>
        <v>0</v>
      </c>
      <c r="BJ1289" s="18" t="s">
        <v>120</v>
      </c>
      <c r="BK1289" s="233">
        <f>ROUND(I1289*H1289,2)</f>
        <v>0</v>
      </c>
      <c r="BL1289" s="18" t="s">
        <v>338</v>
      </c>
      <c r="BM1289" s="232" t="s">
        <v>1584</v>
      </c>
    </row>
    <row r="1290" s="14" customFormat="1">
      <c r="A1290" s="14"/>
      <c r="B1290" s="245"/>
      <c r="C1290" s="246"/>
      <c r="D1290" s="236" t="s">
        <v>301</v>
      </c>
      <c r="E1290" s="247" t="s">
        <v>1</v>
      </c>
      <c r="F1290" s="248" t="s">
        <v>1585</v>
      </c>
      <c r="G1290" s="246"/>
      <c r="H1290" s="249">
        <v>20</v>
      </c>
      <c r="I1290" s="250"/>
      <c r="J1290" s="246"/>
      <c r="K1290" s="246"/>
      <c r="L1290" s="251"/>
      <c r="M1290" s="252"/>
      <c r="N1290" s="253"/>
      <c r="O1290" s="253"/>
      <c r="P1290" s="253"/>
      <c r="Q1290" s="253"/>
      <c r="R1290" s="253"/>
      <c r="S1290" s="253"/>
      <c r="T1290" s="25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T1290" s="255" t="s">
        <v>301</v>
      </c>
      <c r="AU1290" s="255" t="s">
        <v>120</v>
      </c>
      <c r="AV1290" s="14" t="s">
        <v>120</v>
      </c>
      <c r="AW1290" s="14" t="s">
        <v>32</v>
      </c>
      <c r="AX1290" s="14" t="s">
        <v>85</v>
      </c>
      <c r="AY1290" s="255" t="s">
        <v>292</v>
      </c>
    </row>
    <row r="1291" s="2" customFormat="1" ht="24.15" customHeight="1">
      <c r="A1291" s="39"/>
      <c r="B1291" s="40"/>
      <c r="C1291" s="221" t="s">
        <v>1586</v>
      </c>
      <c r="D1291" s="221" t="s">
        <v>294</v>
      </c>
      <c r="E1291" s="222" t="s">
        <v>1587</v>
      </c>
      <c r="F1291" s="223" t="s">
        <v>1588</v>
      </c>
      <c r="G1291" s="224" t="s">
        <v>365</v>
      </c>
      <c r="H1291" s="225">
        <v>52.639000000000003</v>
      </c>
      <c r="I1291" s="226"/>
      <c r="J1291" s="227">
        <f>ROUND(I1291*H1291,2)</f>
        <v>0</v>
      </c>
      <c r="K1291" s="223" t="s">
        <v>298</v>
      </c>
      <c r="L1291" s="45"/>
      <c r="M1291" s="228" t="s">
        <v>1</v>
      </c>
      <c r="N1291" s="229" t="s">
        <v>43</v>
      </c>
      <c r="O1291" s="92"/>
      <c r="P1291" s="230">
        <f>O1291*H1291</f>
        <v>0</v>
      </c>
      <c r="Q1291" s="230">
        <v>0</v>
      </c>
      <c r="R1291" s="230">
        <f>Q1291*H1291</f>
        <v>0</v>
      </c>
      <c r="S1291" s="230">
        <v>0</v>
      </c>
      <c r="T1291" s="231">
        <f>S1291*H1291</f>
        <v>0</v>
      </c>
      <c r="U1291" s="39"/>
      <c r="V1291" s="39"/>
      <c r="W1291" s="39"/>
      <c r="X1291" s="39"/>
      <c r="Y1291" s="39"/>
      <c r="Z1291" s="39"/>
      <c r="AA1291" s="39"/>
      <c r="AB1291" s="39"/>
      <c r="AC1291" s="39"/>
      <c r="AD1291" s="39"/>
      <c r="AE1291" s="39"/>
      <c r="AR1291" s="232" t="s">
        <v>438</v>
      </c>
      <c r="AT1291" s="232" t="s">
        <v>294</v>
      </c>
      <c r="AU1291" s="232" t="s">
        <v>120</v>
      </c>
      <c r="AY1291" s="18" t="s">
        <v>292</v>
      </c>
      <c r="BE1291" s="233">
        <f>IF(N1291="základní",J1291,0)</f>
        <v>0</v>
      </c>
      <c r="BF1291" s="233">
        <f>IF(N1291="snížená",J1291,0)</f>
        <v>0</v>
      </c>
      <c r="BG1291" s="233">
        <f>IF(N1291="zákl. přenesená",J1291,0)</f>
        <v>0</v>
      </c>
      <c r="BH1291" s="233">
        <f>IF(N1291="sníž. přenesená",J1291,0)</f>
        <v>0</v>
      </c>
      <c r="BI1291" s="233">
        <f>IF(N1291="nulová",J1291,0)</f>
        <v>0</v>
      </c>
      <c r="BJ1291" s="18" t="s">
        <v>120</v>
      </c>
      <c r="BK1291" s="233">
        <f>ROUND(I1291*H1291,2)</f>
        <v>0</v>
      </c>
      <c r="BL1291" s="18" t="s">
        <v>438</v>
      </c>
      <c r="BM1291" s="232" t="s">
        <v>1589</v>
      </c>
    </row>
    <row r="1292" s="12" customFormat="1" ht="22.8" customHeight="1">
      <c r="A1292" s="12"/>
      <c r="B1292" s="205"/>
      <c r="C1292" s="206"/>
      <c r="D1292" s="207" t="s">
        <v>76</v>
      </c>
      <c r="E1292" s="219" t="s">
        <v>1590</v>
      </c>
      <c r="F1292" s="219" t="s">
        <v>1591</v>
      </c>
      <c r="G1292" s="206"/>
      <c r="H1292" s="206"/>
      <c r="I1292" s="209"/>
      <c r="J1292" s="220">
        <f>BK1292</f>
        <v>0</v>
      </c>
      <c r="K1292" s="206"/>
      <c r="L1292" s="211"/>
      <c r="M1292" s="212"/>
      <c r="N1292" s="213"/>
      <c r="O1292" s="213"/>
      <c r="P1292" s="214">
        <f>SUM(P1293:P1418)</f>
        <v>0</v>
      </c>
      <c r="Q1292" s="213"/>
      <c r="R1292" s="214">
        <f>SUM(R1293:R1418)</f>
        <v>313.06179880000002</v>
      </c>
      <c r="S1292" s="213"/>
      <c r="T1292" s="215">
        <f>SUM(T1293:T1418)</f>
        <v>0</v>
      </c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R1292" s="216" t="s">
        <v>120</v>
      </c>
      <c r="AT1292" s="217" t="s">
        <v>76</v>
      </c>
      <c r="AU1292" s="217" t="s">
        <v>85</v>
      </c>
      <c r="AY1292" s="216" t="s">
        <v>292</v>
      </c>
      <c r="BK1292" s="218">
        <f>SUM(BK1293:BK1418)</f>
        <v>0</v>
      </c>
    </row>
    <row r="1293" s="2" customFormat="1" ht="24.15" customHeight="1">
      <c r="A1293" s="39"/>
      <c r="B1293" s="40"/>
      <c r="C1293" s="221" t="s">
        <v>1592</v>
      </c>
      <c r="D1293" s="221" t="s">
        <v>294</v>
      </c>
      <c r="E1293" s="222" t="s">
        <v>1593</v>
      </c>
      <c r="F1293" s="223" t="s">
        <v>1594</v>
      </c>
      <c r="G1293" s="224" t="s">
        <v>297</v>
      </c>
      <c r="H1293" s="225">
        <v>4112.973</v>
      </c>
      <c r="I1293" s="226"/>
      <c r="J1293" s="227">
        <f>ROUND(I1293*H1293,2)</f>
        <v>0</v>
      </c>
      <c r="K1293" s="223" t="s">
        <v>298</v>
      </c>
      <c r="L1293" s="45"/>
      <c r="M1293" s="228" t="s">
        <v>1</v>
      </c>
      <c r="N1293" s="229" t="s">
        <v>43</v>
      </c>
      <c r="O1293" s="92"/>
      <c r="P1293" s="230">
        <f>O1293*H1293</f>
        <v>0</v>
      </c>
      <c r="Q1293" s="230">
        <v>0</v>
      </c>
      <c r="R1293" s="230">
        <f>Q1293*H1293</f>
        <v>0</v>
      </c>
      <c r="S1293" s="230">
        <v>0</v>
      </c>
      <c r="T1293" s="231">
        <f>S1293*H1293</f>
        <v>0</v>
      </c>
      <c r="U1293" s="39"/>
      <c r="V1293" s="39"/>
      <c r="W1293" s="39"/>
      <c r="X1293" s="39"/>
      <c r="Y1293" s="39"/>
      <c r="Z1293" s="39"/>
      <c r="AA1293" s="39"/>
      <c r="AB1293" s="39"/>
      <c r="AC1293" s="39"/>
      <c r="AD1293" s="39"/>
      <c r="AE1293" s="39"/>
      <c r="AR1293" s="232" t="s">
        <v>438</v>
      </c>
      <c r="AT1293" s="232" t="s">
        <v>294</v>
      </c>
      <c r="AU1293" s="232" t="s">
        <v>120</v>
      </c>
      <c r="AY1293" s="18" t="s">
        <v>292</v>
      </c>
      <c r="BE1293" s="233">
        <f>IF(N1293="základní",J1293,0)</f>
        <v>0</v>
      </c>
      <c r="BF1293" s="233">
        <f>IF(N1293="snížená",J1293,0)</f>
        <v>0</v>
      </c>
      <c r="BG1293" s="233">
        <f>IF(N1293="zákl. přenesená",J1293,0)</f>
        <v>0</v>
      </c>
      <c r="BH1293" s="233">
        <f>IF(N1293="sníž. přenesená",J1293,0)</f>
        <v>0</v>
      </c>
      <c r="BI1293" s="233">
        <f>IF(N1293="nulová",J1293,0)</f>
        <v>0</v>
      </c>
      <c r="BJ1293" s="18" t="s">
        <v>120</v>
      </c>
      <c r="BK1293" s="233">
        <f>ROUND(I1293*H1293,2)</f>
        <v>0</v>
      </c>
      <c r="BL1293" s="18" t="s">
        <v>438</v>
      </c>
      <c r="BM1293" s="232" t="s">
        <v>1595</v>
      </c>
    </row>
    <row r="1294" s="13" customFormat="1">
      <c r="A1294" s="13"/>
      <c r="B1294" s="234"/>
      <c r="C1294" s="235"/>
      <c r="D1294" s="236" t="s">
        <v>301</v>
      </c>
      <c r="E1294" s="237" t="s">
        <v>1</v>
      </c>
      <c r="F1294" s="238" t="s">
        <v>1596</v>
      </c>
      <c r="G1294" s="235"/>
      <c r="H1294" s="237" t="s">
        <v>1</v>
      </c>
      <c r="I1294" s="239"/>
      <c r="J1294" s="235"/>
      <c r="K1294" s="235"/>
      <c r="L1294" s="240"/>
      <c r="M1294" s="241"/>
      <c r="N1294" s="242"/>
      <c r="O1294" s="242"/>
      <c r="P1294" s="242"/>
      <c r="Q1294" s="242"/>
      <c r="R1294" s="242"/>
      <c r="S1294" s="242"/>
      <c r="T1294" s="243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4" t="s">
        <v>301</v>
      </c>
      <c r="AU1294" s="244" t="s">
        <v>120</v>
      </c>
      <c r="AV1294" s="13" t="s">
        <v>85</v>
      </c>
      <c r="AW1294" s="13" t="s">
        <v>32</v>
      </c>
      <c r="AX1294" s="13" t="s">
        <v>77</v>
      </c>
      <c r="AY1294" s="244" t="s">
        <v>292</v>
      </c>
    </row>
    <row r="1295" s="14" customFormat="1">
      <c r="A1295" s="14"/>
      <c r="B1295" s="245"/>
      <c r="C1295" s="246"/>
      <c r="D1295" s="236" t="s">
        <v>301</v>
      </c>
      <c r="E1295" s="247" t="s">
        <v>1</v>
      </c>
      <c r="F1295" s="248" t="s">
        <v>1597</v>
      </c>
      <c r="G1295" s="246"/>
      <c r="H1295" s="249">
        <v>2934.3389999999999</v>
      </c>
      <c r="I1295" s="250"/>
      <c r="J1295" s="246"/>
      <c r="K1295" s="246"/>
      <c r="L1295" s="251"/>
      <c r="M1295" s="252"/>
      <c r="N1295" s="253"/>
      <c r="O1295" s="253"/>
      <c r="P1295" s="253"/>
      <c r="Q1295" s="253"/>
      <c r="R1295" s="253"/>
      <c r="S1295" s="253"/>
      <c r="T1295" s="25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55" t="s">
        <v>301</v>
      </c>
      <c r="AU1295" s="255" t="s">
        <v>120</v>
      </c>
      <c r="AV1295" s="14" t="s">
        <v>120</v>
      </c>
      <c r="AW1295" s="14" t="s">
        <v>32</v>
      </c>
      <c r="AX1295" s="14" t="s">
        <v>77</v>
      </c>
      <c r="AY1295" s="255" t="s">
        <v>292</v>
      </c>
    </row>
    <row r="1296" s="14" customFormat="1">
      <c r="A1296" s="14"/>
      <c r="B1296" s="245"/>
      <c r="C1296" s="246"/>
      <c r="D1296" s="236" t="s">
        <v>301</v>
      </c>
      <c r="E1296" s="247" t="s">
        <v>1</v>
      </c>
      <c r="F1296" s="248" t="s">
        <v>1598</v>
      </c>
      <c r="G1296" s="246"/>
      <c r="H1296" s="249">
        <v>590.78999999999996</v>
      </c>
      <c r="I1296" s="250"/>
      <c r="J1296" s="246"/>
      <c r="K1296" s="246"/>
      <c r="L1296" s="251"/>
      <c r="M1296" s="252"/>
      <c r="N1296" s="253"/>
      <c r="O1296" s="253"/>
      <c r="P1296" s="253"/>
      <c r="Q1296" s="253"/>
      <c r="R1296" s="253"/>
      <c r="S1296" s="253"/>
      <c r="T1296" s="25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T1296" s="255" t="s">
        <v>301</v>
      </c>
      <c r="AU1296" s="255" t="s">
        <v>120</v>
      </c>
      <c r="AV1296" s="14" t="s">
        <v>120</v>
      </c>
      <c r="AW1296" s="14" t="s">
        <v>32</v>
      </c>
      <c r="AX1296" s="14" t="s">
        <v>77</v>
      </c>
      <c r="AY1296" s="255" t="s">
        <v>292</v>
      </c>
    </row>
    <row r="1297" s="16" customFormat="1">
      <c r="A1297" s="16"/>
      <c r="B1297" s="267"/>
      <c r="C1297" s="268"/>
      <c r="D1297" s="236" t="s">
        <v>301</v>
      </c>
      <c r="E1297" s="269" t="s">
        <v>235</v>
      </c>
      <c r="F1297" s="270" t="s">
        <v>316</v>
      </c>
      <c r="G1297" s="268"/>
      <c r="H1297" s="271">
        <v>3525.1289999999999</v>
      </c>
      <c r="I1297" s="272"/>
      <c r="J1297" s="268"/>
      <c r="K1297" s="268"/>
      <c r="L1297" s="273"/>
      <c r="M1297" s="274"/>
      <c r="N1297" s="275"/>
      <c r="O1297" s="275"/>
      <c r="P1297" s="275"/>
      <c r="Q1297" s="275"/>
      <c r="R1297" s="275"/>
      <c r="S1297" s="275"/>
      <c r="T1297" s="27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T1297" s="277" t="s">
        <v>301</v>
      </c>
      <c r="AU1297" s="277" t="s">
        <v>120</v>
      </c>
      <c r="AV1297" s="16" t="s">
        <v>317</v>
      </c>
      <c r="AW1297" s="16" t="s">
        <v>32</v>
      </c>
      <c r="AX1297" s="16" t="s">
        <v>77</v>
      </c>
      <c r="AY1297" s="277" t="s">
        <v>292</v>
      </c>
    </row>
    <row r="1298" s="13" customFormat="1">
      <c r="A1298" s="13"/>
      <c r="B1298" s="234"/>
      <c r="C1298" s="235"/>
      <c r="D1298" s="236" t="s">
        <v>301</v>
      </c>
      <c r="E1298" s="237" t="s">
        <v>1</v>
      </c>
      <c r="F1298" s="238" t="s">
        <v>1599</v>
      </c>
      <c r="G1298" s="235"/>
      <c r="H1298" s="237" t="s">
        <v>1</v>
      </c>
      <c r="I1298" s="239"/>
      <c r="J1298" s="235"/>
      <c r="K1298" s="235"/>
      <c r="L1298" s="240"/>
      <c r="M1298" s="241"/>
      <c r="N1298" s="242"/>
      <c r="O1298" s="242"/>
      <c r="P1298" s="242"/>
      <c r="Q1298" s="242"/>
      <c r="R1298" s="242"/>
      <c r="S1298" s="242"/>
      <c r="T1298" s="243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4" t="s">
        <v>301</v>
      </c>
      <c r="AU1298" s="244" t="s">
        <v>120</v>
      </c>
      <c r="AV1298" s="13" t="s">
        <v>85</v>
      </c>
      <c r="AW1298" s="13" t="s">
        <v>32</v>
      </c>
      <c r="AX1298" s="13" t="s">
        <v>77</v>
      </c>
      <c r="AY1298" s="244" t="s">
        <v>292</v>
      </c>
    </row>
    <row r="1299" s="14" customFormat="1">
      <c r="A1299" s="14"/>
      <c r="B1299" s="245"/>
      <c r="C1299" s="246"/>
      <c r="D1299" s="236" t="s">
        <v>301</v>
      </c>
      <c r="E1299" s="247" t="s">
        <v>1</v>
      </c>
      <c r="F1299" s="248" t="s">
        <v>1600</v>
      </c>
      <c r="G1299" s="246"/>
      <c r="H1299" s="249">
        <v>60.212000000000003</v>
      </c>
      <c r="I1299" s="250"/>
      <c r="J1299" s="246"/>
      <c r="K1299" s="246"/>
      <c r="L1299" s="251"/>
      <c r="M1299" s="252"/>
      <c r="N1299" s="253"/>
      <c r="O1299" s="253"/>
      <c r="P1299" s="253"/>
      <c r="Q1299" s="253"/>
      <c r="R1299" s="253"/>
      <c r="S1299" s="253"/>
      <c r="T1299" s="25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55" t="s">
        <v>301</v>
      </c>
      <c r="AU1299" s="255" t="s">
        <v>120</v>
      </c>
      <c r="AV1299" s="14" t="s">
        <v>120</v>
      </c>
      <c r="AW1299" s="14" t="s">
        <v>32</v>
      </c>
      <c r="AX1299" s="14" t="s">
        <v>77</v>
      </c>
      <c r="AY1299" s="255" t="s">
        <v>292</v>
      </c>
    </row>
    <row r="1300" s="14" customFormat="1">
      <c r="A1300" s="14"/>
      <c r="B1300" s="245"/>
      <c r="C1300" s="246"/>
      <c r="D1300" s="236" t="s">
        <v>301</v>
      </c>
      <c r="E1300" s="247" t="s">
        <v>1</v>
      </c>
      <c r="F1300" s="248" t="s">
        <v>1601</v>
      </c>
      <c r="G1300" s="246"/>
      <c r="H1300" s="249">
        <v>15.986000000000001</v>
      </c>
      <c r="I1300" s="250"/>
      <c r="J1300" s="246"/>
      <c r="K1300" s="246"/>
      <c r="L1300" s="251"/>
      <c r="M1300" s="252"/>
      <c r="N1300" s="253"/>
      <c r="O1300" s="253"/>
      <c r="P1300" s="253"/>
      <c r="Q1300" s="253"/>
      <c r="R1300" s="253"/>
      <c r="S1300" s="253"/>
      <c r="T1300" s="25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T1300" s="255" t="s">
        <v>301</v>
      </c>
      <c r="AU1300" s="255" t="s">
        <v>120</v>
      </c>
      <c r="AV1300" s="14" t="s">
        <v>120</v>
      </c>
      <c r="AW1300" s="14" t="s">
        <v>32</v>
      </c>
      <c r="AX1300" s="14" t="s">
        <v>77</v>
      </c>
      <c r="AY1300" s="255" t="s">
        <v>292</v>
      </c>
    </row>
    <row r="1301" s="14" customFormat="1">
      <c r="A1301" s="14"/>
      <c r="B1301" s="245"/>
      <c r="C1301" s="246"/>
      <c r="D1301" s="236" t="s">
        <v>301</v>
      </c>
      <c r="E1301" s="247" t="s">
        <v>1</v>
      </c>
      <c r="F1301" s="248" t="s">
        <v>1602</v>
      </c>
      <c r="G1301" s="246"/>
      <c r="H1301" s="249">
        <v>60.212000000000003</v>
      </c>
      <c r="I1301" s="250"/>
      <c r="J1301" s="246"/>
      <c r="K1301" s="246"/>
      <c r="L1301" s="251"/>
      <c r="M1301" s="252"/>
      <c r="N1301" s="253"/>
      <c r="O1301" s="253"/>
      <c r="P1301" s="253"/>
      <c r="Q1301" s="253"/>
      <c r="R1301" s="253"/>
      <c r="S1301" s="253"/>
      <c r="T1301" s="25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5" t="s">
        <v>301</v>
      </c>
      <c r="AU1301" s="255" t="s">
        <v>120</v>
      </c>
      <c r="AV1301" s="14" t="s">
        <v>120</v>
      </c>
      <c r="AW1301" s="14" t="s">
        <v>32</v>
      </c>
      <c r="AX1301" s="14" t="s">
        <v>77</v>
      </c>
      <c r="AY1301" s="255" t="s">
        <v>292</v>
      </c>
    </row>
    <row r="1302" s="14" customFormat="1">
      <c r="A1302" s="14"/>
      <c r="B1302" s="245"/>
      <c r="C1302" s="246"/>
      <c r="D1302" s="236" t="s">
        <v>301</v>
      </c>
      <c r="E1302" s="247" t="s">
        <v>1</v>
      </c>
      <c r="F1302" s="248" t="s">
        <v>1603</v>
      </c>
      <c r="G1302" s="246"/>
      <c r="H1302" s="249">
        <v>15.986000000000001</v>
      </c>
      <c r="I1302" s="250"/>
      <c r="J1302" s="246"/>
      <c r="K1302" s="246"/>
      <c r="L1302" s="251"/>
      <c r="M1302" s="252"/>
      <c r="N1302" s="253"/>
      <c r="O1302" s="253"/>
      <c r="P1302" s="253"/>
      <c r="Q1302" s="253"/>
      <c r="R1302" s="253"/>
      <c r="S1302" s="253"/>
      <c r="T1302" s="25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5" t="s">
        <v>301</v>
      </c>
      <c r="AU1302" s="255" t="s">
        <v>120</v>
      </c>
      <c r="AV1302" s="14" t="s">
        <v>120</v>
      </c>
      <c r="AW1302" s="14" t="s">
        <v>32</v>
      </c>
      <c r="AX1302" s="14" t="s">
        <v>77</v>
      </c>
      <c r="AY1302" s="255" t="s">
        <v>292</v>
      </c>
    </row>
    <row r="1303" s="14" customFormat="1">
      <c r="A1303" s="14"/>
      <c r="B1303" s="245"/>
      <c r="C1303" s="246"/>
      <c r="D1303" s="236" t="s">
        <v>301</v>
      </c>
      <c r="E1303" s="247" t="s">
        <v>1</v>
      </c>
      <c r="F1303" s="248" t="s">
        <v>1604</v>
      </c>
      <c r="G1303" s="246"/>
      <c r="H1303" s="249">
        <v>57.280000000000001</v>
      </c>
      <c r="I1303" s="250"/>
      <c r="J1303" s="246"/>
      <c r="K1303" s="246"/>
      <c r="L1303" s="251"/>
      <c r="M1303" s="252"/>
      <c r="N1303" s="253"/>
      <c r="O1303" s="253"/>
      <c r="P1303" s="253"/>
      <c r="Q1303" s="253"/>
      <c r="R1303" s="253"/>
      <c r="S1303" s="253"/>
      <c r="T1303" s="25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T1303" s="255" t="s">
        <v>301</v>
      </c>
      <c r="AU1303" s="255" t="s">
        <v>120</v>
      </c>
      <c r="AV1303" s="14" t="s">
        <v>120</v>
      </c>
      <c r="AW1303" s="14" t="s">
        <v>32</v>
      </c>
      <c r="AX1303" s="14" t="s">
        <v>77</v>
      </c>
      <c r="AY1303" s="255" t="s">
        <v>292</v>
      </c>
    </row>
    <row r="1304" s="14" customFormat="1">
      <c r="A1304" s="14"/>
      <c r="B1304" s="245"/>
      <c r="C1304" s="246"/>
      <c r="D1304" s="236" t="s">
        <v>301</v>
      </c>
      <c r="E1304" s="247" t="s">
        <v>1</v>
      </c>
      <c r="F1304" s="248" t="s">
        <v>1605</v>
      </c>
      <c r="G1304" s="246"/>
      <c r="H1304" s="249">
        <v>15.207000000000001</v>
      </c>
      <c r="I1304" s="250"/>
      <c r="J1304" s="246"/>
      <c r="K1304" s="246"/>
      <c r="L1304" s="251"/>
      <c r="M1304" s="252"/>
      <c r="N1304" s="253"/>
      <c r="O1304" s="253"/>
      <c r="P1304" s="253"/>
      <c r="Q1304" s="253"/>
      <c r="R1304" s="253"/>
      <c r="S1304" s="253"/>
      <c r="T1304" s="25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55" t="s">
        <v>301</v>
      </c>
      <c r="AU1304" s="255" t="s">
        <v>120</v>
      </c>
      <c r="AV1304" s="14" t="s">
        <v>120</v>
      </c>
      <c r="AW1304" s="14" t="s">
        <v>32</v>
      </c>
      <c r="AX1304" s="14" t="s">
        <v>77</v>
      </c>
      <c r="AY1304" s="255" t="s">
        <v>292</v>
      </c>
    </row>
    <row r="1305" s="14" customFormat="1">
      <c r="A1305" s="14"/>
      <c r="B1305" s="245"/>
      <c r="C1305" s="246"/>
      <c r="D1305" s="236" t="s">
        <v>301</v>
      </c>
      <c r="E1305" s="247" t="s">
        <v>1</v>
      </c>
      <c r="F1305" s="248" t="s">
        <v>1606</v>
      </c>
      <c r="G1305" s="246"/>
      <c r="H1305" s="249">
        <v>57.280000000000001</v>
      </c>
      <c r="I1305" s="250"/>
      <c r="J1305" s="246"/>
      <c r="K1305" s="246"/>
      <c r="L1305" s="251"/>
      <c r="M1305" s="252"/>
      <c r="N1305" s="253"/>
      <c r="O1305" s="253"/>
      <c r="P1305" s="253"/>
      <c r="Q1305" s="253"/>
      <c r="R1305" s="253"/>
      <c r="S1305" s="253"/>
      <c r="T1305" s="25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T1305" s="255" t="s">
        <v>301</v>
      </c>
      <c r="AU1305" s="255" t="s">
        <v>120</v>
      </c>
      <c r="AV1305" s="14" t="s">
        <v>120</v>
      </c>
      <c r="AW1305" s="14" t="s">
        <v>32</v>
      </c>
      <c r="AX1305" s="14" t="s">
        <v>77</v>
      </c>
      <c r="AY1305" s="255" t="s">
        <v>292</v>
      </c>
    </row>
    <row r="1306" s="14" customFormat="1">
      <c r="A1306" s="14"/>
      <c r="B1306" s="245"/>
      <c r="C1306" s="246"/>
      <c r="D1306" s="236" t="s">
        <v>301</v>
      </c>
      <c r="E1306" s="247" t="s">
        <v>1</v>
      </c>
      <c r="F1306" s="248" t="s">
        <v>1607</v>
      </c>
      <c r="G1306" s="246"/>
      <c r="H1306" s="249">
        <v>15.207000000000001</v>
      </c>
      <c r="I1306" s="250"/>
      <c r="J1306" s="246"/>
      <c r="K1306" s="246"/>
      <c r="L1306" s="251"/>
      <c r="M1306" s="252"/>
      <c r="N1306" s="253"/>
      <c r="O1306" s="253"/>
      <c r="P1306" s="253"/>
      <c r="Q1306" s="253"/>
      <c r="R1306" s="253"/>
      <c r="S1306" s="253"/>
      <c r="T1306" s="25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5" t="s">
        <v>301</v>
      </c>
      <c r="AU1306" s="255" t="s">
        <v>120</v>
      </c>
      <c r="AV1306" s="14" t="s">
        <v>120</v>
      </c>
      <c r="AW1306" s="14" t="s">
        <v>32</v>
      </c>
      <c r="AX1306" s="14" t="s">
        <v>77</v>
      </c>
      <c r="AY1306" s="255" t="s">
        <v>292</v>
      </c>
    </row>
    <row r="1307" s="14" customFormat="1">
      <c r="A1307" s="14"/>
      <c r="B1307" s="245"/>
      <c r="C1307" s="246"/>
      <c r="D1307" s="236" t="s">
        <v>301</v>
      </c>
      <c r="E1307" s="247" t="s">
        <v>1</v>
      </c>
      <c r="F1307" s="248" t="s">
        <v>1608</v>
      </c>
      <c r="G1307" s="246"/>
      <c r="H1307" s="249">
        <v>18.120000000000001</v>
      </c>
      <c r="I1307" s="250"/>
      <c r="J1307" s="246"/>
      <c r="K1307" s="246"/>
      <c r="L1307" s="251"/>
      <c r="M1307" s="252"/>
      <c r="N1307" s="253"/>
      <c r="O1307" s="253"/>
      <c r="P1307" s="253"/>
      <c r="Q1307" s="253"/>
      <c r="R1307" s="253"/>
      <c r="S1307" s="253"/>
      <c r="T1307" s="25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T1307" s="255" t="s">
        <v>301</v>
      </c>
      <c r="AU1307" s="255" t="s">
        <v>120</v>
      </c>
      <c r="AV1307" s="14" t="s">
        <v>120</v>
      </c>
      <c r="AW1307" s="14" t="s">
        <v>32</v>
      </c>
      <c r="AX1307" s="14" t="s">
        <v>77</v>
      </c>
      <c r="AY1307" s="255" t="s">
        <v>292</v>
      </c>
    </row>
    <row r="1308" s="14" customFormat="1">
      <c r="A1308" s="14"/>
      <c r="B1308" s="245"/>
      <c r="C1308" s="246"/>
      <c r="D1308" s="236" t="s">
        <v>301</v>
      </c>
      <c r="E1308" s="247" t="s">
        <v>1</v>
      </c>
      <c r="F1308" s="248" t="s">
        <v>1609</v>
      </c>
      <c r="G1308" s="246"/>
      <c r="H1308" s="249">
        <v>4.5300000000000002</v>
      </c>
      <c r="I1308" s="250"/>
      <c r="J1308" s="246"/>
      <c r="K1308" s="246"/>
      <c r="L1308" s="251"/>
      <c r="M1308" s="252"/>
      <c r="N1308" s="253"/>
      <c r="O1308" s="253"/>
      <c r="P1308" s="253"/>
      <c r="Q1308" s="253"/>
      <c r="R1308" s="253"/>
      <c r="S1308" s="253"/>
      <c r="T1308" s="25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5" t="s">
        <v>301</v>
      </c>
      <c r="AU1308" s="255" t="s">
        <v>120</v>
      </c>
      <c r="AV1308" s="14" t="s">
        <v>120</v>
      </c>
      <c r="AW1308" s="14" t="s">
        <v>32</v>
      </c>
      <c r="AX1308" s="14" t="s">
        <v>77</v>
      </c>
      <c r="AY1308" s="255" t="s">
        <v>292</v>
      </c>
    </row>
    <row r="1309" s="16" customFormat="1">
      <c r="A1309" s="16"/>
      <c r="B1309" s="267"/>
      <c r="C1309" s="268"/>
      <c r="D1309" s="236" t="s">
        <v>301</v>
      </c>
      <c r="E1309" s="269" t="s">
        <v>1</v>
      </c>
      <c r="F1309" s="270" t="s">
        <v>316</v>
      </c>
      <c r="G1309" s="268"/>
      <c r="H1309" s="271">
        <v>320.01999999999998</v>
      </c>
      <c r="I1309" s="272"/>
      <c r="J1309" s="268"/>
      <c r="K1309" s="268"/>
      <c r="L1309" s="273"/>
      <c r="M1309" s="274"/>
      <c r="N1309" s="275"/>
      <c r="O1309" s="275"/>
      <c r="P1309" s="275"/>
      <c r="Q1309" s="275"/>
      <c r="R1309" s="275"/>
      <c r="S1309" s="275"/>
      <c r="T1309" s="27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T1309" s="277" t="s">
        <v>301</v>
      </c>
      <c r="AU1309" s="277" t="s">
        <v>120</v>
      </c>
      <c r="AV1309" s="16" t="s">
        <v>317</v>
      </c>
      <c r="AW1309" s="16" t="s">
        <v>32</v>
      </c>
      <c r="AX1309" s="16" t="s">
        <v>77</v>
      </c>
      <c r="AY1309" s="277" t="s">
        <v>292</v>
      </c>
    </row>
    <row r="1310" s="13" customFormat="1">
      <c r="A1310" s="13"/>
      <c r="B1310" s="234"/>
      <c r="C1310" s="235"/>
      <c r="D1310" s="236" t="s">
        <v>301</v>
      </c>
      <c r="E1310" s="237" t="s">
        <v>1</v>
      </c>
      <c r="F1310" s="238" t="s">
        <v>1610</v>
      </c>
      <c r="G1310" s="235"/>
      <c r="H1310" s="237" t="s">
        <v>1</v>
      </c>
      <c r="I1310" s="239"/>
      <c r="J1310" s="235"/>
      <c r="K1310" s="235"/>
      <c r="L1310" s="240"/>
      <c r="M1310" s="241"/>
      <c r="N1310" s="242"/>
      <c r="O1310" s="242"/>
      <c r="P1310" s="242"/>
      <c r="Q1310" s="242"/>
      <c r="R1310" s="242"/>
      <c r="S1310" s="242"/>
      <c r="T1310" s="243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44" t="s">
        <v>301</v>
      </c>
      <c r="AU1310" s="244" t="s">
        <v>120</v>
      </c>
      <c r="AV1310" s="13" t="s">
        <v>85</v>
      </c>
      <c r="AW1310" s="13" t="s">
        <v>32</v>
      </c>
      <c r="AX1310" s="13" t="s">
        <v>77</v>
      </c>
      <c r="AY1310" s="244" t="s">
        <v>292</v>
      </c>
    </row>
    <row r="1311" s="14" customFormat="1">
      <c r="A1311" s="14"/>
      <c r="B1311" s="245"/>
      <c r="C1311" s="246"/>
      <c r="D1311" s="236" t="s">
        <v>301</v>
      </c>
      <c r="E1311" s="247" t="s">
        <v>1</v>
      </c>
      <c r="F1311" s="248" t="s">
        <v>1611</v>
      </c>
      <c r="G1311" s="246"/>
      <c r="H1311" s="249">
        <v>19.800000000000001</v>
      </c>
      <c r="I1311" s="250"/>
      <c r="J1311" s="246"/>
      <c r="K1311" s="246"/>
      <c r="L1311" s="251"/>
      <c r="M1311" s="252"/>
      <c r="N1311" s="253"/>
      <c r="O1311" s="253"/>
      <c r="P1311" s="253"/>
      <c r="Q1311" s="253"/>
      <c r="R1311" s="253"/>
      <c r="S1311" s="253"/>
      <c r="T1311" s="25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T1311" s="255" t="s">
        <v>301</v>
      </c>
      <c r="AU1311" s="255" t="s">
        <v>120</v>
      </c>
      <c r="AV1311" s="14" t="s">
        <v>120</v>
      </c>
      <c r="AW1311" s="14" t="s">
        <v>32</v>
      </c>
      <c r="AX1311" s="14" t="s">
        <v>77</v>
      </c>
      <c r="AY1311" s="255" t="s">
        <v>292</v>
      </c>
    </row>
    <row r="1312" s="14" customFormat="1">
      <c r="A1312" s="14"/>
      <c r="B1312" s="245"/>
      <c r="C1312" s="246"/>
      <c r="D1312" s="236" t="s">
        <v>301</v>
      </c>
      <c r="E1312" s="247" t="s">
        <v>1</v>
      </c>
      <c r="F1312" s="248" t="s">
        <v>1612</v>
      </c>
      <c r="G1312" s="246"/>
      <c r="H1312" s="249">
        <v>33.75</v>
      </c>
      <c r="I1312" s="250"/>
      <c r="J1312" s="246"/>
      <c r="K1312" s="246"/>
      <c r="L1312" s="251"/>
      <c r="M1312" s="252"/>
      <c r="N1312" s="253"/>
      <c r="O1312" s="253"/>
      <c r="P1312" s="253"/>
      <c r="Q1312" s="253"/>
      <c r="R1312" s="253"/>
      <c r="S1312" s="253"/>
      <c r="T1312" s="25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55" t="s">
        <v>301</v>
      </c>
      <c r="AU1312" s="255" t="s">
        <v>120</v>
      </c>
      <c r="AV1312" s="14" t="s">
        <v>120</v>
      </c>
      <c r="AW1312" s="14" t="s">
        <v>32</v>
      </c>
      <c r="AX1312" s="14" t="s">
        <v>77</v>
      </c>
      <c r="AY1312" s="255" t="s">
        <v>292</v>
      </c>
    </row>
    <row r="1313" s="16" customFormat="1">
      <c r="A1313" s="16"/>
      <c r="B1313" s="267"/>
      <c r="C1313" s="268"/>
      <c r="D1313" s="236" t="s">
        <v>301</v>
      </c>
      <c r="E1313" s="269" t="s">
        <v>1</v>
      </c>
      <c r="F1313" s="270" t="s">
        <v>316</v>
      </c>
      <c r="G1313" s="268"/>
      <c r="H1313" s="271">
        <v>53.549999999999997</v>
      </c>
      <c r="I1313" s="272"/>
      <c r="J1313" s="268"/>
      <c r="K1313" s="268"/>
      <c r="L1313" s="273"/>
      <c r="M1313" s="274"/>
      <c r="N1313" s="275"/>
      <c r="O1313" s="275"/>
      <c r="P1313" s="275"/>
      <c r="Q1313" s="275"/>
      <c r="R1313" s="275"/>
      <c r="S1313" s="275"/>
      <c r="T1313" s="27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T1313" s="277" t="s">
        <v>301</v>
      </c>
      <c r="AU1313" s="277" t="s">
        <v>120</v>
      </c>
      <c r="AV1313" s="16" t="s">
        <v>317</v>
      </c>
      <c r="AW1313" s="16" t="s">
        <v>32</v>
      </c>
      <c r="AX1313" s="16" t="s">
        <v>77</v>
      </c>
      <c r="AY1313" s="277" t="s">
        <v>292</v>
      </c>
    </row>
    <row r="1314" s="13" customFormat="1">
      <c r="A1314" s="13"/>
      <c r="B1314" s="234"/>
      <c r="C1314" s="235"/>
      <c r="D1314" s="236" t="s">
        <v>301</v>
      </c>
      <c r="E1314" s="237" t="s">
        <v>1</v>
      </c>
      <c r="F1314" s="238" t="s">
        <v>1613</v>
      </c>
      <c r="G1314" s="235"/>
      <c r="H1314" s="237" t="s">
        <v>1</v>
      </c>
      <c r="I1314" s="239"/>
      <c r="J1314" s="235"/>
      <c r="K1314" s="235"/>
      <c r="L1314" s="240"/>
      <c r="M1314" s="241"/>
      <c r="N1314" s="242"/>
      <c r="O1314" s="242"/>
      <c r="P1314" s="242"/>
      <c r="Q1314" s="242"/>
      <c r="R1314" s="242"/>
      <c r="S1314" s="242"/>
      <c r="T1314" s="243"/>
      <c r="U1314" s="13"/>
      <c r="V1314" s="13"/>
      <c r="W1314" s="13"/>
      <c r="X1314" s="13"/>
      <c r="Y1314" s="13"/>
      <c r="Z1314" s="13"/>
      <c r="AA1314" s="13"/>
      <c r="AB1314" s="13"/>
      <c r="AC1314" s="13"/>
      <c r="AD1314" s="13"/>
      <c r="AE1314" s="13"/>
      <c r="AT1314" s="244" t="s">
        <v>301</v>
      </c>
      <c r="AU1314" s="244" t="s">
        <v>120</v>
      </c>
      <c r="AV1314" s="13" t="s">
        <v>85</v>
      </c>
      <c r="AW1314" s="13" t="s">
        <v>32</v>
      </c>
      <c r="AX1314" s="13" t="s">
        <v>77</v>
      </c>
      <c r="AY1314" s="244" t="s">
        <v>292</v>
      </c>
    </row>
    <row r="1315" s="14" customFormat="1">
      <c r="A1315" s="14"/>
      <c r="B1315" s="245"/>
      <c r="C1315" s="246"/>
      <c r="D1315" s="236" t="s">
        <v>301</v>
      </c>
      <c r="E1315" s="247" t="s">
        <v>1</v>
      </c>
      <c r="F1315" s="248" t="s">
        <v>1614</v>
      </c>
      <c r="G1315" s="246"/>
      <c r="H1315" s="249">
        <v>16.538</v>
      </c>
      <c r="I1315" s="250"/>
      <c r="J1315" s="246"/>
      <c r="K1315" s="246"/>
      <c r="L1315" s="251"/>
      <c r="M1315" s="252"/>
      <c r="N1315" s="253"/>
      <c r="O1315" s="253"/>
      <c r="P1315" s="253"/>
      <c r="Q1315" s="253"/>
      <c r="R1315" s="253"/>
      <c r="S1315" s="253"/>
      <c r="T1315" s="25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T1315" s="255" t="s">
        <v>301</v>
      </c>
      <c r="AU1315" s="255" t="s">
        <v>120</v>
      </c>
      <c r="AV1315" s="14" t="s">
        <v>120</v>
      </c>
      <c r="AW1315" s="14" t="s">
        <v>32</v>
      </c>
      <c r="AX1315" s="14" t="s">
        <v>77</v>
      </c>
      <c r="AY1315" s="255" t="s">
        <v>292</v>
      </c>
    </row>
    <row r="1316" s="14" customFormat="1">
      <c r="A1316" s="14"/>
      <c r="B1316" s="245"/>
      <c r="C1316" s="246"/>
      <c r="D1316" s="236" t="s">
        <v>301</v>
      </c>
      <c r="E1316" s="247" t="s">
        <v>1</v>
      </c>
      <c r="F1316" s="248" t="s">
        <v>1615</v>
      </c>
      <c r="G1316" s="246"/>
      <c r="H1316" s="249">
        <v>16.538</v>
      </c>
      <c r="I1316" s="250"/>
      <c r="J1316" s="246"/>
      <c r="K1316" s="246"/>
      <c r="L1316" s="251"/>
      <c r="M1316" s="252"/>
      <c r="N1316" s="253"/>
      <c r="O1316" s="253"/>
      <c r="P1316" s="253"/>
      <c r="Q1316" s="253"/>
      <c r="R1316" s="253"/>
      <c r="S1316" s="253"/>
      <c r="T1316" s="25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T1316" s="255" t="s">
        <v>301</v>
      </c>
      <c r="AU1316" s="255" t="s">
        <v>120</v>
      </c>
      <c r="AV1316" s="14" t="s">
        <v>120</v>
      </c>
      <c r="AW1316" s="14" t="s">
        <v>32</v>
      </c>
      <c r="AX1316" s="14" t="s">
        <v>77</v>
      </c>
      <c r="AY1316" s="255" t="s">
        <v>292</v>
      </c>
    </row>
    <row r="1317" s="14" customFormat="1">
      <c r="A1317" s="14"/>
      <c r="B1317" s="245"/>
      <c r="C1317" s="246"/>
      <c r="D1317" s="236" t="s">
        <v>301</v>
      </c>
      <c r="E1317" s="247" t="s">
        <v>1</v>
      </c>
      <c r="F1317" s="248" t="s">
        <v>1616</v>
      </c>
      <c r="G1317" s="246"/>
      <c r="H1317" s="249">
        <v>16.538</v>
      </c>
      <c r="I1317" s="250"/>
      <c r="J1317" s="246"/>
      <c r="K1317" s="246"/>
      <c r="L1317" s="251"/>
      <c r="M1317" s="252"/>
      <c r="N1317" s="253"/>
      <c r="O1317" s="253"/>
      <c r="P1317" s="253"/>
      <c r="Q1317" s="253"/>
      <c r="R1317" s="253"/>
      <c r="S1317" s="253"/>
      <c r="T1317" s="25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T1317" s="255" t="s">
        <v>301</v>
      </c>
      <c r="AU1317" s="255" t="s">
        <v>120</v>
      </c>
      <c r="AV1317" s="14" t="s">
        <v>120</v>
      </c>
      <c r="AW1317" s="14" t="s">
        <v>32</v>
      </c>
      <c r="AX1317" s="14" t="s">
        <v>77</v>
      </c>
      <c r="AY1317" s="255" t="s">
        <v>292</v>
      </c>
    </row>
    <row r="1318" s="14" customFormat="1">
      <c r="A1318" s="14"/>
      <c r="B1318" s="245"/>
      <c r="C1318" s="246"/>
      <c r="D1318" s="236" t="s">
        <v>301</v>
      </c>
      <c r="E1318" s="247" t="s">
        <v>1</v>
      </c>
      <c r="F1318" s="248" t="s">
        <v>1617</v>
      </c>
      <c r="G1318" s="246"/>
      <c r="H1318" s="249">
        <v>16.538</v>
      </c>
      <c r="I1318" s="250"/>
      <c r="J1318" s="246"/>
      <c r="K1318" s="246"/>
      <c r="L1318" s="251"/>
      <c r="M1318" s="252"/>
      <c r="N1318" s="253"/>
      <c r="O1318" s="253"/>
      <c r="P1318" s="253"/>
      <c r="Q1318" s="253"/>
      <c r="R1318" s="253"/>
      <c r="S1318" s="253"/>
      <c r="T1318" s="25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55" t="s">
        <v>301</v>
      </c>
      <c r="AU1318" s="255" t="s">
        <v>120</v>
      </c>
      <c r="AV1318" s="14" t="s">
        <v>120</v>
      </c>
      <c r="AW1318" s="14" t="s">
        <v>32</v>
      </c>
      <c r="AX1318" s="14" t="s">
        <v>77</v>
      </c>
      <c r="AY1318" s="255" t="s">
        <v>292</v>
      </c>
    </row>
    <row r="1319" s="16" customFormat="1">
      <c r="A1319" s="16"/>
      <c r="B1319" s="267"/>
      <c r="C1319" s="268"/>
      <c r="D1319" s="236" t="s">
        <v>301</v>
      </c>
      <c r="E1319" s="269" t="s">
        <v>1</v>
      </c>
      <c r="F1319" s="270" t="s">
        <v>316</v>
      </c>
      <c r="G1319" s="268"/>
      <c r="H1319" s="271">
        <v>66.152000000000001</v>
      </c>
      <c r="I1319" s="272"/>
      <c r="J1319" s="268"/>
      <c r="K1319" s="268"/>
      <c r="L1319" s="273"/>
      <c r="M1319" s="274"/>
      <c r="N1319" s="275"/>
      <c r="O1319" s="275"/>
      <c r="P1319" s="275"/>
      <c r="Q1319" s="275"/>
      <c r="R1319" s="275"/>
      <c r="S1319" s="275"/>
      <c r="T1319" s="27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T1319" s="277" t="s">
        <v>301</v>
      </c>
      <c r="AU1319" s="277" t="s">
        <v>120</v>
      </c>
      <c r="AV1319" s="16" t="s">
        <v>317</v>
      </c>
      <c r="AW1319" s="16" t="s">
        <v>32</v>
      </c>
      <c r="AX1319" s="16" t="s">
        <v>77</v>
      </c>
      <c r="AY1319" s="277" t="s">
        <v>292</v>
      </c>
    </row>
    <row r="1320" s="13" customFormat="1">
      <c r="A1320" s="13"/>
      <c r="B1320" s="234"/>
      <c r="C1320" s="235"/>
      <c r="D1320" s="236" t="s">
        <v>301</v>
      </c>
      <c r="E1320" s="237" t="s">
        <v>1</v>
      </c>
      <c r="F1320" s="238" t="s">
        <v>1618</v>
      </c>
      <c r="G1320" s="235"/>
      <c r="H1320" s="237" t="s">
        <v>1</v>
      </c>
      <c r="I1320" s="239"/>
      <c r="J1320" s="235"/>
      <c r="K1320" s="235"/>
      <c r="L1320" s="240"/>
      <c r="M1320" s="241"/>
      <c r="N1320" s="242"/>
      <c r="O1320" s="242"/>
      <c r="P1320" s="242"/>
      <c r="Q1320" s="242"/>
      <c r="R1320" s="242"/>
      <c r="S1320" s="242"/>
      <c r="T1320" s="243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44" t="s">
        <v>301</v>
      </c>
      <c r="AU1320" s="244" t="s">
        <v>120</v>
      </c>
      <c r="AV1320" s="13" t="s">
        <v>85</v>
      </c>
      <c r="AW1320" s="13" t="s">
        <v>32</v>
      </c>
      <c r="AX1320" s="13" t="s">
        <v>77</v>
      </c>
      <c r="AY1320" s="244" t="s">
        <v>292</v>
      </c>
    </row>
    <row r="1321" s="14" customFormat="1">
      <c r="A1321" s="14"/>
      <c r="B1321" s="245"/>
      <c r="C1321" s="246"/>
      <c r="D1321" s="236" t="s">
        <v>301</v>
      </c>
      <c r="E1321" s="247" t="s">
        <v>1</v>
      </c>
      <c r="F1321" s="248" t="s">
        <v>1619</v>
      </c>
      <c r="G1321" s="246"/>
      <c r="H1321" s="249">
        <v>15.936</v>
      </c>
      <c r="I1321" s="250"/>
      <c r="J1321" s="246"/>
      <c r="K1321" s="246"/>
      <c r="L1321" s="251"/>
      <c r="M1321" s="252"/>
      <c r="N1321" s="253"/>
      <c r="O1321" s="253"/>
      <c r="P1321" s="253"/>
      <c r="Q1321" s="253"/>
      <c r="R1321" s="253"/>
      <c r="S1321" s="253"/>
      <c r="T1321" s="25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5" t="s">
        <v>301</v>
      </c>
      <c r="AU1321" s="255" t="s">
        <v>120</v>
      </c>
      <c r="AV1321" s="14" t="s">
        <v>120</v>
      </c>
      <c r="AW1321" s="14" t="s">
        <v>32</v>
      </c>
      <c r="AX1321" s="14" t="s">
        <v>77</v>
      </c>
      <c r="AY1321" s="255" t="s">
        <v>292</v>
      </c>
    </row>
    <row r="1322" s="14" customFormat="1">
      <c r="A1322" s="14"/>
      <c r="B1322" s="245"/>
      <c r="C1322" s="246"/>
      <c r="D1322" s="236" t="s">
        <v>301</v>
      </c>
      <c r="E1322" s="247" t="s">
        <v>1</v>
      </c>
      <c r="F1322" s="248" t="s">
        <v>1620</v>
      </c>
      <c r="G1322" s="246"/>
      <c r="H1322" s="249">
        <v>15.936</v>
      </c>
      <c r="I1322" s="250"/>
      <c r="J1322" s="246"/>
      <c r="K1322" s="246"/>
      <c r="L1322" s="251"/>
      <c r="M1322" s="252"/>
      <c r="N1322" s="253"/>
      <c r="O1322" s="253"/>
      <c r="P1322" s="253"/>
      <c r="Q1322" s="253"/>
      <c r="R1322" s="253"/>
      <c r="S1322" s="253"/>
      <c r="T1322" s="25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T1322" s="255" t="s">
        <v>301</v>
      </c>
      <c r="AU1322" s="255" t="s">
        <v>120</v>
      </c>
      <c r="AV1322" s="14" t="s">
        <v>120</v>
      </c>
      <c r="AW1322" s="14" t="s">
        <v>32</v>
      </c>
      <c r="AX1322" s="14" t="s">
        <v>77</v>
      </c>
      <c r="AY1322" s="255" t="s">
        <v>292</v>
      </c>
    </row>
    <row r="1323" s="14" customFormat="1">
      <c r="A1323" s="14"/>
      <c r="B1323" s="245"/>
      <c r="C1323" s="246"/>
      <c r="D1323" s="236" t="s">
        <v>301</v>
      </c>
      <c r="E1323" s="247" t="s">
        <v>1</v>
      </c>
      <c r="F1323" s="248" t="s">
        <v>1621</v>
      </c>
      <c r="G1323" s="246"/>
      <c r="H1323" s="249">
        <v>20.879999999999999</v>
      </c>
      <c r="I1323" s="250"/>
      <c r="J1323" s="246"/>
      <c r="K1323" s="246"/>
      <c r="L1323" s="251"/>
      <c r="M1323" s="252"/>
      <c r="N1323" s="253"/>
      <c r="O1323" s="253"/>
      <c r="P1323" s="253"/>
      <c r="Q1323" s="253"/>
      <c r="R1323" s="253"/>
      <c r="S1323" s="253"/>
      <c r="T1323" s="25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T1323" s="255" t="s">
        <v>301</v>
      </c>
      <c r="AU1323" s="255" t="s">
        <v>120</v>
      </c>
      <c r="AV1323" s="14" t="s">
        <v>120</v>
      </c>
      <c r="AW1323" s="14" t="s">
        <v>32</v>
      </c>
      <c r="AX1323" s="14" t="s">
        <v>77</v>
      </c>
      <c r="AY1323" s="255" t="s">
        <v>292</v>
      </c>
    </row>
    <row r="1324" s="14" customFormat="1">
      <c r="A1324" s="14"/>
      <c r="B1324" s="245"/>
      <c r="C1324" s="246"/>
      <c r="D1324" s="236" t="s">
        <v>301</v>
      </c>
      <c r="E1324" s="247" t="s">
        <v>1</v>
      </c>
      <c r="F1324" s="248" t="s">
        <v>1622</v>
      </c>
      <c r="G1324" s="246"/>
      <c r="H1324" s="249">
        <v>20.879999999999999</v>
      </c>
      <c r="I1324" s="250"/>
      <c r="J1324" s="246"/>
      <c r="K1324" s="246"/>
      <c r="L1324" s="251"/>
      <c r="M1324" s="252"/>
      <c r="N1324" s="253"/>
      <c r="O1324" s="253"/>
      <c r="P1324" s="253"/>
      <c r="Q1324" s="253"/>
      <c r="R1324" s="253"/>
      <c r="S1324" s="253"/>
      <c r="T1324" s="25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T1324" s="255" t="s">
        <v>301</v>
      </c>
      <c r="AU1324" s="255" t="s">
        <v>120</v>
      </c>
      <c r="AV1324" s="14" t="s">
        <v>120</v>
      </c>
      <c r="AW1324" s="14" t="s">
        <v>32</v>
      </c>
      <c r="AX1324" s="14" t="s">
        <v>77</v>
      </c>
      <c r="AY1324" s="255" t="s">
        <v>292</v>
      </c>
    </row>
    <row r="1325" s="14" customFormat="1">
      <c r="A1325" s="14"/>
      <c r="B1325" s="245"/>
      <c r="C1325" s="246"/>
      <c r="D1325" s="236" t="s">
        <v>301</v>
      </c>
      <c r="E1325" s="247" t="s">
        <v>1</v>
      </c>
      <c r="F1325" s="248" t="s">
        <v>1623</v>
      </c>
      <c r="G1325" s="246"/>
      <c r="H1325" s="249">
        <v>17.82</v>
      </c>
      <c r="I1325" s="250"/>
      <c r="J1325" s="246"/>
      <c r="K1325" s="246"/>
      <c r="L1325" s="251"/>
      <c r="M1325" s="252"/>
      <c r="N1325" s="253"/>
      <c r="O1325" s="253"/>
      <c r="P1325" s="253"/>
      <c r="Q1325" s="253"/>
      <c r="R1325" s="253"/>
      <c r="S1325" s="253"/>
      <c r="T1325" s="25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55" t="s">
        <v>301</v>
      </c>
      <c r="AU1325" s="255" t="s">
        <v>120</v>
      </c>
      <c r="AV1325" s="14" t="s">
        <v>120</v>
      </c>
      <c r="AW1325" s="14" t="s">
        <v>32</v>
      </c>
      <c r="AX1325" s="14" t="s">
        <v>77</v>
      </c>
      <c r="AY1325" s="255" t="s">
        <v>292</v>
      </c>
    </row>
    <row r="1326" s="14" customFormat="1">
      <c r="A1326" s="14"/>
      <c r="B1326" s="245"/>
      <c r="C1326" s="246"/>
      <c r="D1326" s="236" t="s">
        <v>301</v>
      </c>
      <c r="E1326" s="247" t="s">
        <v>1</v>
      </c>
      <c r="F1326" s="248" t="s">
        <v>1624</v>
      </c>
      <c r="G1326" s="246"/>
      <c r="H1326" s="249">
        <v>56.670000000000002</v>
      </c>
      <c r="I1326" s="250"/>
      <c r="J1326" s="246"/>
      <c r="K1326" s="246"/>
      <c r="L1326" s="251"/>
      <c r="M1326" s="252"/>
      <c r="N1326" s="253"/>
      <c r="O1326" s="253"/>
      <c r="P1326" s="253"/>
      <c r="Q1326" s="253"/>
      <c r="R1326" s="253"/>
      <c r="S1326" s="253"/>
      <c r="T1326" s="25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5" t="s">
        <v>301</v>
      </c>
      <c r="AU1326" s="255" t="s">
        <v>120</v>
      </c>
      <c r="AV1326" s="14" t="s">
        <v>120</v>
      </c>
      <c r="AW1326" s="14" t="s">
        <v>32</v>
      </c>
      <c r="AX1326" s="14" t="s">
        <v>77</v>
      </c>
      <c r="AY1326" s="255" t="s">
        <v>292</v>
      </c>
    </row>
    <row r="1327" s="16" customFormat="1">
      <c r="A1327" s="16"/>
      <c r="B1327" s="267"/>
      <c r="C1327" s="268"/>
      <c r="D1327" s="236" t="s">
        <v>301</v>
      </c>
      <c r="E1327" s="269" t="s">
        <v>1</v>
      </c>
      <c r="F1327" s="270" t="s">
        <v>316</v>
      </c>
      <c r="G1327" s="268"/>
      <c r="H1327" s="271">
        <v>148.12200000000001</v>
      </c>
      <c r="I1327" s="272"/>
      <c r="J1327" s="268"/>
      <c r="K1327" s="268"/>
      <c r="L1327" s="273"/>
      <c r="M1327" s="274"/>
      <c r="N1327" s="275"/>
      <c r="O1327" s="275"/>
      <c r="P1327" s="275"/>
      <c r="Q1327" s="275"/>
      <c r="R1327" s="275"/>
      <c r="S1327" s="275"/>
      <c r="T1327" s="27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T1327" s="277" t="s">
        <v>301</v>
      </c>
      <c r="AU1327" s="277" t="s">
        <v>120</v>
      </c>
      <c r="AV1327" s="16" t="s">
        <v>317</v>
      </c>
      <c r="AW1327" s="16" t="s">
        <v>32</v>
      </c>
      <c r="AX1327" s="16" t="s">
        <v>77</v>
      </c>
      <c r="AY1327" s="277" t="s">
        <v>292</v>
      </c>
    </row>
    <row r="1328" s="15" customFormat="1">
      <c r="A1328" s="15"/>
      <c r="B1328" s="256"/>
      <c r="C1328" s="257"/>
      <c r="D1328" s="236" t="s">
        <v>301</v>
      </c>
      <c r="E1328" s="258" t="s">
        <v>1</v>
      </c>
      <c r="F1328" s="259" t="s">
        <v>304</v>
      </c>
      <c r="G1328" s="257"/>
      <c r="H1328" s="260">
        <v>4112.973</v>
      </c>
      <c r="I1328" s="261"/>
      <c r="J1328" s="257"/>
      <c r="K1328" s="257"/>
      <c r="L1328" s="262"/>
      <c r="M1328" s="263"/>
      <c r="N1328" s="264"/>
      <c r="O1328" s="264"/>
      <c r="P1328" s="264"/>
      <c r="Q1328" s="264"/>
      <c r="R1328" s="264"/>
      <c r="S1328" s="264"/>
      <c r="T1328" s="26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T1328" s="266" t="s">
        <v>301</v>
      </c>
      <c r="AU1328" s="266" t="s">
        <v>120</v>
      </c>
      <c r="AV1328" s="15" t="s">
        <v>299</v>
      </c>
      <c r="AW1328" s="15" t="s">
        <v>32</v>
      </c>
      <c r="AX1328" s="15" t="s">
        <v>85</v>
      </c>
      <c r="AY1328" s="266" t="s">
        <v>292</v>
      </c>
    </row>
    <row r="1329" s="2" customFormat="1" ht="16.5" customHeight="1">
      <c r="A1329" s="39"/>
      <c r="B1329" s="40"/>
      <c r="C1329" s="278" t="s">
        <v>1625</v>
      </c>
      <c r="D1329" s="278" t="s">
        <v>626</v>
      </c>
      <c r="E1329" s="279" t="s">
        <v>1506</v>
      </c>
      <c r="F1329" s="280" t="s">
        <v>1507</v>
      </c>
      <c r="G1329" s="281" t="s">
        <v>1508</v>
      </c>
      <c r="H1329" s="282">
        <v>1645.1890000000001</v>
      </c>
      <c r="I1329" s="283"/>
      <c r="J1329" s="284">
        <f>ROUND(I1329*H1329,2)</f>
        <v>0</v>
      </c>
      <c r="K1329" s="280" t="s">
        <v>298</v>
      </c>
      <c r="L1329" s="285"/>
      <c r="M1329" s="286" t="s">
        <v>1</v>
      </c>
      <c r="N1329" s="287" t="s">
        <v>43</v>
      </c>
      <c r="O1329" s="92"/>
      <c r="P1329" s="230">
        <f>O1329*H1329</f>
        <v>0</v>
      </c>
      <c r="Q1329" s="230">
        <v>0.001</v>
      </c>
      <c r="R1329" s="230">
        <f>Q1329*H1329</f>
        <v>1.645189</v>
      </c>
      <c r="S1329" s="230">
        <v>0</v>
      </c>
      <c r="T1329" s="231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32" t="s">
        <v>573</v>
      </c>
      <c r="AT1329" s="232" t="s">
        <v>626</v>
      </c>
      <c r="AU1329" s="232" t="s">
        <v>120</v>
      </c>
      <c r="AY1329" s="18" t="s">
        <v>292</v>
      </c>
      <c r="BE1329" s="233">
        <f>IF(N1329="základní",J1329,0)</f>
        <v>0</v>
      </c>
      <c r="BF1329" s="233">
        <f>IF(N1329="snížená",J1329,0)</f>
        <v>0</v>
      </c>
      <c r="BG1329" s="233">
        <f>IF(N1329="zákl. přenesená",J1329,0)</f>
        <v>0</v>
      </c>
      <c r="BH1329" s="233">
        <f>IF(N1329="sníž. přenesená",J1329,0)</f>
        <v>0</v>
      </c>
      <c r="BI1329" s="233">
        <f>IF(N1329="nulová",J1329,0)</f>
        <v>0</v>
      </c>
      <c r="BJ1329" s="18" t="s">
        <v>120</v>
      </c>
      <c r="BK1329" s="233">
        <f>ROUND(I1329*H1329,2)</f>
        <v>0</v>
      </c>
      <c r="BL1329" s="18" t="s">
        <v>438</v>
      </c>
      <c r="BM1329" s="232" t="s">
        <v>1626</v>
      </c>
    </row>
    <row r="1330" s="14" customFormat="1">
      <c r="A1330" s="14"/>
      <c r="B1330" s="245"/>
      <c r="C1330" s="246"/>
      <c r="D1330" s="236" t="s">
        <v>301</v>
      </c>
      <c r="E1330" s="246"/>
      <c r="F1330" s="248" t="s">
        <v>1627</v>
      </c>
      <c r="G1330" s="246"/>
      <c r="H1330" s="249">
        <v>1645.1890000000001</v>
      </c>
      <c r="I1330" s="250"/>
      <c r="J1330" s="246"/>
      <c r="K1330" s="246"/>
      <c r="L1330" s="251"/>
      <c r="M1330" s="252"/>
      <c r="N1330" s="253"/>
      <c r="O1330" s="253"/>
      <c r="P1330" s="253"/>
      <c r="Q1330" s="253"/>
      <c r="R1330" s="253"/>
      <c r="S1330" s="253"/>
      <c r="T1330" s="25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5" t="s">
        <v>301</v>
      </c>
      <c r="AU1330" s="255" t="s">
        <v>120</v>
      </c>
      <c r="AV1330" s="14" t="s">
        <v>120</v>
      </c>
      <c r="AW1330" s="14" t="s">
        <v>4</v>
      </c>
      <c r="AX1330" s="14" t="s">
        <v>85</v>
      </c>
      <c r="AY1330" s="255" t="s">
        <v>292</v>
      </c>
    </row>
    <row r="1331" s="2" customFormat="1" ht="24.15" customHeight="1">
      <c r="A1331" s="39"/>
      <c r="B1331" s="40"/>
      <c r="C1331" s="221" t="s">
        <v>1628</v>
      </c>
      <c r="D1331" s="221" t="s">
        <v>294</v>
      </c>
      <c r="E1331" s="222" t="s">
        <v>1629</v>
      </c>
      <c r="F1331" s="223" t="s">
        <v>1630</v>
      </c>
      <c r="G1331" s="224" t="s">
        <v>297</v>
      </c>
      <c r="H1331" s="225">
        <v>4025.337</v>
      </c>
      <c r="I1331" s="226"/>
      <c r="J1331" s="227">
        <f>ROUND(I1331*H1331,2)</f>
        <v>0</v>
      </c>
      <c r="K1331" s="223" t="s">
        <v>298</v>
      </c>
      <c r="L1331" s="45"/>
      <c r="M1331" s="228" t="s">
        <v>1</v>
      </c>
      <c r="N1331" s="229" t="s">
        <v>43</v>
      </c>
      <c r="O1331" s="92"/>
      <c r="P1331" s="230">
        <f>O1331*H1331</f>
        <v>0</v>
      </c>
      <c r="Q1331" s="230">
        <v>0</v>
      </c>
      <c r="R1331" s="230">
        <f>Q1331*H1331</f>
        <v>0</v>
      </c>
      <c r="S1331" s="230">
        <v>0</v>
      </c>
      <c r="T1331" s="231">
        <f>S1331*H1331</f>
        <v>0</v>
      </c>
      <c r="U1331" s="39"/>
      <c r="V1331" s="39"/>
      <c r="W1331" s="39"/>
      <c r="X1331" s="39"/>
      <c r="Y1331" s="39"/>
      <c r="Z1331" s="39"/>
      <c r="AA1331" s="39"/>
      <c r="AB1331" s="39"/>
      <c r="AC1331" s="39"/>
      <c r="AD1331" s="39"/>
      <c r="AE1331" s="39"/>
      <c r="AR1331" s="232" t="s">
        <v>438</v>
      </c>
      <c r="AT1331" s="232" t="s">
        <v>294</v>
      </c>
      <c r="AU1331" s="232" t="s">
        <v>120</v>
      </c>
      <c r="AY1331" s="18" t="s">
        <v>292</v>
      </c>
      <c r="BE1331" s="233">
        <f>IF(N1331="základní",J1331,0)</f>
        <v>0</v>
      </c>
      <c r="BF1331" s="233">
        <f>IF(N1331="snížená",J1331,0)</f>
        <v>0</v>
      </c>
      <c r="BG1331" s="233">
        <f>IF(N1331="zákl. přenesená",J1331,0)</f>
        <v>0</v>
      </c>
      <c r="BH1331" s="233">
        <f>IF(N1331="sníž. přenesená",J1331,0)</f>
        <v>0</v>
      </c>
      <c r="BI1331" s="233">
        <f>IF(N1331="nulová",J1331,0)</f>
        <v>0</v>
      </c>
      <c r="BJ1331" s="18" t="s">
        <v>120</v>
      </c>
      <c r="BK1331" s="233">
        <f>ROUND(I1331*H1331,2)</f>
        <v>0</v>
      </c>
      <c r="BL1331" s="18" t="s">
        <v>438</v>
      </c>
      <c r="BM1331" s="232" t="s">
        <v>1631</v>
      </c>
    </row>
    <row r="1332" s="13" customFormat="1">
      <c r="A1332" s="13"/>
      <c r="B1332" s="234"/>
      <c r="C1332" s="235"/>
      <c r="D1332" s="236" t="s">
        <v>301</v>
      </c>
      <c r="E1332" s="237" t="s">
        <v>1</v>
      </c>
      <c r="F1332" s="238" t="s">
        <v>1596</v>
      </c>
      <c r="G1332" s="235"/>
      <c r="H1332" s="237" t="s">
        <v>1</v>
      </c>
      <c r="I1332" s="239"/>
      <c r="J1332" s="235"/>
      <c r="K1332" s="235"/>
      <c r="L1332" s="240"/>
      <c r="M1332" s="241"/>
      <c r="N1332" s="242"/>
      <c r="O1332" s="242"/>
      <c r="P1332" s="242"/>
      <c r="Q1332" s="242"/>
      <c r="R1332" s="242"/>
      <c r="S1332" s="242"/>
      <c r="T1332" s="243"/>
      <c r="U1332" s="13"/>
      <c r="V1332" s="13"/>
      <c r="W1332" s="13"/>
      <c r="X1332" s="13"/>
      <c r="Y1332" s="13"/>
      <c r="Z1332" s="13"/>
      <c r="AA1332" s="13"/>
      <c r="AB1332" s="13"/>
      <c r="AC1332" s="13"/>
      <c r="AD1332" s="13"/>
      <c r="AE1332" s="13"/>
      <c r="AT1332" s="244" t="s">
        <v>301</v>
      </c>
      <c r="AU1332" s="244" t="s">
        <v>120</v>
      </c>
      <c r="AV1332" s="13" t="s">
        <v>85</v>
      </c>
      <c r="AW1332" s="13" t="s">
        <v>32</v>
      </c>
      <c r="AX1332" s="13" t="s">
        <v>77</v>
      </c>
      <c r="AY1332" s="244" t="s">
        <v>292</v>
      </c>
    </row>
    <row r="1333" s="14" customFormat="1">
      <c r="A1333" s="14"/>
      <c r="B1333" s="245"/>
      <c r="C1333" s="246"/>
      <c r="D1333" s="236" t="s">
        <v>301</v>
      </c>
      <c r="E1333" s="247" t="s">
        <v>1</v>
      </c>
      <c r="F1333" s="248" t="s">
        <v>1597</v>
      </c>
      <c r="G1333" s="246"/>
      <c r="H1333" s="249">
        <v>2934.3389999999999</v>
      </c>
      <c r="I1333" s="250"/>
      <c r="J1333" s="246"/>
      <c r="K1333" s="246"/>
      <c r="L1333" s="251"/>
      <c r="M1333" s="252"/>
      <c r="N1333" s="253"/>
      <c r="O1333" s="253"/>
      <c r="P1333" s="253"/>
      <c r="Q1333" s="253"/>
      <c r="R1333" s="253"/>
      <c r="S1333" s="253"/>
      <c r="T1333" s="25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T1333" s="255" t="s">
        <v>301</v>
      </c>
      <c r="AU1333" s="255" t="s">
        <v>120</v>
      </c>
      <c r="AV1333" s="14" t="s">
        <v>120</v>
      </c>
      <c r="AW1333" s="14" t="s">
        <v>32</v>
      </c>
      <c r="AX1333" s="14" t="s">
        <v>77</v>
      </c>
      <c r="AY1333" s="255" t="s">
        <v>292</v>
      </c>
    </row>
    <row r="1334" s="14" customFormat="1">
      <c r="A1334" s="14"/>
      <c r="B1334" s="245"/>
      <c r="C1334" s="246"/>
      <c r="D1334" s="236" t="s">
        <v>301</v>
      </c>
      <c r="E1334" s="247" t="s">
        <v>1</v>
      </c>
      <c r="F1334" s="248" t="s">
        <v>1598</v>
      </c>
      <c r="G1334" s="246"/>
      <c r="H1334" s="249">
        <v>590.78999999999996</v>
      </c>
      <c r="I1334" s="250"/>
      <c r="J1334" s="246"/>
      <c r="K1334" s="246"/>
      <c r="L1334" s="251"/>
      <c r="M1334" s="252"/>
      <c r="N1334" s="253"/>
      <c r="O1334" s="253"/>
      <c r="P1334" s="253"/>
      <c r="Q1334" s="253"/>
      <c r="R1334" s="253"/>
      <c r="S1334" s="253"/>
      <c r="T1334" s="25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T1334" s="255" t="s">
        <v>301</v>
      </c>
      <c r="AU1334" s="255" t="s">
        <v>120</v>
      </c>
      <c r="AV1334" s="14" t="s">
        <v>120</v>
      </c>
      <c r="AW1334" s="14" t="s">
        <v>32</v>
      </c>
      <c r="AX1334" s="14" t="s">
        <v>77</v>
      </c>
      <c r="AY1334" s="255" t="s">
        <v>292</v>
      </c>
    </row>
    <row r="1335" s="16" customFormat="1">
      <c r="A1335" s="16"/>
      <c r="B1335" s="267"/>
      <c r="C1335" s="268"/>
      <c r="D1335" s="236" t="s">
        <v>301</v>
      </c>
      <c r="E1335" s="269" t="s">
        <v>1</v>
      </c>
      <c r="F1335" s="270" t="s">
        <v>316</v>
      </c>
      <c r="G1335" s="268"/>
      <c r="H1335" s="271">
        <v>3525.1289999999999</v>
      </c>
      <c r="I1335" s="272"/>
      <c r="J1335" s="268"/>
      <c r="K1335" s="268"/>
      <c r="L1335" s="273"/>
      <c r="M1335" s="274"/>
      <c r="N1335" s="275"/>
      <c r="O1335" s="275"/>
      <c r="P1335" s="275"/>
      <c r="Q1335" s="275"/>
      <c r="R1335" s="275"/>
      <c r="S1335" s="275"/>
      <c r="T1335" s="27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T1335" s="277" t="s">
        <v>301</v>
      </c>
      <c r="AU1335" s="277" t="s">
        <v>120</v>
      </c>
      <c r="AV1335" s="16" t="s">
        <v>317</v>
      </c>
      <c r="AW1335" s="16" t="s">
        <v>32</v>
      </c>
      <c r="AX1335" s="16" t="s">
        <v>77</v>
      </c>
      <c r="AY1335" s="277" t="s">
        <v>292</v>
      </c>
    </row>
    <row r="1336" s="13" customFormat="1">
      <c r="A1336" s="13"/>
      <c r="B1336" s="234"/>
      <c r="C1336" s="235"/>
      <c r="D1336" s="236" t="s">
        <v>301</v>
      </c>
      <c r="E1336" s="237" t="s">
        <v>1</v>
      </c>
      <c r="F1336" s="238" t="s">
        <v>1599</v>
      </c>
      <c r="G1336" s="235"/>
      <c r="H1336" s="237" t="s">
        <v>1</v>
      </c>
      <c r="I1336" s="239"/>
      <c r="J1336" s="235"/>
      <c r="K1336" s="235"/>
      <c r="L1336" s="240"/>
      <c r="M1336" s="241"/>
      <c r="N1336" s="242"/>
      <c r="O1336" s="242"/>
      <c r="P1336" s="242"/>
      <c r="Q1336" s="242"/>
      <c r="R1336" s="242"/>
      <c r="S1336" s="242"/>
      <c r="T1336" s="243"/>
      <c r="U1336" s="13"/>
      <c r="V1336" s="13"/>
      <c r="W1336" s="13"/>
      <c r="X1336" s="13"/>
      <c r="Y1336" s="13"/>
      <c r="Z1336" s="13"/>
      <c r="AA1336" s="13"/>
      <c r="AB1336" s="13"/>
      <c r="AC1336" s="13"/>
      <c r="AD1336" s="13"/>
      <c r="AE1336" s="13"/>
      <c r="AT1336" s="244" t="s">
        <v>301</v>
      </c>
      <c r="AU1336" s="244" t="s">
        <v>120</v>
      </c>
      <c r="AV1336" s="13" t="s">
        <v>85</v>
      </c>
      <c r="AW1336" s="13" t="s">
        <v>32</v>
      </c>
      <c r="AX1336" s="13" t="s">
        <v>77</v>
      </c>
      <c r="AY1336" s="244" t="s">
        <v>292</v>
      </c>
    </row>
    <row r="1337" s="14" customFormat="1">
      <c r="A1337" s="14"/>
      <c r="B1337" s="245"/>
      <c r="C1337" s="246"/>
      <c r="D1337" s="236" t="s">
        <v>301</v>
      </c>
      <c r="E1337" s="247" t="s">
        <v>1</v>
      </c>
      <c r="F1337" s="248" t="s">
        <v>1632</v>
      </c>
      <c r="G1337" s="246"/>
      <c r="H1337" s="249">
        <v>17.584</v>
      </c>
      <c r="I1337" s="250"/>
      <c r="J1337" s="246"/>
      <c r="K1337" s="246"/>
      <c r="L1337" s="251"/>
      <c r="M1337" s="252"/>
      <c r="N1337" s="253"/>
      <c r="O1337" s="253"/>
      <c r="P1337" s="253"/>
      <c r="Q1337" s="253"/>
      <c r="R1337" s="253"/>
      <c r="S1337" s="253"/>
      <c r="T1337" s="25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5" t="s">
        <v>301</v>
      </c>
      <c r="AU1337" s="255" t="s">
        <v>120</v>
      </c>
      <c r="AV1337" s="14" t="s">
        <v>120</v>
      </c>
      <c r="AW1337" s="14" t="s">
        <v>32</v>
      </c>
      <c r="AX1337" s="14" t="s">
        <v>77</v>
      </c>
      <c r="AY1337" s="255" t="s">
        <v>292</v>
      </c>
    </row>
    <row r="1338" s="14" customFormat="1">
      <c r="A1338" s="14"/>
      <c r="B1338" s="245"/>
      <c r="C1338" s="246"/>
      <c r="D1338" s="236" t="s">
        <v>301</v>
      </c>
      <c r="E1338" s="247" t="s">
        <v>1</v>
      </c>
      <c r="F1338" s="248" t="s">
        <v>1633</v>
      </c>
      <c r="G1338" s="246"/>
      <c r="H1338" s="249">
        <v>58.613999999999997</v>
      </c>
      <c r="I1338" s="250"/>
      <c r="J1338" s="246"/>
      <c r="K1338" s="246"/>
      <c r="L1338" s="251"/>
      <c r="M1338" s="252"/>
      <c r="N1338" s="253"/>
      <c r="O1338" s="253"/>
      <c r="P1338" s="253"/>
      <c r="Q1338" s="253"/>
      <c r="R1338" s="253"/>
      <c r="S1338" s="253"/>
      <c r="T1338" s="25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T1338" s="255" t="s">
        <v>301</v>
      </c>
      <c r="AU1338" s="255" t="s">
        <v>120</v>
      </c>
      <c r="AV1338" s="14" t="s">
        <v>120</v>
      </c>
      <c r="AW1338" s="14" t="s">
        <v>32</v>
      </c>
      <c r="AX1338" s="14" t="s">
        <v>77</v>
      </c>
      <c r="AY1338" s="255" t="s">
        <v>292</v>
      </c>
    </row>
    <row r="1339" s="14" customFormat="1">
      <c r="A1339" s="14"/>
      <c r="B1339" s="245"/>
      <c r="C1339" s="246"/>
      <c r="D1339" s="236" t="s">
        <v>301</v>
      </c>
      <c r="E1339" s="247" t="s">
        <v>1</v>
      </c>
      <c r="F1339" s="248" t="s">
        <v>1634</v>
      </c>
      <c r="G1339" s="246"/>
      <c r="H1339" s="249">
        <v>17.584</v>
      </c>
      <c r="I1339" s="250"/>
      <c r="J1339" s="246"/>
      <c r="K1339" s="246"/>
      <c r="L1339" s="251"/>
      <c r="M1339" s="252"/>
      <c r="N1339" s="253"/>
      <c r="O1339" s="253"/>
      <c r="P1339" s="253"/>
      <c r="Q1339" s="253"/>
      <c r="R1339" s="253"/>
      <c r="S1339" s="253"/>
      <c r="T1339" s="25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5" t="s">
        <v>301</v>
      </c>
      <c r="AU1339" s="255" t="s">
        <v>120</v>
      </c>
      <c r="AV1339" s="14" t="s">
        <v>120</v>
      </c>
      <c r="AW1339" s="14" t="s">
        <v>32</v>
      </c>
      <c r="AX1339" s="14" t="s">
        <v>77</v>
      </c>
      <c r="AY1339" s="255" t="s">
        <v>292</v>
      </c>
    </row>
    <row r="1340" s="14" customFormat="1">
      <c r="A1340" s="14"/>
      <c r="B1340" s="245"/>
      <c r="C1340" s="246"/>
      <c r="D1340" s="236" t="s">
        <v>301</v>
      </c>
      <c r="E1340" s="247" t="s">
        <v>1</v>
      </c>
      <c r="F1340" s="248" t="s">
        <v>1635</v>
      </c>
      <c r="G1340" s="246"/>
      <c r="H1340" s="249">
        <v>58.613999999999997</v>
      </c>
      <c r="I1340" s="250"/>
      <c r="J1340" s="246"/>
      <c r="K1340" s="246"/>
      <c r="L1340" s="251"/>
      <c r="M1340" s="252"/>
      <c r="N1340" s="253"/>
      <c r="O1340" s="253"/>
      <c r="P1340" s="253"/>
      <c r="Q1340" s="253"/>
      <c r="R1340" s="253"/>
      <c r="S1340" s="253"/>
      <c r="T1340" s="25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T1340" s="255" t="s">
        <v>301</v>
      </c>
      <c r="AU1340" s="255" t="s">
        <v>120</v>
      </c>
      <c r="AV1340" s="14" t="s">
        <v>120</v>
      </c>
      <c r="AW1340" s="14" t="s">
        <v>32</v>
      </c>
      <c r="AX1340" s="14" t="s">
        <v>77</v>
      </c>
      <c r="AY1340" s="255" t="s">
        <v>292</v>
      </c>
    </row>
    <row r="1341" s="14" customFormat="1">
      <c r="A1341" s="14"/>
      <c r="B1341" s="245"/>
      <c r="C1341" s="246"/>
      <c r="D1341" s="236" t="s">
        <v>301</v>
      </c>
      <c r="E1341" s="247" t="s">
        <v>1</v>
      </c>
      <c r="F1341" s="248" t="s">
        <v>1636</v>
      </c>
      <c r="G1341" s="246"/>
      <c r="H1341" s="249">
        <v>16.728000000000002</v>
      </c>
      <c r="I1341" s="250"/>
      <c r="J1341" s="246"/>
      <c r="K1341" s="246"/>
      <c r="L1341" s="251"/>
      <c r="M1341" s="252"/>
      <c r="N1341" s="253"/>
      <c r="O1341" s="253"/>
      <c r="P1341" s="253"/>
      <c r="Q1341" s="253"/>
      <c r="R1341" s="253"/>
      <c r="S1341" s="253"/>
      <c r="T1341" s="25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55" t="s">
        <v>301</v>
      </c>
      <c r="AU1341" s="255" t="s">
        <v>120</v>
      </c>
      <c r="AV1341" s="14" t="s">
        <v>120</v>
      </c>
      <c r="AW1341" s="14" t="s">
        <v>32</v>
      </c>
      <c r="AX1341" s="14" t="s">
        <v>77</v>
      </c>
      <c r="AY1341" s="255" t="s">
        <v>292</v>
      </c>
    </row>
    <row r="1342" s="14" customFormat="1">
      <c r="A1342" s="14"/>
      <c r="B1342" s="245"/>
      <c r="C1342" s="246"/>
      <c r="D1342" s="236" t="s">
        <v>301</v>
      </c>
      <c r="E1342" s="247" t="s">
        <v>1</v>
      </c>
      <c r="F1342" s="248" t="s">
        <v>1637</v>
      </c>
      <c r="G1342" s="246"/>
      <c r="H1342" s="249">
        <v>55.759</v>
      </c>
      <c r="I1342" s="250"/>
      <c r="J1342" s="246"/>
      <c r="K1342" s="246"/>
      <c r="L1342" s="251"/>
      <c r="M1342" s="252"/>
      <c r="N1342" s="253"/>
      <c r="O1342" s="253"/>
      <c r="P1342" s="253"/>
      <c r="Q1342" s="253"/>
      <c r="R1342" s="253"/>
      <c r="S1342" s="253"/>
      <c r="T1342" s="25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55" t="s">
        <v>301</v>
      </c>
      <c r="AU1342" s="255" t="s">
        <v>120</v>
      </c>
      <c r="AV1342" s="14" t="s">
        <v>120</v>
      </c>
      <c r="AW1342" s="14" t="s">
        <v>32</v>
      </c>
      <c r="AX1342" s="14" t="s">
        <v>77</v>
      </c>
      <c r="AY1342" s="255" t="s">
        <v>292</v>
      </c>
    </row>
    <row r="1343" s="14" customFormat="1">
      <c r="A1343" s="14"/>
      <c r="B1343" s="245"/>
      <c r="C1343" s="246"/>
      <c r="D1343" s="236" t="s">
        <v>301</v>
      </c>
      <c r="E1343" s="247" t="s">
        <v>1</v>
      </c>
      <c r="F1343" s="248" t="s">
        <v>1638</v>
      </c>
      <c r="G1343" s="246"/>
      <c r="H1343" s="249">
        <v>16.728000000000002</v>
      </c>
      <c r="I1343" s="250"/>
      <c r="J1343" s="246"/>
      <c r="K1343" s="246"/>
      <c r="L1343" s="251"/>
      <c r="M1343" s="252"/>
      <c r="N1343" s="253"/>
      <c r="O1343" s="253"/>
      <c r="P1343" s="253"/>
      <c r="Q1343" s="253"/>
      <c r="R1343" s="253"/>
      <c r="S1343" s="253"/>
      <c r="T1343" s="25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5" t="s">
        <v>301</v>
      </c>
      <c r="AU1343" s="255" t="s">
        <v>120</v>
      </c>
      <c r="AV1343" s="14" t="s">
        <v>120</v>
      </c>
      <c r="AW1343" s="14" t="s">
        <v>32</v>
      </c>
      <c r="AX1343" s="14" t="s">
        <v>77</v>
      </c>
      <c r="AY1343" s="255" t="s">
        <v>292</v>
      </c>
    </row>
    <row r="1344" s="14" customFormat="1">
      <c r="A1344" s="14"/>
      <c r="B1344" s="245"/>
      <c r="C1344" s="246"/>
      <c r="D1344" s="236" t="s">
        <v>301</v>
      </c>
      <c r="E1344" s="247" t="s">
        <v>1</v>
      </c>
      <c r="F1344" s="248" t="s">
        <v>1639</v>
      </c>
      <c r="G1344" s="246"/>
      <c r="H1344" s="249">
        <v>55.759</v>
      </c>
      <c r="I1344" s="250"/>
      <c r="J1344" s="246"/>
      <c r="K1344" s="246"/>
      <c r="L1344" s="251"/>
      <c r="M1344" s="252"/>
      <c r="N1344" s="253"/>
      <c r="O1344" s="253"/>
      <c r="P1344" s="253"/>
      <c r="Q1344" s="253"/>
      <c r="R1344" s="253"/>
      <c r="S1344" s="253"/>
      <c r="T1344" s="25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T1344" s="255" t="s">
        <v>301</v>
      </c>
      <c r="AU1344" s="255" t="s">
        <v>120</v>
      </c>
      <c r="AV1344" s="14" t="s">
        <v>120</v>
      </c>
      <c r="AW1344" s="14" t="s">
        <v>32</v>
      </c>
      <c r="AX1344" s="14" t="s">
        <v>77</v>
      </c>
      <c r="AY1344" s="255" t="s">
        <v>292</v>
      </c>
    </row>
    <row r="1345" s="14" customFormat="1">
      <c r="A1345" s="14"/>
      <c r="B1345" s="245"/>
      <c r="C1345" s="246"/>
      <c r="D1345" s="236" t="s">
        <v>301</v>
      </c>
      <c r="E1345" s="247" t="s">
        <v>1</v>
      </c>
      <c r="F1345" s="248" t="s">
        <v>1640</v>
      </c>
      <c r="G1345" s="246"/>
      <c r="H1345" s="249">
        <v>4.9829999999999997</v>
      </c>
      <c r="I1345" s="250"/>
      <c r="J1345" s="246"/>
      <c r="K1345" s="246"/>
      <c r="L1345" s="251"/>
      <c r="M1345" s="252"/>
      <c r="N1345" s="253"/>
      <c r="O1345" s="253"/>
      <c r="P1345" s="253"/>
      <c r="Q1345" s="253"/>
      <c r="R1345" s="253"/>
      <c r="S1345" s="253"/>
      <c r="T1345" s="25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5" t="s">
        <v>301</v>
      </c>
      <c r="AU1345" s="255" t="s">
        <v>120</v>
      </c>
      <c r="AV1345" s="14" t="s">
        <v>120</v>
      </c>
      <c r="AW1345" s="14" t="s">
        <v>32</v>
      </c>
      <c r="AX1345" s="14" t="s">
        <v>77</v>
      </c>
      <c r="AY1345" s="255" t="s">
        <v>292</v>
      </c>
    </row>
    <row r="1346" s="14" customFormat="1">
      <c r="A1346" s="14"/>
      <c r="B1346" s="245"/>
      <c r="C1346" s="246"/>
      <c r="D1346" s="236" t="s">
        <v>301</v>
      </c>
      <c r="E1346" s="247" t="s">
        <v>1</v>
      </c>
      <c r="F1346" s="248" t="s">
        <v>1641</v>
      </c>
      <c r="G1346" s="246"/>
      <c r="H1346" s="249">
        <v>16.609999999999999</v>
      </c>
      <c r="I1346" s="250"/>
      <c r="J1346" s="246"/>
      <c r="K1346" s="246"/>
      <c r="L1346" s="251"/>
      <c r="M1346" s="252"/>
      <c r="N1346" s="253"/>
      <c r="O1346" s="253"/>
      <c r="P1346" s="253"/>
      <c r="Q1346" s="253"/>
      <c r="R1346" s="253"/>
      <c r="S1346" s="253"/>
      <c r="T1346" s="25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55" t="s">
        <v>301</v>
      </c>
      <c r="AU1346" s="255" t="s">
        <v>120</v>
      </c>
      <c r="AV1346" s="14" t="s">
        <v>120</v>
      </c>
      <c r="AW1346" s="14" t="s">
        <v>32</v>
      </c>
      <c r="AX1346" s="14" t="s">
        <v>77</v>
      </c>
      <c r="AY1346" s="255" t="s">
        <v>292</v>
      </c>
    </row>
    <row r="1347" s="16" customFormat="1">
      <c r="A1347" s="16"/>
      <c r="B1347" s="267"/>
      <c r="C1347" s="268"/>
      <c r="D1347" s="236" t="s">
        <v>301</v>
      </c>
      <c r="E1347" s="269" t="s">
        <v>1</v>
      </c>
      <c r="F1347" s="270" t="s">
        <v>316</v>
      </c>
      <c r="G1347" s="268"/>
      <c r="H1347" s="271">
        <v>318.96300000000002</v>
      </c>
      <c r="I1347" s="272"/>
      <c r="J1347" s="268"/>
      <c r="K1347" s="268"/>
      <c r="L1347" s="273"/>
      <c r="M1347" s="274"/>
      <c r="N1347" s="275"/>
      <c r="O1347" s="275"/>
      <c r="P1347" s="275"/>
      <c r="Q1347" s="275"/>
      <c r="R1347" s="275"/>
      <c r="S1347" s="275"/>
      <c r="T1347" s="27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T1347" s="277" t="s">
        <v>301</v>
      </c>
      <c r="AU1347" s="277" t="s">
        <v>120</v>
      </c>
      <c r="AV1347" s="16" t="s">
        <v>317</v>
      </c>
      <c r="AW1347" s="16" t="s">
        <v>32</v>
      </c>
      <c r="AX1347" s="16" t="s">
        <v>77</v>
      </c>
      <c r="AY1347" s="277" t="s">
        <v>292</v>
      </c>
    </row>
    <row r="1348" s="13" customFormat="1">
      <c r="A1348" s="13"/>
      <c r="B1348" s="234"/>
      <c r="C1348" s="235"/>
      <c r="D1348" s="236" t="s">
        <v>301</v>
      </c>
      <c r="E1348" s="237" t="s">
        <v>1</v>
      </c>
      <c r="F1348" s="238" t="s">
        <v>1610</v>
      </c>
      <c r="G1348" s="235"/>
      <c r="H1348" s="237" t="s">
        <v>1</v>
      </c>
      <c r="I1348" s="239"/>
      <c r="J1348" s="235"/>
      <c r="K1348" s="235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4" t="s">
        <v>301</v>
      </c>
      <c r="AU1348" s="244" t="s">
        <v>120</v>
      </c>
      <c r="AV1348" s="13" t="s">
        <v>85</v>
      </c>
      <c r="AW1348" s="13" t="s">
        <v>32</v>
      </c>
      <c r="AX1348" s="13" t="s">
        <v>77</v>
      </c>
      <c r="AY1348" s="244" t="s">
        <v>292</v>
      </c>
    </row>
    <row r="1349" s="14" customFormat="1">
      <c r="A1349" s="14"/>
      <c r="B1349" s="245"/>
      <c r="C1349" s="246"/>
      <c r="D1349" s="236" t="s">
        <v>301</v>
      </c>
      <c r="E1349" s="247" t="s">
        <v>1</v>
      </c>
      <c r="F1349" s="248" t="s">
        <v>1642</v>
      </c>
      <c r="G1349" s="246"/>
      <c r="H1349" s="249">
        <v>16.236000000000001</v>
      </c>
      <c r="I1349" s="250"/>
      <c r="J1349" s="246"/>
      <c r="K1349" s="246"/>
      <c r="L1349" s="251"/>
      <c r="M1349" s="252"/>
      <c r="N1349" s="253"/>
      <c r="O1349" s="253"/>
      <c r="P1349" s="253"/>
      <c r="Q1349" s="253"/>
      <c r="R1349" s="253"/>
      <c r="S1349" s="253"/>
      <c r="T1349" s="25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5" t="s">
        <v>301</v>
      </c>
      <c r="AU1349" s="255" t="s">
        <v>120</v>
      </c>
      <c r="AV1349" s="14" t="s">
        <v>120</v>
      </c>
      <c r="AW1349" s="14" t="s">
        <v>32</v>
      </c>
      <c r="AX1349" s="14" t="s">
        <v>77</v>
      </c>
      <c r="AY1349" s="255" t="s">
        <v>292</v>
      </c>
    </row>
    <row r="1350" s="14" customFormat="1">
      <c r="A1350" s="14"/>
      <c r="B1350" s="245"/>
      <c r="C1350" s="246"/>
      <c r="D1350" s="236" t="s">
        <v>301</v>
      </c>
      <c r="E1350" s="247" t="s">
        <v>1</v>
      </c>
      <c r="F1350" s="248" t="s">
        <v>1643</v>
      </c>
      <c r="G1350" s="246"/>
      <c r="H1350" s="249">
        <v>27</v>
      </c>
      <c r="I1350" s="250"/>
      <c r="J1350" s="246"/>
      <c r="K1350" s="246"/>
      <c r="L1350" s="251"/>
      <c r="M1350" s="252"/>
      <c r="N1350" s="253"/>
      <c r="O1350" s="253"/>
      <c r="P1350" s="253"/>
      <c r="Q1350" s="253"/>
      <c r="R1350" s="253"/>
      <c r="S1350" s="253"/>
      <c r="T1350" s="25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T1350" s="255" t="s">
        <v>301</v>
      </c>
      <c r="AU1350" s="255" t="s">
        <v>120</v>
      </c>
      <c r="AV1350" s="14" t="s">
        <v>120</v>
      </c>
      <c r="AW1350" s="14" t="s">
        <v>32</v>
      </c>
      <c r="AX1350" s="14" t="s">
        <v>77</v>
      </c>
      <c r="AY1350" s="255" t="s">
        <v>292</v>
      </c>
    </row>
    <row r="1351" s="16" customFormat="1">
      <c r="A1351" s="16"/>
      <c r="B1351" s="267"/>
      <c r="C1351" s="268"/>
      <c r="D1351" s="236" t="s">
        <v>301</v>
      </c>
      <c r="E1351" s="269" t="s">
        <v>1</v>
      </c>
      <c r="F1351" s="270" t="s">
        <v>316</v>
      </c>
      <c r="G1351" s="268"/>
      <c r="H1351" s="271">
        <v>43.235999999999997</v>
      </c>
      <c r="I1351" s="272"/>
      <c r="J1351" s="268"/>
      <c r="K1351" s="268"/>
      <c r="L1351" s="273"/>
      <c r="M1351" s="274"/>
      <c r="N1351" s="275"/>
      <c r="O1351" s="275"/>
      <c r="P1351" s="275"/>
      <c r="Q1351" s="275"/>
      <c r="R1351" s="275"/>
      <c r="S1351" s="275"/>
      <c r="T1351" s="27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T1351" s="277" t="s">
        <v>301</v>
      </c>
      <c r="AU1351" s="277" t="s">
        <v>120</v>
      </c>
      <c r="AV1351" s="16" t="s">
        <v>317</v>
      </c>
      <c r="AW1351" s="16" t="s">
        <v>32</v>
      </c>
      <c r="AX1351" s="16" t="s">
        <v>77</v>
      </c>
      <c r="AY1351" s="277" t="s">
        <v>292</v>
      </c>
    </row>
    <row r="1352" s="13" customFormat="1">
      <c r="A1352" s="13"/>
      <c r="B1352" s="234"/>
      <c r="C1352" s="235"/>
      <c r="D1352" s="236" t="s">
        <v>301</v>
      </c>
      <c r="E1352" s="237" t="s">
        <v>1</v>
      </c>
      <c r="F1352" s="238" t="s">
        <v>1613</v>
      </c>
      <c r="G1352" s="235"/>
      <c r="H1352" s="237" t="s">
        <v>1</v>
      </c>
      <c r="I1352" s="239"/>
      <c r="J1352" s="235"/>
      <c r="K1352" s="235"/>
      <c r="L1352" s="240"/>
      <c r="M1352" s="241"/>
      <c r="N1352" s="242"/>
      <c r="O1352" s="242"/>
      <c r="P1352" s="242"/>
      <c r="Q1352" s="242"/>
      <c r="R1352" s="242"/>
      <c r="S1352" s="242"/>
      <c r="T1352" s="243"/>
      <c r="U1352" s="13"/>
      <c r="V1352" s="13"/>
      <c r="W1352" s="13"/>
      <c r="X1352" s="13"/>
      <c r="Y1352" s="13"/>
      <c r="Z1352" s="13"/>
      <c r="AA1352" s="13"/>
      <c r="AB1352" s="13"/>
      <c r="AC1352" s="13"/>
      <c r="AD1352" s="13"/>
      <c r="AE1352" s="13"/>
      <c r="AT1352" s="244" t="s">
        <v>301</v>
      </c>
      <c r="AU1352" s="244" t="s">
        <v>120</v>
      </c>
      <c r="AV1352" s="13" t="s">
        <v>85</v>
      </c>
      <c r="AW1352" s="13" t="s">
        <v>32</v>
      </c>
      <c r="AX1352" s="13" t="s">
        <v>77</v>
      </c>
      <c r="AY1352" s="244" t="s">
        <v>292</v>
      </c>
    </row>
    <row r="1353" s="14" customFormat="1">
      <c r="A1353" s="14"/>
      <c r="B1353" s="245"/>
      <c r="C1353" s="246"/>
      <c r="D1353" s="236" t="s">
        <v>301</v>
      </c>
      <c r="E1353" s="247" t="s">
        <v>1</v>
      </c>
      <c r="F1353" s="248" t="s">
        <v>1644</v>
      </c>
      <c r="G1353" s="246"/>
      <c r="H1353" s="249">
        <v>11.025</v>
      </c>
      <c r="I1353" s="250"/>
      <c r="J1353" s="246"/>
      <c r="K1353" s="246"/>
      <c r="L1353" s="251"/>
      <c r="M1353" s="252"/>
      <c r="N1353" s="253"/>
      <c r="O1353" s="253"/>
      <c r="P1353" s="253"/>
      <c r="Q1353" s="253"/>
      <c r="R1353" s="253"/>
      <c r="S1353" s="253"/>
      <c r="T1353" s="25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T1353" s="255" t="s">
        <v>301</v>
      </c>
      <c r="AU1353" s="255" t="s">
        <v>120</v>
      </c>
      <c r="AV1353" s="14" t="s">
        <v>120</v>
      </c>
      <c r="AW1353" s="14" t="s">
        <v>32</v>
      </c>
      <c r="AX1353" s="14" t="s">
        <v>77</v>
      </c>
      <c r="AY1353" s="255" t="s">
        <v>292</v>
      </c>
    </row>
    <row r="1354" s="14" customFormat="1">
      <c r="A1354" s="14"/>
      <c r="B1354" s="245"/>
      <c r="C1354" s="246"/>
      <c r="D1354" s="236" t="s">
        <v>301</v>
      </c>
      <c r="E1354" s="247" t="s">
        <v>1</v>
      </c>
      <c r="F1354" s="248" t="s">
        <v>1645</v>
      </c>
      <c r="G1354" s="246"/>
      <c r="H1354" s="249">
        <v>11.025</v>
      </c>
      <c r="I1354" s="250"/>
      <c r="J1354" s="246"/>
      <c r="K1354" s="246"/>
      <c r="L1354" s="251"/>
      <c r="M1354" s="252"/>
      <c r="N1354" s="253"/>
      <c r="O1354" s="253"/>
      <c r="P1354" s="253"/>
      <c r="Q1354" s="253"/>
      <c r="R1354" s="253"/>
      <c r="S1354" s="253"/>
      <c r="T1354" s="25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55" t="s">
        <v>301</v>
      </c>
      <c r="AU1354" s="255" t="s">
        <v>120</v>
      </c>
      <c r="AV1354" s="14" t="s">
        <v>120</v>
      </c>
      <c r="AW1354" s="14" t="s">
        <v>32</v>
      </c>
      <c r="AX1354" s="14" t="s">
        <v>77</v>
      </c>
      <c r="AY1354" s="255" t="s">
        <v>292</v>
      </c>
    </row>
    <row r="1355" s="14" customFormat="1">
      <c r="A1355" s="14"/>
      <c r="B1355" s="245"/>
      <c r="C1355" s="246"/>
      <c r="D1355" s="236" t="s">
        <v>301</v>
      </c>
      <c r="E1355" s="247" t="s">
        <v>1</v>
      </c>
      <c r="F1355" s="248" t="s">
        <v>1646</v>
      </c>
      <c r="G1355" s="246"/>
      <c r="H1355" s="249">
        <v>11.025</v>
      </c>
      <c r="I1355" s="250"/>
      <c r="J1355" s="246"/>
      <c r="K1355" s="246"/>
      <c r="L1355" s="251"/>
      <c r="M1355" s="252"/>
      <c r="N1355" s="253"/>
      <c r="O1355" s="253"/>
      <c r="P1355" s="253"/>
      <c r="Q1355" s="253"/>
      <c r="R1355" s="253"/>
      <c r="S1355" s="253"/>
      <c r="T1355" s="25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5" t="s">
        <v>301</v>
      </c>
      <c r="AU1355" s="255" t="s">
        <v>120</v>
      </c>
      <c r="AV1355" s="14" t="s">
        <v>120</v>
      </c>
      <c r="AW1355" s="14" t="s">
        <v>32</v>
      </c>
      <c r="AX1355" s="14" t="s">
        <v>77</v>
      </c>
      <c r="AY1355" s="255" t="s">
        <v>292</v>
      </c>
    </row>
    <row r="1356" s="14" customFormat="1">
      <c r="A1356" s="14"/>
      <c r="B1356" s="245"/>
      <c r="C1356" s="246"/>
      <c r="D1356" s="236" t="s">
        <v>301</v>
      </c>
      <c r="E1356" s="247" t="s">
        <v>1</v>
      </c>
      <c r="F1356" s="248" t="s">
        <v>1647</v>
      </c>
      <c r="G1356" s="246"/>
      <c r="H1356" s="249">
        <v>11.025</v>
      </c>
      <c r="I1356" s="250"/>
      <c r="J1356" s="246"/>
      <c r="K1356" s="246"/>
      <c r="L1356" s="251"/>
      <c r="M1356" s="252"/>
      <c r="N1356" s="253"/>
      <c r="O1356" s="253"/>
      <c r="P1356" s="253"/>
      <c r="Q1356" s="253"/>
      <c r="R1356" s="253"/>
      <c r="S1356" s="253"/>
      <c r="T1356" s="25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T1356" s="255" t="s">
        <v>301</v>
      </c>
      <c r="AU1356" s="255" t="s">
        <v>120</v>
      </c>
      <c r="AV1356" s="14" t="s">
        <v>120</v>
      </c>
      <c r="AW1356" s="14" t="s">
        <v>32</v>
      </c>
      <c r="AX1356" s="14" t="s">
        <v>77</v>
      </c>
      <c r="AY1356" s="255" t="s">
        <v>292</v>
      </c>
    </row>
    <row r="1357" s="16" customFormat="1">
      <c r="A1357" s="16"/>
      <c r="B1357" s="267"/>
      <c r="C1357" s="268"/>
      <c r="D1357" s="236" t="s">
        <v>301</v>
      </c>
      <c r="E1357" s="269" t="s">
        <v>1</v>
      </c>
      <c r="F1357" s="270" t="s">
        <v>316</v>
      </c>
      <c r="G1357" s="268"/>
      <c r="H1357" s="271">
        <v>44.100000000000001</v>
      </c>
      <c r="I1357" s="272"/>
      <c r="J1357" s="268"/>
      <c r="K1357" s="268"/>
      <c r="L1357" s="273"/>
      <c r="M1357" s="274"/>
      <c r="N1357" s="275"/>
      <c r="O1357" s="275"/>
      <c r="P1357" s="275"/>
      <c r="Q1357" s="275"/>
      <c r="R1357" s="275"/>
      <c r="S1357" s="275"/>
      <c r="T1357" s="27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T1357" s="277" t="s">
        <v>301</v>
      </c>
      <c r="AU1357" s="277" t="s">
        <v>120</v>
      </c>
      <c r="AV1357" s="16" t="s">
        <v>317</v>
      </c>
      <c r="AW1357" s="16" t="s">
        <v>32</v>
      </c>
      <c r="AX1357" s="16" t="s">
        <v>77</v>
      </c>
      <c r="AY1357" s="277" t="s">
        <v>292</v>
      </c>
    </row>
    <row r="1358" s="13" customFormat="1">
      <c r="A1358" s="13"/>
      <c r="B1358" s="234"/>
      <c r="C1358" s="235"/>
      <c r="D1358" s="236" t="s">
        <v>301</v>
      </c>
      <c r="E1358" s="237" t="s">
        <v>1</v>
      </c>
      <c r="F1358" s="238" t="s">
        <v>1618</v>
      </c>
      <c r="G1358" s="235"/>
      <c r="H1358" s="237" t="s">
        <v>1</v>
      </c>
      <c r="I1358" s="239"/>
      <c r="J1358" s="235"/>
      <c r="K1358" s="235"/>
      <c r="L1358" s="240"/>
      <c r="M1358" s="241"/>
      <c r="N1358" s="242"/>
      <c r="O1358" s="242"/>
      <c r="P1358" s="242"/>
      <c r="Q1358" s="242"/>
      <c r="R1358" s="242"/>
      <c r="S1358" s="242"/>
      <c r="T1358" s="243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4" t="s">
        <v>301</v>
      </c>
      <c r="AU1358" s="244" t="s">
        <v>120</v>
      </c>
      <c r="AV1358" s="13" t="s">
        <v>85</v>
      </c>
      <c r="AW1358" s="13" t="s">
        <v>32</v>
      </c>
      <c r="AX1358" s="13" t="s">
        <v>77</v>
      </c>
      <c r="AY1358" s="244" t="s">
        <v>292</v>
      </c>
    </row>
    <row r="1359" s="14" customFormat="1">
      <c r="A1359" s="14"/>
      <c r="B1359" s="245"/>
      <c r="C1359" s="246"/>
      <c r="D1359" s="236" t="s">
        <v>301</v>
      </c>
      <c r="E1359" s="247" t="s">
        <v>1</v>
      </c>
      <c r="F1359" s="248" t="s">
        <v>1648</v>
      </c>
      <c r="G1359" s="246"/>
      <c r="H1359" s="249">
        <v>9.9600000000000009</v>
      </c>
      <c r="I1359" s="250"/>
      <c r="J1359" s="246"/>
      <c r="K1359" s="246"/>
      <c r="L1359" s="251"/>
      <c r="M1359" s="252"/>
      <c r="N1359" s="253"/>
      <c r="O1359" s="253"/>
      <c r="P1359" s="253"/>
      <c r="Q1359" s="253"/>
      <c r="R1359" s="253"/>
      <c r="S1359" s="253"/>
      <c r="T1359" s="25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5" t="s">
        <v>301</v>
      </c>
      <c r="AU1359" s="255" t="s">
        <v>120</v>
      </c>
      <c r="AV1359" s="14" t="s">
        <v>120</v>
      </c>
      <c r="AW1359" s="14" t="s">
        <v>32</v>
      </c>
      <c r="AX1359" s="14" t="s">
        <v>77</v>
      </c>
      <c r="AY1359" s="255" t="s">
        <v>292</v>
      </c>
    </row>
    <row r="1360" s="14" customFormat="1">
      <c r="A1360" s="14"/>
      <c r="B1360" s="245"/>
      <c r="C1360" s="246"/>
      <c r="D1360" s="236" t="s">
        <v>301</v>
      </c>
      <c r="E1360" s="247" t="s">
        <v>1</v>
      </c>
      <c r="F1360" s="248" t="s">
        <v>1649</v>
      </c>
      <c r="G1360" s="246"/>
      <c r="H1360" s="249">
        <v>9.9600000000000009</v>
      </c>
      <c r="I1360" s="250"/>
      <c r="J1360" s="246"/>
      <c r="K1360" s="246"/>
      <c r="L1360" s="251"/>
      <c r="M1360" s="252"/>
      <c r="N1360" s="253"/>
      <c r="O1360" s="253"/>
      <c r="P1360" s="253"/>
      <c r="Q1360" s="253"/>
      <c r="R1360" s="253"/>
      <c r="S1360" s="253"/>
      <c r="T1360" s="25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T1360" s="255" t="s">
        <v>301</v>
      </c>
      <c r="AU1360" s="255" t="s">
        <v>120</v>
      </c>
      <c r="AV1360" s="14" t="s">
        <v>120</v>
      </c>
      <c r="AW1360" s="14" t="s">
        <v>32</v>
      </c>
      <c r="AX1360" s="14" t="s">
        <v>77</v>
      </c>
      <c r="AY1360" s="255" t="s">
        <v>292</v>
      </c>
    </row>
    <row r="1361" s="14" customFormat="1">
      <c r="A1361" s="14"/>
      <c r="B1361" s="245"/>
      <c r="C1361" s="246"/>
      <c r="D1361" s="236" t="s">
        <v>301</v>
      </c>
      <c r="E1361" s="247" t="s">
        <v>1</v>
      </c>
      <c r="F1361" s="248" t="s">
        <v>1650</v>
      </c>
      <c r="G1361" s="246"/>
      <c r="H1361" s="249">
        <v>13.050000000000001</v>
      </c>
      <c r="I1361" s="250"/>
      <c r="J1361" s="246"/>
      <c r="K1361" s="246"/>
      <c r="L1361" s="251"/>
      <c r="M1361" s="252"/>
      <c r="N1361" s="253"/>
      <c r="O1361" s="253"/>
      <c r="P1361" s="253"/>
      <c r="Q1361" s="253"/>
      <c r="R1361" s="253"/>
      <c r="S1361" s="253"/>
      <c r="T1361" s="25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5" t="s">
        <v>301</v>
      </c>
      <c r="AU1361" s="255" t="s">
        <v>120</v>
      </c>
      <c r="AV1361" s="14" t="s">
        <v>120</v>
      </c>
      <c r="AW1361" s="14" t="s">
        <v>32</v>
      </c>
      <c r="AX1361" s="14" t="s">
        <v>77</v>
      </c>
      <c r="AY1361" s="255" t="s">
        <v>292</v>
      </c>
    </row>
    <row r="1362" s="14" customFormat="1">
      <c r="A1362" s="14"/>
      <c r="B1362" s="245"/>
      <c r="C1362" s="246"/>
      <c r="D1362" s="236" t="s">
        <v>301</v>
      </c>
      <c r="E1362" s="247" t="s">
        <v>1</v>
      </c>
      <c r="F1362" s="248" t="s">
        <v>1651</v>
      </c>
      <c r="G1362" s="246"/>
      <c r="H1362" s="249">
        <v>13.050000000000001</v>
      </c>
      <c r="I1362" s="250"/>
      <c r="J1362" s="246"/>
      <c r="K1362" s="246"/>
      <c r="L1362" s="251"/>
      <c r="M1362" s="252"/>
      <c r="N1362" s="253"/>
      <c r="O1362" s="253"/>
      <c r="P1362" s="253"/>
      <c r="Q1362" s="253"/>
      <c r="R1362" s="253"/>
      <c r="S1362" s="253"/>
      <c r="T1362" s="25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55" t="s">
        <v>301</v>
      </c>
      <c r="AU1362" s="255" t="s">
        <v>120</v>
      </c>
      <c r="AV1362" s="14" t="s">
        <v>120</v>
      </c>
      <c r="AW1362" s="14" t="s">
        <v>32</v>
      </c>
      <c r="AX1362" s="14" t="s">
        <v>77</v>
      </c>
      <c r="AY1362" s="255" t="s">
        <v>292</v>
      </c>
    </row>
    <row r="1363" s="14" customFormat="1">
      <c r="A1363" s="14"/>
      <c r="B1363" s="245"/>
      <c r="C1363" s="246"/>
      <c r="D1363" s="236" t="s">
        <v>301</v>
      </c>
      <c r="E1363" s="247" t="s">
        <v>1</v>
      </c>
      <c r="F1363" s="248" t="s">
        <v>1652</v>
      </c>
      <c r="G1363" s="246"/>
      <c r="H1363" s="249">
        <v>8.9760000000000009</v>
      </c>
      <c r="I1363" s="250"/>
      <c r="J1363" s="246"/>
      <c r="K1363" s="246"/>
      <c r="L1363" s="251"/>
      <c r="M1363" s="252"/>
      <c r="N1363" s="253"/>
      <c r="O1363" s="253"/>
      <c r="P1363" s="253"/>
      <c r="Q1363" s="253"/>
      <c r="R1363" s="253"/>
      <c r="S1363" s="253"/>
      <c r="T1363" s="25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5" t="s">
        <v>301</v>
      </c>
      <c r="AU1363" s="255" t="s">
        <v>120</v>
      </c>
      <c r="AV1363" s="14" t="s">
        <v>120</v>
      </c>
      <c r="AW1363" s="14" t="s">
        <v>32</v>
      </c>
      <c r="AX1363" s="14" t="s">
        <v>77</v>
      </c>
      <c r="AY1363" s="255" t="s">
        <v>292</v>
      </c>
    </row>
    <row r="1364" s="14" customFormat="1">
      <c r="A1364" s="14"/>
      <c r="B1364" s="245"/>
      <c r="C1364" s="246"/>
      <c r="D1364" s="236" t="s">
        <v>301</v>
      </c>
      <c r="E1364" s="247" t="s">
        <v>1</v>
      </c>
      <c r="F1364" s="248" t="s">
        <v>1653</v>
      </c>
      <c r="G1364" s="246"/>
      <c r="H1364" s="249">
        <v>38.912999999999997</v>
      </c>
      <c r="I1364" s="250"/>
      <c r="J1364" s="246"/>
      <c r="K1364" s="246"/>
      <c r="L1364" s="251"/>
      <c r="M1364" s="252"/>
      <c r="N1364" s="253"/>
      <c r="O1364" s="253"/>
      <c r="P1364" s="253"/>
      <c r="Q1364" s="253"/>
      <c r="R1364" s="253"/>
      <c r="S1364" s="253"/>
      <c r="T1364" s="25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T1364" s="255" t="s">
        <v>301</v>
      </c>
      <c r="AU1364" s="255" t="s">
        <v>120</v>
      </c>
      <c r="AV1364" s="14" t="s">
        <v>120</v>
      </c>
      <c r="AW1364" s="14" t="s">
        <v>32</v>
      </c>
      <c r="AX1364" s="14" t="s">
        <v>77</v>
      </c>
      <c r="AY1364" s="255" t="s">
        <v>292</v>
      </c>
    </row>
    <row r="1365" s="16" customFormat="1">
      <c r="A1365" s="16"/>
      <c r="B1365" s="267"/>
      <c r="C1365" s="268"/>
      <c r="D1365" s="236" t="s">
        <v>301</v>
      </c>
      <c r="E1365" s="269" t="s">
        <v>1</v>
      </c>
      <c r="F1365" s="270" t="s">
        <v>316</v>
      </c>
      <c r="G1365" s="268"/>
      <c r="H1365" s="271">
        <v>93.909000000000006</v>
      </c>
      <c r="I1365" s="272"/>
      <c r="J1365" s="268"/>
      <c r="K1365" s="268"/>
      <c r="L1365" s="273"/>
      <c r="M1365" s="274"/>
      <c r="N1365" s="275"/>
      <c r="O1365" s="275"/>
      <c r="P1365" s="275"/>
      <c r="Q1365" s="275"/>
      <c r="R1365" s="275"/>
      <c r="S1365" s="275"/>
      <c r="T1365" s="27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T1365" s="277" t="s">
        <v>301</v>
      </c>
      <c r="AU1365" s="277" t="s">
        <v>120</v>
      </c>
      <c r="AV1365" s="16" t="s">
        <v>317</v>
      </c>
      <c r="AW1365" s="16" t="s">
        <v>32</v>
      </c>
      <c r="AX1365" s="16" t="s">
        <v>77</v>
      </c>
      <c r="AY1365" s="277" t="s">
        <v>292</v>
      </c>
    </row>
    <row r="1366" s="15" customFormat="1">
      <c r="A1366" s="15"/>
      <c r="B1366" s="256"/>
      <c r="C1366" s="257"/>
      <c r="D1366" s="236" t="s">
        <v>301</v>
      </c>
      <c r="E1366" s="258" t="s">
        <v>1</v>
      </c>
      <c r="F1366" s="259" t="s">
        <v>304</v>
      </c>
      <c r="G1366" s="257"/>
      <c r="H1366" s="260">
        <v>4025.337</v>
      </c>
      <c r="I1366" s="261"/>
      <c r="J1366" s="257"/>
      <c r="K1366" s="257"/>
      <c r="L1366" s="262"/>
      <c r="M1366" s="263"/>
      <c r="N1366" s="264"/>
      <c r="O1366" s="264"/>
      <c r="P1366" s="264"/>
      <c r="Q1366" s="264"/>
      <c r="R1366" s="264"/>
      <c r="S1366" s="264"/>
      <c r="T1366" s="265"/>
      <c r="U1366" s="15"/>
      <c r="V1366" s="15"/>
      <c r="W1366" s="15"/>
      <c r="X1366" s="15"/>
      <c r="Y1366" s="15"/>
      <c r="Z1366" s="15"/>
      <c r="AA1366" s="15"/>
      <c r="AB1366" s="15"/>
      <c r="AC1366" s="15"/>
      <c r="AD1366" s="15"/>
      <c r="AE1366" s="15"/>
      <c r="AT1366" s="266" t="s">
        <v>301</v>
      </c>
      <c r="AU1366" s="266" t="s">
        <v>120</v>
      </c>
      <c r="AV1366" s="15" t="s">
        <v>299</v>
      </c>
      <c r="AW1366" s="15" t="s">
        <v>32</v>
      </c>
      <c r="AX1366" s="15" t="s">
        <v>85</v>
      </c>
      <c r="AY1366" s="266" t="s">
        <v>292</v>
      </c>
    </row>
    <row r="1367" s="2" customFormat="1" ht="49.05" customHeight="1">
      <c r="A1367" s="39"/>
      <c r="B1367" s="40"/>
      <c r="C1367" s="278" t="s">
        <v>1654</v>
      </c>
      <c r="D1367" s="278" t="s">
        <v>626</v>
      </c>
      <c r="E1367" s="279" t="s">
        <v>1655</v>
      </c>
      <c r="F1367" s="280" t="s">
        <v>1656</v>
      </c>
      <c r="G1367" s="281" t="s">
        <v>297</v>
      </c>
      <c r="H1367" s="282">
        <v>4427.8710000000001</v>
      </c>
      <c r="I1367" s="283"/>
      <c r="J1367" s="284">
        <f>ROUND(I1367*H1367,2)</f>
        <v>0</v>
      </c>
      <c r="K1367" s="280" t="s">
        <v>298</v>
      </c>
      <c r="L1367" s="285"/>
      <c r="M1367" s="286" t="s">
        <v>1</v>
      </c>
      <c r="N1367" s="287" t="s">
        <v>43</v>
      </c>
      <c r="O1367" s="92"/>
      <c r="P1367" s="230">
        <f>O1367*H1367</f>
        <v>0</v>
      </c>
      <c r="Q1367" s="230">
        <v>0.0040000000000000001</v>
      </c>
      <c r="R1367" s="230">
        <f>Q1367*H1367</f>
        <v>17.711484000000002</v>
      </c>
      <c r="S1367" s="230">
        <v>0</v>
      </c>
      <c r="T1367" s="231">
        <f>S1367*H1367</f>
        <v>0</v>
      </c>
      <c r="U1367" s="39"/>
      <c r="V1367" s="39"/>
      <c r="W1367" s="39"/>
      <c r="X1367" s="39"/>
      <c r="Y1367" s="39"/>
      <c r="Z1367" s="39"/>
      <c r="AA1367" s="39"/>
      <c r="AB1367" s="39"/>
      <c r="AC1367" s="39"/>
      <c r="AD1367" s="39"/>
      <c r="AE1367" s="39"/>
      <c r="AR1367" s="232" t="s">
        <v>573</v>
      </c>
      <c r="AT1367" s="232" t="s">
        <v>626</v>
      </c>
      <c r="AU1367" s="232" t="s">
        <v>120</v>
      </c>
      <c r="AY1367" s="18" t="s">
        <v>292</v>
      </c>
      <c r="BE1367" s="233">
        <f>IF(N1367="základní",J1367,0)</f>
        <v>0</v>
      </c>
      <c r="BF1367" s="233">
        <f>IF(N1367="snížená",J1367,0)</f>
        <v>0</v>
      </c>
      <c r="BG1367" s="233">
        <f>IF(N1367="zákl. přenesená",J1367,0)</f>
        <v>0</v>
      </c>
      <c r="BH1367" s="233">
        <f>IF(N1367="sníž. přenesená",J1367,0)</f>
        <v>0</v>
      </c>
      <c r="BI1367" s="233">
        <f>IF(N1367="nulová",J1367,0)</f>
        <v>0</v>
      </c>
      <c r="BJ1367" s="18" t="s">
        <v>120</v>
      </c>
      <c r="BK1367" s="233">
        <f>ROUND(I1367*H1367,2)</f>
        <v>0</v>
      </c>
      <c r="BL1367" s="18" t="s">
        <v>438</v>
      </c>
      <c r="BM1367" s="232" t="s">
        <v>1657</v>
      </c>
    </row>
    <row r="1368" s="14" customFormat="1">
      <c r="A1368" s="14"/>
      <c r="B1368" s="245"/>
      <c r="C1368" s="246"/>
      <c r="D1368" s="236" t="s">
        <v>301</v>
      </c>
      <c r="E1368" s="246"/>
      <c r="F1368" s="248" t="s">
        <v>1658</v>
      </c>
      <c r="G1368" s="246"/>
      <c r="H1368" s="249">
        <v>4427.8710000000001</v>
      </c>
      <c r="I1368" s="250"/>
      <c r="J1368" s="246"/>
      <c r="K1368" s="246"/>
      <c r="L1368" s="251"/>
      <c r="M1368" s="252"/>
      <c r="N1368" s="253"/>
      <c r="O1368" s="253"/>
      <c r="P1368" s="253"/>
      <c r="Q1368" s="253"/>
      <c r="R1368" s="253"/>
      <c r="S1368" s="253"/>
      <c r="T1368" s="25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55" t="s">
        <v>301</v>
      </c>
      <c r="AU1368" s="255" t="s">
        <v>120</v>
      </c>
      <c r="AV1368" s="14" t="s">
        <v>120</v>
      </c>
      <c r="AW1368" s="14" t="s">
        <v>4</v>
      </c>
      <c r="AX1368" s="14" t="s">
        <v>85</v>
      </c>
      <c r="AY1368" s="255" t="s">
        <v>292</v>
      </c>
    </row>
    <row r="1369" s="2" customFormat="1" ht="24.15" customHeight="1">
      <c r="A1369" s="39"/>
      <c r="B1369" s="40"/>
      <c r="C1369" s="221" t="s">
        <v>1659</v>
      </c>
      <c r="D1369" s="221" t="s">
        <v>294</v>
      </c>
      <c r="E1369" s="222" t="s">
        <v>1660</v>
      </c>
      <c r="F1369" s="223" t="s">
        <v>1661</v>
      </c>
      <c r="G1369" s="224" t="s">
        <v>297</v>
      </c>
      <c r="H1369" s="225">
        <v>8050.674</v>
      </c>
      <c r="I1369" s="226"/>
      <c r="J1369" s="227">
        <f>ROUND(I1369*H1369,2)</f>
        <v>0</v>
      </c>
      <c r="K1369" s="223" t="s">
        <v>298</v>
      </c>
      <c r="L1369" s="45"/>
      <c r="M1369" s="228" t="s">
        <v>1</v>
      </c>
      <c r="N1369" s="229" t="s">
        <v>43</v>
      </c>
      <c r="O1369" s="92"/>
      <c r="P1369" s="230">
        <f>O1369*H1369</f>
        <v>0</v>
      </c>
      <c r="Q1369" s="230">
        <v>0.00088000000000000003</v>
      </c>
      <c r="R1369" s="230">
        <f>Q1369*H1369</f>
        <v>7.0845931200000001</v>
      </c>
      <c r="S1369" s="230">
        <v>0</v>
      </c>
      <c r="T1369" s="231">
        <f>S1369*H1369</f>
        <v>0</v>
      </c>
      <c r="U1369" s="39"/>
      <c r="V1369" s="39"/>
      <c r="W1369" s="39"/>
      <c r="X1369" s="39"/>
      <c r="Y1369" s="39"/>
      <c r="Z1369" s="39"/>
      <c r="AA1369" s="39"/>
      <c r="AB1369" s="39"/>
      <c r="AC1369" s="39"/>
      <c r="AD1369" s="39"/>
      <c r="AE1369" s="39"/>
      <c r="AR1369" s="232" t="s">
        <v>438</v>
      </c>
      <c r="AT1369" s="232" t="s">
        <v>294</v>
      </c>
      <c r="AU1369" s="232" t="s">
        <v>120</v>
      </c>
      <c r="AY1369" s="18" t="s">
        <v>292</v>
      </c>
      <c r="BE1369" s="233">
        <f>IF(N1369="základní",J1369,0)</f>
        <v>0</v>
      </c>
      <c r="BF1369" s="233">
        <f>IF(N1369="snížená",J1369,0)</f>
        <v>0</v>
      </c>
      <c r="BG1369" s="233">
        <f>IF(N1369="zákl. přenesená",J1369,0)</f>
        <v>0</v>
      </c>
      <c r="BH1369" s="233">
        <f>IF(N1369="sníž. přenesená",J1369,0)</f>
        <v>0</v>
      </c>
      <c r="BI1369" s="233">
        <f>IF(N1369="nulová",J1369,0)</f>
        <v>0</v>
      </c>
      <c r="BJ1369" s="18" t="s">
        <v>120</v>
      </c>
      <c r="BK1369" s="233">
        <f>ROUND(I1369*H1369,2)</f>
        <v>0</v>
      </c>
      <c r="BL1369" s="18" t="s">
        <v>438</v>
      </c>
      <c r="BM1369" s="232" t="s">
        <v>1662</v>
      </c>
    </row>
    <row r="1370" s="14" customFormat="1">
      <c r="A1370" s="14"/>
      <c r="B1370" s="245"/>
      <c r="C1370" s="246"/>
      <c r="D1370" s="236" t="s">
        <v>301</v>
      </c>
      <c r="E1370" s="246"/>
      <c r="F1370" s="248" t="s">
        <v>1663</v>
      </c>
      <c r="G1370" s="246"/>
      <c r="H1370" s="249">
        <v>8050.674</v>
      </c>
      <c r="I1370" s="250"/>
      <c r="J1370" s="246"/>
      <c r="K1370" s="246"/>
      <c r="L1370" s="251"/>
      <c r="M1370" s="252"/>
      <c r="N1370" s="253"/>
      <c r="O1370" s="253"/>
      <c r="P1370" s="253"/>
      <c r="Q1370" s="253"/>
      <c r="R1370" s="253"/>
      <c r="S1370" s="253"/>
      <c r="T1370" s="25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T1370" s="255" t="s">
        <v>301</v>
      </c>
      <c r="AU1370" s="255" t="s">
        <v>120</v>
      </c>
      <c r="AV1370" s="14" t="s">
        <v>120</v>
      </c>
      <c r="AW1370" s="14" t="s">
        <v>4</v>
      </c>
      <c r="AX1370" s="14" t="s">
        <v>85</v>
      </c>
      <c r="AY1370" s="255" t="s">
        <v>292</v>
      </c>
    </row>
    <row r="1371" s="2" customFormat="1" ht="49.05" customHeight="1">
      <c r="A1371" s="39"/>
      <c r="B1371" s="40"/>
      <c r="C1371" s="278" t="s">
        <v>1664</v>
      </c>
      <c r="D1371" s="278" t="s">
        <v>626</v>
      </c>
      <c r="E1371" s="279" t="s">
        <v>1665</v>
      </c>
      <c r="F1371" s="280" t="s">
        <v>1666</v>
      </c>
      <c r="G1371" s="281" t="s">
        <v>297</v>
      </c>
      <c r="H1371" s="282">
        <v>4427.8710000000001</v>
      </c>
      <c r="I1371" s="283"/>
      <c r="J1371" s="284">
        <f>ROUND(I1371*H1371,2)</f>
        <v>0</v>
      </c>
      <c r="K1371" s="280" t="s">
        <v>298</v>
      </c>
      <c r="L1371" s="285"/>
      <c r="M1371" s="286" t="s">
        <v>1</v>
      </c>
      <c r="N1371" s="287" t="s">
        <v>43</v>
      </c>
      <c r="O1371" s="92"/>
      <c r="P1371" s="230">
        <f>O1371*H1371</f>
        <v>0</v>
      </c>
      <c r="Q1371" s="230">
        <v>0.0064000000000000003</v>
      </c>
      <c r="R1371" s="230">
        <f>Q1371*H1371</f>
        <v>28.338374400000003</v>
      </c>
      <c r="S1371" s="230">
        <v>0</v>
      </c>
      <c r="T1371" s="231">
        <f>S1371*H1371</f>
        <v>0</v>
      </c>
      <c r="U1371" s="39"/>
      <c r="V1371" s="39"/>
      <c r="W1371" s="39"/>
      <c r="X1371" s="39"/>
      <c r="Y1371" s="39"/>
      <c r="Z1371" s="39"/>
      <c r="AA1371" s="39"/>
      <c r="AB1371" s="39"/>
      <c r="AC1371" s="39"/>
      <c r="AD1371" s="39"/>
      <c r="AE1371" s="39"/>
      <c r="AR1371" s="232" t="s">
        <v>573</v>
      </c>
      <c r="AT1371" s="232" t="s">
        <v>626</v>
      </c>
      <c r="AU1371" s="232" t="s">
        <v>120</v>
      </c>
      <c r="AY1371" s="18" t="s">
        <v>292</v>
      </c>
      <c r="BE1371" s="233">
        <f>IF(N1371="základní",J1371,0)</f>
        <v>0</v>
      </c>
      <c r="BF1371" s="233">
        <f>IF(N1371="snížená",J1371,0)</f>
        <v>0</v>
      </c>
      <c r="BG1371" s="233">
        <f>IF(N1371="zákl. přenesená",J1371,0)</f>
        <v>0</v>
      </c>
      <c r="BH1371" s="233">
        <f>IF(N1371="sníž. přenesená",J1371,0)</f>
        <v>0</v>
      </c>
      <c r="BI1371" s="233">
        <f>IF(N1371="nulová",J1371,0)</f>
        <v>0</v>
      </c>
      <c r="BJ1371" s="18" t="s">
        <v>120</v>
      </c>
      <c r="BK1371" s="233">
        <f>ROUND(I1371*H1371,2)</f>
        <v>0</v>
      </c>
      <c r="BL1371" s="18" t="s">
        <v>438</v>
      </c>
      <c r="BM1371" s="232" t="s">
        <v>1667</v>
      </c>
    </row>
    <row r="1372" s="14" customFormat="1">
      <c r="A1372" s="14"/>
      <c r="B1372" s="245"/>
      <c r="C1372" s="246"/>
      <c r="D1372" s="236" t="s">
        <v>301</v>
      </c>
      <c r="E1372" s="246"/>
      <c r="F1372" s="248" t="s">
        <v>1658</v>
      </c>
      <c r="G1372" s="246"/>
      <c r="H1372" s="249">
        <v>4427.8710000000001</v>
      </c>
      <c r="I1372" s="250"/>
      <c r="J1372" s="246"/>
      <c r="K1372" s="246"/>
      <c r="L1372" s="251"/>
      <c r="M1372" s="252"/>
      <c r="N1372" s="253"/>
      <c r="O1372" s="253"/>
      <c r="P1372" s="253"/>
      <c r="Q1372" s="253"/>
      <c r="R1372" s="253"/>
      <c r="S1372" s="253"/>
      <c r="T1372" s="25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5" t="s">
        <v>301</v>
      </c>
      <c r="AU1372" s="255" t="s">
        <v>120</v>
      </c>
      <c r="AV1372" s="14" t="s">
        <v>120</v>
      </c>
      <c r="AW1372" s="14" t="s">
        <v>4</v>
      </c>
      <c r="AX1372" s="14" t="s">
        <v>85</v>
      </c>
      <c r="AY1372" s="255" t="s">
        <v>292</v>
      </c>
    </row>
    <row r="1373" s="2" customFormat="1" ht="44.25" customHeight="1">
      <c r="A1373" s="39"/>
      <c r="B1373" s="40"/>
      <c r="C1373" s="278" t="s">
        <v>1668</v>
      </c>
      <c r="D1373" s="278" t="s">
        <v>626</v>
      </c>
      <c r="E1373" s="279" t="s">
        <v>1527</v>
      </c>
      <c r="F1373" s="280" t="s">
        <v>1528</v>
      </c>
      <c r="G1373" s="281" t="s">
        <v>297</v>
      </c>
      <c r="H1373" s="282">
        <v>4427.8710000000001</v>
      </c>
      <c r="I1373" s="283"/>
      <c r="J1373" s="284">
        <f>ROUND(I1373*H1373,2)</f>
        <v>0</v>
      </c>
      <c r="K1373" s="280" t="s">
        <v>298</v>
      </c>
      <c r="L1373" s="285"/>
      <c r="M1373" s="286" t="s">
        <v>1</v>
      </c>
      <c r="N1373" s="287" t="s">
        <v>43</v>
      </c>
      <c r="O1373" s="92"/>
      <c r="P1373" s="230">
        <f>O1373*H1373</f>
        <v>0</v>
      </c>
      <c r="Q1373" s="230">
        <v>0.0054000000000000003</v>
      </c>
      <c r="R1373" s="230">
        <f>Q1373*H1373</f>
        <v>23.910503400000003</v>
      </c>
      <c r="S1373" s="230">
        <v>0</v>
      </c>
      <c r="T1373" s="231">
        <f>S1373*H1373</f>
        <v>0</v>
      </c>
      <c r="U1373" s="39"/>
      <c r="V1373" s="39"/>
      <c r="W1373" s="39"/>
      <c r="X1373" s="39"/>
      <c r="Y1373" s="39"/>
      <c r="Z1373" s="39"/>
      <c r="AA1373" s="39"/>
      <c r="AB1373" s="39"/>
      <c r="AC1373" s="39"/>
      <c r="AD1373" s="39"/>
      <c r="AE1373" s="39"/>
      <c r="AR1373" s="232" t="s">
        <v>573</v>
      </c>
      <c r="AT1373" s="232" t="s">
        <v>626</v>
      </c>
      <c r="AU1373" s="232" t="s">
        <v>120</v>
      </c>
      <c r="AY1373" s="18" t="s">
        <v>292</v>
      </c>
      <c r="BE1373" s="233">
        <f>IF(N1373="základní",J1373,0)</f>
        <v>0</v>
      </c>
      <c r="BF1373" s="233">
        <f>IF(N1373="snížená",J1373,0)</f>
        <v>0</v>
      </c>
      <c r="BG1373" s="233">
        <f>IF(N1373="zákl. přenesená",J1373,0)</f>
        <v>0</v>
      </c>
      <c r="BH1373" s="233">
        <f>IF(N1373="sníž. přenesená",J1373,0)</f>
        <v>0</v>
      </c>
      <c r="BI1373" s="233">
        <f>IF(N1373="nulová",J1373,0)</f>
        <v>0</v>
      </c>
      <c r="BJ1373" s="18" t="s">
        <v>120</v>
      </c>
      <c r="BK1373" s="233">
        <f>ROUND(I1373*H1373,2)</f>
        <v>0</v>
      </c>
      <c r="BL1373" s="18" t="s">
        <v>438</v>
      </c>
      <c r="BM1373" s="232" t="s">
        <v>1669</v>
      </c>
    </row>
    <row r="1374" s="14" customFormat="1">
      <c r="A1374" s="14"/>
      <c r="B1374" s="245"/>
      <c r="C1374" s="246"/>
      <c r="D1374" s="236" t="s">
        <v>301</v>
      </c>
      <c r="E1374" s="246"/>
      <c r="F1374" s="248" t="s">
        <v>1658</v>
      </c>
      <c r="G1374" s="246"/>
      <c r="H1374" s="249">
        <v>4427.8710000000001</v>
      </c>
      <c r="I1374" s="250"/>
      <c r="J1374" s="246"/>
      <c r="K1374" s="246"/>
      <c r="L1374" s="251"/>
      <c r="M1374" s="252"/>
      <c r="N1374" s="253"/>
      <c r="O1374" s="253"/>
      <c r="P1374" s="253"/>
      <c r="Q1374" s="253"/>
      <c r="R1374" s="253"/>
      <c r="S1374" s="253"/>
      <c r="T1374" s="25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55" t="s">
        <v>301</v>
      </c>
      <c r="AU1374" s="255" t="s">
        <v>120</v>
      </c>
      <c r="AV1374" s="14" t="s">
        <v>120</v>
      </c>
      <c r="AW1374" s="14" t="s">
        <v>4</v>
      </c>
      <c r="AX1374" s="14" t="s">
        <v>85</v>
      </c>
      <c r="AY1374" s="255" t="s">
        <v>292</v>
      </c>
    </row>
    <row r="1375" s="2" customFormat="1" ht="24.15" customHeight="1">
      <c r="A1375" s="39"/>
      <c r="B1375" s="40"/>
      <c r="C1375" s="221" t="s">
        <v>1670</v>
      </c>
      <c r="D1375" s="221" t="s">
        <v>294</v>
      </c>
      <c r="E1375" s="222" t="s">
        <v>1671</v>
      </c>
      <c r="F1375" s="223" t="s">
        <v>1672</v>
      </c>
      <c r="G1375" s="224" t="s">
        <v>297</v>
      </c>
      <c r="H1375" s="225">
        <v>4112.973</v>
      </c>
      <c r="I1375" s="226"/>
      <c r="J1375" s="227">
        <f>ROUND(I1375*H1375,2)</f>
        <v>0</v>
      </c>
      <c r="K1375" s="223" t="s">
        <v>298</v>
      </c>
      <c r="L1375" s="45"/>
      <c r="M1375" s="228" t="s">
        <v>1</v>
      </c>
      <c r="N1375" s="229" t="s">
        <v>43</v>
      </c>
      <c r="O1375" s="92"/>
      <c r="P1375" s="230">
        <f>O1375*H1375</f>
        <v>0</v>
      </c>
      <c r="Q1375" s="230">
        <v>0.00036000000000000002</v>
      </c>
      <c r="R1375" s="230">
        <f>Q1375*H1375</f>
        <v>1.48067028</v>
      </c>
      <c r="S1375" s="230">
        <v>0</v>
      </c>
      <c r="T1375" s="231">
        <f>S1375*H1375</f>
        <v>0</v>
      </c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R1375" s="232" t="s">
        <v>438</v>
      </c>
      <c r="AT1375" s="232" t="s">
        <v>294</v>
      </c>
      <c r="AU1375" s="232" t="s">
        <v>120</v>
      </c>
      <c r="AY1375" s="18" t="s">
        <v>292</v>
      </c>
      <c r="BE1375" s="233">
        <f>IF(N1375="základní",J1375,0)</f>
        <v>0</v>
      </c>
      <c r="BF1375" s="233">
        <f>IF(N1375="snížená",J1375,0)</f>
        <v>0</v>
      </c>
      <c r="BG1375" s="233">
        <f>IF(N1375="zákl. přenesená",J1375,0)</f>
        <v>0</v>
      </c>
      <c r="BH1375" s="233">
        <f>IF(N1375="sníž. přenesená",J1375,0)</f>
        <v>0</v>
      </c>
      <c r="BI1375" s="233">
        <f>IF(N1375="nulová",J1375,0)</f>
        <v>0</v>
      </c>
      <c r="BJ1375" s="18" t="s">
        <v>120</v>
      </c>
      <c r="BK1375" s="233">
        <f>ROUND(I1375*H1375,2)</f>
        <v>0</v>
      </c>
      <c r="BL1375" s="18" t="s">
        <v>438</v>
      </c>
      <c r="BM1375" s="232" t="s">
        <v>1673</v>
      </c>
    </row>
    <row r="1376" s="2" customFormat="1" ht="44.25" customHeight="1">
      <c r="A1376" s="39"/>
      <c r="B1376" s="40"/>
      <c r="C1376" s="278" t="s">
        <v>1674</v>
      </c>
      <c r="D1376" s="278" t="s">
        <v>626</v>
      </c>
      <c r="E1376" s="279" t="s">
        <v>1527</v>
      </c>
      <c r="F1376" s="280" t="s">
        <v>1528</v>
      </c>
      <c r="G1376" s="281" t="s">
        <v>297</v>
      </c>
      <c r="H1376" s="282">
        <v>4729.9189999999999</v>
      </c>
      <c r="I1376" s="283"/>
      <c r="J1376" s="284">
        <f>ROUND(I1376*H1376,2)</f>
        <v>0</v>
      </c>
      <c r="K1376" s="280" t="s">
        <v>298</v>
      </c>
      <c r="L1376" s="285"/>
      <c r="M1376" s="286" t="s">
        <v>1</v>
      </c>
      <c r="N1376" s="287" t="s">
        <v>43</v>
      </c>
      <c r="O1376" s="92"/>
      <c r="P1376" s="230">
        <f>O1376*H1376</f>
        <v>0</v>
      </c>
      <c r="Q1376" s="230">
        <v>0.0054000000000000003</v>
      </c>
      <c r="R1376" s="230">
        <f>Q1376*H1376</f>
        <v>25.541562599999999</v>
      </c>
      <c r="S1376" s="230">
        <v>0</v>
      </c>
      <c r="T1376" s="231">
        <f>S1376*H1376</f>
        <v>0</v>
      </c>
      <c r="U1376" s="39"/>
      <c r="V1376" s="39"/>
      <c r="W1376" s="39"/>
      <c r="X1376" s="39"/>
      <c r="Y1376" s="39"/>
      <c r="Z1376" s="39"/>
      <c r="AA1376" s="39"/>
      <c r="AB1376" s="39"/>
      <c r="AC1376" s="39"/>
      <c r="AD1376" s="39"/>
      <c r="AE1376" s="39"/>
      <c r="AR1376" s="232" t="s">
        <v>573</v>
      </c>
      <c r="AT1376" s="232" t="s">
        <v>626</v>
      </c>
      <c r="AU1376" s="232" t="s">
        <v>120</v>
      </c>
      <c r="AY1376" s="18" t="s">
        <v>292</v>
      </c>
      <c r="BE1376" s="233">
        <f>IF(N1376="základní",J1376,0)</f>
        <v>0</v>
      </c>
      <c r="BF1376" s="233">
        <f>IF(N1376="snížená",J1376,0)</f>
        <v>0</v>
      </c>
      <c r="BG1376" s="233">
        <f>IF(N1376="zákl. přenesená",J1376,0)</f>
        <v>0</v>
      </c>
      <c r="BH1376" s="233">
        <f>IF(N1376="sníž. přenesená",J1376,0)</f>
        <v>0</v>
      </c>
      <c r="BI1376" s="233">
        <f>IF(N1376="nulová",J1376,0)</f>
        <v>0</v>
      </c>
      <c r="BJ1376" s="18" t="s">
        <v>120</v>
      </c>
      <c r="BK1376" s="233">
        <f>ROUND(I1376*H1376,2)</f>
        <v>0</v>
      </c>
      <c r="BL1376" s="18" t="s">
        <v>438</v>
      </c>
      <c r="BM1376" s="232" t="s">
        <v>1675</v>
      </c>
    </row>
    <row r="1377" s="14" customFormat="1">
      <c r="A1377" s="14"/>
      <c r="B1377" s="245"/>
      <c r="C1377" s="246"/>
      <c r="D1377" s="236" t="s">
        <v>301</v>
      </c>
      <c r="E1377" s="246"/>
      <c r="F1377" s="248" t="s">
        <v>1676</v>
      </c>
      <c r="G1377" s="246"/>
      <c r="H1377" s="249">
        <v>4729.9189999999999</v>
      </c>
      <c r="I1377" s="250"/>
      <c r="J1377" s="246"/>
      <c r="K1377" s="246"/>
      <c r="L1377" s="251"/>
      <c r="M1377" s="252"/>
      <c r="N1377" s="253"/>
      <c r="O1377" s="253"/>
      <c r="P1377" s="253"/>
      <c r="Q1377" s="253"/>
      <c r="R1377" s="253"/>
      <c r="S1377" s="253"/>
      <c r="T1377" s="25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5" t="s">
        <v>301</v>
      </c>
      <c r="AU1377" s="255" t="s">
        <v>120</v>
      </c>
      <c r="AV1377" s="14" t="s">
        <v>120</v>
      </c>
      <c r="AW1377" s="14" t="s">
        <v>4</v>
      </c>
      <c r="AX1377" s="14" t="s">
        <v>85</v>
      </c>
      <c r="AY1377" s="255" t="s">
        <v>292</v>
      </c>
    </row>
    <row r="1378" s="2" customFormat="1" ht="33" customHeight="1">
      <c r="A1378" s="39"/>
      <c r="B1378" s="40"/>
      <c r="C1378" s="221" t="s">
        <v>1677</v>
      </c>
      <c r="D1378" s="221" t="s">
        <v>294</v>
      </c>
      <c r="E1378" s="222" t="s">
        <v>1678</v>
      </c>
      <c r="F1378" s="223" t="s">
        <v>1679</v>
      </c>
      <c r="G1378" s="224" t="s">
        <v>581</v>
      </c>
      <c r="H1378" s="225">
        <v>120</v>
      </c>
      <c r="I1378" s="226"/>
      <c r="J1378" s="227">
        <f>ROUND(I1378*H1378,2)</f>
        <v>0</v>
      </c>
      <c r="K1378" s="223" t="s">
        <v>298</v>
      </c>
      <c r="L1378" s="45"/>
      <c r="M1378" s="228" t="s">
        <v>1</v>
      </c>
      <c r="N1378" s="229" t="s">
        <v>43</v>
      </c>
      <c r="O1378" s="92"/>
      <c r="P1378" s="230">
        <f>O1378*H1378</f>
        <v>0</v>
      </c>
      <c r="Q1378" s="230">
        <v>0.0074999999999999997</v>
      </c>
      <c r="R1378" s="230">
        <f>Q1378*H1378</f>
        <v>0.89999999999999991</v>
      </c>
      <c r="S1378" s="230">
        <v>0</v>
      </c>
      <c r="T1378" s="231">
        <f>S1378*H1378</f>
        <v>0</v>
      </c>
      <c r="U1378" s="39"/>
      <c r="V1378" s="39"/>
      <c r="W1378" s="39"/>
      <c r="X1378" s="39"/>
      <c r="Y1378" s="39"/>
      <c r="Z1378" s="39"/>
      <c r="AA1378" s="39"/>
      <c r="AB1378" s="39"/>
      <c r="AC1378" s="39"/>
      <c r="AD1378" s="39"/>
      <c r="AE1378" s="39"/>
      <c r="AR1378" s="232" t="s">
        <v>438</v>
      </c>
      <c r="AT1378" s="232" t="s">
        <v>294</v>
      </c>
      <c r="AU1378" s="232" t="s">
        <v>120</v>
      </c>
      <c r="AY1378" s="18" t="s">
        <v>292</v>
      </c>
      <c r="BE1378" s="233">
        <f>IF(N1378="základní",J1378,0)</f>
        <v>0</v>
      </c>
      <c r="BF1378" s="233">
        <f>IF(N1378="snížená",J1378,0)</f>
        <v>0</v>
      </c>
      <c r="BG1378" s="233">
        <f>IF(N1378="zákl. přenesená",J1378,0)</f>
        <v>0</v>
      </c>
      <c r="BH1378" s="233">
        <f>IF(N1378="sníž. přenesená",J1378,0)</f>
        <v>0</v>
      </c>
      <c r="BI1378" s="233">
        <f>IF(N1378="nulová",J1378,0)</f>
        <v>0</v>
      </c>
      <c r="BJ1378" s="18" t="s">
        <v>120</v>
      </c>
      <c r="BK1378" s="233">
        <f>ROUND(I1378*H1378,2)</f>
        <v>0</v>
      </c>
      <c r="BL1378" s="18" t="s">
        <v>438</v>
      </c>
      <c r="BM1378" s="232" t="s">
        <v>1680</v>
      </c>
    </row>
    <row r="1379" s="2" customFormat="1" ht="24.15" customHeight="1">
      <c r="A1379" s="39"/>
      <c r="B1379" s="40"/>
      <c r="C1379" s="278" t="s">
        <v>1681</v>
      </c>
      <c r="D1379" s="278" t="s">
        <v>626</v>
      </c>
      <c r="E1379" s="279" t="s">
        <v>1682</v>
      </c>
      <c r="F1379" s="280" t="s">
        <v>1683</v>
      </c>
      <c r="G1379" s="281" t="s">
        <v>581</v>
      </c>
      <c r="H1379" s="282">
        <v>120</v>
      </c>
      <c r="I1379" s="283"/>
      <c r="J1379" s="284">
        <f>ROUND(I1379*H1379,2)</f>
        <v>0</v>
      </c>
      <c r="K1379" s="280" t="s">
        <v>298</v>
      </c>
      <c r="L1379" s="285"/>
      <c r="M1379" s="286" t="s">
        <v>1</v>
      </c>
      <c r="N1379" s="287" t="s">
        <v>43</v>
      </c>
      <c r="O1379" s="92"/>
      <c r="P1379" s="230">
        <f>O1379*H1379</f>
        <v>0</v>
      </c>
      <c r="Q1379" s="230">
        <v>0.00029999999999999997</v>
      </c>
      <c r="R1379" s="230">
        <f>Q1379*H1379</f>
        <v>0.035999999999999997</v>
      </c>
      <c r="S1379" s="230">
        <v>0</v>
      </c>
      <c r="T1379" s="231">
        <f>S1379*H1379</f>
        <v>0</v>
      </c>
      <c r="U1379" s="39"/>
      <c r="V1379" s="39"/>
      <c r="W1379" s="39"/>
      <c r="X1379" s="39"/>
      <c r="Y1379" s="39"/>
      <c r="Z1379" s="39"/>
      <c r="AA1379" s="39"/>
      <c r="AB1379" s="39"/>
      <c r="AC1379" s="39"/>
      <c r="AD1379" s="39"/>
      <c r="AE1379" s="39"/>
      <c r="AR1379" s="232" t="s">
        <v>573</v>
      </c>
      <c r="AT1379" s="232" t="s">
        <v>626</v>
      </c>
      <c r="AU1379" s="232" t="s">
        <v>120</v>
      </c>
      <c r="AY1379" s="18" t="s">
        <v>292</v>
      </c>
      <c r="BE1379" s="233">
        <f>IF(N1379="základní",J1379,0)</f>
        <v>0</v>
      </c>
      <c r="BF1379" s="233">
        <f>IF(N1379="snížená",J1379,0)</f>
        <v>0</v>
      </c>
      <c r="BG1379" s="233">
        <f>IF(N1379="zákl. přenesená",J1379,0)</f>
        <v>0</v>
      </c>
      <c r="BH1379" s="233">
        <f>IF(N1379="sníž. přenesená",J1379,0)</f>
        <v>0</v>
      </c>
      <c r="BI1379" s="233">
        <f>IF(N1379="nulová",J1379,0)</f>
        <v>0</v>
      </c>
      <c r="BJ1379" s="18" t="s">
        <v>120</v>
      </c>
      <c r="BK1379" s="233">
        <f>ROUND(I1379*H1379,2)</f>
        <v>0</v>
      </c>
      <c r="BL1379" s="18" t="s">
        <v>438</v>
      </c>
      <c r="BM1379" s="232" t="s">
        <v>1684</v>
      </c>
    </row>
    <row r="1380" s="2" customFormat="1" ht="24.15" customHeight="1">
      <c r="A1380" s="39"/>
      <c r="B1380" s="40"/>
      <c r="C1380" s="221" t="s">
        <v>1685</v>
      </c>
      <c r="D1380" s="221" t="s">
        <v>294</v>
      </c>
      <c r="E1380" s="222" t="s">
        <v>1686</v>
      </c>
      <c r="F1380" s="223" t="s">
        <v>1687</v>
      </c>
      <c r="G1380" s="224" t="s">
        <v>297</v>
      </c>
      <c r="H1380" s="225">
        <v>4025.337</v>
      </c>
      <c r="I1380" s="226"/>
      <c r="J1380" s="227">
        <f>ROUND(I1380*H1380,2)</f>
        <v>0</v>
      </c>
      <c r="K1380" s="223" t="s">
        <v>298</v>
      </c>
      <c r="L1380" s="45"/>
      <c r="M1380" s="228" t="s">
        <v>1</v>
      </c>
      <c r="N1380" s="229" t="s">
        <v>43</v>
      </c>
      <c r="O1380" s="92"/>
      <c r="P1380" s="230">
        <f>O1380*H1380</f>
        <v>0</v>
      </c>
      <c r="Q1380" s="230">
        <v>0</v>
      </c>
      <c r="R1380" s="230">
        <f>Q1380*H1380</f>
        <v>0</v>
      </c>
      <c r="S1380" s="230">
        <v>0</v>
      </c>
      <c r="T1380" s="231">
        <f>S1380*H1380</f>
        <v>0</v>
      </c>
      <c r="U1380" s="39"/>
      <c r="V1380" s="39"/>
      <c r="W1380" s="39"/>
      <c r="X1380" s="39"/>
      <c r="Y1380" s="39"/>
      <c r="Z1380" s="39"/>
      <c r="AA1380" s="39"/>
      <c r="AB1380" s="39"/>
      <c r="AC1380" s="39"/>
      <c r="AD1380" s="39"/>
      <c r="AE1380" s="39"/>
      <c r="AR1380" s="232" t="s">
        <v>438</v>
      </c>
      <c r="AT1380" s="232" t="s">
        <v>294</v>
      </c>
      <c r="AU1380" s="232" t="s">
        <v>120</v>
      </c>
      <c r="AY1380" s="18" t="s">
        <v>292</v>
      </c>
      <c r="BE1380" s="233">
        <f>IF(N1380="základní",J1380,0)</f>
        <v>0</v>
      </c>
      <c r="BF1380" s="233">
        <f>IF(N1380="snížená",J1380,0)</f>
        <v>0</v>
      </c>
      <c r="BG1380" s="233">
        <f>IF(N1380="zákl. přenesená",J1380,0)</f>
        <v>0</v>
      </c>
      <c r="BH1380" s="233">
        <f>IF(N1380="sníž. přenesená",J1380,0)</f>
        <v>0</v>
      </c>
      <c r="BI1380" s="233">
        <f>IF(N1380="nulová",J1380,0)</f>
        <v>0</v>
      </c>
      <c r="BJ1380" s="18" t="s">
        <v>120</v>
      </c>
      <c r="BK1380" s="233">
        <f>ROUND(I1380*H1380,2)</f>
        <v>0</v>
      </c>
      <c r="BL1380" s="18" t="s">
        <v>438</v>
      </c>
      <c r="BM1380" s="232" t="s">
        <v>1688</v>
      </c>
    </row>
    <row r="1381" s="2" customFormat="1" ht="24.15" customHeight="1">
      <c r="A1381" s="39"/>
      <c r="B1381" s="40"/>
      <c r="C1381" s="278" t="s">
        <v>1689</v>
      </c>
      <c r="D1381" s="278" t="s">
        <v>626</v>
      </c>
      <c r="E1381" s="279" t="s">
        <v>1690</v>
      </c>
      <c r="F1381" s="280" t="s">
        <v>1691</v>
      </c>
      <c r="G1381" s="281" t="s">
        <v>297</v>
      </c>
      <c r="H1381" s="282">
        <v>4427.8710000000001</v>
      </c>
      <c r="I1381" s="283"/>
      <c r="J1381" s="284">
        <f>ROUND(I1381*H1381,2)</f>
        <v>0</v>
      </c>
      <c r="K1381" s="280" t="s">
        <v>298</v>
      </c>
      <c r="L1381" s="285"/>
      <c r="M1381" s="286" t="s">
        <v>1</v>
      </c>
      <c r="N1381" s="287" t="s">
        <v>43</v>
      </c>
      <c r="O1381" s="92"/>
      <c r="P1381" s="230">
        <f>O1381*H1381</f>
        <v>0</v>
      </c>
      <c r="Q1381" s="230">
        <v>0.00029999999999999997</v>
      </c>
      <c r="R1381" s="230">
        <f>Q1381*H1381</f>
        <v>1.3283612999999999</v>
      </c>
      <c r="S1381" s="230">
        <v>0</v>
      </c>
      <c r="T1381" s="231">
        <f>S1381*H1381</f>
        <v>0</v>
      </c>
      <c r="U1381" s="39"/>
      <c r="V1381" s="39"/>
      <c r="W1381" s="39"/>
      <c r="X1381" s="39"/>
      <c r="Y1381" s="39"/>
      <c r="Z1381" s="39"/>
      <c r="AA1381" s="39"/>
      <c r="AB1381" s="39"/>
      <c r="AC1381" s="39"/>
      <c r="AD1381" s="39"/>
      <c r="AE1381" s="39"/>
      <c r="AR1381" s="232" t="s">
        <v>573</v>
      </c>
      <c r="AT1381" s="232" t="s">
        <v>626</v>
      </c>
      <c r="AU1381" s="232" t="s">
        <v>120</v>
      </c>
      <c r="AY1381" s="18" t="s">
        <v>292</v>
      </c>
      <c r="BE1381" s="233">
        <f>IF(N1381="základní",J1381,0)</f>
        <v>0</v>
      </c>
      <c r="BF1381" s="233">
        <f>IF(N1381="snížená",J1381,0)</f>
        <v>0</v>
      </c>
      <c r="BG1381" s="233">
        <f>IF(N1381="zákl. přenesená",J1381,0)</f>
        <v>0</v>
      </c>
      <c r="BH1381" s="233">
        <f>IF(N1381="sníž. přenesená",J1381,0)</f>
        <v>0</v>
      </c>
      <c r="BI1381" s="233">
        <f>IF(N1381="nulová",J1381,0)</f>
        <v>0</v>
      </c>
      <c r="BJ1381" s="18" t="s">
        <v>120</v>
      </c>
      <c r="BK1381" s="233">
        <f>ROUND(I1381*H1381,2)</f>
        <v>0</v>
      </c>
      <c r="BL1381" s="18" t="s">
        <v>438</v>
      </c>
      <c r="BM1381" s="232" t="s">
        <v>1692</v>
      </c>
    </row>
    <row r="1382" s="14" customFormat="1">
      <c r="A1382" s="14"/>
      <c r="B1382" s="245"/>
      <c r="C1382" s="246"/>
      <c r="D1382" s="236" t="s">
        <v>301</v>
      </c>
      <c r="E1382" s="246"/>
      <c r="F1382" s="248" t="s">
        <v>1658</v>
      </c>
      <c r="G1382" s="246"/>
      <c r="H1382" s="249">
        <v>4427.8710000000001</v>
      </c>
      <c r="I1382" s="250"/>
      <c r="J1382" s="246"/>
      <c r="K1382" s="246"/>
      <c r="L1382" s="251"/>
      <c r="M1382" s="252"/>
      <c r="N1382" s="253"/>
      <c r="O1382" s="253"/>
      <c r="P1382" s="253"/>
      <c r="Q1382" s="253"/>
      <c r="R1382" s="253"/>
      <c r="S1382" s="253"/>
      <c r="T1382" s="25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T1382" s="255" t="s">
        <v>301</v>
      </c>
      <c r="AU1382" s="255" t="s">
        <v>120</v>
      </c>
      <c r="AV1382" s="14" t="s">
        <v>120</v>
      </c>
      <c r="AW1382" s="14" t="s">
        <v>4</v>
      </c>
      <c r="AX1382" s="14" t="s">
        <v>85</v>
      </c>
      <c r="AY1382" s="255" t="s">
        <v>292</v>
      </c>
    </row>
    <row r="1383" s="2" customFormat="1" ht="33" customHeight="1">
      <c r="A1383" s="39"/>
      <c r="B1383" s="40"/>
      <c r="C1383" s="221" t="s">
        <v>1693</v>
      </c>
      <c r="D1383" s="221" t="s">
        <v>294</v>
      </c>
      <c r="E1383" s="222" t="s">
        <v>1694</v>
      </c>
      <c r="F1383" s="223" t="s">
        <v>1695</v>
      </c>
      <c r="G1383" s="224" t="s">
        <v>297</v>
      </c>
      <c r="H1383" s="225">
        <v>3103.1289999999999</v>
      </c>
      <c r="I1383" s="226"/>
      <c r="J1383" s="227">
        <f>ROUND(I1383*H1383,2)</f>
        <v>0</v>
      </c>
      <c r="K1383" s="223" t="s">
        <v>298</v>
      </c>
      <c r="L1383" s="45"/>
      <c r="M1383" s="228" t="s">
        <v>1</v>
      </c>
      <c r="N1383" s="229" t="s">
        <v>43</v>
      </c>
      <c r="O1383" s="92"/>
      <c r="P1383" s="230">
        <f>O1383*H1383</f>
        <v>0</v>
      </c>
      <c r="Q1383" s="230">
        <v>0</v>
      </c>
      <c r="R1383" s="230">
        <f>Q1383*H1383</f>
        <v>0</v>
      </c>
      <c r="S1383" s="230">
        <v>0</v>
      </c>
      <c r="T1383" s="231">
        <f>S1383*H1383</f>
        <v>0</v>
      </c>
      <c r="U1383" s="39"/>
      <c r="V1383" s="39"/>
      <c r="W1383" s="39"/>
      <c r="X1383" s="39"/>
      <c r="Y1383" s="39"/>
      <c r="Z1383" s="39"/>
      <c r="AA1383" s="39"/>
      <c r="AB1383" s="39"/>
      <c r="AC1383" s="39"/>
      <c r="AD1383" s="39"/>
      <c r="AE1383" s="39"/>
      <c r="AR1383" s="232" t="s">
        <v>438</v>
      </c>
      <c r="AT1383" s="232" t="s">
        <v>294</v>
      </c>
      <c r="AU1383" s="232" t="s">
        <v>120</v>
      </c>
      <c r="AY1383" s="18" t="s">
        <v>292</v>
      </c>
      <c r="BE1383" s="233">
        <f>IF(N1383="základní",J1383,0)</f>
        <v>0</v>
      </c>
      <c r="BF1383" s="233">
        <f>IF(N1383="snížená",J1383,0)</f>
        <v>0</v>
      </c>
      <c r="BG1383" s="233">
        <f>IF(N1383="zákl. přenesená",J1383,0)</f>
        <v>0</v>
      </c>
      <c r="BH1383" s="233">
        <f>IF(N1383="sníž. přenesená",J1383,0)</f>
        <v>0</v>
      </c>
      <c r="BI1383" s="233">
        <f>IF(N1383="nulová",J1383,0)</f>
        <v>0</v>
      </c>
      <c r="BJ1383" s="18" t="s">
        <v>120</v>
      </c>
      <c r="BK1383" s="233">
        <f>ROUND(I1383*H1383,2)</f>
        <v>0</v>
      </c>
      <c r="BL1383" s="18" t="s">
        <v>438</v>
      </c>
      <c r="BM1383" s="232" t="s">
        <v>1696</v>
      </c>
    </row>
    <row r="1384" s="14" customFormat="1">
      <c r="A1384" s="14"/>
      <c r="B1384" s="245"/>
      <c r="C1384" s="246"/>
      <c r="D1384" s="236" t="s">
        <v>301</v>
      </c>
      <c r="E1384" s="247" t="s">
        <v>1</v>
      </c>
      <c r="F1384" s="248" t="s">
        <v>235</v>
      </c>
      <c r="G1384" s="246"/>
      <c r="H1384" s="249">
        <v>3525.1289999999999</v>
      </c>
      <c r="I1384" s="250"/>
      <c r="J1384" s="246"/>
      <c r="K1384" s="246"/>
      <c r="L1384" s="251"/>
      <c r="M1384" s="252"/>
      <c r="N1384" s="253"/>
      <c r="O1384" s="253"/>
      <c r="P1384" s="253"/>
      <c r="Q1384" s="253"/>
      <c r="R1384" s="253"/>
      <c r="S1384" s="253"/>
      <c r="T1384" s="25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T1384" s="255" t="s">
        <v>301</v>
      </c>
      <c r="AU1384" s="255" t="s">
        <v>120</v>
      </c>
      <c r="AV1384" s="14" t="s">
        <v>120</v>
      </c>
      <c r="AW1384" s="14" t="s">
        <v>32</v>
      </c>
      <c r="AX1384" s="14" t="s">
        <v>77</v>
      </c>
      <c r="AY1384" s="255" t="s">
        <v>292</v>
      </c>
    </row>
    <row r="1385" s="16" customFormat="1">
      <c r="A1385" s="16"/>
      <c r="B1385" s="267"/>
      <c r="C1385" s="268"/>
      <c r="D1385" s="236" t="s">
        <v>301</v>
      </c>
      <c r="E1385" s="269" t="s">
        <v>1</v>
      </c>
      <c r="F1385" s="270" t="s">
        <v>316</v>
      </c>
      <c r="G1385" s="268"/>
      <c r="H1385" s="271">
        <v>3525.1289999999999</v>
      </c>
      <c r="I1385" s="272"/>
      <c r="J1385" s="268"/>
      <c r="K1385" s="268"/>
      <c r="L1385" s="273"/>
      <c r="M1385" s="274"/>
      <c r="N1385" s="275"/>
      <c r="O1385" s="275"/>
      <c r="P1385" s="275"/>
      <c r="Q1385" s="275"/>
      <c r="R1385" s="275"/>
      <c r="S1385" s="275"/>
      <c r="T1385" s="27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T1385" s="277" t="s">
        <v>301</v>
      </c>
      <c r="AU1385" s="277" t="s">
        <v>120</v>
      </c>
      <c r="AV1385" s="16" t="s">
        <v>317</v>
      </c>
      <c r="AW1385" s="16" t="s">
        <v>32</v>
      </c>
      <c r="AX1385" s="16" t="s">
        <v>77</v>
      </c>
      <c r="AY1385" s="277" t="s">
        <v>292</v>
      </c>
    </row>
    <row r="1386" s="13" customFormat="1">
      <c r="A1386" s="13"/>
      <c r="B1386" s="234"/>
      <c r="C1386" s="235"/>
      <c r="D1386" s="236" t="s">
        <v>301</v>
      </c>
      <c r="E1386" s="237" t="s">
        <v>1</v>
      </c>
      <c r="F1386" s="238" t="s">
        <v>1697</v>
      </c>
      <c r="G1386" s="235"/>
      <c r="H1386" s="237" t="s">
        <v>1</v>
      </c>
      <c r="I1386" s="239"/>
      <c r="J1386" s="235"/>
      <c r="K1386" s="235"/>
      <c r="L1386" s="240"/>
      <c r="M1386" s="241"/>
      <c r="N1386" s="242"/>
      <c r="O1386" s="242"/>
      <c r="P1386" s="242"/>
      <c r="Q1386" s="242"/>
      <c r="R1386" s="242"/>
      <c r="S1386" s="242"/>
      <c r="T1386" s="243"/>
      <c r="U1386" s="13"/>
      <c r="V1386" s="13"/>
      <c r="W1386" s="13"/>
      <c r="X1386" s="13"/>
      <c r="Y1386" s="13"/>
      <c r="Z1386" s="13"/>
      <c r="AA1386" s="13"/>
      <c r="AB1386" s="13"/>
      <c r="AC1386" s="13"/>
      <c r="AD1386" s="13"/>
      <c r="AE1386" s="13"/>
      <c r="AT1386" s="244" t="s">
        <v>301</v>
      </c>
      <c r="AU1386" s="244" t="s">
        <v>120</v>
      </c>
      <c r="AV1386" s="13" t="s">
        <v>85</v>
      </c>
      <c r="AW1386" s="13" t="s">
        <v>32</v>
      </c>
      <c r="AX1386" s="13" t="s">
        <v>77</v>
      </c>
      <c r="AY1386" s="244" t="s">
        <v>292</v>
      </c>
    </row>
    <row r="1387" s="14" customFormat="1">
      <c r="A1387" s="14"/>
      <c r="B1387" s="245"/>
      <c r="C1387" s="246"/>
      <c r="D1387" s="236" t="s">
        <v>301</v>
      </c>
      <c r="E1387" s="247" t="s">
        <v>1</v>
      </c>
      <c r="F1387" s="248" t="s">
        <v>1698</v>
      </c>
      <c r="G1387" s="246"/>
      <c r="H1387" s="249">
        <v>-422</v>
      </c>
      <c r="I1387" s="250"/>
      <c r="J1387" s="246"/>
      <c r="K1387" s="246"/>
      <c r="L1387" s="251"/>
      <c r="M1387" s="252"/>
      <c r="N1387" s="253"/>
      <c r="O1387" s="253"/>
      <c r="P1387" s="253"/>
      <c r="Q1387" s="253"/>
      <c r="R1387" s="253"/>
      <c r="S1387" s="253"/>
      <c r="T1387" s="25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T1387" s="255" t="s">
        <v>301</v>
      </c>
      <c r="AU1387" s="255" t="s">
        <v>120</v>
      </c>
      <c r="AV1387" s="14" t="s">
        <v>120</v>
      </c>
      <c r="AW1387" s="14" t="s">
        <v>32</v>
      </c>
      <c r="AX1387" s="14" t="s">
        <v>77</v>
      </c>
      <c r="AY1387" s="255" t="s">
        <v>292</v>
      </c>
    </row>
    <row r="1388" s="16" customFormat="1">
      <c r="A1388" s="16"/>
      <c r="B1388" s="267"/>
      <c r="C1388" s="268"/>
      <c r="D1388" s="236" t="s">
        <v>301</v>
      </c>
      <c r="E1388" s="269" t="s">
        <v>1</v>
      </c>
      <c r="F1388" s="270" t="s">
        <v>316</v>
      </c>
      <c r="G1388" s="268"/>
      <c r="H1388" s="271">
        <v>-422</v>
      </c>
      <c r="I1388" s="272"/>
      <c r="J1388" s="268"/>
      <c r="K1388" s="268"/>
      <c r="L1388" s="273"/>
      <c r="M1388" s="274"/>
      <c r="N1388" s="275"/>
      <c r="O1388" s="275"/>
      <c r="P1388" s="275"/>
      <c r="Q1388" s="275"/>
      <c r="R1388" s="275"/>
      <c r="S1388" s="275"/>
      <c r="T1388" s="276"/>
      <c r="U1388" s="16"/>
      <c r="V1388" s="16"/>
      <c r="W1388" s="16"/>
      <c r="X1388" s="16"/>
      <c r="Y1388" s="16"/>
      <c r="Z1388" s="16"/>
      <c r="AA1388" s="16"/>
      <c r="AB1388" s="16"/>
      <c r="AC1388" s="16"/>
      <c r="AD1388" s="16"/>
      <c r="AE1388" s="16"/>
      <c r="AT1388" s="277" t="s">
        <v>301</v>
      </c>
      <c r="AU1388" s="277" t="s">
        <v>120</v>
      </c>
      <c r="AV1388" s="16" t="s">
        <v>317</v>
      </c>
      <c r="AW1388" s="16" t="s">
        <v>32</v>
      </c>
      <c r="AX1388" s="16" t="s">
        <v>77</v>
      </c>
      <c r="AY1388" s="277" t="s">
        <v>292</v>
      </c>
    </row>
    <row r="1389" s="15" customFormat="1">
      <c r="A1389" s="15"/>
      <c r="B1389" s="256"/>
      <c r="C1389" s="257"/>
      <c r="D1389" s="236" t="s">
        <v>301</v>
      </c>
      <c r="E1389" s="258" t="s">
        <v>1</v>
      </c>
      <c r="F1389" s="259" t="s">
        <v>304</v>
      </c>
      <c r="G1389" s="257"/>
      <c r="H1389" s="260">
        <v>3103.1289999999999</v>
      </c>
      <c r="I1389" s="261"/>
      <c r="J1389" s="257"/>
      <c r="K1389" s="257"/>
      <c r="L1389" s="262"/>
      <c r="M1389" s="263"/>
      <c r="N1389" s="264"/>
      <c r="O1389" s="264"/>
      <c r="P1389" s="264"/>
      <c r="Q1389" s="264"/>
      <c r="R1389" s="264"/>
      <c r="S1389" s="264"/>
      <c r="T1389" s="26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T1389" s="266" t="s">
        <v>301</v>
      </c>
      <c r="AU1389" s="266" t="s">
        <v>120</v>
      </c>
      <c r="AV1389" s="15" t="s">
        <v>299</v>
      </c>
      <c r="AW1389" s="15" t="s">
        <v>32</v>
      </c>
      <c r="AX1389" s="15" t="s">
        <v>85</v>
      </c>
      <c r="AY1389" s="266" t="s">
        <v>292</v>
      </c>
    </row>
    <row r="1390" s="2" customFormat="1" ht="37.8" customHeight="1">
      <c r="A1390" s="39"/>
      <c r="B1390" s="40"/>
      <c r="C1390" s="278" t="s">
        <v>1699</v>
      </c>
      <c r="D1390" s="278" t="s">
        <v>626</v>
      </c>
      <c r="E1390" s="279" t="s">
        <v>1700</v>
      </c>
      <c r="F1390" s="280" t="s">
        <v>1701</v>
      </c>
      <c r="G1390" s="281" t="s">
        <v>297</v>
      </c>
      <c r="H1390" s="282">
        <v>3413.442</v>
      </c>
      <c r="I1390" s="283"/>
      <c r="J1390" s="284">
        <f>ROUND(I1390*H1390,2)</f>
        <v>0</v>
      </c>
      <c r="K1390" s="280" t="s">
        <v>298</v>
      </c>
      <c r="L1390" s="285"/>
      <c r="M1390" s="286" t="s">
        <v>1</v>
      </c>
      <c r="N1390" s="287" t="s">
        <v>43</v>
      </c>
      <c r="O1390" s="92"/>
      <c r="P1390" s="230">
        <f>O1390*H1390</f>
        <v>0</v>
      </c>
      <c r="Q1390" s="230">
        <v>0.0013500000000000001</v>
      </c>
      <c r="R1390" s="230">
        <f>Q1390*H1390</f>
        <v>4.6081466999999998</v>
      </c>
      <c r="S1390" s="230">
        <v>0</v>
      </c>
      <c r="T1390" s="231">
        <f>S1390*H1390</f>
        <v>0</v>
      </c>
      <c r="U1390" s="39"/>
      <c r="V1390" s="39"/>
      <c r="W1390" s="39"/>
      <c r="X1390" s="39"/>
      <c r="Y1390" s="39"/>
      <c r="Z1390" s="39"/>
      <c r="AA1390" s="39"/>
      <c r="AB1390" s="39"/>
      <c r="AC1390" s="39"/>
      <c r="AD1390" s="39"/>
      <c r="AE1390" s="39"/>
      <c r="AR1390" s="232" t="s">
        <v>573</v>
      </c>
      <c r="AT1390" s="232" t="s">
        <v>626</v>
      </c>
      <c r="AU1390" s="232" t="s">
        <v>120</v>
      </c>
      <c r="AY1390" s="18" t="s">
        <v>292</v>
      </c>
      <c r="BE1390" s="233">
        <f>IF(N1390="základní",J1390,0)</f>
        <v>0</v>
      </c>
      <c r="BF1390" s="233">
        <f>IF(N1390="snížená",J1390,0)</f>
        <v>0</v>
      </c>
      <c r="BG1390" s="233">
        <f>IF(N1390="zákl. přenesená",J1390,0)</f>
        <v>0</v>
      </c>
      <c r="BH1390" s="233">
        <f>IF(N1390="sníž. přenesená",J1390,0)</f>
        <v>0</v>
      </c>
      <c r="BI1390" s="233">
        <f>IF(N1390="nulová",J1390,0)</f>
        <v>0</v>
      </c>
      <c r="BJ1390" s="18" t="s">
        <v>120</v>
      </c>
      <c r="BK1390" s="233">
        <f>ROUND(I1390*H1390,2)</f>
        <v>0</v>
      </c>
      <c r="BL1390" s="18" t="s">
        <v>438</v>
      </c>
      <c r="BM1390" s="232" t="s">
        <v>1702</v>
      </c>
    </row>
    <row r="1391" s="14" customFormat="1">
      <c r="A1391" s="14"/>
      <c r="B1391" s="245"/>
      <c r="C1391" s="246"/>
      <c r="D1391" s="236" t="s">
        <v>301</v>
      </c>
      <c r="E1391" s="246"/>
      <c r="F1391" s="248" t="s">
        <v>1703</v>
      </c>
      <c r="G1391" s="246"/>
      <c r="H1391" s="249">
        <v>3413.442</v>
      </c>
      <c r="I1391" s="250"/>
      <c r="J1391" s="246"/>
      <c r="K1391" s="246"/>
      <c r="L1391" s="251"/>
      <c r="M1391" s="252"/>
      <c r="N1391" s="253"/>
      <c r="O1391" s="253"/>
      <c r="P1391" s="253"/>
      <c r="Q1391" s="253"/>
      <c r="R1391" s="253"/>
      <c r="S1391" s="253"/>
      <c r="T1391" s="25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5" t="s">
        <v>301</v>
      </c>
      <c r="AU1391" s="255" t="s">
        <v>120</v>
      </c>
      <c r="AV1391" s="14" t="s">
        <v>120</v>
      </c>
      <c r="AW1391" s="14" t="s">
        <v>4</v>
      </c>
      <c r="AX1391" s="14" t="s">
        <v>85</v>
      </c>
      <c r="AY1391" s="255" t="s">
        <v>292</v>
      </c>
    </row>
    <row r="1392" s="2" customFormat="1" ht="21.75" customHeight="1">
      <c r="A1392" s="39"/>
      <c r="B1392" s="40"/>
      <c r="C1392" s="221" t="s">
        <v>1704</v>
      </c>
      <c r="D1392" s="221" t="s">
        <v>294</v>
      </c>
      <c r="E1392" s="222" t="s">
        <v>1705</v>
      </c>
      <c r="F1392" s="223" t="s">
        <v>1706</v>
      </c>
      <c r="G1392" s="224" t="s">
        <v>581</v>
      </c>
      <c r="H1392" s="225">
        <v>21</v>
      </c>
      <c r="I1392" s="226"/>
      <c r="J1392" s="227">
        <f>ROUND(I1392*H1392,2)</f>
        <v>0</v>
      </c>
      <c r="K1392" s="223" t="s">
        <v>298</v>
      </c>
      <c r="L1392" s="45"/>
      <c r="M1392" s="228" t="s">
        <v>1</v>
      </c>
      <c r="N1392" s="229" t="s">
        <v>43</v>
      </c>
      <c r="O1392" s="92"/>
      <c r="P1392" s="230">
        <f>O1392*H1392</f>
        <v>0</v>
      </c>
      <c r="Q1392" s="230">
        <v>0</v>
      </c>
      <c r="R1392" s="230">
        <f>Q1392*H1392</f>
        <v>0</v>
      </c>
      <c r="S1392" s="230">
        <v>0</v>
      </c>
      <c r="T1392" s="231">
        <f>S1392*H1392</f>
        <v>0</v>
      </c>
      <c r="U1392" s="39"/>
      <c r="V1392" s="39"/>
      <c r="W1392" s="39"/>
      <c r="X1392" s="39"/>
      <c r="Y1392" s="39"/>
      <c r="Z1392" s="39"/>
      <c r="AA1392" s="39"/>
      <c r="AB1392" s="39"/>
      <c r="AC1392" s="39"/>
      <c r="AD1392" s="39"/>
      <c r="AE1392" s="39"/>
      <c r="AR1392" s="232" t="s">
        <v>438</v>
      </c>
      <c r="AT1392" s="232" t="s">
        <v>294</v>
      </c>
      <c r="AU1392" s="232" t="s">
        <v>120</v>
      </c>
      <c r="AY1392" s="18" t="s">
        <v>292</v>
      </c>
      <c r="BE1392" s="233">
        <f>IF(N1392="základní",J1392,0)</f>
        <v>0</v>
      </c>
      <c r="BF1392" s="233">
        <f>IF(N1392="snížená",J1392,0)</f>
        <v>0</v>
      </c>
      <c r="BG1392" s="233">
        <f>IF(N1392="zákl. přenesená",J1392,0)</f>
        <v>0</v>
      </c>
      <c r="BH1392" s="233">
        <f>IF(N1392="sníž. přenesená",J1392,0)</f>
        <v>0</v>
      </c>
      <c r="BI1392" s="233">
        <f>IF(N1392="nulová",J1392,0)</f>
        <v>0</v>
      </c>
      <c r="BJ1392" s="18" t="s">
        <v>120</v>
      </c>
      <c r="BK1392" s="233">
        <f>ROUND(I1392*H1392,2)</f>
        <v>0</v>
      </c>
      <c r="BL1392" s="18" t="s">
        <v>438</v>
      </c>
      <c r="BM1392" s="232" t="s">
        <v>1707</v>
      </c>
    </row>
    <row r="1393" s="14" customFormat="1">
      <c r="A1393" s="14"/>
      <c r="B1393" s="245"/>
      <c r="C1393" s="246"/>
      <c r="D1393" s="236" t="s">
        <v>301</v>
      </c>
      <c r="E1393" s="247" t="s">
        <v>1</v>
      </c>
      <c r="F1393" s="248" t="s">
        <v>1708</v>
      </c>
      <c r="G1393" s="246"/>
      <c r="H1393" s="249">
        <v>21</v>
      </c>
      <c r="I1393" s="250"/>
      <c r="J1393" s="246"/>
      <c r="K1393" s="246"/>
      <c r="L1393" s="251"/>
      <c r="M1393" s="252"/>
      <c r="N1393" s="253"/>
      <c r="O1393" s="253"/>
      <c r="P1393" s="253"/>
      <c r="Q1393" s="253"/>
      <c r="R1393" s="253"/>
      <c r="S1393" s="253"/>
      <c r="T1393" s="25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5" t="s">
        <v>301</v>
      </c>
      <c r="AU1393" s="255" t="s">
        <v>120</v>
      </c>
      <c r="AV1393" s="14" t="s">
        <v>120</v>
      </c>
      <c r="AW1393" s="14" t="s">
        <v>32</v>
      </c>
      <c r="AX1393" s="14" t="s">
        <v>85</v>
      </c>
      <c r="AY1393" s="255" t="s">
        <v>292</v>
      </c>
    </row>
    <row r="1394" s="2" customFormat="1" ht="24.15" customHeight="1">
      <c r="A1394" s="39"/>
      <c r="B1394" s="40"/>
      <c r="C1394" s="278" t="s">
        <v>1709</v>
      </c>
      <c r="D1394" s="278" t="s">
        <v>626</v>
      </c>
      <c r="E1394" s="279" t="s">
        <v>1710</v>
      </c>
      <c r="F1394" s="280" t="s">
        <v>1711</v>
      </c>
      <c r="G1394" s="281" t="s">
        <v>581</v>
      </c>
      <c r="H1394" s="282">
        <v>21</v>
      </c>
      <c r="I1394" s="283"/>
      <c r="J1394" s="284">
        <f>ROUND(I1394*H1394,2)</f>
        <v>0</v>
      </c>
      <c r="K1394" s="280" t="s">
        <v>298</v>
      </c>
      <c r="L1394" s="285"/>
      <c r="M1394" s="286" t="s">
        <v>1</v>
      </c>
      <c r="N1394" s="287" t="s">
        <v>43</v>
      </c>
      <c r="O1394" s="92"/>
      <c r="P1394" s="230">
        <f>O1394*H1394</f>
        <v>0</v>
      </c>
      <c r="Q1394" s="230">
        <v>0.0025000000000000001</v>
      </c>
      <c r="R1394" s="230">
        <f>Q1394*H1394</f>
        <v>0.052499999999999998</v>
      </c>
      <c r="S1394" s="230">
        <v>0</v>
      </c>
      <c r="T1394" s="231">
        <f>S1394*H1394</f>
        <v>0</v>
      </c>
      <c r="U1394" s="39"/>
      <c r="V1394" s="39"/>
      <c r="W1394" s="39"/>
      <c r="X1394" s="39"/>
      <c r="Y1394" s="39"/>
      <c r="Z1394" s="39"/>
      <c r="AA1394" s="39"/>
      <c r="AB1394" s="39"/>
      <c r="AC1394" s="39"/>
      <c r="AD1394" s="39"/>
      <c r="AE1394" s="39"/>
      <c r="AR1394" s="232" t="s">
        <v>573</v>
      </c>
      <c r="AT1394" s="232" t="s">
        <v>626</v>
      </c>
      <c r="AU1394" s="232" t="s">
        <v>120</v>
      </c>
      <c r="AY1394" s="18" t="s">
        <v>292</v>
      </c>
      <c r="BE1394" s="233">
        <f>IF(N1394="základní",J1394,0)</f>
        <v>0</v>
      </c>
      <c r="BF1394" s="233">
        <f>IF(N1394="snížená",J1394,0)</f>
        <v>0</v>
      </c>
      <c r="BG1394" s="233">
        <f>IF(N1394="zákl. přenesená",J1394,0)</f>
        <v>0</v>
      </c>
      <c r="BH1394" s="233">
        <f>IF(N1394="sníž. přenesená",J1394,0)</f>
        <v>0</v>
      </c>
      <c r="BI1394" s="233">
        <f>IF(N1394="nulová",J1394,0)</f>
        <v>0</v>
      </c>
      <c r="BJ1394" s="18" t="s">
        <v>120</v>
      </c>
      <c r="BK1394" s="233">
        <f>ROUND(I1394*H1394,2)</f>
        <v>0</v>
      </c>
      <c r="BL1394" s="18" t="s">
        <v>438</v>
      </c>
      <c r="BM1394" s="232" t="s">
        <v>1712</v>
      </c>
    </row>
    <row r="1395" s="2" customFormat="1" ht="24.15" customHeight="1">
      <c r="A1395" s="39"/>
      <c r="B1395" s="40"/>
      <c r="C1395" s="221" t="s">
        <v>1713</v>
      </c>
      <c r="D1395" s="221" t="s">
        <v>294</v>
      </c>
      <c r="E1395" s="222" t="s">
        <v>1714</v>
      </c>
      <c r="F1395" s="223" t="s">
        <v>1715</v>
      </c>
      <c r="G1395" s="224" t="s">
        <v>297</v>
      </c>
      <c r="H1395" s="225">
        <v>3103.1289999999999</v>
      </c>
      <c r="I1395" s="226"/>
      <c r="J1395" s="227">
        <f>ROUND(I1395*H1395,2)</f>
        <v>0</v>
      </c>
      <c r="K1395" s="223" t="s">
        <v>298</v>
      </c>
      <c r="L1395" s="45"/>
      <c r="M1395" s="228" t="s">
        <v>1</v>
      </c>
      <c r="N1395" s="229" t="s">
        <v>43</v>
      </c>
      <c r="O1395" s="92"/>
      <c r="P1395" s="230">
        <f>O1395*H1395</f>
        <v>0</v>
      </c>
      <c r="Q1395" s="230">
        <v>0</v>
      </c>
      <c r="R1395" s="230">
        <f>Q1395*H1395</f>
        <v>0</v>
      </c>
      <c r="S1395" s="230">
        <v>0</v>
      </c>
      <c r="T1395" s="231">
        <f>S1395*H1395</f>
        <v>0</v>
      </c>
      <c r="U1395" s="39"/>
      <c r="V1395" s="39"/>
      <c r="W1395" s="39"/>
      <c r="X1395" s="39"/>
      <c r="Y1395" s="39"/>
      <c r="Z1395" s="39"/>
      <c r="AA1395" s="39"/>
      <c r="AB1395" s="39"/>
      <c r="AC1395" s="39"/>
      <c r="AD1395" s="39"/>
      <c r="AE1395" s="39"/>
      <c r="AR1395" s="232" t="s">
        <v>438</v>
      </c>
      <c r="AT1395" s="232" t="s">
        <v>294</v>
      </c>
      <c r="AU1395" s="232" t="s">
        <v>120</v>
      </c>
      <c r="AY1395" s="18" t="s">
        <v>292</v>
      </c>
      <c r="BE1395" s="233">
        <f>IF(N1395="základní",J1395,0)</f>
        <v>0</v>
      </c>
      <c r="BF1395" s="233">
        <f>IF(N1395="snížená",J1395,0)</f>
        <v>0</v>
      </c>
      <c r="BG1395" s="233">
        <f>IF(N1395="zákl. přenesená",J1395,0)</f>
        <v>0</v>
      </c>
      <c r="BH1395" s="233">
        <f>IF(N1395="sníž. přenesená",J1395,0)</f>
        <v>0</v>
      </c>
      <c r="BI1395" s="233">
        <f>IF(N1395="nulová",J1395,0)</f>
        <v>0</v>
      </c>
      <c r="BJ1395" s="18" t="s">
        <v>120</v>
      </c>
      <c r="BK1395" s="233">
        <f>ROUND(I1395*H1395,2)</f>
        <v>0</v>
      </c>
      <c r="BL1395" s="18" t="s">
        <v>438</v>
      </c>
      <c r="BM1395" s="232" t="s">
        <v>1716</v>
      </c>
    </row>
    <row r="1396" s="14" customFormat="1">
      <c r="A1396" s="14"/>
      <c r="B1396" s="245"/>
      <c r="C1396" s="246"/>
      <c r="D1396" s="236" t="s">
        <v>301</v>
      </c>
      <c r="E1396" s="247" t="s">
        <v>1</v>
      </c>
      <c r="F1396" s="248" t="s">
        <v>1717</v>
      </c>
      <c r="G1396" s="246"/>
      <c r="H1396" s="249">
        <v>3103.1289999999999</v>
      </c>
      <c r="I1396" s="250"/>
      <c r="J1396" s="246"/>
      <c r="K1396" s="246"/>
      <c r="L1396" s="251"/>
      <c r="M1396" s="252"/>
      <c r="N1396" s="253"/>
      <c r="O1396" s="253"/>
      <c r="P1396" s="253"/>
      <c r="Q1396" s="253"/>
      <c r="R1396" s="253"/>
      <c r="S1396" s="253"/>
      <c r="T1396" s="25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T1396" s="255" t="s">
        <v>301</v>
      </c>
      <c r="AU1396" s="255" t="s">
        <v>120</v>
      </c>
      <c r="AV1396" s="14" t="s">
        <v>120</v>
      </c>
      <c r="AW1396" s="14" t="s">
        <v>32</v>
      </c>
      <c r="AX1396" s="14" t="s">
        <v>85</v>
      </c>
      <c r="AY1396" s="255" t="s">
        <v>292</v>
      </c>
    </row>
    <row r="1397" s="2" customFormat="1" ht="24.15" customHeight="1">
      <c r="A1397" s="39"/>
      <c r="B1397" s="40"/>
      <c r="C1397" s="278" t="s">
        <v>1718</v>
      </c>
      <c r="D1397" s="278" t="s">
        <v>626</v>
      </c>
      <c r="E1397" s="279" t="s">
        <v>1719</v>
      </c>
      <c r="F1397" s="280" t="s">
        <v>1720</v>
      </c>
      <c r="G1397" s="281" t="s">
        <v>297</v>
      </c>
      <c r="H1397" s="282">
        <v>3413.442</v>
      </c>
      <c r="I1397" s="283"/>
      <c r="J1397" s="284">
        <f>ROUND(I1397*H1397,2)</f>
        <v>0</v>
      </c>
      <c r="K1397" s="280" t="s">
        <v>298</v>
      </c>
      <c r="L1397" s="285"/>
      <c r="M1397" s="286" t="s">
        <v>1</v>
      </c>
      <c r="N1397" s="287" t="s">
        <v>43</v>
      </c>
      <c r="O1397" s="92"/>
      <c r="P1397" s="230">
        <f>O1397*H1397</f>
        <v>0</v>
      </c>
      <c r="Q1397" s="230">
        <v>0.0040000000000000001</v>
      </c>
      <c r="R1397" s="230">
        <f>Q1397*H1397</f>
        <v>13.653768</v>
      </c>
      <c r="S1397" s="230">
        <v>0</v>
      </c>
      <c r="T1397" s="231">
        <f>S1397*H1397</f>
        <v>0</v>
      </c>
      <c r="U1397" s="39"/>
      <c r="V1397" s="39"/>
      <c r="W1397" s="39"/>
      <c r="X1397" s="39"/>
      <c r="Y1397" s="39"/>
      <c r="Z1397" s="39"/>
      <c r="AA1397" s="39"/>
      <c r="AB1397" s="39"/>
      <c r="AC1397" s="39"/>
      <c r="AD1397" s="39"/>
      <c r="AE1397" s="39"/>
      <c r="AR1397" s="232" t="s">
        <v>573</v>
      </c>
      <c r="AT1397" s="232" t="s">
        <v>626</v>
      </c>
      <c r="AU1397" s="232" t="s">
        <v>120</v>
      </c>
      <c r="AY1397" s="18" t="s">
        <v>292</v>
      </c>
      <c r="BE1397" s="233">
        <f>IF(N1397="základní",J1397,0)</f>
        <v>0</v>
      </c>
      <c r="BF1397" s="233">
        <f>IF(N1397="snížená",J1397,0)</f>
        <v>0</v>
      </c>
      <c r="BG1397" s="233">
        <f>IF(N1397="zákl. přenesená",J1397,0)</f>
        <v>0</v>
      </c>
      <c r="BH1397" s="233">
        <f>IF(N1397="sníž. přenesená",J1397,0)</f>
        <v>0</v>
      </c>
      <c r="BI1397" s="233">
        <f>IF(N1397="nulová",J1397,0)</f>
        <v>0</v>
      </c>
      <c r="BJ1397" s="18" t="s">
        <v>120</v>
      </c>
      <c r="BK1397" s="233">
        <f>ROUND(I1397*H1397,2)</f>
        <v>0</v>
      </c>
      <c r="BL1397" s="18" t="s">
        <v>438</v>
      </c>
      <c r="BM1397" s="232" t="s">
        <v>1721</v>
      </c>
    </row>
    <row r="1398" s="14" customFormat="1">
      <c r="A1398" s="14"/>
      <c r="B1398" s="245"/>
      <c r="C1398" s="246"/>
      <c r="D1398" s="236" t="s">
        <v>301</v>
      </c>
      <c r="E1398" s="246"/>
      <c r="F1398" s="248" t="s">
        <v>1703</v>
      </c>
      <c r="G1398" s="246"/>
      <c r="H1398" s="249">
        <v>3413.442</v>
      </c>
      <c r="I1398" s="250"/>
      <c r="J1398" s="246"/>
      <c r="K1398" s="246"/>
      <c r="L1398" s="251"/>
      <c r="M1398" s="252"/>
      <c r="N1398" s="253"/>
      <c r="O1398" s="253"/>
      <c r="P1398" s="253"/>
      <c r="Q1398" s="253"/>
      <c r="R1398" s="253"/>
      <c r="S1398" s="253"/>
      <c r="T1398" s="25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T1398" s="255" t="s">
        <v>301</v>
      </c>
      <c r="AU1398" s="255" t="s">
        <v>120</v>
      </c>
      <c r="AV1398" s="14" t="s">
        <v>120</v>
      </c>
      <c r="AW1398" s="14" t="s">
        <v>4</v>
      </c>
      <c r="AX1398" s="14" t="s">
        <v>85</v>
      </c>
      <c r="AY1398" s="255" t="s">
        <v>292</v>
      </c>
    </row>
    <row r="1399" s="2" customFormat="1" ht="24.15" customHeight="1">
      <c r="A1399" s="39"/>
      <c r="B1399" s="40"/>
      <c r="C1399" s="221" t="s">
        <v>1722</v>
      </c>
      <c r="D1399" s="221" t="s">
        <v>294</v>
      </c>
      <c r="E1399" s="222" t="s">
        <v>1723</v>
      </c>
      <c r="F1399" s="223" t="s">
        <v>1724</v>
      </c>
      <c r="G1399" s="224" t="s">
        <v>297</v>
      </c>
      <c r="H1399" s="225">
        <v>3103.1289999999999</v>
      </c>
      <c r="I1399" s="226"/>
      <c r="J1399" s="227">
        <f>ROUND(I1399*H1399,2)</f>
        <v>0</v>
      </c>
      <c r="K1399" s="223" t="s">
        <v>298</v>
      </c>
      <c r="L1399" s="45"/>
      <c r="M1399" s="228" t="s">
        <v>1</v>
      </c>
      <c r="N1399" s="229" t="s">
        <v>43</v>
      </c>
      <c r="O1399" s="92"/>
      <c r="P1399" s="230">
        <f>O1399*H1399</f>
        <v>0</v>
      </c>
      <c r="Q1399" s="230">
        <v>0</v>
      </c>
      <c r="R1399" s="230">
        <f>Q1399*H1399</f>
        <v>0</v>
      </c>
      <c r="S1399" s="230">
        <v>0</v>
      </c>
      <c r="T1399" s="231">
        <f>S1399*H1399</f>
        <v>0</v>
      </c>
      <c r="U1399" s="39"/>
      <c r="V1399" s="39"/>
      <c r="W1399" s="39"/>
      <c r="X1399" s="39"/>
      <c r="Y1399" s="39"/>
      <c r="Z1399" s="39"/>
      <c r="AA1399" s="39"/>
      <c r="AB1399" s="39"/>
      <c r="AC1399" s="39"/>
      <c r="AD1399" s="39"/>
      <c r="AE1399" s="39"/>
      <c r="AR1399" s="232" t="s">
        <v>438</v>
      </c>
      <c r="AT1399" s="232" t="s">
        <v>294</v>
      </c>
      <c r="AU1399" s="232" t="s">
        <v>120</v>
      </c>
      <c r="AY1399" s="18" t="s">
        <v>292</v>
      </c>
      <c r="BE1399" s="233">
        <f>IF(N1399="základní",J1399,0)</f>
        <v>0</v>
      </c>
      <c r="BF1399" s="233">
        <f>IF(N1399="snížená",J1399,0)</f>
        <v>0</v>
      </c>
      <c r="BG1399" s="233">
        <f>IF(N1399="zákl. přenesená",J1399,0)</f>
        <v>0</v>
      </c>
      <c r="BH1399" s="233">
        <f>IF(N1399="sníž. přenesená",J1399,0)</f>
        <v>0</v>
      </c>
      <c r="BI1399" s="233">
        <f>IF(N1399="nulová",J1399,0)</f>
        <v>0</v>
      </c>
      <c r="BJ1399" s="18" t="s">
        <v>120</v>
      </c>
      <c r="BK1399" s="233">
        <f>ROUND(I1399*H1399,2)</f>
        <v>0</v>
      </c>
      <c r="BL1399" s="18" t="s">
        <v>438</v>
      </c>
      <c r="BM1399" s="232" t="s">
        <v>1725</v>
      </c>
    </row>
    <row r="1400" s="14" customFormat="1">
      <c r="A1400" s="14"/>
      <c r="B1400" s="245"/>
      <c r="C1400" s="246"/>
      <c r="D1400" s="236" t="s">
        <v>301</v>
      </c>
      <c r="E1400" s="247" t="s">
        <v>1</v>
      </c>
      <c r="F1400" s="248" t="s">
        <v>1717</v>
      </c>
      <c r="G1400" s="246"/>
      <c r="H1400" s="249">
        <v>3103.1289999999999</v>
      </c>
      <c r="I1400" s="250"/>
      <c r="J1400" s="246"/>
      <c r="K1400" s="246"/>
      <c r="L1400" s="251"/>
      <c r="M1400" s="252"/>
      <c r="N1400" s="253"/>
      <c r="O1400" s="253"/>
      <c r="P1400" s="253"/>
      <c r="Q1400" s="253"/>
      <c r="R1400" s="253"/>
      <c r="S1400" s="253"/>
      <c r="T1400" s="25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5" t="s">
        <v>301</v>
      </c>
      <c r="AU1400" s="255" t="s">
        <v>120</v>
      </c>
      <c r="AV1400" s="14" t="s">
        <v>120</v>
      </c>
      <c r="AW1400" s="14" t="s">
        <v>32</v>
      </c>
      <c r="AX1400" s="14" t="s">
        <v>85</v>
      </c>
      <c r="AY1400" s="255" t="s">
        <v>292</v>
      </c>
    </row>
    <row r="1401" s="2" customFormat="1" ht="24.15" customHeight="1">
      <c r="A1401" s="39"/>
      <c r="B1401" s="40"/>
      <c r="C1401" s="278" t="s">
        <v>1726</v>
      </c>
      <c r="D1401" s="278" t="s">
        <v>626</v>
      </c>
      <c r="E1401" s="279" t="s">
        <v>1727</v>
      </c>
      <c r="F1401" s="280" t="s">
        <v>1728</v>
      </c>
      <c r="G1401" s="281" t="s">
        <v>307</v>
      </c>
      <c r="H1401" s="282">
        <v>195.49700000000001</v>
      </c>
      <c r="I1401" s="283"/>
      <c r="J1401" s="284">
        <f>ROUND(I1401*H1401,2)</f>
        <v>0</v>
      </c>
      <c r="K1401" s="280" t="s">
        <v>298</v>
      </c>
      <c r="L1401" s="285"/>
      <c r="M1401" s="286" t="s">
        <v>1</v>
      </c>
      <c r="N1401" s="287" t="s">
        <v>43</v>
      </c>
      <c r="O1401" s="92"/>
      <c r="P1401" s="230">
        <f>O1401*H1401</f>
        <v>0</v>
      </c>
      <c r="Q1401" s="230">
        <v>0.34999999999999998</v>
      </c>
      <c r="R1401" s="230">
        <f>Q1401*H1401</f>
        <v>68.423950000000005</v>
      </c>
      <c r="S1401" s="230">
        <v>0</v>
      </c>
      <c r="T1401" s="231">
        <f>S1401*H1401</f>
        <v>0</v>
      </c>
      <c r="U1401" s="39"/>
      <c r="V1401" s="39"/>
      <c r="W1401" s="39"/>
      <c r="X1401" s="39"/>
      <c r="Y1401" s="39"/>
      <c r="Z1401" s="39"/>
      <c r="AA1401" s="39"/>
      <c r="AB1401" s="39"/>
      <c r="AC1401" s="39"/>
      <c r="AD1401" s="39"/>
      <c r="AE1401" s="39"/>
      <c r="AR1401" s="232" t="s">
        <v>573</v>
      </c>
      <c r="AT1401" s="232" t="s">
        <v>626</v>
      </c>
      <c r="AU1401" s="232" t="s">
        <v>120</v>
      </c>
      <c r="AY1401" s="18" t="s">
        <v>292</v>
      </c>
      <c r="BE1401" s="233">
        <f>IF(N1401="základní",J1401,0)</f>
        <v>0</v>
      </c>
      <c r="BF1401" s="233">
        <f>IF(N1401="snížená",J1401,0)</f>
        <v>0</v>
      </c>
      <c r="BG1401" s="233">
        <f>IF(N1401="zákl. přenesená",J1401,0)</f>
        <v>0</v>
      </c>
      <c r="BH1401" s="233">
        <f>IF(N1401="sníž. přenesená",J1401,0)</f>
        <v>0</v>
      </c>
      <c r="BI1401" s="233">
        <f>IF(N1401="nulová",J1401,0)</f>
        <v>0</v>
      </c>
      <c r="BJ1401" s="18" t="s">
        <v>120</v>
      </c>
      <c r="BK1401" s="233">
        <f>ROUND(I1401*H1401,2)</f>
        <v>0</v>
      </c>
      <c r="BL1401" s="18" t="s">
        <v>438</v>
      </c>
      <c r="BM1401" s="232" t="s">
        <v>1729</v>
      </c>
    </row>
    <row r="1402" s="14" customFormat="1">
      <c r="A1402" s="14"/>
      <c r="B1402" s="245"/>
      <c r="C1402" s="246"/>
      <c r="D1402" s="236" t="s">
        <v>301</v>
      </c>
      <c r="E1402" s="247" t="s">
        <v>1</v>
      </c>
      <c r="F1402" s="248" t="s">
        <v>1730</v>
      </c>
      <c r="G1402" s="246"/>
      <c r="H1402" s="249">
        <v>195.49700000000001</v>
      </c>
      <c r="I1402" s="250"/>
      <c r="J1402" s="246"/>
      <c r="K1402" s="246"/>
      <c r="L1402" s="251"/>
      <c r="M1402" s="252"/>
      <c r="N1402" s="253"/>
      <c r="O1402" s="253"/>
      <c r="P1402" s="253"/>
      <c r="Q1402" s="253"/>
      <c r="R1402" s="253"/>
      <c r="S1402" s="253"/>
      <c r="T1402" s="25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55" t="s">
        <v>301</v>
      </c>
      <c r="AU1402" s="255" t="s">
        <v>120</v>
      </c>
      <c r="AV1402" s="14" t="s">
        <v>120</v>
      </c>
      <c r="AW1402" s="14" t="s">
        <v>32</v>
      </c>
      <c r="AX1402" s="14" t="s">
        <v>85</v>
      </c>
      <c r="AY1402" s="255" t="s">
        <v>292</v>
      </c>
    </row>
    <row r="1403" s="2" customFormat="1" ht="24.15" customHeight="1">
      <c r="A1403" s="39"/>
      <c r="B1403" s="40"/>
      <c r="C1403" s="221" t="s">
        <v>1731</v>
      </c>
      <c r="D1403" s="221" t="s">
        <v>294</v>
      </c>
      <c r="E1403" s="222" t="s">
        <v>1732</v>
      </c>
      <c r="F1403" s="223" t="s">
        <v>1733</v>
      </c>
      <c r="G1403" s="224" t="s">
        <v>297</v>
      </c>
      <c r="H1403" s="225">
        <v>3103.1289999999999</v>
      </c>
      <c r="I1403" s="226"/>
      <c r="J1403" s="227">
        <f>ROUND(I1403*H1403,2)</f>
        <v>0</v>
      </c>
      <c r="K1403" s="223" t="s">
        <v>298</v>
      </c>
      <c r="L1403" s="45"/>
      <c r="M1403" s="228" t="s">
        <v>1</v>
      </c>
      <c r="N1403" s="229" t="s">
        <v>43</v>
      </c>
      <c r="O1403" s="92"/>
      <c r="P1403" s="230">
        <f>O1403*H1403</f>
        <v>0</v>
      </c>
      <c r="Q1403" s="230">
        <v>0</v>
      </c>
      <c r="R1403" s="230">
        <f>Q1403*H1403</f>
        <v>0</v>
      </c>
      <c r="S1403" s="230">
        <v>0</v>
      </c>
      <c r="T1403" s="231">
        <f>S1403*H1403</f>
        <v>0</v>
      </c>
      <c r="U1403" s="39"/>
      <c r="V1403" s="39"/>
      <c r="W1403" s="39"/>
      <c r="X1403" s="39"/>
      <c r="Y1403" s="39"/>
      <c r="Z1403" s="39"/>
      <c r="AA1403" s="39"/>
      <c r="AB1403" s="39"/>
      <c r="AC1403" s="39"/>
      <c r="AD1403" s="39"/>
      <c r="AE1403" s="39"/>
      <c r="AR1403" s="232" t="s">
        <v>438</v>
      </c>
      <c r="AT1403" s="232" t="s">
        <v>294</v>
      </c>
      <c r="AU1403" s="232" t="s">
        <v>120</v>
      </c>
      <c r="AY1403" s="18" t="s">
        <v>292</v>
      </c>
      <c r="BE1403" s="233">
        <f>IF(N1403="základní",J1403,0)</f>
        <v>0</v>
      </c>
      <c r="BF1403" s="233">
        <f>IF(N1403="snížená",J1403,0)</f>
        <v>0</v>
      </c>
      <c r="BG1403" s="233">
        <f>IF(N1403="zákl. přenesená",J1403,0)</f>
        <v>0</v>
      </c>
      <c r="BH1403" s="233">
        <f>IF(N1403="sníž. přenesená",J1403,0)</f>
        <v>0</v>
      </c>
      <c r="BI1403" s="233">
        <f>IF(N1403="nulová",J1403,0)</f>
        <v>0</v>
      </c>
      <c r="BJ1403" s="18" t="s">
        <v>120</v>
      </c>
      <c r="BK1403" s="233">
        <f>ROUND(I1403*H1403,2)</f>
        <v>0</v>
      </c>
      <c r="BL1403" s="18" t="s">
        <v>438</v>
      </c>
      <c r="BM1403" s="232" t="s">
        <v>1734</v>
      </c>
    </row>
    <row r="1404" s="14" customFormat="1">
      <c r="A1404" s="14"/>
      <c r="B1404" s="245"/>
      <c r="C1404" s="246"/>
      <c r="D1404" s="236" t="s">
        <v>301</v>
      </c>
      <c r="E1404" s="247" t="s">
        <v>1</v>
      </c>
      <c r="F1404" s="248" t="s">
        <v>1717</v>
      </c>
      <c r="G1404" s="246"/>
      <c r="H1404" s="249">
        <v>3103.1289999999999</v>
      </c>
      <c r="I1404" s="250"/>
      <c r="J1404" s="246"/>
      <c r="K1404" s="246"/>
      <c r="L1404" s="251"/>
      <c r="M1404" s="252"/>
      <c r="N1404" s="253"/>
      <c r="O1404" s="253"/>
      <c r="P1404" s="253"/>
      <c r="Q1404" s="253"/>
      <c r="R1404" s="253"/>
      <c r="S1404" s="253"/>
      <c r="T1404" s="25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55" t="s">
        <v>301</v>
      </c>
      <c r="AU1404" s="255" t="s">
        <v>120</v>
      </c>
      <c r="AV1404" s="14" t="s">
        <v>120</v>
      </c>
      <c r="AW1404" s="14" t="s">
        <v>32</v>
      </c>
      <c r="AX1404" s="14" t="s">
        <v>85</v>
      </c>
      <c r="AY1404" s="255" t="s">
        <v>292</v>
      </c>
    </row>
    <row r="1405" s="2" customFormat="1" ht="21.75" customHeight="1">
      <c r="A1405" s="39"/>
      <c r="B1405" s="40"/>
      <c r="C1405" s="278" t="s">
        <v>1735</v>
      </c>
      <c r="D1405" s="278" t="s">
        <v>626</v>
      </c>
      <c r="E1405" s="279" t="s">
        <v>1736</v>
      </c>
      <c r="F1405" s="280" t="s">
        <v>1737</v>
      </c>
      <c r="G1405" s="281" t="s">
        <v>1738</v>
      </c>
      <c r="H1405" s="282">
        <v>155.15600000000001</v>
      </c>
      <c r="I1405" s="283"/>
      <c r="J1405" s="284">
        <f>ROUND(I1405*H1405,2)</f>
        <v>0</v>
      </c>
      <c r="K1405" s="280" t="s">
        <v>298</v>
      </c>
      <c r="L1405" s="285"/>
      <c r="M1405" s="286" t="s">
        <v>1</v>
      </c>
      <c r="N1405" s="287" t="s">
        <v>43</v>
      </c>
      <c r="O1405" s="92"/>
      <c r="P1405" s="230">
        <f>O1405*H1405</f>
        <v>0</v>
      </c>
      <c r="Q1405" s="230">
        <v>0.001</v>
      </c>
      <c r="R1405" s="230">
        <f>Q1405*H1405</f>
        <v>0.15515600000000002</v>
      </c>
      <c r="S1405" s="230">
        <v>0</v>
      </c>
      <c r="T1405" s="231">
        <f>S1405*H1405</f>
        <v>0</v>
      </c>
      <c r="U1405" s="39"/>
      <c r="V1405" s="39"/>
      <c r="W1405" s="39"/>
      <c r="X1405" s="39"/>
      <c r="Y1405" s="39"/>
      <c r="Z1405" s="39"/>
      <c r="AA1405" s="39"/>
      <c r="AB1405" s="39"/>
      <c r="AC1405" s="39"/>
      <c r="AD1405" s="39"/>
      <c r="AE1405" s="39"/>
      <c r="AR1405" s="232" t="s">
        <v>573</v>
      </c>
      <c r="AT1405" s="232" t="s">
        <v>626</v>
      </c>
      <c r="AU1405" s="232" t="s">
        <v>120</v>
      </c>
      <c r="AY1405" s="18" t="s">
        <v>292</v>
      </c>
      <c r="BE1405" s="233">
        <f>IF(N1405="základní",J1405,0)</f>
        <v>0</v>
      </c>
      <c r="BF1405" s="233">
        <f>IF(N1405="snížená",J1405,0)</f>
        <v>0</v>
      </c>
      <c r="BG1405" s="233">
        <f>IF(N1405="zákl. přenesená",J1405,0)</f>
        <v>0</v>
      </c>
      <c r="BH1405" s="233">
        <f>IF(N1405="sníž. přenesená",J1405,0)</f>
        <v>0</v>
      </c>
      <c r="BI1405" s="233">
        <f>IF(N1405="nulová",J1405,0)</f>
        <v>0</v>
      </c>
      <c r="BJ1405" s="18" t="s">
        <v>120</v>
      </c>
      <c r="BK1405" s="233">
        <f>ROUND(I1405*H1405,2)</f>
        <v>0</v>
      </c>
      <c r="BL1405" s="18" t="s">
        <v>438</v>
      </c>
      <c r="BM1405" s="232" t="s">
        <v>1739</v>
      </c>
    </row>
    <row r="1406" s="14" customFormat="1">
      <c r="A1406" s="14"/>
      <c r="B1406" s="245"/>
      <c r="C1406" s="246"/>
      <c r="D1406" s="236" t="s">
        <v>301</v>
      </c>
      <c r="E1406" s="247" t="s">
        <v>1</v>
      </c>
      <c r="F1406" s="248" t="s">
        <v>1740</v>
      </c>
      <c r="G1406" s="246"/>
      <c r="H1406" s="249">
        <v>155.15600000000001</v>
      </c>
      <c r="I1406" s="250"/>
      <c r="J1406" s="246"/>
      <c r="K1406" s="246"/>
      <c r="L1406" s="251"/>
      <c r="M1406" s="252"/>
      <c r="N1406" s="253"/>
      <c r="O1406" s="253"/>
      <c r="P1406" s="253"/>
      <c r="Q1406" s="253"/>
      <c r="R1406" s="253"/>
      <c r="S1406" s="253"/>
      <c r="T1406" s="25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5" t="s">
        <v>301</v>
      </c>
      <c r="AU1406" s="255" t="s">
        <v>120</v>
      </c>
      <c r="AV1406" s="14" t="s">
        <v>120</v>
      </c>
      <c r="AW1406" s="14" t="s">
        <v>32</v>
      </c>
      <c r="AX1406" s="14" t="s">
        <v>85</v>
      </c>
      <c r="AY1406" s="255" t="s">
        <v>292</v>
      </c>
    </row>
    <row r="1407" s="2" customFormat="1" ht="24.15" customHeight="1">
      <c r="A1407" s="39"/>
      <c r="B1407" s="40"/>
      <c r="C1407" s="221" t="s">
        <v>1741</v>
      </c>
      <c r="D1407" s="221" t="s">
        <v>294</v>
      </c>
      <c r="E1407" s="222" t="s">
        <v>1742</v>
      </c>
      <c r="F1407" s="223" t="s">
        <v>1743</v>
      </c>
      <c r="G1407" s="224" t="s">
        <v>307</v>
      </c>
      <c r="H1407" s="225">
        <v>59.079999999999998</v>
      </c>
      <c r="I1407" s="226"/>
      <c r="J1407" s="227">
        <f>ROUND(I1407*H1407,2)</f>
        <v>0</v>
      </c>
      <c r="K1407" s="223" t="s">
        <v>298</v>
      </c>
      <c r="L1407" s="45"/>
      <c r="M1407" s="228" t="s">
        <v>1</v>
      </c>
      <c r="N1407" s="229" t="s">
        <v>43</v>
      </c>
      <c r="O1407" s="92"/>
      <c r="P1407" s="230">
        <f>O1407*H1407</f>
        <v>0</v>
      </c>
      <c r="Q1407" s="230">
        <v>0</v>
      </c>
      <c r="R1407" s="230">
        <f>Q1407*H1407</f>
        <v>0</v>
      </c>
      <c r="S1407" s="230">
        <v>0</v>
      </c>
      <c r="T1407" s="231">
        <f>S1407*H1407</f>
        <v>0</v>
      </c>
      <c r="U1407" s="39"/>
      <c r="V1407" s="39"/>
      <c r="W1407" s="39"/>
      <c r="X1407" s="39"/>
      <c r="Y1407" s="39"/>
      <c r="Z1407" s="39"/>
      <c r="AA1407" s="39"/>
      <c r="AB1407" s="39"/>
      <c r="AC1407" s="39"/>
      <c r="AD1407" s="39"/>
      <c r="AE1407" s="39"/>
      <c r="AR1407" s="232" t="s">
        <v>438</v>
      </c>
      <c r="AT1407" s="232" t="s">
        <v>294</v>
      </c>
      <c r="AU1407" s="232" t="s">
        <v>120</v>
      </c>
      <c r="AY1407" s="18" t="s">
        <v>292</v>
      </c>
      <c r="BE1407" s="233">
        <f>IF(N1407="základní",J1407,0)</f>
        <v>0</v>
      </c>
      <c r="BF1407" s="233">
        <f>IF(N1407="snížená",J1407,0)</f>
        <v>0</v>
      </c>
      <c r="BG1407" s="233">
        <f>IF(N1407="zákl. přenesená",J1407,0)</f>
        <v>0</v>
      </c>
      <c r="BH1407" s="233">
        <f>IF(N1407="sníž. přenesená",J1407,0)</f>
        <v>0</v>
      </c>
      <c r="BI1407" s="233">
        <f>IF(N1407="nulová",J1407,0)</f>
        <v>0</v>
      </c>
      <c r="BJ1407" s="18" t="s">
        <v>120</v>
      </c>
      <c r="BK1407" s="233">
        <f>ROUND(I1407*H1407,2)</f>
        <v>0</v>
      </c>
      <c r="BL1407" s="18" t="s">
        <v>438</v>
      </c>
      <c r="BM1407" s="232" t="s">
        <v>1744</v>
      </c>
    </row>
    <row r="1408" s="14" customFormat="1">
      <c r="A1408" s="14"/>
      <c r="B1408" s="245"/>
      <c r="C1408" s="246"/>
      <c r="D1408" s="236" t="s">
        <v>301</v>
      </c>
      <c r="E1408" s="247" t="s">
        <v>1</v>
      </c>
      <c r="F1408" s="248" t="s">
        <v>1745</v>
      </c>
      <c r="G1408" s="246"/>
      <c r="H1408" s="249">
        <v>59.079999999999998</v>
      </c>
      <c r="I1408" s="250"/>
      <c r="J1408" s="246"/>
      <c r="K1408" s="246"/>
      <c r="L1408" s="251"/>
      <c r="M1408" s="252"/>
      <c r="N1408" s="253"/>
      <c r="O1408" s="253"/>
      <c r="P1408" s="253"/>
      <c r="Q1408" s="253"/>
      <c r="R1408" s="253"/>
      <c r="S1408" s="253"/>
      <c r="T1408" s="25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5" t="s">
        <v>301</v>
      </c>
      <c r="AU1408" s="255" t="s">
        <v>120</v>
      </c>
      <c r="AV1408" s="14" t="s">
        <v>120</v>
      </c>
      <c r="AW1408" s="14" t="s">
        <v>32</v>
      </c>
      <c r="AX1408" s="14" t="s">
        <v>85</v>
      </c>
      <c r="AY1408" s="255" t="s">
        <v>292</v>
      </c>
    </row>
    <row r="1409" s="2" customFormat="1" ht="16.5" customHeight="1">
      <c r="A1409" s="39"/>
      <c r="B1409" s="40"/>
      <c r="C1409" s="278" t="s">
        <v>1746</v>
      </c>
      <c r="D1409" s="278" t="s">
        <v>626</v>
      </c>
      <c r="E1409" s="279" t="s">
        <v>1747</v>
      </c>
      <c r="F1409" s="280" t="s">
        <v>1748</v>
      </c>
      <c r="G1409" s="281" t="s">
        <v>365</v>
      </c>
      <c r="H1409" s="282">
        <v>118.16</v>
      </c>
      <c r="I1409" s="283"/>
      <c r="J1409" s="284">
        <f>ROUND(I1409*H1409,2)</f>
        <v>0</v>
      </c>
      <c r="K1409" s="280" t="s">
        <v>298</v>
      </c>
      <c r="L1409" s="285"/>
      <c r="M1409" s="286" t="s">
        <v>1</v>
      </c>
      <c r="N1409" s="287" t="s">
        <v>43</v>
      </c>
      <c r="O1409" s="92"/>
      <c r="P1409" s="230">
        <f>O1409*H1409</f>
        <v>0</v>
      </c>
      <c r="Q1409" s="230">
        <v>1</v>
      </c>
      <c r="R1409" s="230">
        <f>Q1409*H1409</f>
        <v>118.16</v>
      </c>
      <c r="S1409" s="230">
        <v>0</v>
      </c>
      <c r="T1409" s="231">
        <f>S1409*H1409</f>
        <v>0</v>
      </c>
      <c r="U1409" s="39"/>
      <c r="V1409" s="39"/>
      <c r="W1409" s="39"/>
      <c r="X1409" s="39"/>
      <c r="Y1409" s="39"/>
      <c r="Z1409" s="39"/>
      <c r="AA1409" s="39"/>
      <c r="AB1409" s="39"/>
      <c r="AC1409" s="39"/>
      <c r="AD1409" s="39"/>
      <c r="AE1409" s="39"/>
      <c r="AR1409" s="232" t="s">
        <v>573</v>
      </c>
      <c r="AT1409" s="232" t="s">
        <v>626</v>
      </c>
      <c r="AU1409" s="232" t="s">
        <v>120</v>
      </c>
      <c r="AY1409" s="18" t="s">
        <v>292</v>
      </c>
      <c r="BE1409" s="233">
        <f>IF(N1409="základní",J1409,0)</f>
        <v>0</v>
      </c>
      <c r="BF1409" s="233">
        <f>IF(N1409="snížená",J1409,0)</f>
        <v>0</v>
      </c>
      <c r="BG1409" s="233">
        <f>IF(N1409="zákl. přenesená",J1409,0)</f>
        <v>0</v>
      </c>
      <c r="BH1409" s="233">
        <f>IF(N1409="sníž. přenesená",J1409,0)</f>
        <v>0</v>
      </c>
      <c r="BI1409" s="233">
        <f>IF(N1409="nulová",J1409,0)</f>
        <v>0</v>
      </c>
      <c r="BJ1409" s="18" t="s">
        <v>120</v>
      </c>
      <c r="BK1409" s="233">
        <f>ROUND(I1409*H1409,2)</f>
        <v>0</v>
      </c>
      <c r="BL1409" s="18" t="s">
        <v>438</v>
      </c>
      <c r="BM1409" s="232" t="s">
        <v>1749</v>
      </c>
    </row>
    <row r="1410" s="14" customFormat="1">
      <c r="A1410" s="14"/>
      <c r="B1410" s="245"/>
      <c r="C1410" s="246"/>
      <c r="D1410" s="236" t="s">
        <v>301</v>
      </c>
      <c r="E1410" s="246"/>
      <c r="F1410" s="248" t="s">
        <v>1750</v>
      </c>
      <c r="G1410" s="246"/>
      <c r="H1410" s="249">
        <v>118.16</v>
      </c>
      <c r="I1410" s="250"/>
      <c r="J1410" s="246"/>
      <c r="K1410" s="246"/>
      <c r="L1410" s="251"/>
      <c r="M1410" s="252"/>
      <c r="N1410" s="253"/>
      <c r="O1410" s="253"/>
      <c r="P1410" s="253"/>
      <c r="Q1410" s="253"/>
      <c r="R1410" s="253"/>
      <c r="S1410" s="253"/>
      <c r="T1410" s="25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55" t="s">
        <v>301</v>
      </c>
      <c r="AU1410" s="255" t="s">
        <v>120</v>
      </c>
      <c r="AV1410" s="14" t="s">
        <v>120</v>
      </c>
      <c r="AW1410" s="14" t="s">
        <v>4</v>
      </c>
      <c r="AX1410" s="14" t="s">
        <v>85</v>
      </c>
      <c r="AY1410" s="255" t="s">
        <v>292</v>
      </c>
    </row>
    <row r="1411" s="2" customFormat="1" ht="24.15" customHeight="1">
      <c r="A1411" s="39"/>
      <c r="B1411" s="40"/>
      <c r="C1411" s="221" t="s">
        <v>1751</v>
      </c>
      <c r="D1411" s="221" t="s">
        <v>294</v>
      </c>
      <c r="E1411" s="222" t="s">
        <v>1752</v>
      </c>
      <c r="F1411" s="223" t="s">
        <v>1753</v>
      </c>
      <c r="G1411" s="224" t="s">
        <v>407</v>
      </c>
      <c r="H1411" s="225">
        <v>700</v>
      </c>
      <c r="I1411" s="226"/>
      <c r="J1411" s="227">
        <f>ROUND(I1411*H1411,2)</f>
        <v>0</v>
      </c>
      <c r="K1411" s="223" t="s">
        <v>298</v>
      </c>
      <c r="L1411" s="45"/>
      <c r="M1411" s="228" t="s">
        <v>1</v>
      </c>
      <c r="N1411" s="229" t="s">
        <v>43</v>
      </c>
      <c r="O1411" s="92"/>
      <c r="P1411" s="230">
        <f>O1411*H1411</f>
        <v>0</v>
      </c>
      <c r="Q1411" s="230">
        <v>2.0000000000000002E-05</v>
      </c>
      <c r="R1411" s="230">
        <f>Q1411*H1411</f>
        <v>0.014</v>
      </c>
      <c r="S1411" s="230">
        <v>0</v>
      </c>
      <c r="T1411" s="231">
        <f>S1411*H1411</f>
        <v>0</v>
      </c>
      <c r="U1411" s="39"/>
      <c r="V1411" s="39"/>
      <c r="W1411" s="39"/>
      <c r="X1411" s="39"/>
      <c r="Y1411" s="39"/>
      <c r="Z1411" s="39"/>
      <c r="AA1411" s="39"/>
      <c r="AB1411" s="39"/>
      <c r="AC1411" s="39"/>
      <c r="AD1411" s="39"/>
      <c r="AE1411" s="39"/>
      <c r="AR1411" s="232" t="s">
        <v>438</v>
      </c>
      <c r="AT1411" s="232" t="s">
        <v>294</v>
      </c>
      <c r="AU1411" s="232" t="s">
        <v>120</v>
      </c>
      <c r="AY1411" s="18" t="s">
        <v>292</v>
      </c>
      <c r="BE1411" s="233">
        <f>IF(N1411="základní",J1411,0)</f>
        <v>0</v>
      </c>
      <c r="BF1411" s="233">
        <f>IF(N1411="snížená",J1411,0)</f>
        <v>0</v>
      </c>
      <c r="BG1411" s="233">
        <f>IF(N1411="zákl. přenesená",J1411,0)</f>
        <v>0</v>
      </c>
      <c r="BH1411" s="233">
        <f>IF(N1411="sníž. přenesená",J1411,0)</f>
        <v>0</v>
      </c>
      <c r="BI1411" s="233">
        <f>IF(N1411="nulová",J1411,0)</f>
        <v>0</v>
      </c>
      <c r="BJ1411" s="18" t="s">
        <v>120</v>
      </c>
      <c r="BK1411" s="233">
        <f>ROUND(I1411*H1411,2)</f>
        <v>0</v>
      </c>
      <c r="BL1411" s="18" t="s">
        <v>438</v>
      </c>
      <c r="BM1411" s="232" t="s">
        <v>1754</v>
      </c>
    </row>
    <row r="1412" s="2" customFormat="1" ht="16.5" customHeight="1">
      <c r="A1412" s="39"/>
      <c r="B1412" s="40"/>
      <c r="C1412" s="278" t="s">
        <v>1755</v>
      </c>
      <c r="D1412" s="278" t="s">
        <v>626</v>
      </c>
      <c r="E1412" s="279" t="s">
        <v>1756</v>
      </c>
      <c r="F1412" s="280" t="s">
        <v>1757</v>
      </c>
      <c r="G1412" s="281" t="s">
        <v>407</v>
      </c>
      <c r="H1412" s="282">
        <v>770</v>
      </c>
      <c r="I1412" s="283"/>
      <c r="J1412" s="284">
        <f>ROUND(I1412*H1412,2)</f>
        <v>0</v>
      </c>
      <c r="K1412" s="280" t="s">
        <v>298</v>
      </c>
      <c r="L1412" s="285"/>
      <c r="M1412" s="286" t="s">
        <v>1</v>
      </c>
      <c r="N1412" s="287" t="s">
        <v>43</v>
      </c>
      <c r="O1412" s="92"/>
      <c r="P1412" s="230">
        <f>O1412*H1412</f>
        <v>0</v>
      </c>
      <c r="Q1412" s="230">
        <v>2.0000000000000002E-05</v>
      </c>
      <c r="R1412" s="230">
        <f>Q1412*H1412</f>
        <v>0.015400000000000001</v>
      </c>
      <c r="S1412" s="230">
        <v>0</v>
      </c>
      <c r="T1412" s="231">
        <f>S1412*H1412</f>
        <v>0</v>
      </c>
      <c r="U1412" s="39"/>
      <c r="V1412" s="39"/>
      <c r="W1412" s="39"/>
      <c r="X1412" s="39"/>
      <c r="Y1412" s="39"/>
      <c r="Z1412" s="39"/>
      <c r="AA1412" s="39"/>
      <c r="AB1412" s="39"/>
      <c r="AC1412" s="39"/>
      <c r="AD1412" s="39"/>
      <c r="AE1412" s="39"/>
      <c r="AR1412" s="232" t="s">
        <v>573</v>
      </c>
      <c r="AT1412" s="232" t="s">
        <v>626</v>
      </c>
      <c r="AU1412" s="232" t="s">
        <v>120</v>
      </c>
      <c r="AY1412" s="18" t="s">
        <v>292</v>
      </c>
      <c r="BE1412" s="233">
        <f>IF(N1412="základní",J1412,0)</f>
        <v>0</v>
      </c>
      <c r="BF1412" s="233">
        <f>IF(N1412="snížená",J1412,0)</f>
        <v>0</v>
      </c>
      <c r="BG1412" s="233">
        <f>IF(N1412="zákl. přenesená",J1412,0)</f>
        <v>0</v>
      </c>
      <c r="BH1412" s="233">
        <f>IF(N1412="sníž. přenesená",J1412,0)</f>
        <v>0</v>
      </c>
      <c r="BI1412" s="233">
        <f>IF(N1412="nulová",J1412,0)</f>
        <v>0</v>
      </c>
      <c r="BJ1412" s="18" t="s">
        <v>120</v>
      </c>
      <c r="BK1412" s="233">
        <f>ROUND(I1412*H1412,2)</f>
        <v>0</v>
      </c>
      <c r="BL1412" s="18" t="s">
        <v>438</v>
      </c>
      <c r="BM1412" s="232" t="s">
        <v>1758</v>
      </c>
    </row>
    <row r="1413" s="14" customFormat="1">
      <c r="A1413" s="14"/>
      <c r="B1413" s="245"/>
      <c r="C1413" s="246"/>
      <c r="D1413" s="236" t="s">
        <v>301</v>
      </c>
      <c r="E1413" s="246"/>
      <c r="F1413" s="248" t="s">
        <v>1759</v>
      </c>
      <c r="G1413" s="246"/>
      <c r="H1413" s="249">
        <v>770</v>
      </c>
      <c r="I1413" s="250"/>
      <c r="J1413" s="246"/>
      <c r="K1413" s="246"/>
      <c r="L1413" s="251"/>
      <c r="M1413" s="252"/>
      <c r="N1413" s="253"/>
      <c r="O1413" s="253"/>
      <c r="P1413" s="253"/>
      <c r="Q1413" s="253"/>
      <c r="R1413" s="253"/>
      <c r="S1413" s="253"/>
      <c r="T1413" s="25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T1413" s="255" t="s">
        <v>301</v>
      </c>
      <c r="AU1413" s="255" t="s">
        <v>120</v>
      </c>
      <c r="AV1413" s="14" t="s">
        <v>120</v>
      </c>
      <c r="AW1413" s="14" t="s">
        <v>4</v>
      </c>
      <c r="AX1413" s="14" t="s">
        <v>85</v>
      </c>
      <c r="AY1413" s="255" t="s">
        <v>292</v>
      </c>
    </row>
    <row r="1414" s="2" customFormat="1" ht="16.5" customHeight="1">
      <c r="A1414" s="39"/>
      <c r="B1414" s="40"/>
      <c r="C1414" s="221" t="s">
        <v>1760</v>
      </c>
      <c r="D1414" s="221" t="s">
        <v>294</v>
      </c>
      <c r="E1414" s="222" t="s">
        <v>1761</v>
      </c>
      <c r="F1414" s="223" t="s">
        <v>1762</v>
      </c>
      <c r="G1414" s="224" t="s">
        <v>581</v>
      </c>
      <c r="H1414" s="225">
        <v>2</v>
      </c>
      <c r="I1414" s="226"/>
      <c r="J1414" s="227">
        <f>ROUND(I1414*H1414,2)</f>
        <v>0</v>
      </c>
      <c r="K1414" s="223" t="s">
        <v>298</v>
      </c>
      <c r="L1414" s="45"/>
      <c r="M1414" s="228" t="s">
        <v>1</v>
      </c>
      <c r="N1414" s="229" t="s">
        <v>43</v>
      </c>
      <c r="O1414" s="92"/>
      <c r="P1414" s="230">
        <f>O1414*H1414</f>
        <v>0</v>
      </c>
      <c r="Q1414" s="230">
        <v>6.9999999999999994E-05</v>
      </c>
      <c r="R1414" s="230">
        <f>Q1414*H1414</f>
        <v>0.00013999999999999999</v>
      </c>
      <c r="S1414" s="230">
        <v>0</v>
      </c>
      <c r="T1414" s="231">
        <f>S1414*H1414</f>
        <v>0</v>
      </c>
      <c r="U1414" s="39"/>
      <c r="V1414" s="39"/>
      <c r="W1414" s="39"/>
      <c r="X1414" s="39"/>
      <c r="Y1414" s="39"/>
      <c r="Z1414" s="39"/>
      <c r="AA1414" s="39"/>
      <c r="AB1414" s="39"/>
      <c r="AC1414" s="39"/>
      <c r="AD1414" s="39"/>
      <c r="AE1414" s="39"/>
      <c r="AR1414" s="232" t="s">
        <v>438</v>
      </c>
      <c r="AT1414" s="232" t="s">
        <v>294</v>
      </c>
      <c r="AU1414" s="232" t="s">
        <v>120</v>
      </c>
      <c r="AY1414" s="18" t="s">
        <v>292</v>
      </c>
      <c r="BE1414" s="233">
        <f>IF(N1414="základní",J1414,0)</f>
        <v>0</v>
      </c>
      <c r="BF1414" s="233">
        <f>IF(N1414="snížená",J1414,0)</f>
        <v>0</v>
      </c>
      <c r="BG1414" s="233">
        <f>IF(N1414="zákl. přenesená",J1414,0)</f>
        <v>0</v>
      </c>
      <c r="BH1414" s="233">
        <f>IF(N1414="sníž. přenesená",J1414,0)</f>
        <v>0</v>
      </c>
      <c r="BI1414" s="233">
        <f>IF(N1414="nulová",J1414,0)</f>
        <v>0</v>
      </c>
      <c r="BJ1414" s="18" t="s">
        <v>120</v>
      </c>
      <c r="BK1414" s="233">
        <f>ROUND(I1414*H1414,2)</f>
        <v>0</v>
      </c>
      <c r="BL1414" s="18" t="s">
        <v>438</v>
      </c>
      <c r="BM1414" s="232" t="s">
        <v>1763</v>
      </c>
    </row>
    <row r="1415" s="2" customFormat="1" ht="24.15" customHeight="1">
      <c r="A1415" s="39"/>
      <c r="B1415" s="40"/>
      <c r="C1415" s="278" t="s">
        <v>1764</v>
      </c>
      <c r="D1415" s="278" t="s">
        <v>626</v>
      </c>
      <c r="E1415" s="279" t="s">
        <v>1765</v>
      </c>
      <c r="F1415" s="280" t="s">
        <v>1766</v>
      </c>
      <c r="G1415" s="281" t="s">
        <v>581</v>
      </c>
      <c r="H1415" s="282">
        <v>2</v>
      </c>
      <c r="I1415" s="283"/>
      <c r="J1415" s="284">
        <f>ROUND(I1415*H1415,2)</f>
        <v>0</v>
      </c>
      <c r="K1415" s="280" t="s">
        <v>298</v>
      </c>
      <c r="L1415" s="285"/>
      <c r="M1415" s="286" t="s">
        <v>1</v>
      </c>
      <c r="N1415" s="287" t="s">
        <v>43</v>
      </c>
      <c r="O1415" s="92"/>
      <c r="P1415" s="230">
        <f>O1415*H1415</f>
        <v>0</v>
      </c>
      <c r="Q1415" s="230">
        <v>0.001</v>
      </c>
      <c r="R1415" s="230">
        <f>Q1415*H1415</f>
        <v>0.002</v>
      </c>
      <c r="S1415" s="230">
        <v>0</v>
      </c>
      <c r="T1415" s="231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32" t="s">
        <v>573</v>
      </c>
      <c r="AT1415" s="232" t="s">
        <v>626</v>
      </c>
      <c r="AU1415" s="232" t="s">
        <v>120</v>
      </c>
      <c r="AY1415" s="18" t="s">
        <v>292</v>
      </c>
      <c r="BE1415" s="233">
        <f>IF(N1415="základní",J1415,0)</f>
        <v>0</v>
      </c>
      <c r="BF1415" s="233">
        <f>IF(N1415="snížená",J1415,0)</f>
        <v>0</v>
      </c>
      <c r="BG1415" s="233">
        <f>IF(N1415="zákl. přenesená",J1415,0)</f>
        <v>0</v>
      </c>
      <c r="BH1415" s="233">
        <f>IF(N1415="sníž. přenesená",J1415,0)</f>
        <v>0</v>
      </c>
      <c r="BI1415" s="233">
        <f>IF(N1415="nulová",J1415,0)</f>
        <v>0</v>
      </c>
      <c r="BJ1415" s="18" t="s">
        <v>120</v>
      </c>
      <c r="BK1415" s="233">
        <f>ROUND(I1415*H1415,2)</f>
        <v>0</v>
      </c>
      <c r="BL1415" s="18" t="s">
        <v>438</v>
      </c>
      <c r="BM1415" s="232" t="s">
        <v>1767</v>
      </c>
    </row>
    <row r="1416" s="2" customFormat="1" ht="16.5" customHeight="1">
      <c r="A1416" s="39"/>
      <c r="B1416" s="40"/>
      <c r="C1416" s="221" t="s">
        <v>1768</v>
      </c>
      <c r="D1416" s="221" t="s">
        <v>294</v>
      </c>
      <c r="E1416" s="222" t="s">
        <v>1769</v>
      </c>
      <c r="F1416" s="223" t="s">
        <v>1770</v>
      </c>
      <c r="G1416" s="224" t="s">
        <v>337</v>
      </c>
      <c r="H1416" s="225">
        <v>25</v>
      </c>
      <c r="I1416" s="226"/>
      <c r="J1416" s="227">
        <f>ROUND(I1416*H1416,2)</f>
        <v>0</v>
      </c>
      <c r="K1416" s="223" t="s">
        <v>298</v>
      </c>
      <c r="L1416" s="45"/>
      <c r="M1416" s="228" t="s">
        <v>1</v>
      </c>
      <c r="N1416" s="229" t="s">
        <v>43</v>
      </c>
      <c r="O1416" s="92"/>
      <c r="P1416" s="230">
        <f>O1416*H1416</f>
        <v>0</v>
      </c>
      <c r="Q1416" s="230">
        <v>0</v>
      </c>
      <c r="R1416" s="230">
        <f>Q1416*H1416</f>
        <v>0</v>
      </c>
      <c r="S1416" s="230">
        <v>0</v>
      </c>
      <c r="T1416" s="231">
        <f>S1416*H1416</f>
        <v>0</v>
      </c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R1416" s="232" t="s">
        <v>438</v>
      </c>
      <c r="AT1416" s="232" t="s">
        <v>294</v>
      </c>
      <c r="AU1416" s="232" t="s">
        <v>120</v>
      </c>
      <c r="AY1416" s="18" t="s">
        <v>292</v>
      </c>
      <c r="BE1416" s="233">
        <f>IF(N1416="základní",J1416,0)</f>
        <v>0</v>
      </c>
      <c r="BF1416" s="233">
        <f>IF(N1416="snížená",J1416,0)</f>
        <v>0</v>
      </c>
      <c r="BG1416" s="233">
        <f>IF(N1416="zákl. přenesená",J1416,0)</f>
        <v>0</v>
      </c>
      <c r="BH1416" s="233">
        <f>IF(N1416="sníž. přenesená",J1416,0)</f>
        <v>0</v>
      </c>
      <c r="BI1416" s="233">
        <f>IF(N1416="nulová",J1416,0)</f>
        <v>0</v>
      </c>
      <c r="BJ1416" s="18" t="s">
        <v>120</v>
      </c>
      <c r="BK1416" s="233">
        <f>ROUND(I1416*H1416,2)</f>
        <v>0</v>
      </c>
      <c r="BL1416" s="18" t="s">
        <v>438</v>
      </c>
      <c r="BM1416" s="232" t="s">
        <v>1771</v>
      </c>
    </row>
    <row r="1417" s="14" customFormat="1">
      <c r="A1417" s="14"/>
      <c r="B1417" s="245"/>
      <c r="C1417" s="246"/>
      <c r="D1417" s="236" t="s">
        <v>301</v>
      </c>
      <c r="E1417" s="247" t="s">
        <v>1</v>
      </c>
      <c r="F1417" s="248" t="s">
        <v>1772</v>
      </c>
      <c r="G1417" s="246"/>
      <c r="H1417" s="249">
        <v>25</v>
      </c>
      <c r="I1417" s="250"/>
      <c r="J1417" s="246"/>
      <c r="K1417" s="246"/>
      <c r="L1417" s="251"/>
      <c r="M1417" s="252"/>
      <c r="N1417" s="253"/>
      <c r="O1417" s="253"/>
      <c r="P1417" s="253"/>
      <c r="Q1417" s="253"/>
      <c r="R1417" s="253"/>
      <c r="S1417" s="253"/>
      <c r="T1417" s="25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5" t="s">
        <v>301</v>
      </c>
      <c r="AU1417" s="255" t="s">
        <v>120</v>
      </c>
      <c r="AV1417" s="14" t="s">
        <v>120</v>
      </c>
      <c r="AW1417" s="14" t="s">
        <v>32</v>
      </c>
      <c r="AX1417" s="14" t="s">
        <v>85</v>
      </c>
      <c r="AY1417" s="255" t="s">
        <v>292</v>
      </c>
    </row>
    <row r="1418" s="2" customFormat="1" ht="24.15" customHeight="1">
      <c r="A1418" s="39"/>
      <c r="B1418" s="40"/>
      <c r="C1418" s="221" t="s">
        <v>1773</v>
      </c>
      <c r="D1418" s="221" t="s">
        <v>294</v>
      </c>
      <c r="E1418" s="222" t="s">
        <v>1774</v>
      </c>
      <c r="F1418" s="223" t="s">
        <v>1775</v>
      </c>
      <c r="G1418" s="224" t="s">
        <v>365</v>
      </c>
      <c r="H1418" s="225">
        <v>313.06200000000001</v>
      </c>
      <c r="I1418" s="226"/>
      <c r="J1418" s="227">
        <f>ROUND(I1418*H1418,2)</f>
        <v>0</v>
      </c>
      <c r="K1418" s="223" t="s">
        <v>298</v>
      </c>
      <c r="L1418" s="45"/>
      <c r="M1418" s="228" t="s">
        <v>1</v>
      </c>
      <c r="N1418" s="229" t="s">
        <v>43</v>
      </c>
      <c r="O1418" s="92"/>
      <c r="P1418" s="230">
        <f>O1418*H1418</f>
        <v>0</v>
      </c>
      <c r="Q1418" s="230">
        <v>0</v>
      </c>
      <c r="R1418" s="230">
        <f>Q1418*H1418</f>
        <v>0</v>
      </c>
      <c r="S1418" s="230">
        <v>0</v>
      </c>
      <c r="T1418" s="231">
        <f>S1418*H1418</f>
        <v>0</v>
      </c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R1418" s="232" t="s">
        <v>438</v>
      </c>
      <c r="AT1418" s="232" t="s">
        <v>294</v>
      </c>
      <c r="AU1418" s="232" t="s">
        <v>120</v>
      </c>
      <c r="AY1418" s="18" t="s">
        <v>292</v>
      </c>
      <c r="BE1418" s="233">
        <f>IF(N1418="základní",J1418,0)</f>
        <v>0</v>
      </c>
      <c r="BF1418" s="233">
        <f>IF(N1418="snížená",J1418,0)</f>
        <v>0</v>
      </c>
      <c r="BG1418" s="233">
        <f>IF(N1418="zákl. přenesená",J1418,0)</f>
        <v>0</v>
      </c>
      <c r="BH1418" s="233">
        <f>IF(N1418="sníž. přenesená",J1418,0)</f>
        <v>0</v>
      </c>
      <c r="BI1418" s="233">
        <f>IF(N1418="nulová",J1418,0)</f>
        <v>0</v>
      </c>
      <c r="BJ1418" s="18" t="s">
        <v>120</v>
      </c>
      <c r="BK1418" s="233">
        <f>ROUND(I1418*H1418,2)</f>
        <v>0</v>
      </c>
      <c r="BL1418" s="18" t="s">
        <v>438</v>
      </c>
      <c r="BM1418" s="232" t="s">
        <v>1776</v>
      </c>
    </row>
    <row r="1419" s="12" customFormat="1" ht="22.8" customHeight="1">
      <c r="A1419" s="12"/>
      <c r="B1419" s="205"/>
      <c r="C1419" s="206"/>
      <c r="D1419" s="207" t="s">
        <v>76</v>
      </c>
      <c r="E1419" s="219" t="s">
        <v>1777</v>
      </c>
      <c r="F1419" s="219" t="s">
        <v>1778</v>
      </c>
      <c r="G1419" s="206"/>
      <c r="H1419" s="206"/>
      <c r="I1419" s="209"/>
      <c r="J1419" s="220">
        <f>BK1419</f>
        <v>0</v>
      </c>
      <c r="K1419" s="206"/>
      <c r="L1419" s="211"/>
      <c r="M1419" s="212"/>
      <c r="N1419" s="213"/>
      <c r="O1419" s="213"/>
      <c r="P1419" s="214">
        <f>SUM(P1420:P1553)</f>
        <v>0</v>
      </c>
      <c r="Q1419" s="213"/>
      <c r="R1419" s="214">
        <f>SUM(R1420:R1553)</f>
        <v>55.87195767</v>
      </c>
      <c r="S1419" s="213"/>
      <c r="T1419" s="215">
        <f>SUM(T1420:T1553)</f>
        <v>0</v>
      </c>
      <c r="U1419" s="12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R1419" s="216" t="s">
        <v>120</v>
      </c>
      <c r="AT1419" s="217" t="s">
        <v>76</v>
      </c>
      <c r="AU1419" s="217" t="s">
        <v>85</v>
      </c>
      <c r="AY1419" s="216" t="s">
        <v>292</v>
      </c>
      <c r="BK1419" s="218">
        <f>SUM(BK1420:BK1553)</f>
        <v>0</v>
      </c>
    </row>
    <row r="1420" s="2" customFormat="1" ht="24.15" customHeight="1">
      <c r="A1420" s="39"/>
      <c r="B1420" s="40"/>
      <c r="C1420" s="221" t="s">
        <v>1779</v>
      </c>
      <c r="D1420" s="221" t="s">
        <v>294</v>
      </c>
      <c r="E1420" s="222" t="s">
        <v>1780</v>
      </c>
      <c r="F1420" s="223" t="s">
        <v>1781</v>
      </c>
      <c r="G1420" s="224" t="s">
        <v>297</v>
      </c>
      <c r="H1420" s="225">
        <v>3008.8699999999999</v>
      </c>
      <c r="I1420" s="226"/>
      <c r="J1420" s="227">
        <f>ROUND(I1420*H1420,2)</f>
        <v>0</v>
      </c>
      <c r="K1420" s="223" t="s">
        <v>298</v>
      </c>
      <c r="L1420" s="45"/>
      <c r="M1420" s="228" t="s">
        <v>1</v>
      </c>
      <c r="N1420" s="229" t="s">
        <v>43</v>
      </c>
      <c r="O1420" s="92"/>
      <c r="P1420" s="230">
        <f>O1420*H1420</f>
        <v>0</v>
      </c>
      <c r="Q1420" s="230">
        <v>0</v>
      </c>
      <c r="R1420" s="230">
        <f>Q1420*H1420</f>
        <v>0</v>
      </c>
      <c r="S1420" s="230">
        <v>0</v>
      </c>
      <c r="T1420" s="231">
        <f>S1420*H1420</f>
        <v>0</v>
      </c>
      <c r="U1420" s="39"/>
      <c r="V1420" s="39"/>
      <c r="W1420" s="39"/>
      <c r="X1420" s="39"/>
      <c r="Y1420" s="39"/>
      <c r="Z1420" s="39"/>
      <c r="AA1420" s="39"/>
      <c r="AB1420" s="39"/>
      <c r="AC1420" s="39"/>
      <c r="AD1420" s="39"/>
      <c r="AE1420" s="39"/>
      <c r="AR1420" s="232" t="s">
        <v>438</v>
      </c>
      <c r="AT1420" s="232" t="s">
        <v>294</v>
      </c>
      <c r="AU1420" s="232" t="s">
        <v>120</v>
      </c>
      <c r="AY1420" s="18" t="s">
        <v>292</v>
      </c>
      <c r="BE1420" s="233">
        <f>IF(N1420="základní",J1420,0)</f>
        <v>0</v>
      </c>
      <c r="BF1420" s="233">
        <f>IF(N1420="snížená",J1420,0)</f>
        <v>0</v>
      </c>
      <c r="BG1420" s="233">
        <f>IF(N1420="zákl. přenesená",J1420,0)</f>
        <v>0</v>
      </c>
      <c r="BH1420" s="233">
        <f>IF(N1420="sníž. přenesená",J1420,0)</f>
        <v>0</v>
      </c>
      <c r="BI1420" s="233">
        <f>IF(N1420="nulová",J1420,0)</f>
        <v>0</v>
      </c>
      <c r="BJ1420" s="18" t="s">
        <v>120</v>
      </c>
      <c r="BK1420" s="233">
        <f>ROUND(I1420*H1420,2)</f>
        <v>0</v>
      </c>
      <c r="BL1420" s="18" t="s">
        <v>438</v>
      </c>
      <c r="BM1420" s="232" t="s">
        <v>1782</v>
      </c>
    </row>
    <row r="1421" s="14" customFormat="1">
      <c r="A1421" s="14"/>
      <c r="B1421" s="245"/>
      <c r="C1421" s="246"/>
      <c r="D1421" s="236" t="s">
        <v>301</v>
      </c>
      <c r="E1421" s="247" t="s">
        <v>1</v>
      </c>
      <c r="F1421" s="248" t="s">
        <v>1416</v>
      </c>
      <c r="G1421" s="246"/>
      <c r="H1421" s="249">
        <v>3008.8699999999999</v>
      </c>
      <c r="I1421" s="250"/>
      <c r="J1421" s="246"/>
      <c r="K1421" s="246"/>
      <c r="L1421" s="251"/>
      <c r="M1421" s="252"/>
      <c r="N1421" s="253"/>
      <c r="O1421" s="253"/>
      <c r="P1421" s="253"/>
      <c r="Q1421" s="253"/>
      <c r="R1421" s="253"/>
      <c r="S1421" s="253"/>
      <c r="T1421" s="254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5" t="s">
        <v>301</v>
      </c>
      <c r="AU1421" s="255" t="s">
        <v>120</v>
      </c>
      <c r="AV1421" s="14" t="s">
        <v>120</v>
      </c>
      <c r="AW1421" s="14" t="s">
        <v>32</v>
      </c>
      <c r="AX1421" s="14" t="s">
        <v>85</v>
      </c>
      <c r="AY1421" s="255" t="s">
        <v>292</v>
      </c>
    </row>
    <row r="1422" s="2" customFormat="1" ht="24.15" customHeight="1">
      <c r="A1422" s="39"/>
      <c r="B1422" s="40"/>
      <c r="C1422" s="278" t="s">
        <v>1783</v>
      </c>
      <c r="D1422" s="278" t="s">
        <v>626</v>
      </c>
      <c r="E1422" s="279" t="s">
        <v>1784</v>
      </c>
      <c r="F1422" s="280" t="s">
        <v>1785</v>
      </c>
      <c r="G1422" s="281" t="s">
        <v>297</v>
      </c>
      <c r="H1422" s="282">
        <v>3309.7570000000001</v>
      </c>
      <c r="I1422" s="283"/>
      <c r="J1422" s="284">
        <f>ROUND(I1422*H1422,2)</f>
        <v>0</v>
      </c>
      <c r="K1422" s="280" t="s">
        <v>298</v>
      </c>
      <c r="L1422" s="285"/>
      <c r="M1422" s="286" t="s">
        <v>1</v>
      </c>
      <c r="N1422" s="287" t="s">
        <v>43</v>
      </c>
      <c r="O1422" s="92"/>
      <c r="P1422" s="230">
        <f>O1422*H1422</f>
        <v>0</v>
      </c>
      <c r="Q1422" s="230">
        <v>0.0055999999999999999</v>
      </c>
      <c r="R1422" s="230">
        <f>Q1422*H1422</f>
        <v>18.534639200000001</v>
      </c>
      <c r="S1422" s="230">
        <v>0</v>
      </c>
      <c r="T1422" s="231">
        <f>S1422*H1422</f>
        <v>0</v>
      </c>
      <c r="U1422" s="39"/>
      <c r="V1422" s="39"/>
      <c r="W1422" s="39"/>
      <c r="X1422" s="39"/>
      <c r="Y1422" s="39"/>
      <c r="Z1422" s="39"/>
      <c r="AA1422" s="39"/>
      <c r="AB1422" s="39"/>
      <c r="AC1422" s="39"/>
      <c r="AD1422" s="39"/>
      <c r="AE1422" s="39"/>
      <c r="AR1422" s="232" t="s">
        <v>573</v>
      </c>
      <c r="AT1422" s="232" t="s">
        <v>626</v>
      </c>
      <c r="AU1422" s="232" t="s">
        <v>120</v>
      </c>
      <c r="AY1422" s="18" t="s">
        <v>292</v>
      </c>
      <c r="BE1422" s="233">
        <f>IF(N1422="základní",J1422,0)</f>
        <v>0</v>
      </c>
      <c r="BF1422" s="233">
        <f>IF(N1422="snížená",J1422,0)</f>
        <v>0</v>
      </c>
      <c r="BG1422" s="233">
        <f>IF(N1422="zákl. přenesená",J1422,0)</f>
        <v>0</v>
      </c>
      <c r="BH1422" s="233">
        <f>IF(N1422="sníž. přenesená",J1422,0)</f>
        <v>0</v>
      </c>
      <c r="BI1422" s="233">
        <f>IF(N1422="nulová",J1422,0)</f>
        <v>0</v>
      </c>
      <c r="BJ1422" s="18" t="s">
        <v>120</v>
      </c>
      <c r="BK1422" s="233">
        <f>ROUND(I1422*H1422,2)</f>
        <v>0</v>
      </c>
      <c r="BL1422" s="18" t="s">
        <v>438</v>
      </c>
      <c r="BM1422" s="232" t="s">
        <v>1786</v>
      </c>
    </row>
    <row r="1423" s="14" customFormat="1">
      <c r="A1423" s="14"/>
      <c r="B1423" s="245"/>
      <c r="C1423" s="246"/>
      <c r="D1423" s="236" t="s">
        <v>301</v>
      </c>
      <c r="E1423" s="246"/>
      <c r="F1423" s="248" t="s">
        <v>1787</v>
      </c>
      <c r="G1423" s="246"/>
      <c r="H1423" s="249">
        <v>3309.7570000000001</v>
      </c>
      <c r="I1423" s="250"/>
      <c r="J1423" s="246"/>
      <c r="K1423" s="246"/>
      <c r="L1423" s="251"/>
      <c r="M1423" s="252"/>
      <c r="N1423" s="253"/>
      <c r="O1423" s="253"/>
      <c r="P1423" s="253"/>
      <c r="Q1423" s="253"/>
      <c r="R1423" s="253"/>
      <c r="S1423" s="253"/>
      <c r="T1423" s="254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5" t="s">
        <v>301</v>
      </c>
      <c r="AU1423" s="255" t="s">
        <v>120</v>
      </c>
      <c r="AV1423" s="14" t="s">
        <v>120</v>
      </c>
      <c r="AW1423" s="14" t="s">
        <v>4</v>
      </c>
      <c r="AX1423" s="14" t="s">
        <v>85</v>
      </c>
      <c r="AY1423" s="255" t="s">
        <v>292</v>
      </c>
    </row>
    <row r="1424" s="2" customFormat="1" ht="37.8" customHeight="1">
      <c r="A1424" s="39"/>
      <c r="B1424" s="40"/>
      <c r="C1424" s="221" t="s">
        <v>1788</v>
      </c>
      <c r="D1424" s="221" t="s">
        <v>294</v>
      </c>
      <c r="E1424" s="222" t="s">
        <v>1789</v>
      </c>
      <c r="F1424" s="223" t="s">
        <v>1790</v>
      </c>
      <c r="G1424" s="224" t="s">
        <v>297</v>
      </c>
      <c r="H1424" s="225">
        <v>498.464</v>
      </c>
      <c r="I1424" s="226"/>
      <c r="J1424" s="227">
        <f>ROUND(I1424*H1424,2)</f>
        <v>0</v>
      </c>
      <c r="K1424" s="223" t="s">
        <v>298</v>
      </c>
      <c r="L1424" s="45"/>
      <c r="M1424" s="228" t="s">
        <v>1</v>
      </c>
      <c r="N1424" s="229" t="s">
        <v>43</v>
      </c>
      <c r="O1424" s="92"/>
      <c r="P1424" s="230">
        <f>O1424*H1424</f>
        <v>0</v>
      </c>
      <c r="Q1424" s="230">
        <v>0.0060600000000000003</v>
      </c>
      <c r="R1424" s="230">
        <f>Q1424*H1424</f>
        <v>3.02069184</v>
      </c>
      <c r="S1424" s="230">
        <v>0</v>
      </c>
      <c r="T1424" s="231">
        <f>S1424*H1424</f>
        <v>0</v>
      </c>
      <c r="U1424" s="39"/>
      <c r="V1424" s="39"/>
      <c r="W1424" s="39"/>
      <c r="X1424" s="39"/>
      <c r="Y1424" s="39"/>
      <c r="Z1424" s="39"/>
      <c r="AA1424" s="39"/>
      <c r="AB1424" s="39"/>
      <c r="AC1424" s="39"/>
      <c r="AD1424" s="39"/>
      <c r="AE1424" s="39"/>
      <c r="AR1424" s="232" t="s">
        <v>299</v>
      </c>
      <c r="AT1424" s="232" t="s">
        <v>294</v>
      </c>
      <c r="AU1424" s="232" t="s">
        <v>120</v>
      </c>
      <c r="AY1424" s="18" t="s">
        <v>292</v>
      </c>
      <c r="BE1424" s="233">
        <f>IF(N1424="základní",J1424,0)</f>
        <v>0</v>
      </c>
      <c r="BF1424" s="233">
        <f>IF(N1424="snížená",J1424,0)</f>
        <v>0</v>
      </c>
      <c r="BG1424" s="233">
        <f>IF(N1424="zákl. přenesená",J1424,0)</f>
        <v>0</v>
      </c>
      <c r="BH1424" s="233">
        <f>IF(N1424="sníž. přenesená",J1424,0)</f>
        <v>0</v>
      </c>
      <c r="BI1424" s="233">
        <f>IF(N1424="nulová",J1424,0)</f>
        <v>0</v>
      </c>
      <c r="BJ1424" s="18" t="s">
        <v>120</v>
      </c>
      <c r="BK1424" s="233">
        <f>ROUND(I1424*H1424,2)</f>
        <v>0</v>
      </c>
      <c r="BL1424" s="18" t="s">
        <v>299</v>
      </c>
      <c r="BM1424" s="232" t="s">
        <v>1791</v>
      </c>
    </row>
    <row r="1425" s="13" customFormat="1">
      <c r="A1425" s="13"/>
      <c r="B1425" s="234"/>
      <c r="C1425" s="235"/>
      <c r="D1425" s="236" t="s">
        <v>301</v>
      </c>
      <c r="E1425" s="237" t="s">
        <v>1</v>
      </c>
      <c r="F1425" s="238" t="s">
        <v>1792</v>
      </c>
      <c r="G1425" s="235"/>
      <c r="H1425" s="237" t="s">
        <v>1</v>
      </c>
      <c r="I1425" s="239"/>
      <c r="J1425" s="235"/>
      <c r="K1425" s="235"/>
      <c r="L1425" s="240"/>
      <c r="M1425" s="241"/>
      <c r="N1425" s="242"/>
      <c r="O1425" s="242"/>
      <c r="P1425" s="242"/>
      <c r="Q1425" s="242"/>
      <c r="R1425" s="242"/>
      <c r="S1425" s="242"/>
      <c r="T1425" s="243"/>
      <c r="U1425" s="13"/>
      <c r="V1425" s="13"/>
      <c r="W1425" s="13"/>
      <c r="X1425" s="13"/>
      <c r="Y1425" s="13"/>
      <c r="Z1425" s="13"/>
      <c r="AA1425" s="13"/>
      <c r="AB1425" s="13"/>
      <c r="AC1425" s="13"/>
      <c r="AD1425" s="13"/>
      <c r="AE1425" s="13"/>
      <c r="AT1425" s="244" t="s">
        <v>301</v>
      </c>
      <c r="AU1425" s="244" t="s">
        <v>120</v>
      </c>
      <c r="AV1425" s="13" t="s">
        <v>85</v>
      </c>
      <c r="AW1425" s="13" t="s">
        <v>32</v>
      </c>
      <c r="AX1425" s="13" t="s">
        <v>77</v>
      </c>
      <c r="AY1425" s="244" t="s">
        <v>292</v>
      </c>
    </row>
    <row r="1426" s="14" customFormat="1">
      <c r="A1426" s="14"/>
      <c r="B1426" s="245"/>
      <c r="C1426" s="246"/>
      <c r="D1426" s="236" t="s">
        <v>301</v>
      </c>
      <c r="E1426" s="247" t="s">
        <v>1</v>
      </c>
      <c r="F1426" s="248" t="s">
        <v>1600</v>
      </c>
      <c r="G1426" s="246"/>
      <c r="H1426" s="249">
        <v>60.212000000000003</v>
      </c>
      <c r="I1426" s="250"/>
      <c r="J1426" s="246"/>
      <c r="K1426" s="246"/>
      <c r="L1426" s="251"/>
      <c r="M1426" s="252"/>
      <c r="N1426" s="253"/>
      <c r="O1426" s="253"/>
      <c r="P1426" s="253"/>
      <c r="Q1426" s="253"/>
      <c r="R1426" s="253"/>
      <c r="S1426" s="253"/>
      <c r="T1426" s="254"/>
      <c r="U1426" s="14"/>
      <c r="V1426" s="14"/>
      <c r="W1426" s="14"/>
      <c r="X1426" s="14"/>
      <c r="Y1426" s="14"/>
      <c r="Z1426" s="14"/>
      <c r="AA1426" s="14"/>
      <c r="AB1426" s="14"/>
      <c r="AC1426" s="14"/>
      <c r="AD1426" s="14"/>
      <c r="AE1426" s="14"/>
      <c r="AT1426" s="255" t="s">
        <v>301</v>
      </c>
      <c r="AU1426" s="255" t="s">
        <v>120</v>
      </c>
      <c r="AV1426" s="14" t="s">
        <v>120</v>
      </c>
      <c r="AW1426" s="14" t="s">
        <v>32</v>
      </c>
      <c r="AX1426" s="14" t="s">
        <v>77</v>
      </c>
      <c r="AY1426" s="255" t="s">
        <v>292</v>
      </c>
    </row>
    <row r="1427" s="14" customFormat="1">
      <c r="A1427" s="14"/>
      <c r="B1427" s="245"/>
      <c r="C1427" s="246"/>
      <c r="D1427" s="236" t="s">
        <v>301</v>
      </c>
      <c r="E1427" s="247" t="s">
        <v>1</v>
      </c>
      <c r="F1427" s="248" t="s">
        <v>1602</v>
      </c>
      <c r="G1427" s="246"/>
      <c r="H1427" s="249">
        <v>60.212000000000003</v>
      </c>
      <c r="I1427" s="250"/>
      <c r="J1427" s="246"/>
      <c r="K1427" s="246"/>
      <c r="L1427" s="251"/>
      <c r="M1427" s="252"/>
      <c r="N1427" s="253"/>
      <c r="O1427" s="253"/>
      <c r="P1427" s="253"/>
      <c r="Q1427" s="253"/>
      <c r="R1427" s="253"/>
      <c r="S1427" s="253"/>
      <c r="T1427" s="254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55" t="s">
        <v>301</v>
      </c>
      <c r="AU1427" s="255" t="s">
        <v>120</v>
      </c>
      <c r="AV1427" s="14" t="s">
        <v>120</v>
      </c>
      <c r="AW1427" s="14" t="s">
        <v>32</v>
      </c>
      <c r="AX1427" s="14" t="s">
        <v>77</v>
      </c>
      <c r="AY1427" s="255" t="s">
        <v>292</v>
      </c>
    </row>
    <row r="1428" s="14" customFormat="1">
      <c r="A1428" s="14"/>
      <c r="B1428" s="245"/>
      <c r="C1428" s="246"/>
      <c r="D1428" s="236" t="s">
        <v>301</v>
      </c>
      <c r="E1428" s="247" t="s">
        <v>1</v>
      </c>
      <c r="F1428" s="248" t="s">
        <v>1604</v>
      </c>
      <c r="G1428" s="246"/>
      <c r="H1428" s="249">
        <v>57.280000000000001</v>
      </c>
      <c r="I1428" s="250"/>
      <c r="J1428" s="246"/>
      <c r="K1428" s="246"/>
      <c r="L1428" s="251"/>
      <c r="M1428" s="252"/>
      <c r="N1428" s="253"/>
      <c r="O1428" s="253"/>
      <c r="P1428" s="253"/>
      <c r="Q1428" s="253"/>
      <c r="R1428" s="253"/>
      <c r="S1428" s="253"/>
      <c r="T1428" s="254"/>
      <c r="U1428" s="14"/>
      <c r="V1428" s="14"/>
      <c r="W1428" s="14"/>
      <c r="X1428" s="14"/>
      <c r="Y1428" s="14"/>
      <c r="Z1428" s="14"/>
      <c r="AA1428" s="14"/>
      <c r="AB1428" s="14"/>
      <c r="AC1428" s="14"/>
      <c r="AD1428" s="14"/>
      <c r="AE1428" s="14"/>
      <c r="AT1428" s="255" t="s">
        <v>301</v>
      </c>
      <c r="AU1428" s="255" t="s">
        <v>120</v>
      </c>
      <c r="AV1428" s="14" t="s">
        <v>120</v>
      </c>
      <c r="AW1428" s="14" t="s">
        <v>32</v>
      </c>
      <c r="AX1428" s="14" t="s">
        <v>77</v>
      </c>
      <c r="AY1428" s="255" t="s">
        <v>292</v>
      </c>
    </row>
    <row r="1429" s="14" customFormat="1">
      <c r="A1429" s="14"/>
      <c r="B1429" s="245"/>
      <c r="C1429" s="246"/>
      <c r="D1429" s="236" t="s">
        <v>301</v>
      </c>
      <c r="E1429" s="247" t="s">
        <v>1</v>
      </c>
      <c r="F1429" s="248" t="s">
        <v>1606</v>
      </c>
      <c r="G1429" s="246"/>
      <c r="H1429" s="249">
        <v>57.280000000000001</v>
      </c>
      <c r="I1429" s="250"/>
      <c r="J1429" s="246"/>
      <c r="K1429" s="246"/>
      <c r="L1429" s="251"/>
      <c r="M1429" s="252"/>
      <c r="N1429" s="253"/>
      <c r="O1429" s="253"/>
      <c r="P1429" s="253"/>
      <c r="Q1429" s="253"/>
      <c r="R1429" s="253"/>
      <c r="S1429" s="253"/>
      <c r="T1429" s="254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5" t="s">
        <v>301</v>
      </c>
      <c r="AU1429" s="255" t="s">
        <v>120</v>
      </c>
      <c r="AV1429" s="14" t="s">
        <v>120</v>
      </c>
      <c r="AW1429" s="14" t="s">
        <v>32</v>
      </c>
      <c r="AX1429" s="14" t="s">
        <v>77</v>
      </c>
      <c r="AY1429" s="255" t="s">
        <v>292</v>
      </c>
    </row>
    <row r="1430" s="16" customFormat="1">
      <c r="A1430" s="16"/>
      <c r="B1430" s="267"/>
      <c r="C1430" s="268"/>
      <c r="D1430" s="236" t="s">
        <v>301</v>
      </c>
      <c r="E1430" s="269" t="s">
        <v>1</v>
      </c>
      <c r="F1430" s="270" t="s">
        <v>316</v>
      </c>
      <c r="G1430" s="268"/>
      <c r="H1430" s="271">
        <v>234.98400000000001</v>
      </c>
      <c r="I1430" s="272"/>
      <c r="J1430" s="268"/>
      <c r="K1430" s="268"/>
      <c r="L1430" s="273"/>
      <c r="M1430" s="274"/>
      <c r="N1430" s="275"/>
      <c r="O1430" s="275"/>
      <c r="P1430" s="275"/>
      <c r="Q1430" s="275"/>
      <c r="R1430" s="275"/>
      <c r="S1430" s="275"/>
      <c r="T1430" s="276"/>
      <c r="U1430" s="16"/>
      <c r="V1430" s="16"/>
      <c r="W1430" s="16"/>
      <c r="X1430" s="16"/>
      <c r="Y1430" s="16"/>
      <c r="Z1430" s="16"/>
      <c r="AA1430" s="16"/>
      <c r="AB1430" s="16"/>
      <c r="AC1430" s="16"/>
      <c r="AD1430" s="16"/>
      <c r="AE1430" s="16"/>
      <c r="AT1430" s="277" t="s">
        <v>301</v>
      </c>
      <c r="AU1430" s="277" t="s">
        <v>120</v>
      </c>
      <c r="AV1430" s="16" t="s">
        <v>317</v>
      </c>
      <c r="AW1430" s="16" t="s">
        <v>32</v>
      </c>
      <c r="AX1430" s="16" t="s">
        <v>77</v>
      </c>
      <c r="AY1430" s="277" t="s">
        <v>292</v>
      </c>
    </row>
    <row r="1431" s="13" customFormat="1">
      <c r="A1431" s="13"/>
      <c r="B1431" s="234"/>
      <c r="C1431" s="235"/>
      <c r="D1431" s="236" t="s">
        <v>301</v>
      </c>
      <c r="E1431" s="237" t="s">
        <v>1</v>
      </c>
      <c r="F1431" s="238" t="s">
        <v>1793</v>
      </c>
      <c r="G1431" s="235"/>
      <c r="H1431" s="237" t="s">
        <v>1</v>
      </c>
      <c r="I1431" s="239"/>
      <c r="J1431" s="235"/>
      <c r="K1431" s="235"/>
      <c r="L1431" s="240"/>
      <c r="M1431" s="241"/>
      <c r="N1431" s="242"/>
      <c r="O1431" s="242"/>
      <c r="P1431" s="242"/>
      <c r="Q1431" s="242"/>
      <c r="R1431" s="242"/>
      <c r="S1431" s="242"/>
      <c r="T1431" s="243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44" t="s">
        <v>301</v>
      </c>
      <c r="AU1431" s="244" t="s">
        <v>120</v>
      </c>
      <c r="AV1431" s="13" t="s">
        <v>85</v>
      </c>
      <c r="AW1431" s="13" t="s">
        <v>32</v>
      </c>
      <c r="AX1431" s="13" t="s">
        <v>77</v>
      </c>
      <c r="AY1431" s="244" t="s">
        <v>292</v>
      </c>
    </row>
    <row r="1432" s="14" customFormat="1">
      <c r="A1432" s="14"/>
      <c r="B1432" s="245"/>
      <c r="C1432" s="246"/>
      <c r="D1432" s="236" t="s">
        <v>301</v>
      </c>
      <c r="E1432" s="247" t="s">
        <v>1</v>
      </c>
      <c r="F1432" s="248" t="s">
        <v>1794</v>
      </c>
      <c r="G1432" s="246"/>
      <c r="H1432" s="249">
        <v>15.84</v>
      </c>
      <c r="I1432" s="250"/>
      <c r="J1432" s="246"/>
      <c r="K1432" s="246"/>
      <c r="L1432" s="251"/>
      <c r="M1432" s="252"/>
      <c r="N1432" s="253"/>
      <c r="O1432" s="253"/>
      <c r="P1432" s="253"/>
      <c r="Q1432" s="253"/>
      <c r="R1432" s="253"/>
      <c r="S1432" s="253"/>
      <c r="T1432" s="254"/>
      <c r="U1432" s="14"/>
      <c r="V1432" s="14"/>
      <c r="W1432" s="14"/>
      <c r="X1432" s="14"/>
      <c r="Y1432" s="14"/>
      <c r="Z1432" s="14"/>
      <c r="AA1432" s="14"/>
      <c r="AB1432" s="14"/>
      <c r="AC1432" s="14"/>
      <c r="AD1432" s="14"/>
      <c r="AE1432" s="14"/>
      <c r="AT1432" s="255" t="s">
        <v>301</v>
      </c>
      <c r="AU1432" s="255" t="s">
        <v>120</v>
      </c>
      <c r="AV1432" s="14" t="s">
        <v>120</v>
      </c>
      <c r="AW1432" s="14" t="s">
        <v>32</v>
      </c>
      <c r="AX1432" s="14" t="s">
        <v>77</v>
      </c>
      <c r="AY1432" s="255" t="s">
        <v>292</v>
      </c>
    </row>
    <row r="1433" s="14" customFormat="1">
      <c r="A1433" s="14"/>
      <c r="B1433" s="245"/>
      <c r="C1433" s="246"/>
      <c r="D1433" s="236" t="s">
        <v>301</v>
      </c>
      <c r="E1433" s="247" t="s">
        <v>1</v>
      </c>
      <c r="F1433" s="248" t="s">
        <v>1795</v>
      </c>
      <c r="G1433" s="246"/>
      <c r="H1433" s="249">
        <v>27</v>
      </c>
      <c r="I1433" s="250"/>
      <c r="J1433" s="246"/>
      <c r="K1433" s="246"/>
      <c r="L1433" s="251"/>
      <c r="M1433" s="252"/>
      <c r="N1433" s="253"/>
      <c r="O1433" s="253"/>
      <c r="P1433" s="253"/>
      <c r="Q1433" s="253"/>
      <c r="R1433" s="253"/>
      <c r="S1433" s="253"/>
      <c r="T1433" s="254"/>
      <c r="U1433" s="14"/>
      <c r="V1433" s="14"/>
      <c r="W1433" s="14"/>
      <c r="X1433" s="14"/>
      <c r="Y1433" s="14"/>
      <c r="Z1433" s="14"/>
      <c r="AA1433" s="14"/>
      <c r="AB1433" s="14"/>
      <c r="AC1433" s="14"/>
      <c r="AD1433" s="14"/>
      <c r="AE1433" s="14"/>
      <c r="AT1433" s="255" t="s">
        <v>301</v>
      </c>
      <c r="AU1433" s="255" t="s">
        <v>120</v>
      </c>
      <c r="AV1433" s="14" t="s">
        <v>120</v>
      </c>
      <c r="AW1433" s="14" t="s">
        <v>32</v>
      </c>
      <c r="AX1433" s="14" t="s">
        <v>77</v>
      </c>
      <c r="AY1433" s="255" t="s">
        <v>292</v>
      </c>
    </row>
    <row r="1434" s="16" customFormat="1">
      <c r="A1434" s="16"/>
      <c r="B1434" s="267"/>
      <c r="C1434" s="268"/>
      <c r="D1434" s="236" t="s">
        <v>301</v>
      </c>
      <c r="E1434" s="269" t="s">
        <v>1</v>
      </c>
      <c r="F1434" s="270" t="s">
        <v>316</v>
      </c>
      <c r="G1434" s="268"/>
      <c r="H1434" s="271">
        <v>42.840000000000003</v>
      </c>
      <c r="I1434" s="272"/>
      <c r="J1434" s="268"/>
      <c r="K1434" s="268"/>
      <c r="L1434" s="273"/>
      <c r="M1434" s="274"/>
      <c r="N1434" s="275"/>
      <c r="O1434" s="275"/>
      <c r="P1434" s="275"/>
      <c r="Q1434" s="275"/>
      <c r="R1434" s="275"/>
      <c r="S1434" s="275"/>
      <c r="T1434" s="276"/>
      <c r="U1434" s="16"/>
      <c r="V1434" s="16"/>
      <c r="W1434" s="16"/>
      <c r="X1434" s="16"/>
      <c r="Y1434" s="16"/>
      <c r="Z1434" s="16"/>
      <c r="AA1434" s="16"/>
      <c r="AB1434" s="16"/>
      <c r="AC1434" s="16"/>
      <c r="AD1434" s="16"/>
      <c r="AE1434" s="16"/>
      <c r="AT1434" s="277" t="s">
        <v>301</v>
      </c>
      <c r="AU1434" s="277" t="s">
        <v>120</v>
      </c>
      <c r="AV1434" s="16" t="s">
        <v>317</v>
      </c>
      <c r="AW1434" s="16" t="s">
        <v>32</v>
      </c>
      <c r="AX1434" s="16" t="s">
        <v>77</v>
      </c>
      <c r="AY1434" s="277" t="s">
        <v>292</v>
      </c>
    </row>
    <row r="1435" s="13" customFormat="1">
      <c r="A1435" s="13"/>
      <c r="B1435" s="234"/>
      <c r="C1435" s="235"/>
      <c r="D1435" s="236" t="s">
        <v>301</v>
      </c>
      <c r="E1435" s="237" t="s">
        <v>1</v>
      </c>
      <c r="F1435" s="238" t="s">
        <v>1796</v>
      </c>
      <c r="G1435" s="235"/>
      <c r="H1435" s="237" t="s">
        <v>1</v>
      </c>
      <c r="I1435" s="239"/>
      <c r="J1435" s="235"/>
      <c r="K1435" s="235"/>
      <c r="L1435" s="240"/>
      <c r="M1435" s="241"/>
      <c r="N1435" s="242"/>
      <c r="O1435" s="242"/>
      <c r="P1435" s="242"/>
      <c r="Q1435" s="242"/>
      <c r="R1435" s="242"/>
      <c r="S1435" s="242"/>
      <c r="T1435" s="243"/>
      <c r="U1435" s="13"/>
      <c r="V1435" s="13"/>
      <c r="W1435" s="13"/>
      <c r="X1435" s="13"/>
      <c r="Y1435" s="13"/>
      <c r="Z1435" s="13"/>
      <c r="AA1435" s="13"/>
      <c r="AB1435" s="13"/>
      <c r="AC1435" s="13"/>
      <c r="AD1435" s="13"/>
      <c r="AE1435" s="13"/>
      <c r="AT1435" s="244" t="s">
        <v>301</v>
      </c>
      <c r="AU1435" s="244" t="s">
        <v>120</v>
      </c>
      <c r="AV1435" s="13" t="s">
        <v>85</v>
      </c>
      <c r="AW1435" s="13" t="s">
        <v>32</v>
      </c>
      <c r="AX1435" s="13" t="s">
        <v>77</v>
      </c>
      <c r="AY1435" s="244" t="s">
        <v>292</v>
      </c>
    </row>
    <row r="1436" s="14" customFormat="1">
      <c r="A1436" s="14"/>
      <c r="B1436" s="245"/>
      <c r="C1436" s="246"/>
      <c r="D1436" s="236" t="s">
        <v>301</v>
      </c>
      <c r="E1436" s="247" t="s">
        <v>1</v>
      </c>
      <c r="F1436" s="248" t="s">
        <v>1797</v>
      </c>
      <c r="G1436" s="246"/>
      <c r="H1436" s="249">
        <v>12.458</v>
      </c>
      <c r="I1436" s="250"/>
      <c r="J1436" s="246"/>
      <c r="K1436" s="246"/>
      <c r="L1436" s="251"/>
      <c r="M1436" s="252"/>
      <c r="N1436" s="253"/>
      <c r="O1436" s="253"/>
      <c r="P1436" s="253"/>
      <c r="Q1436" s="253"/>
      <c r="R1436" s="253"/>
      <c r="S1436" s="253"/>
      <c r="T1436" s="25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T1436" s="255" t="s">
        <v>301</v>
      </c>
      <c r="AU1436" s="255" t="s">
        <v>120</v>
      </c>
      <c r="AV1436" s="14" t="s">
        <v>120</v>
      </c>
      <c r="AW1436" s="14" t="s">
        <v>32</v>
      </c>
      <c r="AX1436" s="14" t="s">
        <v>77</v>
      </c>
      <c r="AY1436" s="255" t="s">
        <v>292</v>
      </c>
    </row>
    <row r="1437" s="14" customFormat="1">
      <c r="A1437" s="14"/>
      <c r="B1437" s="245"/>
      <c r="C1437" s="246"/>
      <c r="D1437" s="236" t="s">
        <v>301</v>
      </c>
      <c r="E1437" s="247" t="s">
        <v>1</v>
      </c>
      <c r="F1437" s="248" t="s">
        <v>1798</v>
      </c>
      <c r="G1437" s="246"/>
      <c r="H1437" s="249">
        <v>12.458</v>
      </c>
      <c r="I1437" s="250"/>
      <c r="J1437" s="246"/>
      <c r="K1437" s="246"/>
      <c r="L1437" s="251"/>
      <c r="M1437" s="252"/>
      <c r="N1437" s="253"/>
      <c r="O1437" s="253"/>
      <c r="P1437" s="253"/>
      <c r="Q1437" s="253"/>
      <c r="R1437" s="253"/>
      <c r="S1437" s="253"/>
      <c r="T1437" s="254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55" t="s">
        <v>301</v>
      </c>
      <c r="AU1437" s="255" t="s">
        <v>120</v>
      </c>
      <c r="AV1437" s="14" t="s">
        <v>120</v>
      </c>
      <c r="AW1437" s="14" t="s">
        <v>32</v>
      </c>
      <c r="AX1437" s="14" t="s">
        <v>77</v>
      </c>
      <c r="AY1437" s="255" t="s">
        <v>292</v>
      </c>
    </row>
    <row r="1438" s="14" customFormat="1">
      <c r="A1438" s="14"/>
      <c r="B1438" s="245"/>
      <c r="C1438" s="246"/>
      <c r="D1438" s="236" t="s">
        <v>301</v>
      </c>
      <c r="E1438" s="247" t="s">
        <v>1</v>
      </c>
      <c r="F1438" s="248" t="s">
        <v>1799</v>
      </c>
      <c r="G1438" s="246"/>
      <c r="H1438" s="249">
        <v>12.458</v>
      </c>
      <c r="I1438" s="250"/>
      <c r="J1438" s="246"/>
      <c r="K1438" s="246"/>
      <c r="L1438" s="251"/>
      <c r="M1438" s="252"/>
      <c r="N1438" s="253"/>
      <c r="O1438" s="253"/>
      <c r="P1438" s="253"/>
      <c r="Q1438" s="253"/>
      <c r="R1438" s="253"/>
      <c r="S1438" s="253"/>
      <c r="T1438" s="254"/>
      <c r="U1438" s="14"/>
      <c r="V1438" s="14"/>
      <c r="W1438" s="14"/>
      <c r="X1438" s="14"/>
      <c r="Y1438" s="14"/>
      <c r="Z1438" s="14"/>
      <c r="AA1438" s="14"/>
      <c r="AB1438" s="14"/>
      <c r="AC1438" s="14"/>
      <c r="AD1438" s="14"/>
      <c r="AE1438" s="14"/>
      <c r="AT1438" s="255" t="s">
        <v>301</v>
      </c>
      <c r="AU1438" s="255" t="s">
        <v>120</v>
      </c>
      <c r="AV1438" s="14" t="s">
        <v>120</v>
      </c>
      <c r="AW1438" s="14" t="s">
        <v>32</v>
      </c>
      <c r="AX1438" s="14" t="s">
        <v>77</v>
      </c>
      <c r="AY1438" s="255" t="s">
        <v>292</v>
      </c>
    </row>
    <row r="1439" s="14" customFormat="1">
      <c r="A1439" s="14"/>
      <c r="B1439" s="245"/>
      <c r="C1439" s="246"/>
      <c r="D1439" s="236" t="s">
        <v>301</v>
      </c>
      <c r="E1439" s="247" t="s">
        <v>1</v>
      </c>
      <c r="F1439" s="248" t="s">
        <v>1800</v>
      </c>
      <c r="G1439" s="246"/>
      <c r="H1439" s="249">
        <v>12.458</v>
      </c>
      <c r="I1439" s="250"/>
      <c r="J1439" s="246"/>
      <c r="K1439" s="246"/>
      <c r="L1439" s="251"/>
      <c r="M1439" s="252"/>
      <c r="N1439" s="253"/>
      <c r="O1439" s="253"/>
      <c r="P1439" s="253"/>
      <c r="Q1439" s="253"/>
      <c r="R1439" s="253"/>
      <c r="S1439" s="253"/>
      <c r="T1439" s="25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5" t="s">
        <v>301</v>
      </c>
      <c r="AU1439" s="255" t="s">
        <v>120</v>
      </c>
      <c r="AV1439" s="14" t="s">
        <v>120</v>
      </c>
      <c r="AW1439" s="14" t="s">
        <v>32</v>
      </c>
      <c r="AX1439" s="14" t="s">
        <v>77</v>
      </c>
      <c r="AY1439" s="255" t="s">
        <v>292</v>
      </c>
    </row>
    <row r="1440" s="16" customFormat="1">
      <c r="A1440" s="16"/>
      <c r="B1440" s="267"/>
      <c r="C1440" s="268"/>
      <c r="D1440" s="236" t="s">
        <v>301</v>
      </c>
      <c r="E1440" s="269" t="s">
        <v>1</v>
      </c>
      <c r="F1440" s="270" t="s">
        <v>316</v>
      </c>
      <c r="G1440" s="268"/>
      <c r="H1440" s="271">
        <v>49.832000000000001</v>
      </c>
      <c r="I1440" s="272"/>
      <c r="J1440" s="268"/>
      <c r="K1440" s="268"/>
      <c r="L1440" s="273"/>
      <c r="M1440" s="274"/>
      <c r="N1440" s="275"/>
      <c r="O1440" s="275"/>
      <c r="P1440" s="275"/>
      <c r="Q1440" s="275"/>
      <c r="R1440" s="275"/>
      <c r="S1440" s="275"/>
      <c r="T1440" s="276"/>
      <c r="U1440" s="16"/>
      <c r="V1440" s="16"/>
      <c r="W1440" s="16"/>
      <c r="X1440" s="16"/>
      <c r="Y1440" s="16"/>
      <c r="Z1440" s="16"/>
      <c r="AA1440" s="16"/>
      <c r="AB1440" s="16"/>
      <c r="AC1440" s="16"/>
      <c r="AD1440" s="16"/>
      <c r="AE1440" s="16"/>
      <c r="AT1440" s="277" t="s">
        <v>301</v>
      </c>
      <c r="AU1440" s="277" t="s">
        <v>120</v>
      </c>
      <c r="AV1440" s="16" t="s">
        <v>317</v>
      </c>
      <c r="AW1440" s="16" t="s">
        <v>32</v>
      </c>
      <c r="AX1440" s="16" t="s">
        <v>77</v>
      </c>
      <c r="AY1440" s="277" t="s">
        <v>292</v>
      </c>
    </row>
    <row r="1441" s="13" customFormat="1">
      <c r="A1441" s="13"/>
      <c r="B1441" s="234"/>
      <c r="C1441" s="235"/>
      <c r="D1441" s="236" t="s">
        <v>301</v>
      </c>
      <c r="E1441" s="237" t="s">
        <v>1</v>
      </c>
      <c r="F1441" s="238" t="s">
        <v>1801</v>
      </c>
      <c r="G1441" s="235"/>
      <c r="H1441" s="237" t="s">
        <v>1</v>
      </c>
      <c r="I1441" s="239"/>
      <c r="J1441" s="235"/>
      <c r="K1441" s="235"/>
      <c r="L1441" s="240"/>
      <c r="M1441" s="241"/>
      <c r="N1441" s="242"/>
      <c r="O1441" s="242"/>
      <c r="P1441" s="242"/>
      <c r="Q1441" s="242"/>
      <c r="R1441" s="242"/>
      <c r="S1441" s="242"/>
      <c r="T1441" s="243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44" t="s">
        <v>301</v>
      </c>
      <c r="AU1441" s="244" t="s">
        <v>120</v>
      </c>
      <c r="AV1441" s="13" t="s">
        <v>85</v>
      </c>
      <c r="AW1441" s="13" t="s">
        <v>32</v>
      </c>
      <c r="AX1441" s="13" t="s">
        <v>77</v>
      </c>
      <c r="AY1441" s="244" t="s">
        <v>292</v>
      </c>
    </row>
    <row r="1442" s="14" customFormat="1">
      <c r="A1442" s="14"/>
      <c r="B1442" s="245"/>
      <c r="C1442" s="246"/>
      <c r="D1442" s="236" t="s">
        <v>301</v>
      </c>
      <c r="E1442" s="247" t="s">
        <v>1</v>
      </c>
      <c r="F1442" s="248" t="s">
        <v>1619</v>
      </c>
      <c r="G1442" s="246"/>
      <c r="H1442" s="249">
        <v>15.936</v>
      </c>
      <c r="I1442" s="250"/>
      <c r="J1442" s="246"/>
      <c r="K1442" s="246"/>
      <c r="L1442" s="251"/>
      <c r="M1442" s="252"/>
      <c r="N1442" s="253"/>
      <c r="O1442" s="253"/>
      <c r="P1442" s="253"/>
      <c r="Q1442" s="253"/>
      <c r="R1442" s="253"/>
      <c r="S1442" s="253"/>
      <c r="T1442" s="254"/>
      <c r="U1442" s="14"/>
      <c r="V1442" s="14"/>
      <c r="W1442" s="14"/>
      <c r="X1442" s="14"/>
      <c r="Y1442" s="14"/>
      <c r="Z1442" s="14"/>
      <c r="AA1442" s="14"/>
      <c r="AB1442" s="14"/>
      <c r="AC1442" s="14"/>
      <c r="AD1442" s="14"/>
      <c r="AE1442" s="14"/>
      <c r="AT1442" s="255" t="s">
        <v>301</v>
      </c>
      <c r="AU1442" s="255" t="s">
        <v>120</v>
      </c>
      <c r="AV1442" s="14" t="s">
        <v>120</v>
      </c>
      <c r="AW1442" s="14" t="s">
        <v>32</v>
      </c>
      <c r="AX1442" s="14" t="s">
        <v>77</v>
      </c>
      <c r="AY1442" s="255" t="s">
        <v>292</v>
      </c>
    </row>
    <row r="1443" s="14" customFormat="1">
      <c r="A1443" s="14"/>
      <c r="B1443" s="245"/>
      <c r="C1443" s="246"/>
      <c r="D1443" s="236" t="s">
        <v>301</v>
      </c>
      <c r="E1443" s="247" t="s">
        <v>1</v>
      </c>
      <c r="F1443" s="248" t="s">
        <v>1620</v>
      </c>
      <c r="G1443" s="246"/>
      <c r="H1443" s="249">
        <v>15.936</v>
      </c>
      <c r="I1443" s="250"/>
      <c r="J1443" s="246"/>
      <c r="K1443" s="246"/>
      <c r="L1443" s="251"/>
      <c r="M1443" s="252"/>
      <c r="N1443" s="253"/>
      <c r="O1443" s="253"/>
      <c r="P1443" s="253"/>
      <c r="Q1443" s="253"/>
      <c r="R1443" s="253"/>
      <c r="S1443" s="253"/>
      <c r="T1443" s="254"/>
      <c r="U1443" s="14"/>
      <c r="V1443" s="14"/>
      <c r="W1443" s="14"/>
      <c r="X1443" s="14"/>
      <c r="Y1443" s="14"/>
      <c r="Z1443" s="14"/>
      <c r="AA1443" s="14"/>
      <c r="AB1443" s="14"/>
      <c r="AC1443" s="14"/>
      <c r="AD1443" s="14"/>
      <c r="AE1443" s="14"/>
      <c r="AT1443" s="255" t="s">
        <v>301</v>
      </c>
      <c r="AU1443" s="255" t="s">
        <v>120</v>
      </c>
      <c r="AV1443" s="14" t="s">
        <v>120</v>
      </c>
      <c r="AW1443" s="14" t="s">
        <v>32</v>
      </c>
      <c r="AX1443" s="14" t="s">
        <v>77</v>
      </c>
      <c r="AY1443" s="255" t="s">
        <v>292</v>
      </c>
    </row>
    <row r="1444" s="14" customFormat="1">
      <c r="A1444" s="14"/>
      <c r="B1444" s="245"/>
      <c r="C1444" s="246"/>
      <c r="D1444" s="236" t="s">
        <v>301</v>
      </c>
      <c r="E1444" s="247" t="s">
        <v>1</v>
      </c>
      <c r="F1444" s="248" t="s">
        <v>1621</v>
      </c>
      <c r="G1444" s="246"/>
      <c r="H1444" s="249">
        <v>20.879999999999999</v>
      </c>
      <c r="I1444" s="250"/>
      <c r="J1444" s="246"/>
      <c r="K1444" s="246"/>
      <c r="L1444" s="251"/>
      <c r="M1444" s="252"/>
      <c r="N1444" s="253"/>
      <c r="O1444" s="253"/>
      <c r="P1444" s="253"/>
      <c r="Q1444" s="253"/>
      <c r="R1444" s="253"/>
      <c r="S1444" s="253"/>
      <c r="T1444" s="254"/>
      <c r="U1444" s="14"/>
      <c r="V1444" s="14"/>
      <c r="W1444" s="14"/>
      <c r="X1444" s="14"/>
      <c r="Y1444" s="14"/>
      <c r="Z1444" s="14"/>
      <c r="AA1444" s="14"/>
      <c r="AB1444" s="14"/>
      <c r="AC1444" s="14"/>
      <c r="AD1444" s="14"/>
      <c r="AE1444" s="14"/>
      <c r="AT1444" s="255" t="s">
        <v>301</v>
      </c>
      <c r="AU1444" s="255" t="s">
        <v>120</v>
      </c>
      <c r="AV1444" s="14" t="s">
        <v>120</v>
      </c>
      <c r="AW1444" s="14" t="s">
        <v>32</v>
      </c>
      <c r="AX1444" s="14" t="s">
        <v>77</v>
      </c>
      <c r="AY1444" s="255" t="s">
        <v>292</v>
      </c>
    </row>
    <row r="1445" s="14" customFormat="1">
      <c r="A1445" s="14"/>
      <c r="B1445" s="245"/>
      <c r="C1445" s="246"/>
      <c r="D1445" s="236" t="s">
        <v>301</v>
      </c>
      <c r="E1445" s="247" t="s">
        <v>1</v>
      </c>
      <c r="F1445" s="248" t="s">
        <v>1622</v>
      </c>
      <c r="G1445" s="246"/>
      <c r="H1445" s="249">
        <v>20.879999999999999</v>
      </c>
      <c r="I1445" s="250"/>
      <c r="J1445" s="246"/>
      <c r="K1445" s="246"/>
      <c r="L1445" s="251"/>
      <c r="M1445" s="252"/>
      <c r="N1445" s="253"/>
      <c r="O1445" s="253"/>
      <c r="P1445" s="253"/>
      <c r="Q1445" s="253"/>
      <c r="R1445" s="253"/>
      <c r="S1445" s="253"/>
      <c r="T1445" s="254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5" t="s">
        <v>301</v>
      </c>
      <c r="AU1445" s="255" t="s">
        <v>120</v>
      </c>
      <c r="AV1445" s="14" t="s">
        <v>120</v>
      </c>
      <c r="AW1445" s="14" t="s">
        <v>32</v>
      </c>
      <c r="AX1445" s="14" t="s">
        <v>77</v>
      </c>
      <c r="AY1445" s="255" t="s">
        <v>292</v>
      </c>
    </row>
    <row r="1446" s="14" customFormat="1">
      <c r="A1446" s="14"/>
      <c r="B1446" s="245"/>
      <c r="C1446" s="246"/>
      <c r="D1446" s="236" t="s">
        <v>301</v>
      </c>
      <c r="E1446" s="247" t="s">
        <v>1</v>
      </c>
      <c r="F1446" s="248" t="s">
        <v>1802</v>
      </c>
      <c r="G1446" s="246"/>
      <c r="H1446" s="249">
        <v>15.84</v>
      </c>
      <c r="I1446" s="250"/>
      <c r="J1446" s="246"/>
      <c r="K1446" s="246"/>
      <c r="L1446" s="251"/>
      <c r="M1446" s="252"/>
      <c r="N1446" s="253"/>
      <c r="O1446" s="253"/>
      <c r="P1446" s="253"/>
      <c r="Q1446" s="253"/>
      <c r="R1446" s="253"/>
      <c r="S1446" s="253"/>
      <c r="T1446" s="254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5" t="s">
        <v>301</v>
      </c>
      <c r="AU1446" s="255" t="s">
        <v>120</v>
      </c>
      <c r="AV1446" s="14" t="s">
        <v>120</v>
      </c>
      <c r="AW1446" s="14" t="s">
        <v>32</v>
      </c>
      <c r="AX1446" s="14" t="s">
        <v>77</v>
      </c>
      <c r="AY1446" s="255" t="s">
        <v>292</v>
      </c>
    </row>
    <row r="1447" s="14" customFormat="1">
      <c r="A1447" s="14"/>
      <c r="B1447" s="245"/>
      <c r="C1447" s="246"/>
      <c r="D1447" s="236" t="s">
        <v>301</v>
      </c>
      <c r="E1447" s="247" t="s">
        <v>1</v>
      </c>
      <c r="F1447" s="248" t="s">
        <v>1803</v>
      </c>
      <c r="G1447" s="246"/>
      <c r="H1447" s="249">
        <v>45.335999999999999</v>
      </c>
      <c r="I1447" s="250"/>
      <c r="J1447" s="246"/>
      <c r="K1447" s="246"/>
      <c r="L1447" s="251"/>
      <c r="M1447" s="252"/>
      <c r="N1447" s="253"/>
      <c r="O1447" s="253"/>
      <c r="P1447" s="253"/>
      <c r="Q1447" s="253"/>
      <c r="R1447" s="253"/>
      <c r="S1447" s="253"/>
      <c r="T1447" s="254"/>
      <c r="U1447" s="14"/>
      <c r="V1447" s="14"/>
      <c r="W1447" s="14"/>
      <c r="X1447" s="14"/>
      <c r="Y1447" s="14"/>
      <c r="Z1447" s="14"/>
      <c r="AA1447" s="14"/>
      <c r="AB1447" s="14"/>
      <c r="AC1447" s="14"/>
      <c r="AD1447" s="14"/>
      <c r="AE1447" s="14"/>
      <c r="AT1447" s="255" t="s">
        <v>301</v>
      </c>
      <c r="AU1447" s="255" t="s">
        <v>120</v>
      </c>
      <c r="AV1447" s="14" t="s">
        <v>120</v>
      </c>
      <c r="AW1447" s="14" t="s">
        <v>32</v>
      </c>
      <c r="AX1447" s="14" t="s">
        <v>77</v>
      </c>
      <c r="AY1447" s="255" t="s">
        <v>292</v>
      </c>
    </row>
    <row r="1448" s="16" customFormat="1">
      <c r="A1448" s="16"/>
      <c r="B1448" s="267"/>
      <c r="C1448" s="268"/>
      <c r="D1448" s="236" t="s">
        <v>301</v>
      </c>
      <c r="E1448" s="269" t="s">
        <v>1</v>
      </c>
      <c r="F1448" s="270" t="s">
        <v>316</v>
      </c>
      <c r="G1448" s="268"/>
      <c r="H1448" s="271">
        <v>134.80799999999999</v>
      </c>
      <c r="I1448" s="272"/>
      <c r="J1448" s="268"/>
      <c r="K1448" s="268"/>
      <c r="L1448" s="273"/>
      <c r="M1448" s="274"/>
      <c r="N1448" s="275"/>
      <c r="O1448" s="275"/>
      <c r="P1448" s="275"/>
      <c r="Q1448" s="275"/>
      <c r="R1448" s="275"/>
      <c r="S1448" s="275"/>
      <c r="T1448" s="276"/>
      <c r="U1448" s="16"/>
      <c r="V1448" s="16"/>
      <c r="W1448" s="16"/>
      <c r="X1448" s="16"/>
      <c r="Y1448" s="16"/>
      <c r="Z1448" s="16"/>
      <c r="AA1448" s="16"/>
      <c r="AB1448" s="16"/>
      <c r="AC1448" s="16"/>
      <c r="AD1448" s="16"/>
      <c r="AE1448" s="16"/>
      <c r="AT1448" s="277" t="s">
        <v>301</v>
      </c>
      <c r="AU1448" s="277" t="s">
        <v>120</v>
      </c>
      <c r="AV1448" s="16" t="s">
        <v>317</v>
      </c>
      <c r="AW1448" s="16" t="s">
        <v>32</v>
      </c>
      <c r="AX1448" s="16" t="s">
        <v>77</v>
      </c>
      <c r="AY1448" s="277" t="s">
        <v>292</v>
      </c>
    </row>
    <row r="1449" s="13" customFormat="1">
      <c r="A1449" s="13"/>
      <c r="B1449" s="234"/>
      <c r="C1449" s="235"/>
      <c r="D1449" s="236" t="s">
        <v>301</v>
      </c>
      <c r="E1449" s="237" t="s">
        <v>1</v>
      </c>
      <c r="F1449" s="238" t="s">
        <v>1804</v>
      </c>
      <c r="G1449" s="235"/>
      <c r="H1449" s="237" t="s">
        <v>1</v>
      </c>
      <c r="I1449" s="239"/>
      <c r="J1449" s="235"/>
      <c r="K1449" s="235"/>
      <c r="L1449" s="240"/>
      <c r="M1449" s="241"/>
      <c r="N1449" s="242"/>
      <c r="O1449" s="242"/>
      <c r="P1449" s="242"/>
      <c r="Q1449" s="242"/>
      <c r="R1449" s="242"/>
      <c r="S1449" s="242"/>
      <c r="T1449" s="243"/>
      <c r="U1449" s="13"/>
      <c r="V1449" s="13"/>
      <c r="W1449" s="13"/>
      <c r="X1449" s="13"/>
      <c r="Y1449" s="13"/>
      <c r="Z1449" s="13"/>
      <c r="AA1449" s="13"/>
      <c r="AB1449" s="13"/>
      <c r="AC1449" s="13"/>
      <c r="AD1449" s="13"/>
      <c r="AE1449" s="13"/>
      <c r="AT1449" s="244" t="s">
        <v>301</v>
      </c>
      <c r="AU1449" s="244" t="s">
        <v>120</v>
      </c>
      <c r="AV1449" s="13" t="s">
        <v>85</v>
      </c>
      <c r="AW1449" s="13" t="s">
        <v>32</v>
      </c>
      <c r="AX1449" s="13" t="s">
        <v>77</v>
      </c>
      <c r="AY1449" s="244" t="s">
        <v>292</v>
      </c>
    </row>
    <row r="1450" s="14" customFormat="1">
      <c r="A1450" s="14"/>
      <c r="B1450" s="245"/>
      <c r="C1450" s="246"/>
      <c r="D1450" s="236" t="s">
        <v>301</v>
      </c>
      <c r="E1450" s="247" t="s">
        <v>1</v>
      </c>
      <c r="F1450" s="248" t="s">
        <v>1805</v>
      </c>
      <c r="G1450" s="246"/>
      <c r="H1450" s="249">
        <v>36</v>
      </c>
      <c r="I1450" s="250"/>
      <c r="J1450" s="246"/>
      <c r="K1450" s="246"/>
      <c r="L1450" s="251"/>
      <c r="M1450" s="252"/>
      <c r="N1450" s="253"/>
      <c r="O1450" s="253"/>
      <c r="P1450" s="253"/>
      <c r="Q1450" s="253"/>
      <c r="R1450" s="253"/>
      <c r="S1450" s="253"/>
      <c r="T1450" s="254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5" t="s">
        <v>301</v>
      </c>
      <c r="AU1450" s="255" t="s">
        <v>120</v>
      </c>
      <c r="AV1450" s="14" t="s">
        <v>120</v>
      </c>
      <c r="AW1450" s="14" t="s">
        <v>32</v>
      </c>
      <c r="AX1450" s="14" t="s">
        <v>77</v>
      </c>
      <c r="AY1450" s="255" t="s">
        <v>292</v>
      </c>
    </row>
    <row r="1451" s="16" customFormat="1">
      <c r="A1451" s="16"/>
      <c r="B1451" s="267"/>
      <c r="C1451" s="268"/>
      <c r="D1451" s="236" t="s">
        <v>301</v>
      </c>
      <c r="E1451" s="269" t="s">
        <v>1</v>
      </c>
      <c r="F1451" s="270" t="s">
        <v>316</v>
      </c>
      <c r="G1451" s="268"/>
      <c r="H1451" s="271">
        <v>36</v>
      </c>
      <c r="I1451" s="272"/>
      <c r="J1451" s="268"/>
      <c r="K1451" s="268"/>
      <c r="L1451" s="273"/>
      <c r="M1451" s="274"/>
      <c r="N1451" s="275"/>
      <c r="O1451" s="275"/>
      <c r="P1451" s="275"/>
      <c r="Q1451" s="275"/>
      <c r="R1451" s="275"/>
      <c r="S1451" s="275"/>
      <c r="T1451" s="276"/>
      <c r="U1451" s="16"/>
      <c r="V1451" s="16"/>
      <c r="W1451" s="16"/>
      <c r="X1451" s="16"/>
      <c r="Y1451" s="16"/>
      <c r="Z1451" s="16"/>
      <c r="AA1451" s="16"/>
      <c r="AB1451" s="16"/>
      <c r="AC1451" s="16"/>
      <c r="AD1451" s="16"/>
      <c r="AE1451" s="16"/>
      <c r="AT1451" s="277" t="s">
        <v>301</v>
      </c>
      <c r="AU1451" s="277" t="s">
        <v>120</v>
      </c>
      <c r="AV1451" s="16" t="s">
        <v>317</v>
      </c>
      <c r="AW1451" s="16" t="s">
        <v>32</v>
      </c>
      <c r="AX1451" s="16" t="s">
        <v>77</v>
      </c>
      <c r="AY1451" s="277" t="s">
        <v>292</v>
      </c>
    </row>
    <row r="1452" s="15" customFormat="1">
      <c r="A1452" s="15"/>
      <c r="B1452" s="256"/>
      <c r="C1452" s="257"/>
      <c r="D1452" s="236" t="s">
        <v>301</v>
      </c>
      <c r="E1452" s="258" t="s">
        <v>1</v>
      </c>
      <c r="F1452" s="259" t="s">
        <v>304</v>
      </c>
      <c r="G1452" s="257"/>
      <c r="H1452" s="260">
        <v>498.464</v>
      </c>
      <c r="I1452" s="261"/>
      <c r="J1452" s="257"/>
      <c r="K1452" s="257"/>
      <c r="L1452" s="262"/>
      <c r="M1452" s="263"/>
      <c r="N1452" s="264"/>
      <c r="O1452" s="264"/>
      <c r="P1452" s="264"/>
      <c r="Q1452" s="264"/>
      <c r="R1452" s="264"/>
      <c r="S1452" s="264"/>
      <c r="T1452" s="26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T1452" s="266" t="s">
        <v>301</v>
      </c>
      <c r="AU1452" s="266" t="s">
        <v>120</v>
      </c>
      <c r="AV1452" s="15" t="s">
        <v>299</v>
      </c>
      <c r="AW1452" s="15" t="s">
        <v>32</v>
      </c>
      <c r="AX1452" s="15" t="s">
        <v>85</v>
      </c>
      <c r="AY1452" s="266" t="s">
        <v>292</v>
      </c>
    </row>
    <row r="1453" s="2" customFormat="1" ht="24.15" customHeight="1">
      <c r="A1453" s="39"/>
      <c r="B1453" s="40"/>
      <c r="C1453" s="278" t="s">
        <v>1806</v>
      </c>
      <c r="D1453" s="278" t="s">
        <v>626</v>
      </c>
      <c r="E1453" s="279" t="s">
        <v>1807</v>
      </c>
      <c r="F1453" s="280" t="s">
        <v>1808</v>
      </c>
      <c r="G1453" s="281" t="s">
        <v>297</v>
      </c>
      <c r="H1453" s="282">
        <v>548.30999999999995</v>
      </c>
      <c r="I1453" s="283"/>
      <c r="J1453" s="284">
        <f>ROUND(I1453*H1453,2)</f>
        <v>0</v>
      </c>
      <c r="K1453" s="280" t="s">
        <v>298</v>
      </c>
      <c r="L1453" s="285"/>
      <c r="M1453" s="286" t="s">
        <v>1</v>
      </c>
      <c r="N1453" s="287" t="s">
        <v>43</v>
      </c>
      <c r="O1453" s="92"/>
      <c r="P1453" s="230">
        <f>O1453*H1453</f>
        <v>0</v>
      </c>
      <c r="Q1453" s="230">
        <v>0.0025000000000000001</v>
      </c>
      <c r="R1453" s="230">
        <f>Q1453*H1453</f>
        <v>1.3707749999999999</v>
      </c>
      <c r="S1453" s="230">
        <v>0</v>
      </c>
      <c r="T1453" s="231">
        <f>S1453*H1453</f>
        <v>0</v>
      </c>
      <c r="U1453" s="39"/>
      <c r="V1453" s="39"/>
      <c r="W1453" s="39"/>
      <c r="X1453" s="39"/>
      <c r="Y1453" s="39"/>
      <c r="Z1453" s="39"/>
      <c r="AA1453" s="39"/>
      <c r="AB1453" s="39"/>
      <c r="AC1453" s="39"/>
      <c r="AD1453" s="39"/>
      <c r="AE1453" s="39"/>
      <c r="AR1453" s="232" t="s">
        <v>357</v>
      </c>
      <c r="AT1453" s="232" t="s">
        <v>626</v>
      </c>
      <c r="AU1453" s="232" t="s">
        <v>120</v>
      </c>
      <c r="AY1453" s="18" t="s">
        <v>292</v>
      </c>
      <c r="BE1453" s="233">
        <f>IF(N1453="základní",J1453,0)</f>
        <v>0</v>
      </c>
      <c r="BF1453" s="233">
        <f>IF(N1453="snížená",J1453,0)</f>
        <v>0</v>
      </c>
      <c r="BG1453" s="233">
        <f>IF(N1453="zákl. přenesená",J1453,0)</f>
        <v>0</v>
      </c>
      <c r="BH1453" s="233">
        <f>IF(N1453="sníž. přenesená",J1453,0)</f>
        <v>0</v>
      </c>
      <c r="BI1453" s="233">
        <f>IF(N1453="nulová",J1453,0)</f>
        <v>0</v>
      </c>
      <c r="BJ1453" s="18" t="s">
        <v>120</v>
      </c>
      <c r="BK1453" s="233">
        <f>ROUND(I1453*H1453,2)</f>
        <v>0</v>
      </c>
      <c r="BL1453" s="18" t="s">
        <v>299</v>
      </c>
      <c r="BM1453" s="232" t="s">
        <v>1809</v>
      </c>
    </row>
    <row r="1454" s="14" customFormat="1">
      <c r="A1454" s="14"/>
      <c r="B1454" s="245"/>
      <c r="C1454" s="246"/>
      <c r="D1454" s="236" t="s">
        <v>301</v>
      </c>
      <c r="E1454" s="246"/>
      <c r="F1454" s="248" t="s">
        <v>1810</v>
      </c>
      <c r="G1454" s="246"/>
      <c r="H1454" s="249">
        <v>548.30999999999995</v>
      </c>
      <c r="I1454" s="250"/>
      <c r="J1454" s="246"/>
      <c r="K1454" s="246"/>
      <c r="L1454" s="251"/>
      <c r="M1454" s="252"/>
      <c r="N1454" s="253"/>
      <c r="O1454" s="253"/>
      <c r="P1454" s="253"/>
      <c r="Q1454" s="253"/>
      <c r="R1454" s="253"/>
      <c r="S1454" s="253"/>
      <c r="T1454" s="254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5" t="s">
        <v>301</v>
      </c>
      <c r="AU1454" s="255" t="s">
        <v>120</v>
      </c>
      <c r="AV1454" s="14" t="s">
        <v>120</v>
      </c>
      <c r="AW1454" s="14" t="s">
        <v>4</v>
      </c>
      <c r="AX1454" s="14" t="s">
        <v>85</v>
      </c>
      <c r="AY1454" s="255" t="s">
        <v>292</v>
      </c>
    </row>
    <row r="1455" s="2" customFormat="1" ht="24.15" customHeight="1">
      <c r="A1455" s="39"/>
      <c r="B1455" s="40"/>
      <c r="C1455" s="221" t="s">
        <v>1811</v>
      </c>
      <c r="D1455" s="221" t="s">
        <v>294</v>
      </c>
      <c r="E1455" s="222" t="s">
        <v>1812</v>
      </c>
      <c r="F1455" s="223" t="s">
        <v>1813</v>
      </c>
      <c r="G1455" s="224" t="s">
        <v>297</v>
      </c>
      <c r="H1455" s="225">
        <v>26.954999999999998</v>
      </c>
      <c r="I1455" s="226"/>
      <c r="J1455" s="227">
        <f>ROUND(I1455*H1455,2)</f>
        <v>0</v>
      </c>
      <c r="K1455" s="223" t="s">
        <v>298</v>
      </c>
      <c r="L1455" s="45"/>
      <c r="M1455" s="228" t="s">
        <v>1</v>
      </c>
      <c r="N1455" s="229" t="s">
        <v>43</v>
      </c>
      <c r="O1455" s="92"/>
      <c r="P1455" s="230">
        <f>O1455*H1455</f>
        <v>0</v>
      </c>
      <c r="Q1455" s="230">
        <v>0</v>
      </c>
      <c r="R1455" s="230">
        <f>Q1455*H1455</f>
        <v>0</v>
      </c>
      <c r="S1455" s="230">
        <v>0</v>
      </c>
      <c r="T1455" s="231">
        <f>S1455*H1455</f>
        <v>0</v>
      </c>
      <c r="U1455" s="39"/>
      <c r="V1455" s="39"/>
      <c r="W1455" s="39"/>
      <c r="X1455" s="39"/>
      <c r="Y1455" s="39"/>
      <c r="Z1455" s="39"/>
      <c r="AA1455" s="39"/>
      <c r="AB1455" s="39"/>
      <c r="AC1455" s="39"/>
      <c r="AD1455" s="39"/>
      <c r="AE1455" s="39"/>
      <c r="AR1455" s="232" t="s">
        <v>438</v>
      </c>
      <c r="AT1455" s="232" t="s">
        <v>294</v>
      </c>
      <c r="AU1455" s="232" t="s">
        <v>120</v>
      </c>
      <c r="AY1455" s="18" t="s">
        <v>292</v>
      </c>
      <c r="BE1455" s="233">
        <f>IF(N1455="základní",J1455,0)</f>
        <v>0</v>
      </c>
      <c r="BF1455" s="233">
        <f>IF(N1455="snížená",J1455,0)</f>
        <v>0</v>
      </c>
      <c r="BG1455" s="233">
        <f>IF(N1455="zákl. přenesená",J1455,0)</f>
        <v>0</v>
      </c>
      <c r="BH1455" s="233">
        <f>IF(N1455="sníž. přenesená",J1455,0)</f>
        <v>0</v>
      </c>
      <c r="BI1455" s="233">
        <f>IF(N1455="nulová",J1455,0)</f>
        <v>0</v>
      </c>
      <c r="BJ1455" s="18" t="s">
        <v>120</v>
      </c>
      <c r="BK1455" s="233">
        <f>ROUND(I1455*H1455,2)</f>
        <v>0</v>
      </c>
      <c r="BL1455" s="18" t="s">
        <v>438</v>
      </c>
      <c r="BM1455" s="232" t="s">
        <v>1814</v>
      </c>
    </row>
    <row r="1456" s="13" customFormat="1">
      <c r="A1456" s="13"/>
      <c r="B1456" s="234"/>
      <c r="C1456" s="235"/>
      <c r="D1456" s="236" t="s">
        <v>301</v>
      </c>
      <c r="E1456" s="237" t="s">
        <v>1</v>
      </c>
      <c r="F1456" s="238" t="s">
        <v>1815</v>
      </c>
      <c r="G1456" s="235"/>
      <c r="H1456" s="237" t="s">
        <v>1</v>
      </c>
      <c r="I1456" s="239"/>
      <c r="J1456" s="235"/>
      <c r="K1456" s="235"/>
      <c r="L1456" s="240"/>
      <c r="M1456" s="241"/>
      <c r="N1456" s="242"/>
      <c r="O1456" s="242"/>
      <c r="P1456" s="242"/>
      <c r="Q1456" s="242"/>
      <c r="R1456" s="242"/>
      <c r="S1456" s="242"/>
      <c r="T1456" s="243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44" t="s">
        <v>301</v>
      </c>
      <c r="AU1456" s="244" t="s">
        <v>120</v>
      </c>
      <c r="AV1456" s="13" t="s">
        <v>85</v>
      </c>
      <c r="AW1456" s="13" t="s">
        <v>32</v>
      </c>
      <c r="AX1456" s="13" t="s">
        <v>77</v>
      </c>
      <c r="AY1456" s="244" t="s">
        <v>292</v>
      </c>
    </row>
    <row r="1457" s="14" customFormat="1">
      <c r="A1457" s="14"/>
      <c r="B1457" s="245"/>
      <c r="C1457" s="246"/>
      <c r="D1457" s="236" t="s">
        <v>301</v>
      </c>
      <c r="E1457" s="247" t="s">
        <v>1</v>
      </c>
      <c r="F1457" s="248" t="s">
        <v>1816</v>
      </c>
      <c r="G1457" s="246"/>
      <c r="H1457" s="249">
        <v>26.954999999999998</v>
      </c>
      <c r="I1457" s="250"/>
      <c r="J1457" s="246"/>
      <c r="K1457" s="246"/>
      <c r="L1457" s="251"/>
      <c r="M1457" s="252"/>
      <c r="N1457" s="253"/>
      <c r="O1457" s="253"/>
      <c r="P1457" s="253"/>
      <c r="Q1457" s="253"/>
      <c r="R1457" s="253"/>
      <c r="S1457" s="253"/>
      <c r="T1457" s="254"/>
      <c r="U1457" s="14"/>
      <c r="V1457" s="14"/>
      <c r="W1457" s="14"/>
      <c r="X1457" s="14"/>
      <c r="Y1457" s="14"/>
      <c r="Z1457" s="14"/>
      <c r="AA1457" s="14"/>
      <c r="AB1457" s="14"/>
      <c r="AC1457" s="14"/>
      <c r="AD1457" s="14"/>
      <c r="AE1457" s="14"/>
      <c r="AT1457" s="255" t="s">
        <v>301</v>
      </c>
      <c r="AU1457" s="255" t="s">
        <v>120</v>
      </c>
      <c r="AV1457" s="14" t="s">
        <v>120</v>
      </c>
      <c r="AW1457" s="14" t="s">
        <v>32</v>
      </c>
      <c r="AX1457" s="14" t="s">
        <v>85</v>
      </c>
      <c r="AY1457" s="255" t="s">
        <v>292</v>
      </c>
    </row>
    <row r="1458" s="2" customFormat="1" ht="16.5" customHeight="1">
      <c r="A1458" s="39"/>
      <c r="B1458" s="40"/>
      <c r="C1458" s="278" t="s">
        <v>1817</v>
      </c>
      <c r="D1458" s="278" t="s">
        <v>626</v>
      </c>
      <c r="E1458" s="279" t="s">
        <v>1818</v>
      </c>
      <c r="F1458" s="280" t="s">
        <v>1819</v>
      </c>
      <c r="G1458" s="281" t="s">
        <v>297</v>
      </c>
      <c r="H1458" s="282">
        <v>29.651</v>
      </c>
      <c r="I1458" s="283"/>
      <c r="J1458" s="284">
        <f>ROUND(I1458*H1458,2)</f>
        <v>0</v>
      </c>
      <c r="K1458" s="280" t="s">
        <v>298</v>
      </c>
      <c r="L1458" s="285"/>
      <c r="M1458" s="286" t="s">
        <v>1</v>
      </c>
      <c r="N1458" s="287" t="s">
        <v>43</v>
      </c>
      <c r="O1458" s="92"/>
      <c r="P1458" s="230">
        <f>O1458*H1458</f>
        <v>0</v>
      </c>
      <c r="Q1458" s="230">
        <v>0.0034499999999999999</v>
      </c>
      <c r="R1458" s="230">
        <f>Q1458*H1458</f>
        <v>0.10229595</v>
      </c>
      <c r="S1458" s="230">
        <v>0</v>
      </c>
      <c r="T1458" s="231">
        <f>S1458*H1458</f>
        <v>0</v>
      </c>
      <c r="U1458" s="39"/>
      <c r="V1458" s="39"/>
      <c r="W1458" s="39"/>
      <c r="X1458" s="39"/>
      <c r="Y1458" s="39"/>
      <c r="Z1458" s="39"/>
      <c r="AA1458" s="39"/>
      <c r="AB1458" s="39"/>
      <c r="AC1458" s="39"/>
      <c r="AD1458" s="39"/>
      <c r="AE1458" s="39"/>
      <c r="AR1458" s="232" t="s">
        <v>573</v>
      </c>
      <c r="AT1458" s="232" t="s">
        <v>626</v>
      </c>
      <c r="AU1458" s="232" t="s">
        <v>120</v>
      </c>
      <c r="AY1458" s="18" t="s">
        <v>292</v>
      </c>
      <c r="BE1458" s="233">
        <f>IF(N1458="základní",J1458,0)</f>
        <v>0</v>
      </c>
      <c r="BF1458" s="233">
        <f>IF(N1458="snížená",J1458,0)</f>
        <v>0</v>
      </c>
      <c r="BG1458" s="233">
        <f>IF(N1458="zákl. přenesená",J1458,0)</f>
        <v>0</v>
      </c>
      <c r="BH1458" s="233">
        <f>IF(N1458="sníž. přenesená",J1458,0)</f>
        <v>0</v>
      </c>
      <c r="BI1458" s="233">
        <f>IF(N1458="nulová",J1458,0)</f>
        <v>0</v>
      </c>
      <c r="BJ1458" s="18" t="s">
        <v>120</v>
      </c>
      <c r="BK1458" s="233">
        <f>ROUND(I1458*H1458,2)</f>
        <v>0</v>
      </c>
      <c r="BL1458" s="18" t="s">
        <v>438</v>
      </c>
      <c r="BM1458" s="232" t="s">
        <v>1820</v>
      </c>
    </row>
    <row r="1459" s="14" customFormat="1">
      <c r="A1459" s="14"/>
      <c r="B1459" s="245"/>
      <c r="C1459" s="246"/>
      <c r="D1459" s="236" t="s">
        <v>301</v>
      </c>
      <c r="E1459" s="246"/>
      <c r="F1459" s="248" t="s">
        <v>1821</v>
      </c>
      <c r="G1459" s="246"/>
      <c r="H1459" s="249">
        <v>29.651</v>
      </c>
      <c r="I1459" s="250"/>
      <c r="J1459" s="246"/>
      <c r="K1459" s="246"/>
      <c r="L1459" s="251"/>
      <c r="M1459" s="252"/>
      <c r="N1459" s="253"/>
      <c r="O1459" s="253"/>
      <c r="P1459" s="253"/>
      <c r="Q1459" s="253"/>
      <c r="R1459" s="253"/>
      <c r="S1459" s="253"/>
      <c r="T1459" s="254"/>
      <c r="U1459" s="14"/>
      <c r="V1459" s="14"/>
      <c r="W1459" s="14"/>
      <c r="X1459" s="14"/>
      <c r="Y1459" s="14"/>
      <c r="Z1459" s="14"/>
      <c r="AA1459" s="14"/>
      <c r="AB1459" s="14"/>
      <c r="AC1459" s="14"/>
      <c r="AD1459" s="14"/>
      <c r="AE1459" s="14"/>
      <c r="AT1459" s="255" t="s">
        <v>301</v>
      </c>
      <c r="AU1459" s="255" t="s">
        <v>120</v>
      </c>
      <c r="AV1459" s="14" t="s">
        <v>120</v>
      </c>
      <c r="AW1459" s="14" t="s">
        <v>4</v>
      </c>
      <c r="AX1459" s="14" t="s">
        <v>85</v>
      </c>
      <c r="AY1459" s="255" t="s">
        <v>292</v>
      </c>
    </row>
    <row r="1460" s="2" customFormat="1" ht="24.15" customHeight="1">
      <c r="A1460" s="39"/>
      <c r="B1460" s="40"/>
      <c r="C1460" s="221" t="s">
        <v>1822</v>
      </c>
      <c r="D1460" s="221" t="s">
        <v>294</v>
      </c>
      <c r="E1460" s="222" t="s">
        <v>1823</v>
      </c>
      <c r="F1460" s="223" t="s">
        <v>1824</v>
      </c>
      <c r="G1460" s="224" t="s">
        <v>297</v>
      </c>
      <c r="H1460" s="225">
        <v>3530.3789999999999</v>
      </c>
      <c r="I1460" s="226"/>
      <c r="J1460" s="227">
        <f>ROUND(I1460*H1460,2)</f>
        <v>0</v>
      </c>
      <c r="K1460" s="223" t="s">
        <v>298</v>
      </c>
      <c r="L1460" s="45"/>
      <c r="M1460" s="228" t="s">
        <v>1</v>
      </c>
      <c r="N1460" s="229" t="s">
        <v>43</v>
      </c>
      <c r="O1460" s="92"/>
      <c r="P1460" s="230">
        <f>O1460*H1460</f>
        <v>0</v>
      </c>
      <c r="Q1460" s="230">
        <v>0</v>
      </c>
      <c r="R1460" s="230">
        <f>Q1460*H1460</f>
        <v>0</v>
      </c>
      <c r="S1460" s="230">
        <v>0</v>
      </c>
      <c r="T1460" s="231">
        <f>S1460*H1460</f>
        <v>0</v>
      </c>
      <c r="U1460" s="39"/>
      <c r="V1460" s="39"/>
      <c r="W1460" s="39"/>
      <c r="X1460" s="39"/>
      <c r="Y1460" s="39"/>
      <c r="Z1460" s="39"/>
      <c r="AA1460" s="39"/>
      <c r="AB1460" s="39"/>
      <c r="AC1460" s="39"/>
      <c r="AD1460" s="39"/>
      <c r="AE1460" s="39"/>
      <c r="AR1460" s="232" t="s">
        <v>438</v>
      </c>
      <c r="AT1460" s="232" t="s">
        <v>294</v>
      </c>
      <c r="AU1460" s="232" t="s">
        <v>120</v>
      </c>
      <c r="AY1460" s="18" t="s">
        <v>292</v>
      </c>
      <c r="BE1460" s="233">
        <f>IF(N1460="základní",J1460,0)</f>
        <v>0</v>
      </c>
      <c r="BF1460" s="233">
        <f>IF(N1460="snížená",J1460,0)</f>
        <v>0</v>
      </c>
      <c r="BG1460" s="233">
        <f>IF(N1460="zákl. přenesená",J1460,0)</f>
        <v>0</v>
      </c>
      <c r="BH1460" s="233">
        <f>IF(N1460="sníž. přenesená",J1460,0)</f>
        <v>0</v>
      </c>
      <c r="BI1460" s="233">
        <f>IF(N1460="nulová",J1460,0)</f>
        <v>0</v>
      </c>
      <c r="BJ1460" s="18" t="s">
        <v>120</v>
      </c>
      <c r="BK1460" s="233">
        <f>ROUND(I1460*H1460,2)</f>
        <v>0</v>
      </c>
      <c r="BL1460" s="18" t="s">
        <v>438</v>
      </c>
      <c r="BM1460" s="232" t="s">
        <v>1825</v>
      </c>
    </row>
    <row r="1461" s="14" customFormat="1">
      <c r="A1461" s="14"/>
      <c r="B1461" s="245"/>
      <c r="C1461" s="246"/>
      <c r="D1461" s="236" t="s">
        <v>301</v>
      </c>
      <c r="E1461" s="247" t="s">
        <v>1</v>
      </c>
      <c r="F1461" s="248" t="s">
        <v>1826</v>
      </c>
      <c r="G1461" s="246"/>
      <c r="H1461" s="249">
        <v>3525.1289999999999</v>
      </c>
      <c r="I1461" s="250"/>
      <c r="J1461" s="246"/>
      <c r="K1461" s="246"/>
      <c r="L1461" s="251"/>
      <c r="M1461" s="252"/>
      <c r="N1461" s="253"/>
      <c r="O1461" s="253"/>
      <c r="P1461" s="253"/>
      <c r="Q1461" s="253"/>
      <c r="R1461" s="253"/>
      <c r="S1461" s="253"/>
      <c r="T1461" s="254"/>
      <c r="U1461" s="14"/>
      <c r="V1461" s="14"/>
      <c r="W1461" s="14"/>
      <c r="X1461" s="14"/>
      <c r="Y1461" s="14"/>
      <c r="Z1461" s="14"/>
      <c r="AA1461" s="14"/>
      <c r="AB1461" s="14"/>
      <c r="AC1461" s="14"/>
      <c r="AD1461" s="14"/>
      <c r="AE1461" s="14"/>
      <c r="AT1461" s="255" t="s">
        <v>301</v>
      </c>
      <c r="AU1461" s="255" t="s">
        <v>120</v>
      </c>
      <c r="AV1461" s="14" t="s">
        <v>120</v>
      </c>
      <c r="AW1461" s="14" t="s">
        <v>32</v>
      </c>
      <c r="AX1461" s="14" t="s">
        <v>77</v>
      </c>
      <c r="AY1461" s="255" t="s">
        <v>292</v>
      </c>
    </row>
    <row r="1462" s="14" customFormat="1">
      <c r="A1462" s="14"/>
      <c r="B1462" s="245"/>
      <c r="C1462" s="246"/>
      <c r="D1462" s="236" t="s">
        <v>301</v>
      </c>
      <c r="E1462" s="247" t="s">
        <v>1</v>
      </c>
      <c r="F1462" s="248" t="s">
        <v>1827</v>
      </c>
      <c r="G1462" s="246"/>
      <c r="H1462" s="249">
        <v>5.25</v>
      </c>
      <c r="I1462" s="250"/>
      <c r="J1462" s="246"/>
      <c r="K1462" s="246"/>
      <c r="L1462" s="251"/>
      <c r="M1462" s="252"/>
      <c r="N1462" s="253"/>
      <c r="O1462" s="253"/>
      <c r="P1462" s="253"/>
      <c r="Q1462" s="253"/>
      <c r="R1462" s="253"/>
      <c r="S1462" s="253"/>
      <c r="T1462" s="254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5" t="s">
        <v>301</v>
      </c>
      <c r="AU1462" s="255" t="s">
        <v>120</v>
      </c>
      <c r="AV1462" s="14" t="s">
        <v>120</v>
      </c>
      <c r="AW1462" s="14" t="s">
        <v>32</v>
      </c>
      <c r="AX1462" s="14" t="s">
        <v>77</v>
      </c>
      <c r="AY1462" s="255" t="s">
        <v>292</v>
      </c>
    </row>
    <row r="1463" s="15" customFormat="1">
      <c r="A1463" s="15"/>
      <c r="B1463" s="256"/>
      <c r="C1463" s="257"/>
      <c r="D1463" s="236" t="s">
        <v>301</v>
      </c>
      <c r="E1463" s="258" t="s">
        <v>1</v>
      </c>
      <c r="F1463" s="259" t="s">
        <v>304</v>
      </c>
      <c r="G1463" s="257"/>
      <c r="H1463" s="260">
        <v>3530.3789999999999</v>
      </c>
      <c r="I1463" s="261"/>
      <c r="J1463" s="257"/>
      <c r="K1463" s="257"/>
      <c r="L1463" s="262"/>
      <c r="M1463" s="263"/>
      <c r="N1463" s="264"/>
      <c r="O1463" s="264"/>
      <c r="P1463" s="264"/>
      <c r="Q1463" s="264"/>
      <c r="R1463" s="264"/>
      <c r="S1463" s="264"/>
      <c r="T1463" s="265"/>
      <c r="U1463" s="15"/>
      <c r="V1463" s="15"/>
      <c r="W1463" s="15"/>
      <c r="X1463" s="15"/>
      <c r="Y1463" s="15"/>
      <c r="Z1463" s="15"/>
      <c r="AA1463" s="15"/>
      <c r="AB1463" s="15"/>
      <c r="AC1463" s="15"/>
      <c r="AD1463" s="15"/>
      <c r="AE1463" s="15"/>
      <c r="AT1463" s="266" t="s">
        <v>301</v>
      </c>
      <c r="AU1463" s="266" t="s">
        <v>120</v>
      </c>
      <c r="AV1463" s="15" t="s">
        <v>299</v>
      </c>
      <c r="AW1463" s="15" t="s">
        <v>32</v>
      </c>
      <c r="AX1463" s="15" t="s">
        <v>85</v>
      </c>
      <c r="AY1463" s="266" t="s">
        <v>292</v>
      </c>
    </row>
    <row r="1464" s="2" customFormat="1" ht="24.15" customHeight="1">
      <c r="A1464" s="39"/>
      <c r="B1464" s="40"/>
      <c r="C1464" s="278" t="s">
        <v>1828</v>
      </c>
      <c r="D1464" s="278" t="s">
        <v>626</v>
      </c>
      <c r="E1464" s="279" t="s">
        <v>1829</v>
      </c>
      <c r="F1464" s="280" t="s">
        <v>1830</v>
      </c>
      <c r="G1464" s="281" t="s">
        <v>297</v>
      </c>
      <c r="H1464" s="282">
        <v>3877.6419999999998</v>
      </c>
      <c r="I1464" s="283"/>
      <c r="J1464" s="284">
        <f>ROUND(I1464*H1464,2)</f>
        <v>0</v>
      </c>
      <c r="K1464" s="280" t="s">
        <v>298</v>
      </c>
      <c r="L1464" s="285"/>
      <c r="M1464" s="286" t="s">
        <v>1</v>
      </c>
      <c r="N1464" s="287" t="s">
        <v>43</v>
      </c>
      <c r="O1464" s="92"/>
      <c r="P1464" s="230">
        <f>O1464*H1464</f>
        <v>0</v>
      </c>
      <c r="Q1464" s="230">
        <v>0.00059999999999999995</v>
      </c>
      <c r="R1464" s="230">
        <f>Q1464*H1464</f>
        <v>2.3265851999999998</v>
      </c>
      <c r="S1464" s="230">
        <v>0</v>
      </c>
      <c r="T1464" s="231">
        <f>S1464*H1464</f>
        <v>0</v>
      </c>
      <c r="U1464" s="39"/>
      <c r="V1464" s="39"/>
      <c r="W1464" s="39"/>
      <c r="X1464" s="39"/>
      <c r="Y1464" s="39"/>
      <c r="Z1464" s="39"/>
      <c r="AA1464" s="39"/>
      <c r="AB1464" s="39"/>
      <c r="AC1464" s="39"/>
      <c r="AD1464" s="39"/>
      <c r="AE1464" s="39"/>
      <c r="AR1464" s="232" t="s">
        <v>573</v>
      </c>
      <c r="AT1464" s="232" t="s">
        <v>626</v>
      </c>
      <c r="AU1464" s="232" t="s">
        <v>120</v>
      </c>
      <c r="AY1464" s="18" t="s">
        <v>292</v>
      </c>
      <c r="BE1464" s="233">
        <f>IF(N1464="základní",J1464,0)</f>
        <v>0</v>
      </c>
      <c r="BF1464" s="233">
        <f>IF(N1464="snížená",J1464,0)</f>
        <v>0</v>
      </c>
      <c r="BG1464" s="233">
        <f>IF(N1464="zákl. přenesená",J1464,0)</f>
        <v>0</v>
      </c>
      <c r="BH1464" s="233">
        <f>IF(N1464="sníž. přenesená",J1464,0)</f>
        <v>0</v>
      </c>
      <c r="BI1464" s="233">
        <f>IF(N1464="nulová",J1464,0)</f>
        <v>0</v>
      </c>
      <c r="BJ1464" s="18" t="s">
        <v>120</v>
      </c>
      <c r="BK1464" s="233">
        <f>ROUND(I1464*H1464,2)</f>
        <v>0</v>
      </c>
      <c r="BL1464" s="18" t="s">
        <v>438</v>
      </c>
      <c r="BM1464" s="232" t="s">
        <v>1831</v>
      </c>
    </row>
    <row r="1465" s="14" customFormat="1">
      <c r="A1465" s="14"/>
      <c r="B1465" s="245"/>
      <c r="C1465" s="246"/>
      <c r="D1465" s="236" t="s">
        <v>301</v>
      </c>
      <c r="E1465" s="247" t="s">
        <v>1</v>
      </c>
      <c r="F1465" s="248" t="s">
        <v>235</v>
      </c>
      <c r="G1465" s="246"/>
      <c r="H1465" s="249">
        <v>3525.1289999999999</v>
      </c>
      <c r="I1465" s="250"/>
      <c r="J1465" s="246"/>
      <c r="K1465" s="246"/>
      <c r="L1465" s="251"/>
      <c r="M1465" s="252"/>
      <c r="N1465" s="253"/>
      <c r="O1465" s="253"/>
      <c r="P1465" s="253"/>
      <c r="Q1465" s="253"/>
      <c r="R1465" s="253"/>
      <c r="S1465" s="253"/>
      <c r="T1465" s="254"/>
      <c r="U1465" s="14"/>
      <c r="V1465" s="14"/>
      <c r="W1465" s="14"/>
      <c r="X1465" s="14"/>
      <c r="Y1465" s="14"/>
      <c r="Z1465" s="14"/>
      <c r="AA1465" s="14"/>
      <c r="AB1465" s="14"/>
      <c r="AC1465" s="14"/>
      <c r="AD1465" s="14"/>
      <c r="AE1465" s="14"/>
      <c r="AT1465" s="255" t="s">
        <v>301</v>
      </c>
      <c r="AU1465" s="255" t="s">
        <v>120</v>
      </c>
      <c r="AV1465" s="14" t="s">
        <v>120</v>
      </c>
      <c r="AW1465" s="14" t="s">
        <v>32</v>
      </c>
      <c r="AX1465" s="14" t="s">
        <v>85</v>
      </c>
      <c r="AY1465" s="255" t="s">
        <v>292</v>
      </c>
    </row>
    <row r="1466" s="14" customFormat="1">
      <c r="A1466" s="14"/>
      <c r="B1466" s="245"/>
      <c r="C1466" s="246"/>
      <c r="D1466" s="236" t="s">
        <v>301</v>
      </c>
      <c r="E1466" s="246"/>
      <c r="F1466" s="248" t="s">
        <v>1832</v>
      </c>
      <c r="G1466" s="246"/>
      <c r="H1466" s="249">
        <v>3877.6419999999998</v>
      </c>
      <c r="I1466" s="250"/>
      <c r="J1466" s="246"/>
      <c r="K1466" s="246"/>
      <c r="L1466" s="251"/>
      <c r="M1466" s="252"/>
      <c r="N1466" s="253"/>
      <c r="O1466" s="253"/>
      <c r="P1466" s="253"/>
      <c r="Q1466" s="253"/>
      <c r="R1466" s="253"/>
      <c r="S1466" s="253"/>
      <c r="T1466" s="254"/>
      <c r="U1466" s="14"/>
      <c r="V1466" s="14"/>
      <c r="W1466" s="14"/>
      <c r="X1466" s="14"/>
      <c r="Y1466" s="14"/>
      <c r="Z1466" s="14"/>
      <c r="AA1466" s="14"/>
      <c r="AB1466" s="14"/>
      <c r="AC1466" s="14"/>
      <c r="AD1466" s="14"/>
      <c r="AE1466" s="14"/>
      <c r="AT1466" s="255" t="s">
        <v>301</v>
      </c>
      <c r="AU1466" s="255" t="s">
        <v>120</v>
      </c>
      <c r="AV1466" s="14" t="s">
        <v>120</v>
      </c>
      <c r="AW1466" s="14" t="s">
        <v>4</v>
      </c>
      <c r="AX1466" s="14" t="s">
        <v>85</v>
      </c>
      <c r="AY1466" s="255" t="s">
        <v>292</v>
      </c>
    </row>
    <row r="1467" s="2" customFormat="1" ht="24.15" customHeight="1">
      <c r="A1467" s="39"/>
      <c r="B1467" s="40"/>
      <c r="C1467" s="278" t="s">
        <v>1833</v>
      </c>
      <c r="D1467" s="278" t="s">
        <v>626</v>
      </c>
      <c r="E1467" s="279" t="s">
        <v>1834</v>
      </c>
      <c r="F1467" s="280" t="s">
        <v>1835</v>
      </c>
      <c r="G1467" s="281" t="s">
        <v>297</v>
      </c>
      <c r="H1467" s="282">
        <v>5.7750000000000004</v>
      </c>
      <c r="I1467" s="283"/>
      <c r="J1467" s="284">
        <f>ROUND(I1467*H1467,2)</f>
        <v>0</v>
      </c>
      <c r="K1467" s="280" t="s">
        <v>298</v>
      </c>
      <c r="L1467" s="285"/>
      <c r="M1467" s="286" t="s">
        <v>1</v>
      </c>
      <c r="N1467" s="287" t="s">
        <v>43</v>
      </c>
      <c r="O1467" s="92"/>
      <c r="P1467" s="230">
        <f>O1467*H1467</f>
        <v>0</v>
      </c>
      <c r="Q1467" s="230">
        <v>0.0018</v>
      </c>
      <c r="R1467" s="230">
        <f>Q1467*H1467</f>
        <v>0.010395</v>
      </c>
      <c r="S1467" s="230">
        <v>0</v>
      </c>
      <c r="T1467" s="231">
        <f>S1467*H1467</f>
        <v>0</v>
      </c>
      <c r="U1467" s="39"/>
      <c r="V1467" s="39"/>
      <c r="W1467" s="39"/>
      <c r="X1467" s="39"/>
      <c r="Y1467" s="39"/>
      <c r="Z1467" s="39"/>
      <c r="AA1467" s="39"/>
      <c r="AB1467" s="39"/>
      <c r="AC1467" s="39"/>
      <c r="AD1467" s="39"/>
      <c r="AE1467" s="39"/>
      <c r="AR1467" s="232" t="s">
        <v>573</v>
      </c>
      <c r="AT1467" s="232" t="s">
        <v>626</v>
      </c>
      <c r="AU1467" s="232" t="s">
        <v>120</v>
      </c>
      <c r="AY1467" s="18" t="s">
        <v>292</v>
      </c>
      <c r="BE1467" s="233">
        <f>IF(N1467="základní",J1467,0)</f>
        <v>0</v>
      </c>
      <c r="BF1467" s="233">
        <f>IF(N1467="snížená",J1467,0)</f>
        <v>0</v>
      </c>
      <c r="BG1467" s="233">
        <f>IF(N1467="zákl. přenesená",J1467,0)</f>
        <v>0</v>
      </c>
      <c r="BH1467" s="233">
        <f>IF(N1467="sníž. přenesená",J1467,0)</f>
        <v>0</v>
      </c>
      <c r="BI1467" s="233">
        <f>IF(N1467="nulová",J1467,0)</f>
        <v>0</v>
      </c>
      <c r="BJ1467" s="18" t="s">
        <v>120</v>
      </c>
      <c r="BK1467" s="233">
        <f>ROUND(I1467*H1467,2)</f>
        <v>0</v>
      </c>
      <c r="BL1467" s="18" t="s">
        <v>438</v>
      </c>
      <c r="BM1467" s="232" t="s">
        <v>1836</v>
      </c>
    </row>
    <row r="1468" s="14" customFormat="1">
      <c r="A1468" s="14"/>
      <c r="B1468" s="245"/>
      <c r="C1468" s="246"/>
      <c r="D1468" s="236" t="s">
        <v>301</v>
      </c>
      <c r="E1468" s="247" t="s">
        <v>1</v>
      </c>
      <c r="F1468" s="248" t="s">
        <v>1827</v>
      </c>
      <c r="G1468" s="246"/>
      <c r="H1468" s="249">
        <v>5.25</v>
      </c>
      <c r="I1468" s="250"/>
      <c r="J1468" s="246"/>
      <c r="K1468" s="246"/>
      <c r="L1468" s="251"/>
      <c r="M1468" s="252"/>
      <c r="N1468" s="253"/>
      <c r="O1468" s="253"/>
      <c r="P1468" s="253"/>
      <c r="Q1468" s="253"/>
      <c r="R1468" s="253"/>
      <c r="S1468" s="253"/>
      <c r="T1468" s="254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5" t="s">
        <v>301</v>
      </c>
      <c r="AU1468" s="255" t="s">
        <v>120</v>
      </c>
      <c r="AV1468" s="14" t="s">
        <v>120</v>
      </c>
      <c r="AW1468" s="14" t="s">
        <v>32</v>
      </c>
      <c r="AX1468" s="14" t="s">
        <v>85</v>
      </c>
      <c r="AY1468" s="255" t="s">
        <v>292</v>
      </c>
    </row>
    <row r="1469" s="14" customFormat="1">
      <c r="A1469" s="14"/>
      <c r="B1469" s="245"/>
      <c r="C1469" s="246"/>
      <c r="D1469" s="236" t="s">
        <v>301</v>
      </c>
      <c r="E1469" s="246"/>
      <c r="F1469" s="248" t="s">
        <v>1837</v>
      </c>
      <c r="G1469" s="246"/>
      <c r="H1469" s="249">
        <v>5.7750000000000004</v>
      </c>
      <c r="I1469" s="250"/>
      <c r="J1469" s="246"/>
      <c r="K1469" s="246"/>
      <c r="L1469" s="251"/>
      <c r="M1469" s="252"/>
      <c r="N1469" s="253"/>
      <c r="O1469" s="253"/>
      <c r="P1469" s="253"/>
      <c r="Q1469" s="253"/>
      <c r="R1469" s="253"/>
      <c r="S1469" s="253"/>
      <c r="T1469" s="254"/>
      <c r="U1469" s="14"/>
      <c r="V1469" s="14"/>
      <c r="W1469" s="14"/>
      <c r="X1469" s="14"/>
      <c r="Y1469" s="14"/>
      <c r="Z1469" s="14"/>
      <c r="AA1469" s="14"/>
      <c r="AB1469" s="14"/>
      <c r="AC1469" s="14"/>
      <c r="AD1469" s="14"/>
      <c r="AE1469" s="14"/>
      <c r="AT1469" s="255" t="s">
        <v>301</v>
      </c>
      <c r="AU1469" s="255" t="s">
        <v>120</v>
      </c>
      <c r="AV1469" s="14" t="s">
        <v>120</v>
      </c>
      <c r="AW1469" s="14" t="s">
        <v>4</v>
      </c>
      <c r="AX1469" s="14" t="s">
        <v>85</v>
      </c>
      <c r="AY1469" s="255" t="s">
        <v>292</v>
      </c>
    </row>
    <row r="1470" s="2" customFormat="1" ht="24.15" customHeight="1">
      <c r="A1470" s="39"/>
      <c r="B1470" s="40"/>
      <c r="C1470" s="221" t="s">
        <v>1838</v>
      </c>
      <c r="D1470" s="221" t="s">
        <v>294</v>
      </c>
      <c r="E1470" s="222" t="s">
        <v>1839</v>
      </c>
      <c r="F1470" s="223" t="s">
        <v>1840</v>
      </c>
      <c r="G1470" s="224" t="s">
        <v>297</v>
      </c>
      <c r="H1470" s="225">
        <v>3525.1289999999999</v>
      </c>
      <c r="I1470" s="226"/>
      <c r="J1470" s="227">
        <f>ROUND(I1470*H1470,2)</f>
        <v>0</v>
      </c>
      <c r="K1470" s="223" t="s">
        <v>298</v>
      </c>
      <c r="L1470" s="45"/>
      <c r="M1470" s="228" t="s">
        <v>1</v>
      </c>
      <c r="N1470" s="229" t="s">
        <v>43</v>
      </c>
      <c r="O1470" s="92"/>
      <c r="P1470" s="230">
        <f>O1470*H1470</f>
        <v>0</v>
      </c>
      <c r="Q1470" s="230">
        <v>0</v>
      </c>
      <c r="R1470" s="230">
        <f>Q1470*H1470</f>
        <v>0</v>
      </c>
      <c r="S1470" s="230">
        <v>0</v>
      </c>
      <c r="T1470" s="231">
        <f>S1470*H1470</f>
        <v>0</v>
      </c>
      <c r="U1470" s="39"/>
      <c r="V1470" s="39"/>
      <c r="W1470" s="39"/>
      <c r="X1470" s="39"/>
      <c r="Y1470" s="39"/>
      <c r="Z1470" s="39"/>
      <c r="AA1470" s="39"/>
      <c r="AB1470" s="39"/>
      <c r="AC1470" s="39"/>
      <c r="AD1470" s="39"/>
      <c r="AE1470" s="39"/>
      <c r="AR1470" s="232" t="s">
        <v>438</v>
      </c>
      <c r="AT1470" s="232" t="s">
        <v>294</v>
      </c>
      <c r="AU1470" s="232" t="s">
        <v>120</v>
      </c>
      <c r="AY1470" s="18" t="s">
        <v>292</v>
      </c>
      <c r="BE1470" s="233">
        <f>IF(N1470="základní",J1470,0)</f>
        <v>0</v>
      </c>
      <c r="BF1470" s="233">
        <f>IF(N1470="snížená",J1470,0)</f>
        <v>0</v>
      </c>
      <c r="BG1470" s="233">
        <f>IF(N1470="zákl. přenesená",J1470,0)</f>
        <v>0</v>
      </c>
      <c r="BH1470" s="233">
        <f>IF(N1470="sníž. přenesená",J1470,0)</f>
        <v>0</v>
      </c>
      <c r="BI1470" s="233">
        <f>IF(N1470="nulová",J1470,0)</f>
        <v>0</v>
      </c>
      <c r="BJ1470" s="18" t="s">
        <v>120</v>
      </c>
      <c r="BK1470" s="233">
        <f>ROUND(I1470*H1470,2)</f>
        <v>0</v>
      </c>
      <c r="BL1470" s="18" t="s">
        <v>438</v>
      </c>
      <c r="BM1470" s="232" t="s">
        <v>1841</v>
      </c>
    </row>
    <row r="1471" s="14" customFormat="1">
      <c r="A1471" s="14"/>
      <c r="B1471" s="245"/>
      <c r="C1471" s="246"/>
      <c r="D1471" s="236" t="s">
        <v>301</v>
      </c>
      <c r="E1471" s="247" t="s">
        <v>1</v>
      </c>
      <c r="F1471" s="248" t="s">
        <v>235</v>
      </c>
      <c r="G1471" s="246"/>
      <c r="H1471" s="249">
        <v>3525.1289999999999</v>
      </c>
      <c r="I1471" s="250"/>
      <c r="J1471" s="246"/>
      <c r="K1471" s="246"/>
      <c r="L1471" s="251"/>
      <c r="M1471" s="252"/>
      <c r="N1471" s="253"/>
      <c r="O1471" s="253"/>
      <c r="P1471" s="253"/>
      <c r="Q1471" s="253"/>
      <c r="R1471" s="253"/>
      <c r="S1471" s="253"/>
      <c r="T1471" s="254"/>
      <c r="U1471" s="14"/>
      <c r="V1471" s="14"/>
      <c r="W1471" s="14"/>
      <c r="X1471" s="14"/>
      <c r="Y1471" s="14"/>
      <c r="Z1471" s="14"/>
      <c r="AA1471" s="14"/>
      <c r="AB1471" s="14"/>
      <c r="AC1471" s="14"/>
      <c r="AD1471" s="14"/>
      <c r="AE1471" s="14"/>
      <c r="AT1471" s="255" t="s">
        <v>301</v>
      </c>
      <c r="AU1471" s="255" t="s">
        <v>120</v>
      </c>
      <c r="AV1471" s="14" t="s">
        <v>120</v>
      </c>
      <c r="AW1471" s="14" t="s">
        <v>32</v>
      </c>
      <c r="AX1471" s="14" t="s">
        <v>85</v>
      </c>
      <c r="AY1471" s="255" t="s">
        <v>292</v>
      </c>
    </row>
    <row r="1472" s="2" customFormat="1" ht="24.15" customHeight="1">
      <c r="A1472" s="39"/>
      <c r="B1472" s="40"/>
      <c r="C1472" s="278" t="s">
        <v>1842</v>
      </c>
      <c r="D1472" s="278" t="s">
        <v>626</v>
      </c>
      <c r="E1472" s="279" t="s">
        <v>1843</v>
      </c>
      <c r="F1472" s="280" t="s">
        <v>1844</v>
      </c>
      <c r="G1472" s="281" t="s">
        <v>297</v>
      </c>
      <c r="H1472" s="282">
        <v>7755.2839999999997</v>
      </c>
      <c r="I1472" s="283"/>
      <c r="J1472" s="284">
        <f>ROUND(I1472*H1472,2)</f>
        <v>0</v>
      </c>
      <c r="K1472" s="280" t="s">
        <v>298</v>
      </c>
      <c r="L1472" s="285"/>
      <c r="M1472" s="286" t="s">
        <v>1</v>
      </c>
      <c r="N1472" s="287" t="s">
        <v>43</v>
      </c>
      <c r="O1472" s="92"/>
      <c r="P1472" s="230">
        <f>O1472*H1472</f>
        <v>0</v>
      </c>
      <c r="Q1472" s="230">
        <v>0.0033</v>
      </c>
      <c r="R1472" s="230">
        <f>Q1472*H1472</f>
        <v>25.592437199999999</v>
      </c>
      <c r="S1472" s="230">
        <v>0</v>
      </c>
      <c r="T1472" s="231">
        <f>S1472*H1472</f>
        <v>0</v>
      </c>
      <c r="U1472" s="39"/>
      <c r="V1472" s="39"/>
      <c r="W1472" s="39"/>
      <c r="X1472" s="39"/>
      <c r="Y1472" s="39"/>
      <c r="Z1472" s="39"/>
      <c r="AA1472" s="39"/>
      <c r="AB1472" s="39"/>
      <c r="AC1472" s="39"/>
      <c r="AD1472" s="39"/>
      <c r="AE1472" s="39"/>
      <c r="AR1472" s="232" t="s">
        <v>573</v>
      </c>
      <c r="AT1472" s="232" t="s">
        <v>626</v>
      </c>
      <c r="AU1472" s="232" t="s">
        <v>120</v>
      </c>
      <c r="AY1472" s="18" t="s">
        <v>292</v>
      </c>
      <c r="BE1472" s="233">
        <f>IF(N1472="základní",J1472,0)</f>
        <v>0</v>
      </c>
      <c r="BF1472" s="233">
        <f>IF(N1472="snížená",J1472,0)</f>
        <v>0</v>
      </c>
      <c r="BG1472" s="233">
        <f>IF(N1472="zákl. přenesená",J1472,0)</f>
        <v>0</v>
      </c>
      <c r="BH1472" s="233">
        <f>IF(N1472="sníž. přenesená",J1472,0)</f>
        <v>0</v>
      </c>
      <c r="BI1472" s="233">
        <f>IF(N1472="nulová",J1472,0)</f>
        <v>0</v>
      </c>
      <c r="BJ1472" s="18" t="s">
        <v>120</v>
      </c>
      <c r="BK1472" s="233">
        <f>ROUND(I1472*H1472,2)</f>
        <v>0</v>
      </c>
      <c r="BL1472" s="18" t="s">
        <v>438</v>
      </c>
      <c r="BM1472" s="232" t="s">
        <v>1845</v>
      </c>
    </row>
    <row r="1473" s="14" customFormat="1">
      <c r="A1473" s="14"/>
      <c r="B1473" s="245"/>
      <c r="C1473" s="246"/>
      <c r="D1473" s="236" t="s">
        <v>301</v>
      </c>
      <c r="E1473" s="247" t="s">
        <v>1</v>
      </c>
      <c r="F1473" s="248" t="s">
        <v>1846</v>
      </c>
      <c r="G1473" s="246"/>
      <c r="H1473" s="249">
        <v>7050.2579999999998</v>
      </c>
      <c r="I1473" s="250"/>
      <c r="J1473" s="246"/>
      <c r="K1473" s="246"/>
      <c r="L1473" s="251"/>
      <c r="M1473" s="252"/>
      <c r="N1473" s="253"/>
      <c r="O1473" s="253"/>
      <c r="P1473" s="253"/>
      <c r="Q1473" s="253"/>
      <c r="R1473" s="253"/>
      <c r="S1473" s="253"/>
      <c r="T1473" s="254"/>
      <c r="U1473" s="14"/>
      <c r="V1473" s="14"/>
      <c r="W1473" s="14"/>
      <c r="X1473" s="14"/>
      <c r="Y1473" s="14"/>
      <c r="Z1473" s="14"/>
      <c r="AA1473" s="14"/>
      <c r="AB1473" s="14"/>
      <c r="AC1473" s="14"/>
      <c r="AD1473" s="14"/>
      <c r="AE1473" s="14"/>
      <c r="AT1473" s="255" t="s">
        <v>301</v>
      </c>
      <c r="AU1473" s="255" t="s">
        <v>120</v>
      </c>
      <c r="AV1473" s="14" t="s">
        <v>120</v>
      </c>
      <c r="AW1473" s="14" t="s">
        <v>32</v>
      </c>
      <c r="AX1473" s="14" t="s">
        <v>85</v>
      </c>
      <c r="AY1473" s="255" t="s">
        <v>292</v>
      </c>
    </row>
    <row r="1474" s="14" customFormat="1">
      <c r="A1474" s="14"/>
      <c r="B1474" s="245"/>
      <c r="C1474" s="246"/>
      <c r="D1474" s="236" t="s">
        <v>301</v>
      </c>
      <c r="E1474" s="246"/>
      <c r="F1474" s="248" t="s">
        <v>1847</v>
      </c>
      <c r="G1474" s="246"/>
      <c r="H1474" s="249">
        <v>7755.2839999999997</v>
      </c>
      <c r="I1474" s="250"/>
      <c r="J1474" s="246"/>
      <c r="K1474" s="246"/>
      <c r="L1474" s="251"/>
      <c r="M1474" s="252"/>
      <c r="N1474" s="253"/>
      <c r="O1474" s="253"/>
      <c r="P1474" s="253"/>
      <c r="Q1474" s="253"/>
      <c r="R1474" s="253"/>
      <c r="S1474" s="253"/>
      <c r="T1474" s="254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55" t="s">
        <v>301</v>
      </c>
      <c r="AU1474" s="255" t="s">
        <v>120</v>
      </c>
      <c r="AV1474" s="14" t="s">
        <v>120</v>
      </c>
      <c r="AW1474" s="14" t="s">
        <v>4</v>
      </c>
      <c r="AX1474" s="14" t="s">
        <v>85</v>
      </c>
      <c r="AY1474" s="255" t="s">
        <v>292</v>
      </c>
    </row>
    <row r="1475" s="2" customFormat="1" ht="24.15" customHeight="1">
      <c r="A1475" s="39"/>
      <c r="B1475" s="40"/>
      <c r="C1475" s="221" t="s">
        <v>1848</v>
      </c>
      <c r="D1475" s="221" t="s">
        <v>294</v>
      </c>
      <c r="E1475" s="222" t="s">
        <v>1849</v>
      </c>
      <c r="F1475" s="223" t="s">
        <v>1850</v>
      </c>
      <c r="G1475" s="224" t="s">
        <v>407</v>
      </c>
      <c r="H1475" s="225">
        <v>675.84000000000003</v>
      </c>
      <c r="I1475" s="226"/>
      <c r="J1475" s="227">
        <f>ROUND(I1475*H1475,2)</f>
        <v>0</v>
      </c>
      <c r="K1475" s="223" t="s">
        <v>298</v>
      </c>
      <c r="L1475" s="45"/>
      <c r="M1475" s="228" t="s">
        <v>1</v>
      </c>
      <c r="N1475" s="229" t="s">
        <v>43</v>
      </c>
      <c r="O1475" s="92"/>
      <c r="P1475" s="230">
        <f>O1475*H1475</f>
        <v>0</v>
      </c>
      <c r="Q1475" s="230">
        <v>3.0000000000000001E-05</v>
      </c>
      <c r="R1475" s="230">
        <f>Q1475*H1475</f>
        <v>0.0202752</v>
      </c>
      <c r="S1475" s="230">
        <v>0</v>
      </c>
      <c r="T1475" s="231">
        <f>S1475*H1475</f>
        <v>0</v>
      </c>
      <c r="U1475" s="39"/>
      <c r="V1475" s="39"/>
      <c r="W1475" s="39"/>
      <c r="X1475" s="39"/>
      <c r="Y1475" s="39"/>
      <c r="Z1475" s="39"/>
      <c r="AA1475" s="39"/>
      <c r="AB1475" s="39"/>
      <c r="AC1475" s="39"/>
      <c r="AD1475" s="39"/>
      <c r="AE1475" s="39"/>
      <c r="AR1475" s="232" t="s">
        <v>438</v>
      </c>
      <c r="AT1475" s="232" t="s">
        <v>294</v>
      </c>
      <c r="AU1475" s="232" t="s">
        <v>120</v>
      </c>
      <c r="AY1475" s="18" t="s">
        <v>292</v>
      </c>
      <c r="BE1475" s="233">
        <f>IF(N1475="základní",J1475,0)</f>
        <v>0</v>
      </c>
      <c r="BF1475" s="233">
        <f>IF(N1475="snížená",J1475,0)</f>
        <v>0</v>
      </c>
      <c r="BG1475" s="233">
        <f>IF(N1475="zákl. přenesená",J1475,0)</f>
        <v>0</v>
      </c>
      <c r="BH1475" s="233">
        <f>IF(N1475="sníž. přenesená",J1475,0)</f>
        <v>0</v>
      </c>
      <c r="BI1475" s="233">
        <f>IF(N1475="nulová",J1475,0)</f>
        <v>0</v>
      </c>
      <c r="BJ1475" s="18" t="s">
        <v>120</v>
      </c>
      <c r="BK1475" s="233">
        <f>ROUND(I1475*H1475,2)</f>
        <v>0</v>
      </c>
      <c r="BL1475" s="18" t="s">
        <v>438</v>
      </c>
      <c r="BM1475" s="232" t="s">
        <v>1851</v>
      </c>
    </row>
    <row r="1476" s="14" customFormat="1">
      <c r="A1476" s="14"/>
      <c r="B1476" s="245"/>
      <c r="C1476" s="246"/>
      <c r="D1476" s="236" t="s">
        <v>301</v>
      </c>
      <c r="E1476" s="247" t="s">
        <v>1</v>
      </c>
      <c r="F1476" s="248" t="s">
        <v>1852</v>
      </c>
      <c r="G1476" s="246"/>
      <c r="H1476" s="249">
        <v>675.84000000000003</v>
      </c>
      <c r="I1476" s="250"/>
      <c r="J1476" s="246"/>
      <c r="K1476" s="246"/>
      <c r="L1476" s="251"/>
      <c r="M1476" s="252"/>
      <c r="N1476" s="253"/>
      <c r="O1476" s="253"/>
      <c r="P1476" s="253"/>
      <c r="Q1476" s="253"/>
      <c r="R1476" s="253"/>
      <c r="S1476" s="253"/>
      <c r="T1476" s="25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5" t="s">
        <v>301</v>
      </c>
      <c r="AU1476" s="255" t="s">
        <v>120</v>
      </c>
      <c r="AV1476" s="14" t="s">
        <v>120</v>
      </c>
      <c r="AW1476" s="14" t="s">
        <v>32</v>
      </c>
      <c r="AX1476" s="14" t="s">
        <v>85</v>
      </c>
      <c r="AY1476" s="255" t="s">
        <v>292</v>
      </c>
    </row>
    <row r="1477" s="2" customFormat="1" ht="24.15" customHeight="1">
      <c r="A1477" s="39"/>
      <c r="B1477" s="40"/>
      <c r="C1477" s="278" t="s">
        <v>1853</v>
      </c>
      <c r="D1477" s="278" t="s">
        <v>626</v>
      </c>
      <c r="E1477" s="279" t="s">
        <v>1854</v>
      </c>
      <c r="F1477" s="280" t="s">
        <v>1855</v>
      </c>
      <c r="G1477" s="281" t="s">
        <v>407</v>
      </c>
      <c r="H1477" s="282">
        <v>743.42399999999998</v>
      </c>
      <c r="I1477" s="283"/>
      <c r="J1477" s="284">
        <f>ROUND(I1477*H1477,2)</f>
        <v>0</v>
      </c>
      <c r="K1477" s="280" t="s">
        <v>298</v>
      </c>
      <c r="L1477" s="285"/>
      <c r="M1477" s="286" t="s">
        <v>1</v>
      </c>
      <c r="N1477" s="287" t="s">
        <v>43</v>
      </c>
      <c r="O1477" s="92"/>
      <c r="P1477" s="230">
        <f>O1477*H1477</f>
        <v>0</v>
      </c>
      <c r="Q1477" s="230">
        <v>0.0015</v>
      </c>
      <c r="R1477" s="230">
        <f>Q1477*H1477</f>
        <v>1.1151359999999999</v>
      </c>
      <c r="S1477" s="230">
        <v>0</v>
      </c>
      <c r="T1477" s="231">
        <f>S1477*H1477</f>
        <v>0</v>
      </c>
      <c r="U1477" s="39"/>
      <c r="V1477" s="39"/>
      <c r="W1477" s="39"/>
      <c r="X1477" s="39"/>
      <c r="Y1477" s="39"/>
      <c r="Z1477" s="39"/>
      <c r="AA1477" s="39"/>
      <c r="AB1477" s="39"/>
      <c r="AC1477" s="39"/>
      <c r="AD1477" s="39"/>
      <c r="AE1477" s="39"/>
      <c r="AR1477" s="232" t="s">
        <v>573</v>
      </c>
      <c r="AT1477" s="232" t="s">
        <v>626</v>
      </c>
      <c r="AU1477" s="232" t="s">
        <v>120</v>
      </c>
      <c r="AY1477" s="18" t="s">
        <v>292</v>
      </c>
      <c r="BE1477" s="233">
        <f>IF(N1477="základní",J1477,0)</f>
        <v>0</v>
      </c>
      <c r="BF1477" s="233">
        <f>IF(N1477="snížená",J1477,0)</f>
        <v>0</v>
      </c>
      <c r="BG1477" s="233">
        <f>IF(N1477="zákl. přenesená",J1477,0)</f>
        <v>0</v>
      </c>
      <c r="BH1477" s="233">
        <f>IF(N1477="sníž. přenesená",J1477,0)</f>
        <v>0</v>
      </c>
      <c r="BI1477" s="233">
        <f>IF(N1477="nulová",J1477,0)</f>
        <v>0</v>
      </c>
      <c r="BJ1477" s="18" t="s">
        <v>120</v>
      </c>
      <c r="BK1477" s="233">
        <f>ROUND(I1477*H1477,2)</f>
        <v>0</v>
      </c>
      <c r="BL1477" s="18" t="s">
        <v>438</v>
      </c>
      <c r="BM1477" s="232" t="s">
        <v>1856</v>
      </c>
    </row>
    <row r="1478" s="14" customFormat="1">
      <c r="A1478" s="14"/>
      <c r="B1478" s="245"/>
      <c r="C1478" s="246"/>
      <c r="D1478" s="236" t="s">
        <v>301</v>
      </c>
      <c r="E1478" s="246"/>
      <c r="F1478" s="248" t="s">
        <v>1857</v>
      </c>
      <c r="G1478" s="246"/>
      <c r="H1478" s="249">
        <v>743.42399999999998</v>
      </c>
      <c r="I1478" s="250"/>
      <c r="J1478" s="246"/>
      <c r="K1478" s="246"/>
      <c r="L1478" s="251"/>
      <c r="M1478" s="252"/>
      <c r="N1478" s="253"/>
      <c r="O1478" s="253"/>
      <c r="P1478" s="253"/>
      <c r="Q1478" s="253"/>
      <c r="R1478" s="253"/>
      <c r="S1478" s="253"/>
      <c r="T1478" s="254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5" t="s">
        <v>301</v>
      </c>
      <c r="AU1478" s="255" t="s">
        <v>120</v>
      </c>
      <c r="AV1478" s="14" t="s">
        <v>120</v>
      </c>
      <c r="AW1478" s="14" t="s">
        <v>4</v>
      </c>
      <c r="AX1478" s="14" t="s">
        <v>85</v>
      </c>
      <c r="AY1478" s="255" t="s">
        <v>292</v>
      </c>
    </row>
    <row r="1479" s="2" customFormat="1" ht="24.15" customHeight="1">
      <c r="A1479" s="39"/>
      <c r="B1479" s="40"/>
      <c r="C1479" s="221" t="s">
        <v>1858</v>
      </c>
      <c r="D1479" s="221" t="s">
        <v>294</v>
      </c>
      <c r="E1479" s="222" t="s">
        <v>1859</v>
      </c>
      <c r="F1479" s="223" t="s">
        <v>1860</v>
      </c>
      <c r="G1479" s="224" t="s">
        <v>297</v>
      </c>
      <c r="H1479" s="225">
        <v>104.172</v>
      </c>
      <c r="I1479" s="226"/>
      <c r="J1479" s="227">
        <f>ROUND(I1479*H1479,2)</f>
        <v>0</v>
      </c>
      <c r="K1479" s="223" t="s">
        <v>298</v>
      </c>
      <c r="L1479" s="45"/>
      <c r="M1479" s="228" t="s">
        <v>1</v>
      </c>
      <c r="N1479" s="229" t="s">
        <v>43</v>
      </c>
      <c r="O1479" s="92"/>
      <c r="P1479" s="230">
        <f>O1479*H1479</f>
        <v>0</v>
      </c>
      <c r="Q1479" s="230">
        <v>3.0000000000000001E-05</v>
      </c>
      <c r="R1479" s="230">
        <f>Q1479*H1479</f>
        <v>0.0031251600000000001</v>
      </c>
      <c r="S1479" s="230">
        <v>0</v>
      </c>
      <c r="T1479" s="231">
        <f>S1479*H1479</f>
        <v>0</v>
      </c>
      <c r="U1479" s="39"/>
      <c r="V1479" s="39"/>
      <c r="W1479" s="39"/>
      <c r="X1479" s="39"/>
      <c r="Y1479" s="39"/>
      <c r="Z1479" s="39"/>
      <c r="AA1479" s="39"/>
      <c r="AB1479" s="39"/>
      <c r="AC1479" s="39"/>
      <c r="AD1479" s="39"/>
      <c r="AE1479" s="39"/>
      <c r="AR1479" s="232" t="s">
        <v>438</v>
      </c>
      <c r="AT1479" s="232" t="s">
        <v>294</v>
      </c>
      <c r="AU1479" s="232" t="s">
        <v>120</v>
      </c>
      <c r="AY1479" s="18" t="s">
        <v>292</v>
      </c>
      <c r="BE1479" s="233">
        <f>IF(N1479="základní",J1479,0)</f>
        <v>0</v>
      </c>
      <c r="BF1479" s="233">
        <f>IF(N1479="snížená",J1479,0)</f>
        <v>0</v>
      </c>
      <c r="BG1479" s="233">
        <f>IF(N1479="zákl. přenesená",J1479,0)</f>
        <v>0</v>
      </c>
      <c r="BH1479" s="233">
        <f>IF(N1479="sníž. přenesená",J1479,0)</f>
        <v>0</v>
      </c>
      <c r="BI1479" s="233">
        <f>IF(N1479="nulová",J1479,0)</f>
        <v>0</v>
      </c>
      <c r="BJ1479" s="18" t="s">
        <v>120</v>
      </c>
      <c r="BK1479" s="233">
        <f>ROUND(I1479*H1479,2)</f>
        <v>0</v>
      </c>
      <c r="BL1479" s="18" t="s">
        <v>438</v>
      </c>
      <c r="BM1479" s="232" t="s">
        <v>1861</v>
      </c>
    </row>
    <row r="1480" s="13" customFormat="1">
      <c r="A1480" s="13"/>
      <c r="B1480" s="234"/>
      <c r="C1480" s="235"/>
      <c r="D1480" s="236" t="s">
        <v>301</v>
      </c>
      <c r="E1480" s="237" t="s">
        <v>1</v>
      </c>
      <c r="F1480" s="238" t="s">
        <v>1599</v>
      </c>
      <c r="G1480" s="235"/>
      <c r="H1480" s="237" t="s">
        <v>1</v>
      </c>
      <c r="I1480" s="239"/>
      <c r="J1480" s="235"/>
      <c r="K1480" s="235"/>
      <c r="L1480" s="240"/>
      <c r="M1480" s="241"/>
      <c r="N1480" s="242"/>
      <c r="O1480" s="242"/>
      <c r="P1480" s="242"/>
      <c r="Q1480" s="242"/>
      <c r="R1480" s="242"/>
      <c r="S1480" s="242"/>
      <c r="T1480" s="243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44" t="s">
        <v>301</v>
      </c>
      <c r="AU1480" s="244" t="s">
        <v>120</v>
      </c>
      <c r="AV1480" s="13" t="s">
        <v>85</v>
      </c>
      <c r="AW1480" s="13" t="s">
        <v>32</v>
      </c>
      <c r="AX1480" s="13" t="s">
        <v>77</v>
      </c>
      <c r="AY1480" s="244" t="s">
        <v>292</v>
      </c>
    </row>
    <row r="1481" s="14" customFormat="1">
      <c r="A1481" s="14"/>
      <c r="B1481" s="245"/>
      <c r="C1481" s="246"/>
      <c r="D1481" s="236" t="s">
        <v>301</v>
      </c>
      <c r="E1481" s="247" t="s">
        <v>1</v>
      </c>
      <c r="F1481" s="248" t="s">
        <v>1601</v>
      </c>
      <c r="G1481" s="246"/>
      <c r="H1481" s="249">
        <v>15.986000000000001</v>
      </c>
      <c r="I1481" s="250"/>
      <c r="J1481" s="246"/>
      <c r="K1481" s="246"/>
      <c r="L1481" s="251"/>
      <c r="M1481" s="252"/>
      <c r="N1481" s="253"/>
      <c r="O1481" s="253"/>
      <c r="P1481" s="253"/>
      <c r="Q1481" s="253"/>
      <c r="R1481" s="253"/>
      <c r="S1481" s="253"/>
      <c r="T1481" s="254"/>
      <c r="U1481" s="14"/>
      <c r="V1481" s="14"/>
      <c r="W1481" s="14"/>
      <c r="X1481" s="14"/>
      <c r="Y1481" s="14"/>
      <c r="Z1481" s="14"/>
      <c r="AA1481" s="14"/>
      <c r="AB1481" s="14"/>
      <c r="AC1481" s="14"/>
      <c r="AD1481" s="14"/>
      <c r="AE1481" s="14"/>
      <c r="AT1481" s="255" t="s">
        <v>301</v>
      </c>
      <c r="AU1481" s="255" t="s">
        <v>120</v>
      </c>
      <c r="AV1481" s="14" t="s">
        <v>120</v>
      </c>
      <c r="AW1481" s="14" t="s">
        <v>32</v>
      </c>
      <c r="AX1481" s="14" t="s">
        <v>77</v>
      </c>
      <c r="AY1481" s="255" t="s">
        <v>292</v>
      </c>
    </row>
    <row r="1482" s="14" customFormat="1">
      <c r="A1482" s="14"/>
      <c r="B1482" s="245"/>
      <c r="C1482" s="246"/>
      <c r="D1482" s="236" t="s">
        <v>301</v>
      </c>
      <c r="E1482" s="247" t="s">
        <v>1</v>
      </c>
      <c r="F1482" s="248" t="s">
        <v>1603</v>
      </c>
      <c r="G1482" s="246"/>
      <c r="H1482" s="249">
        <v>15.986000000000001</v>
      </c>
      <c r="I1482" s="250"/>
      <c r="J1482" s="246"/>
      <c r="K1482" s="246"/>
      <c r="L1482" s="251"/>
      <c r="M1482" s="252"/>
      <c r="N1482" s="253"/>
      <c r="O1482" s="253"/>
      <c r="P1482" s="253"/>
      <c r="Q1482" s="253"/>
      <c r="R1482" s="253"/>
      <c r="S1482" s="253"/>
      <c r="T1482" s="25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T1482" s="255" t="s">
        <v>301</v>
      </c>
      <c r="AU1482" s="255" t="s">
        <v>120</v>
      </c>
      <c r="AV1482" s="14" t="s">
        <v>120</v>
      </c>
      <c r="AW1482" s="14" t="s">
        <v>32</v>
      </c>
      <c r="AX1482" s="14" t="s">
        <v>77</v>
      </c>
      <c r="AY1482" s="255" t="s">
        <v>292</v>
      </c>
    </row>
    <row r="1483" s="14" customFormat="1">
      <c r="A1483" s="14"/>
      <c r="B1483" s="245"/>
      <c r="C1483" s="246"/>
      <c r="D1483" s="236" t="s">
        <v>301</v>
      </c>
      <c r="E1483" s="247" t="s">
        <v>1</v>
      </c>
      <c r="F1483" s="248" t="s">
        <v>1605</v>
      </c>
      <c r="G1483" s="246"/>
      <c r="H1483" s="249">
        <v>15.207000000000001</v>
      </c>
      <c r="I1483" s="250"/>
      <c r="J1483" s="246"/>
      <c r="K1483" s="246"/>
      <c r="L1483" s="251"/>
      <c r="M1483" s="252"/>
      <c r="N1483" s="253"/>
      <c r="O1483" s="253"/>
      <c r="P1483" s="253"/>
      <c r="Q1483" s="253"/>
      <c r="R1483" s="253"/>
      <c r="S1483" s="253"/>
      <c r="T1483" s="254"/>
      <c r="U1483" s="14"/>
      <c r="V1483" s="14"/>
      <c r="W1483" s="14"/>
      <c r="X1483" s="14"/>
      <c r="Y1483" s="14"/>
      <c r="Z1483" s="14"/>
      <c r="AA1483" s="14"/>
      <c r="AB1483" s="14"/>
      <c r="AC1483" s="14"/>
      <c r="AD1483" s="14"/>
      <c r="AE1483" s="14"/>
      <c r="AT1483" s="255" t="s">
        <v>301</v>
      </c>
      <c r="AU1483" s="255" t="s">
        <v>120</v>
      </c>
      <c r="AV1483" s="14" t="s">
        <v>120</v>
      </c>
      <c r="AW1483" s="14" t="s">
        <v>32</v>
      </c>
      <c r="AX1483" s="14" t="s">
        <v>77</v>
      </c>
      <c r="AY1483" s="255" t="s">
        <v>292</v>
      </c>
    </row>
    <row r="1484" s="14" customFormat="1">
      <c r="A1484" s="14"/>
      <c r="B1484" s="245"/>
      <c r="C1484" s="246"/>
      <c r="D1484" s="236" t="s">
        <v>301</v>
      </c>
      <c r="E1484" s="247" t="s">
        <v>1</v>
      </c>
      <c r="F1484" s="248" t="s">
        <v>1607</v>
      </c>
      <c r="G1484" s="246"/>
      <c r="H1484" s="249">
        <v>15.207000000000001</v>
      </c>
      <c r="I1484" s="250"/>
      <c r="J1484" s="246"/>
      <c r="K1484" s="246"/>
      <c r="L1484" s="251"/>
      <c r="M1484" s="252"/>
      <c r="N1484" s="253"/>
      <c r="O1484" s="253"/>
      <c r="P1484" s="253"/>
      <c r="Q1484" s="253"/>
      <c r="R1484" s="253"/>
      <c r="S1484" s="253"/>
      <c r="T1484" s="254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5" t="s">
        <v>301</v>
      </c>
      <c r="AU1484" s="255" t="s">
        <v>120</v>
      </c>
      <c r="AV1484" s="14" t="s">
        <v>120</v>
      </c>
      <c r="AW1484" s="14" t="s">
        <v>32</v>
      </c>
      <c r="AX1484" s="14" t="s">
        <v>77</v>
      </c>
      <c r="AY1484" s="255" t="s">
        <v>292</v>
      </c>
    </row>
    <row r="1485" s="14" customFormat="1">
      <c r="A1485" s="14"/>
      <c r="B1485" s="245"/>
      <c r="C1485" s="246"/>
      <c r="D1485" s="236" t="s">
        <v>301</v>
      </c>
      <c r="E1485" s="247" t="s">
        <v>1</v>
      </c>
      <c r="F1485" s="248" t="s">
        <v>1609</v>
      </c>
      <c r="G1485" s="246"/>
      <c r="H1485" s="249">
        <v>4.5300000000000002</v>
      </c>
      <c r="I1485" s="250"/>
      <c r="J1485" s="246"/>
      <c r="K1485" s="246"/>
      <c r="L1485" s="251"/>
      <c r="M1485" s="252"/>
      <c r="N1485" s="253"/>
      <c r="O1485" s="253"/>
      <c r="P1485" s="253"/>
      <c r="Q1485" s="253"/>
      <c r="R1485" s="253"/>
      <c r="S1485" s="253"/>
      <c r="T1485" s="254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5" t="s">
        <v>301</v>
      </c>
      <c r="AU1485" s="255" t="s">
        <v>120</v>
      </c>
      <c r="AV1485" s="14" t="s">
        <v>120</v>
      </c>
      <c r="AW1485" s="14" t="s">
        <v>32</v>
      </c>
      <c r="AX1485" s="14" t="s">
        <v>77</v>
      </c>
      <c r="AY1485" s="255" t="s">
        <v>292</v>
      </c>
    </row>
    <row r="1486" s="16" customFormat="1">
      <c r="A1486" s="16"/>
      <c r="B1486" s="267"/>
      <c r="C1486" s="268"/>
      <c r="D1486" s="236" t="s">
        <v>301</v>
      </c>
      <c r="E1486" s="269" t="s">
        <v>1</v>
      </c>
      <c r="F1486" s="270" t="s">
        <v>316</v>
      </c>
      <c r="G1486" s="268"/>
      <c r="H1486" s="271">
        <v>66.915999999999997</v>
      </c>
      <c r="I1486" s="272"/>
      <c r="J1486" s="268"/>
      <c r="K1486" s="268"/>
      <c r="L1486" s="273"/>
      <c r="M1486" s="274"/>
      <c r="N1486" s="275"/>
      <c r="O1486" s="275"/>
      <c r="P1486" s="275"/>
      <c r="Q1486" s="275"/>
      <c r="R1486" s="275"/>
      <c r="S1486" s="275"/>
      <c r="T1486" s="276"/>
      <c r="U1486" s="16"/>
      <c r="V1486" s="16"/>
      <c r="W1486" s="16"/>
      <c r="X1486" s="16"/>
      <c r="Y1486" s="16"/>
      <c r="Z1486" s="16"/>
      <c r="AA1486" s="16"/>
      <c r="AB1486" s="16"/>
      <c r="AC1486" s="16"/>
      <c r="AD1486" s="16"/>
      <c r="AE1486" s="16"/>
      <c r="AT1486" s="277" t="s">
        <v>301</v>
      </c>
      <c r="AU1486" s="277" t="s">
        <v>120</v>
      </c>
      <c r="AV1486" s="16" t="s">
        <v>317</v>
      </c>
      <c r="AW1486" s="16" t="s">
        <v>32</v>
      </c>
      <c r="AX1486" s="16" t="s">
        <v>77</v>
      </c>
      <c r="AY1486" s="277" t="s">
        <v>292</v>
      </c>
    </row>
    <row r="1487" s="13" customFormat="1">
      <c r="A1487" s="13"/>
      <c r="B1487" s="234"/>
      <c r="C1487" s="235"/>
      <c r="D1487" s="236" t="s">
        <v>301</v>
      </c>
      <c r="E1487" s="237" t="s">
        <v>1</v>
      </c>
      <c r="F1487" s="238" t="s">
        <v>1610</v>
      </c>
      <c r="G1487" s="235"/>
      <c r="H1487" s="237" t="s">
        <v>1</v>
      </c>
      <c r="I1487" s="239"/>
      <c r="J1487" s="235"/>
      <c r="K1487" s="235"/>
      <c r="L1487" s="240"/>
      <c r="M1487" s="241"/>
      <c r="N1487" s="242"/>
      <c r="O1487" s="242"/>
      <c r="P1487" s="242"/>
      <c r="Q1487" s="242"/>
      <c r="R1487" s="242"/>
      <c r="S1487" s="242"/>
      <c r="T1487" s="243"/>
      <c r="U1487" s="13"/>
      <c r="V1487" s="13"/>
      <c r="W1487" s="13"/>
      <c r="X1487" s="13"/>
      <c r="Y1487" s="13"/>
      <c r="Z1487" s="13"/>
      <c r="AA1487" s="13"/>
      <c r="AB1487" s="13"/>
      <c r="AC1487" s="13"/>
      <c r="AD1487" s="13"/>
      <c r="AE1487" s="13"/>
      <c r="AT1487" s="244" t="s">
        <v>301</v>
      </c>
      <c r="AU1487" s="244" t="s">
        <v>120</v>
      </c>
      <c r="AV1487" s="13" t="s">
        <v>85</v>
      </c>
      <c r="AW1487" s="13" t="s">
        <v>32</v>
      </c>
      <c r="AX1487" s="13" t="s">
        <v>77</v>
      </c>
      <c r="AY1487" s="244" t="s">
        <v>292</v>
      </c>
    </row>
    <row r="1488" s="14" customFormat="1">
      <c r="A1488" s="14"/>
      <c r="B1488" s="245"/>
      <c r="C1488" s="246"/>
      <c r="D1488" s="236" t="s">
        <v>301</v>
      </c>
      <c r="E1488" s="247" t="s">
        <v>1</v>
      </c>
      <c r="F1488" s="248" t="s">
        <v>1862</v>
      </c>
      <c r="G1488" s="246"/>
      <c r="H1488" s="249">
        <v>3.96</v>
      </c>
      <c r="I1488" s="250"/>
      <c r="J1488" s="246"/>
      <c r="K1488" s="246"/>
      <c r="L1488" s="251"/>
      <c r="M1488" s="252"/>
      <c r="N1488" s="253"/>
      <c r="O1488" s="253"/>
      <c r="P1488" s="253"/>
      <c r="Q1488" s="253"/>
      <c r="R1488" s="253"/>
      <c r="S1488" s="253"/>
      <c r="T1488" s="254"/>
      <c r="U1488" s="14"/>
      <c r="V1488" s="14"/>
      <c r="W1488" s="14"/>
      <c r="X1488" s="14"/>
      <c r="Y1488" s="14"/>
      <c r="Z1488" s="14"/>
      <c r="AA1488" s="14"/>
      <c r="AB1488" s="14"/>
      <c r="AC1488" s="14"/>
      <c r="AD1488" s="14"/>
      <c r="AE1488" s="14"/>
      <c r="AT1488" s="255" t="s">
        <v>301</v>
      </c>
      <c r="AU1488" s="255" t="s">
        <v>120</v>
      </c>
      <c r="AV1488" s="14" t="s">
        <v>120</v>
      </c>
      <c r="AW1488" s="14" t="s">
        <v>32</v>
      </c>
      <c r="AX1488" s="14" t="s">
        <v>77</v>
      </c>
      <c r="AY1488" s="255" t="s">
        <v>292</v>
      </c>
    </row>
    <row r="1489" s="14" customFormat="1">
      <c r="A1489" s="14"/>
      <c r="B1489" s="245"/>
      <c r="C1489" s="246"/>
      <c r="D1489" s="236" t="s">
        <v>301</v>
      </c>
      <c r="E1489" s="247" t="s">
        <v>1</v>
      </c>
      <c r="F1489" s="248" t="s">
        <v>1863</v>
      </c>
      <c r="G1489" s="246"/>
      <c r="H1489" s="249">
        <v>6.75</v>
      </c>
      <c r="I1489" s="250"/>
      <c r="J1489" s="246"/>
      <c r="K1489" s="246"/>
      <c r="L1489" s="251"/>
      <c r="M1489" s="252"/>
      <c r="N1489" s="253"/>
      <c r="O1489" s="253"/>
      <c r="P1489" s="253"/>
      <c r="Q1489" s="253"/>
      <c r="R1489" s="253"/>
      <c r="S1489" s="253"/>
      <c r="T1489" s="254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5" t="s">
        <v>301</v>
      </c>
      <c r="AU1489" s="255" t="s">
        <v>120</v>
      </c>
      <c r="AV1489" s="14" t="s">
        <v>120</v>
      </c>
      <c r="AW1489" s="14" t="s">
        <v>32</v>
      </c>
      <c r="AX1489" s="14" t="s">
        <v>77</v>
      </c>
      <c r="AY1489" s="255" t="s">
        <v>292</v>
      </c>
    </row>
    <row r="1490" s="16" customFormat="1">
      <c r="A1490" s="16"/>
      <c r="B1490" s="267"/>
      <c r="C1490" s="268"/>
      <c r="D1490" s="236" t="s">
        <v>301</v>
      </c>
      <c r="E1490" s="269" t="s">
        <v>1</v>
      </c>
      <c r="F1490" s="270" t="s">
        <v>316</v>
      </c>
      <c r="G1490" s="268"/>
      <c r="H1490" s="271">
        <v>10.710000000000001</v>
      </c>
      <c r="I1490" s="272"/>
      <c r="J1490" s="268"/>
      <c r="K1490" s="268"/>
      <c r="L1490" s="273"/>
      <c r="M1490" s="274"/>
      <c r="N1490" s="275"/>
      <c r="O1490" s="275"/>
      <c r="P1490" s="275"/>
      <c r="Q1490" s="275"/>
      <c r="R1490" s="275"/>
      <c r="S1490" s="275"/>
      <c r="T1490" s="276"/>
      <c r="U1490" s="16"/>
      <c r="V1490" s="16"/>
      <c r="W1490" s="16"/>
      <c r="X1490" s="16"/>
      <c r="Y1490" s="16"/>
      <c r="Z1490" s="16"/>
      <c r="AA1490" s="16"/>
      <c r="AB1490" s="16"/>
      <c r="AC1490" s="16"/>
      <c r="AD1490" s="16"/>
      <c r="AE1490" s="16"/>
      <c r="AT1490" s="277" t="s">
        <v>301</v>
      </c>
      <c r="AU1490" s="277" t="s">
        <v>120</v>
      </c>
      <c r="AV1490" s="16" t="s">
        <v>317</v>
      </c>
      <c r="AW1490" s="16" t="s">
        <v>32</v>
      </c>
      <c r="AX1490" s="16" t="s">
        <v>77</v>
      </c>
      <c r="AY1490" s="277" t="s">
        <v>292</v>
      </c>
    </row>
    <row r="1491" s="13" customFormat="1">
      <c r="A1491" s="13"/>
      <c r="B1491" s="234"/>
      <c r="C1491" s="235"/>
      <c r="D1491" s="236" t="s">
        <v>301</v>
      </c>
      <c r="E1491" s="237" t="s">
        <v>1</v>
      </c>
      <c r="F1491" s="238" t="s">
        <v>1613</v>
      </c>
      <c r="G1491" s="235"/>
      <c r="H1491" s="237" t="s">
        <v>1</v>
      </c>
      <c r="I1491" s="239"/>
      <c r="J1491" s="235"/>
      <c r="K1491" s="235"/>
      <c r="L1491" s="240"/>
      <c r="M1491" s="241"/>
      <c r="N1491" s="242"/>
      <c r="O1491" s="242"/>
      <c r="P1491" s="242"/>
      <c r="Q1491" s="242"/>
      <c r="R1491" s="242"/>
      <c r="S1491" s="242"/>
      <c r="T1491" s="243"/>
      <c r="U1491" s="13"/>
      <c r="V1491" s="13"/>
      <c r="W1491" s="13"/>
      <c r="X1491" s="13"/>
      <c r="Y1491" s="13"/>
      <c r="Z1491" s="13"/>
      <c r="AA1491" s="13"/>
      <c r="AB1491" s="13"/>
      <c r="AC1491" s="13"/>
      <c r="AD1491" s="13"/>
      <c r="AE1491" s="13"/>
      <c r="AT1491" s="244" t="s">
        <v>301</v>
      </c>
      <c r="AU1491" s="244" t="s">
        <v>120</v>
      </c>
      <c r="AV1491" s="13" t="s">
        <v>85</v>
      </c>
      <c r="AW1491" s="13" t="s">
        <v>32</v>
      </c>
      <c r="AX1491" s="13" t="s">
        <v>77</v>
      </c>
      <c r="AY1491" s="244" t="s">
        <v>292</v>
      </c>
    </row>
    <row r="1492" s="14" customFormat="1">
      <c r="A1492" s="14"/>
      <c r="B1492" s="245"/>
      <c r="C1492" s="246"/>
      <c r="D1492" s="236" t="s">
        <v>301</v>
      </c>
      <c r="E1492" s="247" t="s">
        <v>1</v>
      </c>
      <c r="F1492" s="248" t="s">
        <v>1864</v>
      </c>
      <c r="G1492" s="246"/>
      <c r="H1492" s="249">
        <v>3.3079999999999998</v>
      </c>
      <c r="I1492" s="250"/>
      <c r="J1492" s="246"/>
      <c r="K1492" s="246"/>
      <c r="L1492" s="251"/>
      <c r="M1492" s="252"/>
      <c r="N1492" s="253"/>
      <c r="O1492" s="253"/>
      <c r="P1492" s="253"/>
      <c r="Q1492" s="253"/>
      <c r="R1492" s="253"/>
      <c r="S1492" s="253"/>
      <c r="T1492" s="254"/>
      <c r="U1492" s="14"/>
      <c r="V1492" s="14"/>
      <c r="W1492" s="14"/>
      <c r="X1492" s="14"/>
      <c r="Y1492" s="14"/>
      <c r="Z1492" s="14"/>
      <c r="AA1492" s="14"/>
      <c r="AB1492" s="14"/>
      <c r="AC1492" s="14"/>
      <c r="AD1492" s="14"/>
      <c r="AE1492" s="14"/>
      <c r="AT1492" s="255" t="s">
        <v>301</v>
      </c>
      <c r="AU1492" s="255" t="s">
        <v>120</v>
      </c>
      <c r="AV1492" s="14" t="s">
        <v>120</v>
      </c>
      <c r="AW1492" s="14" t="s">
        <v>32</v>
      </c>
      <c r="AX1492" s="14" t="s">
        <v>77</v>
      </c>
      <c r="AY1492" s="255" t="s">
        <v>292</v>
      </c>
    </row>
    <row r="1493" s="14" customFormat="1">
      <c r="A1493" s="14"/>
      <c r="B1493" s="245"/>
      <c r="C1493" s="246"/>
      <c r="D1493" s="236" t="s">
        <v>301</v>
      </c>
      <c r="E1493" s="247" t="s">
        <v>1</v>
      </c>
      <c r="F1493" s="248" t="s">
        <v>1865</v>
      </c>
      <c r="G1493" s="246"/>
      <c r="H1493" s="249">
        <v>3.3079999999999998</v>
      </c>
      <c r="I1493" s="250"/>
      <c r="J1493" s="246"/>
      <c r="K1493" s="246"/>
      <c r="L1493" s="251"/>
      <c r="M1493" s="252"/>
      <c r="N1493" s="253"/>
      <c r="O1493" s="253"/>
      <c r="P1493" s="253"/>
      <c r="Q1493" s="253"/>
      <c r="R1493" s="253"/>
      <c r="S1493" s="253"/>
      <c r="T1493" s="254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5" t="s">
        <v>301</v>
      </c>
      <c r="AU1493" s="255" t="s">
        <v>120</v>
      </c>
      <c r="AV1493" s="14" t="s">
        <v>120</v>
      </c>
      <c r="AW1493" s="14" t="s">
        <v>32</v>
      </c>
      <c r="AX1493" s="14" t="s">
        <v>77</v>
      </c>
      <c r="AY1493" s="255" t="s">
        <v>292</v>
      </c>
    </row>
    <row r="1494" s="14" customFormat="1">
      <c r="A1494" s="14"/>
      <c r="B1494" s="245"/>
      <c r="C1494" s="246"/>
      <c r="D1494" s="236" t="s">
        <v>301</v>
      </c>
      <c r="E1494" s="247" t="s">
        <v>1</v>
      </c>
      <c r="F1494" s="248" t="s">
        <v>1866</v>
      </c>
      <c r="G1494" s="246"/>
      <c r="H1494" s="249">
        <v>3.3079999999999998</v>
      </c>
      <c r="I1494" s="250"/>
      <c r="J1494" s="246"/>
      <c r="K1494" s="246"/>
      <c r="L1494" s="251"/>
      <c r="M1494" s="252"/>
      <c r="N1494" s="253"/>
      <c r="O1494" s="253"/>
      <c r="P1494" s="253"/>
      <c r="Q1494" s="253"/>
      <c r="R1494" s="253"/>
      <c r="S1494" s="253"/>
      <c r="T1494" s="254"/>
      <c r="U1494" s="14"/>
      <c r="V1494" s="14"/>
      <c r="W1494" s="14"/>
      <c r="X1494" s="14"/>
      <c r="Y1494" s="14"/>
      <c r="Z1494" s="14"/>
      <c r="AA1494" s="14"/>
      <c r="AB1494" s="14"/>
      <c r="AC1494" s="14"/>
      <c r="AD1494" s="14"/>
      <c r="AE1494" s="14"/>
      <c r="AT1494" s="255" t="s">
        <v>301</v>
      </c>
      <c r="AU1494" s="255" t="s">
        <v>120</v>
      </c>
      <c r="AV1494" s="14" t="s">
        <v>120</v>
      </c>
      <c r="AW1494" s="14" t="s">
        <v>32</v>
      </c>
      <c r="AX1494" s="14" t="s">
        <v>77</v>
      </c>
      <c r="AY1494" s="255" t="s">
        <v>292</v>
      </c>
    </row>
    <row r="1495" s="14" customFormat="1">
      <c r="A1495" s="14"/>
      <c r="B1495" s="245"/>
      <c r="C1495" s="246"/>
      <c r="D1495" s="236" t="s">
        <v>301</v>
      </c>
      <c r="E1495" s="247" t="s">
        <v>1</v>
      </c>
      <c r="F1495" s="248" t="s">
        <v>1867</v>
      </c>
      <c r="G1495" s="246"/>
      <c r="H1495" s="249">
        <v>3.3079999999999998</v>
      </c>
      <c r="I1495" s="250"/>
      <c r="J1495" s="246"/>
      <c r="K1495" s="246"/>
      <c r="L1495" s="251"/>
      <c r="M1495" s="252"/>
      <c r="N1495" s="253"/>
      <c r="O1495" s="253"/>
      <c r="P1495" s="253"/>
      <c r="Q1495" s="253"/>
      <c r="R1495" s="253"/>
      <c r="S1495" s="253"/>
      <c r="T1495" s="254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5" t="s">
        <v>301</v>
      </c>
      <c r="AU1495" s="255" t="s">
        <v>120</v>
      </c>
      <c r="AV1495" s="14" t="s">
        <v>120</v>
      </c>
      <c r="AW1495" s="14" t="s">
        <v>32</v>
      </c>
      <c r="AX1495" s="14" t="s">
        <v>77</v>
      </c>
      <c r="AY1495" s="255" t="s">
        <v>292</v>
      </c>
    </row>
    <row r="1496" s="16" customFormat="1">
      <c r="A1496" s="16"/>
      <c r="B1496" s="267"/>
      <c r="C1496" s="268"/>
      <c r="D1496" s="236" t="s">
        <v>301</v>
      </c>
      <c r="E1496" s="269" t="s">
        <v>1</v>
      </c>
      <c r="F1496" s="270" t="s">
        <v>316</v>
      </c>
      <c r="G1496" s="268"/>
      <c r="H1496" s="271">
        <v>13.231999999999999</v>
      </c>
      <c r="I1496" s="272"/>
      <c r="J1496" s="268"/>
      <c r="K1496" s="268"/>
      <c r="L1496" s="273"/>
      <c r="M1496" s="274"/>
      <c r="N1496" s="275"/>
      <c r="O1496" s="275"/>
      <c r="P1496" s="275"/>
      <c r="Q1496" s="275"/>
      <c r="R1496" s="275"/>
      <c r="S1496" s="275"/>
      <c r="T1496" s="276"/>
      <c r="U1496" s="16"/>
      <c r="V1496" s="16"/>
      <c r="W1496" s="16"/>
      <c r="X1496" s="16"/>
      <c r="Y1496" s="16"/>
      <c r="Z1496" s="16"/>
      <c r="AA1496" s="16"/>
      <c r="AB1496" s="16"/>
      <c r="AC1496" s="16"/>
      <c r="AD1496" s="16"/>
      <c r="AE1496" s="16"/>
      <c r="AT1496" s="277" t="s">
        <v>301</v>
      </c>
      <c r="AU1496" s="277" t="s">
        <v>120</v>
      </c>
      <c r="AV1496" s="16" t="s">
        <v>317</v>
      </c>
      <c r="AW1496" s="16" t="s">
        <v>32</v>
      </c>
      <c r="AX1496" s="16" t="s">
        <v>77</v>
      </c>
      <c r="AY1496" s="277" t="s">
        <v>292</v>
      </c>
    </row>
    <row r="1497" s="13" customFormat="1">
      <c r="A1497" s="13"/>
      <c r="B1497" s="234"/>
      <c r="C1497" s="235"/>
      <c r="D1497" s="236" t="s">
        <v>301</v>
      </c>
      <c r="E1497" s="237" t="s">
        <v>1</v>
      </c>
      <c r="F1497" s="238" t="s">
        <v>1618</v>
      </c>
      <c r="G1497" s="235"/>
      <c r="H1497" s="237" t="s">
        <v>1</v>
      </c>
      <c r="I1497" s="239"/>
      <c r="J1497" s="235"/>
      <c r="K1497" s="235"/>
      <c r="L1497" s="240"/>
      <c r="M1497" s="241"/>
      <c r="N1497" s="242"/>
      <c r="O1497" s="242"/>
      <c r="P1497" s="242"/>
      <c r="Q1497" s="242"/>
      <c r="R1497" s="242"/>
      <c r="S1497" s="242"/>
      <c r="T1497" s="243"/>
      <c r="U1497" s="13"/>
      <c r="V1497" s="13"/>
      <c r="W1497" s="13"/>
      <c r="X1497" s="13"/>
      <c r="Y1497" s="13"/>
      <c r="Z1497" s="13"/>
      <c r="AA1497" s="13"/>
      <c r="AB1497" s="13"/>
      <c r="AC1497" s="13"/>
      <c r="AD1497" s="13"/>
      <c r="AE1497" s="13"/>
      <c r="AT1497" s="244" t="s">
        <v>301</v>
      </c>
      <c r="AU1497" s="244" t="s">
        <v>120</v>
      </c>
      <c r="AV1497" s="13" t="s">
        <v>85</v>
      </c>
      <c r="AW1497" s="13" t="s">
        <v>32</v>
      </c>
      <c r="AX1497" s="13" t="s">
        <v>77</v>
      </c>
      <c r="AY1497" s="244" t="s">
        <v>292</v>
      </c>
    </row>
    <row r="1498" s="14" customFormat="1">
      <c r="A1498" s="14"/>
      <c r="B1498" s="245"/>
      <c r="C1498" s="246"/>
      <c r="D1498" s="236" t="s">
        <v>301</v>
      </c>
      <c r="E1498" s="247" t="s">
        <v>1</v>
      </c>
      <c r="F1498" s="248" t="s">
        <v>1868</v>
      </c>
      <c r="G1498" s="246"/>
      <c r="H1498" s="249">
        <v>1.98</v>
      </c>
      <c r="I1498" s="250"/>
      <c r="J1498" s="246"/>
      <c r="K1498" s="246"/>
      <c r="L1498" s="251"/>
      <c r="M1498" s="252"/>
      <c r="N1498" s="253"/>
      <c r="O1498" s="253"/>
      <c r="P1498" s="253"/>
      <c r="Q1498" s="253"/>
      <c r="R1498" s="253"/>
      <c r="S1498" s="253"/>
      <c r="T1498" s="254"/>
      <c r="U1498" s="14"/>
      <c r="V1498" s="14"/>
      <c r="W1498" s="14"/>
      <c r="X1498" s="14"/>
      <c r="Y1498" s="14"/>
      <c r="Z1498" s="14"/>
      <c r="AA1498" s="14"/>
      <c r="AB1498" s="14"/>
      <c r="AC1498" s="14"/>
      <c r="AD1498" s="14"/>
      <c r="AE1498" s="14"/>
      <c r="AT1498" s="255" t="s">
        <v>301</v>
      </c>
      <c r="AU1498" s="255" t="s">
        <v>120</v>
      </c>
      <c r="AV1498" s="14" t="s">
        <v>120</v>
      </c>
      <c r="AW1498" s="14" t="s">
        <v>32</v>
      </c>
      <c r="AX1498" s="14" t="s">
        <v>77</v>
      </c>
      <c r="AY1498" s="255" t="s">
        <v>292</v>
      </c>
    </row>
    <row r="1499" s="14" customFormat="1">
      <c r="A1499" s="14"/>
      <c r="B1499" s="245"/>
      <c r="C1499" s="246"/>
      <c r="D1499" s="236" t="s">
        <v>301</v>
      </c>
      <c r="E1499" s="247" t="s">
        <v>1</v>
      </c>
      <c r="F1499" s="248" t="s">
        <v>1869</v>
      </c>
      <c r="G1499" s="246"/>
      <c r="H1499" s="249">
        <v>11.334</v>
      </c>
      <c r="I1499" s="250"/>
      <c r="J1499" s="246"/>
      <c r="K1499" s="246"/>
      <c r="L1499" s="251"/>
      <c r="M1499" s="252"/>
      <c r="N1499" s="253"/>
      <c r="O1499" s="253"/>
      <c r="P1499" s="253"/>
      <c r="Q1499" s="253"/>
      <c r="R1499" s="253"/>
      <c r="S1499" s="253"/>
      <c r="T1499" s="25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55" t="s">
        <v>301</v>
      </c>
      <c r="AU1499" s="255" t="s">
        <v>120</v>
      </c>
      <c r="AV1499" s="14" t="s">
        <v>120</v>
      </c>
      <c r="AW1499" s="14" t="s">
        <v>32</v>
      </c>
      <c r="AX1499" s="14" t="s">
        <v>77</v>
      </c>
      <c r="AY1499" s="255" t="s">
        <v>292</v>
      </c>
    </row>
    <row r="1500" s="16" customFormat="1">
      <c r="A1500" s="16"/>
      <c r="B1500" s="267"/>
      <c r="C1500" s="268"/>
      <c r="D1500" s="236" t="s">
        <v>301</v>
      </c>
      <c r="E1500" s="269" t="s">
        <v>1</v>
      </c>
      <c r="F1500" s="270" t="s">
        <v>316</v>
      </c>
      <c r="G1500" s="268"/>
      <c r="H1500" s="271">
        <v>13.314</v>
      </c>
      <c r="I1500" s="272"/>
      <c r="J1500" s="268"/>
      <c r="K1500" s="268"/>
      <c r="L1500" s="273"/>
      <c r="M1500" s="274"/>
      <c r="N1500" s="275"/>
      <c r="O1500" s="275"/>
      <c r="P1500" s="275"/>
      <c r="Q1500" s="275"/>
      <c r="R1500" s="275"/>
      <c r="S1500" s="275"/>
      <c r="T1500" s="276"/>
      <c r="U1500" s="16"/>
      <c r="V1500" s="16"/>
      <c r="W1500" s="16"/>
      <c r="X1500" s="16"/>
      <c r="Y1500" s="16"/>
      <c r="Z1500" s="16"/>
      <c r="AA1500" s="16"/>
      <c r="AB1500" s="16"/>
      <c r="AC1500" s="16"/>
      <c r="AD1500" s="16"/>
      <c r="AE1500" s="16"/>
      <c r="AT1500" s="277" t="s">
        <v>301</v>
      </c>
      <c r="AU1500" s="277" t="s">
        <v>120</v>
      </c>
      <c r="AV1500" s="16" t="s">
        <v>317</v>
      </c>
      <c r="AW1500" s="16" t="s">
        <v>32</v>
      </c>
      <c r="AX1500" s="16" t="s">
        <v>77</v>
      </c>
      <c r="AY1500" s="277" t="s">
        <v>292</v>
      </c>
    </row>
    <row r="1501" s="15" customFormat="1">
      <c r="A1501" s="15"/>
      <c r="B1501" s="256"/>
      <c r="C1501" s="257"/>
      <c r="D1501" s="236" t="s">
        <v>301</v>
      </c>
      <c r="E1501" s="258" t="s">
        <v>1</v>
      </c>
      <c r="F1501" s="259" t="s">
        <v>304</v>
      </c>
      <c r="G1501" s="257"/>
      <c r="H1501" s="260">
        <v>104.172</v>
      </c>
      <c r="I1501" s="261"/>
      <c r="J1501" s="257"/>
      <c r="K1501" s="257"/>
      <c r="L1501" s="262"/>
      <c r="M1501" s="263"/>
      <c r="N1501" s="264"/>
      <c r="O1501" s="264"/>
      <c r="P1501" s="264"/>
      <c r="Q1501" s="264"/>
      <c r="R1501" s="264"/>
      <c r="S1501" s="264"/>
      <c r="T1501" s="26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T1501" s="266" t="s">
        <v>301</v>
      </c>
      <c r="AU1501" s="266" t="s">
        <v>120</v>
      </c>
      <c r="AV1501" s="15" t="s">
        <v>299</v>
      </c>
      <c r="AW1501" s="15" t="s">
        <v>32</v>
      </c>
      <c r="AX1501" s="15" t="s">
        <v>85</v>
      </c>
      <c r="AY1501" s="266" t="s">
        <v>292</v>
      </c>
    </row>
    <row r="1502" s="2" customFormat="1" ht="24.15" customHeight="1">
      <c r="A1502" s="39"/>
      <c r="B1502" s="40"/>
      <c r="C1502" s="221" t="s">
        <v>1870</v>
      </c>
      <c r="D1502" s="221" t="s">
        <v>294</v>
      </c>
      <c r="E1502" s="222" t="s">
        <v>1871</v>
      </c>
      <c r="F1502" s="223" t="s">
        <v>1872</v>
      </c>
      <c r="G1502" s="224" t="s">
        <v>297</v>
      </c>
      <c r="H1502" s="225">
        <v>3525.1289999999999</v>
      </c>
      <c r="I1502" s="226"/>
      <c r="J1502" s="227">
        <f>ROUND(I1502*H1502,2)</f>
        <v>0</v>
      </c>
      <c r="K1502" s="223" t="s">
        <v>298</v>
      </c>
      <c r="L1502" s="45"/>
      <c r="M1502" s="228" t="s">
        <v>1</v>
      </c>
      <c r="N1502" s="229" t="s">
        <v>43</v>
      </c>
      <c r="O1502" s="92"/>
      <c r="P1502" s="230">
        <f>O1502*H1502</f>
        <v>0</v>
      </c>
      <c r="Q1502" s="230">
        <v>0.00010000000000000001</v>
      </c>
      <c r="R1502" s="230">
        <f>Q1502*H1502</f>
        <v>0.35251290000000002</v>
      </c>
      <c r="S1502" s="230">
        <v>0</v>
      </c>
      <c r="T1502" s="231">
        <f>S1502*H1502</f>
        <v>0</v>
      </c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R1502" s="232" t="s">
        <v>438</v>
      </c>
      <c r="AT1502" s="232" t="s">
        <v>294</v>
      </c>
      <c r="AU1502" s="232" t="s">
        <v>120</v>
      </c>
      <c r="AY1502" s="18" t="s">
        <v>292</v>
      </c>
      <c r="BE1502" s="233">
        <f>IF(N1502="základní",J1502,0)</f>
        <v>0</v>
      </c>
      <c r="BF1502" s="233">
        <f>IF(N1502="snížená",J1502,0)</f>
        <v>0</v>
      </c>
      <c r="BG1502" s="233">
        <f>IF(N1502="zákl. přenesená",J1502,0)</f>
        <v>0</v>
      </c>
      <c r="BH1502" s="233">
        <f>IF(N1502="sníž. přenesená",J1502,0)</f>
        <v>0</v>
      </c>
      <c r="BI1502" s="233">
        <f>IF(N1502="nulová",J1502,0)</f>
        <v>0</v>
      </c>
      <c r="BJ1502" s="18" t="s">
        <v>120</v>
      </c>
      <c r="BK1502" s="233">
        <f>ROUND(I1502*H1502,2)</f>
        <v>0</v>
      </c>
      <c r="BL1502" s="18" t="s">
        <v>438</v>
      </c>
      <c r="BM1502" s="232" t="s">
        <v>1873</v>
      </c>
    </row>
    <row r="1503" s="14" customFormat="1">
      <c r="A1503" s="14"/>
      <c r="B1503" s="245"/>
      <c r="C1503" s="246"/>
      <c r="D1503" s="236" t="s">
        <v>301</v>
      </c>
      <c r="E1503" s="247" t="s">
        <v>1</v>
      </c>
      <c r="F1503" s="248" t="s">
        <v>235</v>
      </c>
      <c r="G1503" s="246"/>
      <c r="H1503" s="249">
        <v>3525.1289999999999</v>
      </c>
      <c r="I1503" s="250"/>
      <c r="J1503" s="246"/>
      <c r="K1503" s="246"/>
      <c r="L1503" s="251"/>
      <c r="M1503" s="252"/>
      <c r="N1503" s="253"/>
      <c r="O1503" s="253"/>
      <c r="P1503" s="253"/>
      <c r="Q1503" s="253"/>
      <c r="R1503" s="253"/>
      <c r="S1503" s="253"/>
      <c r="T1503" s="254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5" t="s">
        <v>301</v>
      </c>
      <c r="AU1503" s="255" t="s">
        <v>120</v>
      </c>
      <c r="AV1503" s="14" t="s">
        <v>120</v>
      </c>
      <c r="AW1503" s="14" t="s">
        <v>32</v>
      </c>
      <c r="AX1503" s="14" t="s">
        <v>85</v>
      </c>
      <c r="AY1503" s="255" t="s">
        <v>292</v>
      </c>
    </row>
    <row r="1504" s="2" customFormat="1" ht="24.15" customHeight="1">
      <c r="A1504" s="39"/>
      <c r="B1504" s="40"/>
      <c r="C1504" s="221" t="s">
        <v>1874</v>
      </c>
      <c r="D1504" s="221" t="s">
        <v>294</v>
      </c>
      <c r="E1504" s="222" t="s">
        <v>1875</v>
      </c>
      <c r="F1504" s="223" t="s">
        <v>1876</v>
      </c>
      <c r="G1504" s="224" t="s">
        <v>297</v>
      </c>
      <c r="H1504" s="225">
        <v>3525.1289999999999</v>
      </c>
      <c r="I1504" s="226"/>
      <c r="J1504" s="227">
        <f>ROUND(I1504*H1504,2)</f>
        <v>0</v>
      </c>
      <c r="K1504" s="223" t="s">
        <v>298</v>
      </c>
      <c r="L1504" s="45"/>
      <c r="M1504" s="228" t="s">
        <v>1</v>
      </c>
      <c r="N1504" s="229" t="s">
        <v>43</v>
      </c>
      <c r="O1504" s="92"/>
      <c r="P1504" s="230">
        <f>O1504*H1504</f>
        <v>0</v>
      </c>
      <c r="Q1504" s="230">
        <v>0.00058</v>
      </c>
      <c r="R1504" s="230">
        <f>Q1504*H1504</f>
        <v>2.0445748199999998</v>
      </c>
      <c r="S1504" s="230">
        <v>0</v>
      </c>
      <c r="T1504" s="231">
        <f>S1504*H1504</f>
        <v>0</v>
      </c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R1504" s="232" t="s">
        <v>438</v>
      </c>
      <c r="AT1504" s="232" t="s">
        <v>294</v>
      </c>
      <c r="AU1504" s="232" t="s">
        <v>120</v>
      </c>
      <c r="AY1504" s="18" t="s">
        <v>292</v>
      </c>
      <c r="BE1504" s="233">
        <f>IF(N1504="základní",J1504,0)</f>
        <v>0</v>
      </c>
      <c r="BF1504" s="233">
        <f>IF(N1504="snížená",J1504,0)</f>
        <v>0</v>
      </c>
      <c r="BG1504" s="233">
        <f>IF(N1504="zákl. přenesená",J1504,0)</f>
        <v>0</v>
      </c>
      <c r="BH1504" s="233">
        <f>IF(N1504="sníž. přenesená",J1504,0)</f>
        <v>0</v>
      </c>
      <c r="BI1504" s="233">
        <f>IF(N1504="nulová",J1504,0)</f>
        <v>0</v>
      </c>
      <c r="BJ1504" s="18" t="s">
        <v>120</v>
      </c>
      <c r="BK1504" s="233">
        <f>ROUND(I1504*H1504,2)</f>
        <v>0</v>
      </c>
      <c r="BL1504" s="18" t="s">
        <v>438</v>
      </c>
      <c r="BM1504" s="232" t="s">
        <v>1877</v>
      </c>
    </row>
    <row r="1505" s="2" customFormat="1" ht="24.15" customHeight="1">
      <c r="A1505" s="39"/>
      <c r="B1505" s="40"/>
      <c r="C1505" s="221" t="s">
        <v>1878</v>
      </c>
      <c r="D1505" s="221" t="s">
        <v>294</v>
      </c>
      <c r="E1505" s="222" t="s">
        <v>1879</v>
      </c>
      <c r="F1505" s="223" t="s">
        <v>1880</v>
      </c>
      <c r="G1505" s="224" t="s">
        <v>407</v>
      </c>
      <c r="H1505" s="225">
        <v>694.46000000000004</v>
      </c>
      <c r="I1505" s="226"/>
      <c r="J1505" s="227">
        <f>ROUND(I1505*H1505,2)</f>
        <v>0</v>
      </c>
      <c r="K1505" s="223" t="s">
        <v>298</v>
      </c>
      <c r="L1505" s="45"/>
      <c r="M1505" s="228" t="s">
        <v>1</v>
      </c>
      <c r="N1505" s="229" t="s">
        <v>43</v>
      </c>
      <c r="O1505" s="92"/>
      <c r="P1505" s="230">
        <f>O1505*H1505</f>
        <v>0</v>
      </c>
      <c r="Q1505" s="230">
        <v>0.0014300000000000001</v>
      </c>
      <c r="R1505" s="230">
        <f>Q1505*H1505</f>
        <v>0.99307780000000012</v>
      </c>
      <c r="S1505" s="230">
        <v>0</v>
      </c>
      <c r="T1505" s="231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32" t="s">
        <v>438</v>
      </c>
      <c r="AT1505" s="232" t="s">
        <v>294</v>
      </c>
      <c r="AU1505" s="232" t="s">
        <v>120</v>
      </c>
      <c r="AY1505" s="18" t="s">
        <v>292</v>
      </c>
      <c r="BE1505" s="233">
        <f>IF(N1505="základní",J1505,0)</f>
        <v>0</v>
      </c>
      <c r="BF1505" s="233">
        <f>IF(N1505="snížená",J1505,0)</f>
        <v>0</v>
      </c>
      <c r="BG1505" s="233">
        <f>IF(N1505="zákl. přenesená",J1505,0)</f>
        <v>0</v>
      </c>
      <c r="BH1505" s="233">
        <f>IF(N1505="sníž. přenesená",J1505,0)</f>
        <v>0</v>
      </c>
      <c r="BI1505" s="233">
        <f>IF(N1505="nulová",J1505,0)</f>
        <v>0</v>
      </c>
      <c r="BJ1505" s="18" t="s">
        <v>120</v>
      </c>
      <c r="BK1505" s="233">
        <f>ROUND(I1505*H1505,2)</f>
        <v>0</v>
      </c>
      <c r="BL1505" s="18" t="s">
        <v>438</v>
      </c>
      <c r="BM1505" s="232" t="s">
        <v>1881</v>
      </c>
    </row>
    <row r="1506" s="13" customFormat="1">
      <c r="A1506" s="13"/>
      <c r="B1506" s="234"/>
      <c r="C1506" s="235"/>
      <c r="D1506" s="236" t="s">
        <v>301</v>
      </c>
      <c r="E1506" s="237" t="s">
        <v>1</v>
      </c>
      <c r="F1506" s="238" t="s">
        <v>1599</v>
      </c>
      <c r="G1506" s="235"/>
      <c r="H1506" s="237" t="s">
        <v>1</v>
      </c>
      <c r="I1506" s="239"/>
      <c r="J1506" s="235"/>
      <c r="K1506" s="235"/>
      <c r="L1506" s="240"/>
      <c r="M1506" s="241"/>
      <c r="N1506" s="242"/>
      <c r="O1506" s="242"/>
      <c r="P1506" s="242"/>
      <c r="Q1506" s="242"/>
      <c r="R1506" s="242"/>
      <c r="S1506" s="242"/>
      <c r="T1506" s="243"/>
      <c r="U1506" s="13"/>
      <c r="V1506" s="13"/>
      <c r="W1506" s="13"/>
      <c r="X1506" s="13"/>
      <c r="Y1506" s="13"/>
      <c r="Z1506" s="13"/>
      <c r="AA1506" s="13"/>
      <c r="AB1506" s="13"/>
      <c r="AC1506" s="13"/>
      <c r="AD1506" s="13"/>
      <c r="AE1506" s="13"/>
      <c r="AT1506" s="244" t="s">
        <v>301</v>
      </c>
      <c r="AU1506" s="244" t="s">
        <v>120</v>
      </c>
      <c r="AV1506" s="13" t="s">
        <v>85</v>
      </c>
      <c r="AW1506" s="13" t="s">
        <v>32</v>
      </c>
      <c r="AX1506" s="13" t="s">
        <v>77</v>
      </c>
      <c r="AY1506" s="244" t="s">
        <v>292</v>
      </c>
    </row>
    <row r="1507" s="14" customFormat="1">
      <c r="A1507" s="14"/>
      <c r="B1507" s="245"/>
      <c r="C1507" s="246"/>
      <c r="D1507" s="236" t="s">
        <v>301</v>
      </c>
      <c r="E1507" s="247" t="s">
        <v>1</v>
      </c>
      <c r="F1507" s="248" t="s">
        <v>1882</v>
      </c>
      <c r="G1507" s="246"/>
      <c r="H1507" s="249">
        <v>106.56999999999999</v>
      </c>
      <c r="I1507" s="250"/>
      <c r="J1507" s="246"/>
      <c r="K1507" s="246"/>
      <c r="L1507" s="251"/>
      <c r="M1507" s="252"/>
      <c r="N1507" s="253"/>
      <c r="O1507" s="253"/>
      <c r="P1507" s="253"/>
      <c r="Q1507" s="253"/>
      <c r="R1507" s="253"/>
      <c r="S1507" s="253"/>
      <c r="T1507" s="254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55" t="s">
        <v>301</v>
      </c>
      <c r="AU1507" s="255" t="s">
        <v>120</v>
      </c>
      <c r="AV1507" s="14" t="s">
        <v>120</v>
      </c>
      <c r="AW1507" s="14" t="s">
        <v>32</v>
      </c>
      <c r="AX1507" s="14" t="s">
        <v>77</v>
      </c>
      <c r="AY1507" s="255" t="s">
        <v>292</v>
      </c>
    </row>
    <row r="1508" s="14" customFormat="1">
      <c r="A1508" s="14"/>
      <c r="B1508" s="245"/>
      <c r="C1508" s="246"/>
      <c r="D1508" s="236" t="s">
        <v>301</v>
      </c>
      <c r="E1508" s="247" t="s">
        <v>1</v>
      </c>
      <c r="F1508" s="248" t="s">
        <v>1883</v>
      </c>
      <c r="G1508" s="246"/>
      <c r="H1508" s="249">
        <v>106.56999999999999</v>
      </c>
      <c r="I1508" s="250"/>
      <c r="J1508" s="246"/>
      <c r="K1508" s="246"/>
      <c r="L1508" s="251"/>
      <c r="M1508" s="252"/>
      <c r="N1508" s="253"/>
      <c r="O1508" s="253"/>
      <c r="P1508" s="253"/>
      <c r="Q1508" s="253"/>
      <c r="R1508" s="253"/>
      <c r="S1508" s="253"/>
      <c r="T1508" s="254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5" t="s">
        <v>301</v>
      </c>
      <c r="AU1508" s="255" t="s">
        <v>120</v>
      </c>
      <c r="AV1508" s="14" t="s">
        <v>120</v>
      </c>
      <c r="AW1508" s="14" t="s">
        <v>32</v>
      </c>
      <c r="AX1508" s="14" t="s">
        <v>77</v>
      </c>
      <c r="AY1508" s="255" t="s">
        <v>292</v>
      </c>
    </row>
    <row r="1509" s="14" customFormat="1">
      <c r="A1509" s="14"/>
      <c r="B1509" s="245"/>
      <c r="C1509" s="246"/>
      <c r="D1509" s="236" t="s">
        <v>301</v>
      </c>
      <c r="E1509" s="247" t="s">
        <v>1</v>
      </c>
      <c r="F1509" s="248" t="s">
        <v>1884</v>
      </c>
      <c r="G1509" s="246"/>
      <c r="H1509" s="249">
        <v>101.38</v>
      </c>
      <c r="I1509" s="250"/>
      <c r="J1509" s="246"/>
      <c r="K1509" s="246"/>
      <c r="L1509" s="251"/>
      <c r="M1509" s="252"/>
      <c r="N1509" s="253"/>
      <c r="O1509" s="253"/>
      <c r="P1509" s="253"/>
      <c r="Q1509" s="253"/>
      <c r="R1509" s="253"/>
      <c r="S1509" s="253"/>
      <c r="T1509" s="254"/>
      <c r="U1509" s="14"/>
      <c r="V1509" s="14"/>
      <c r="W1509" s="14"/>
      <c r="X1509" s="14"/>
      <c r="Y1509" s="14"/>
      <c r="Z1509" s="14"/>
      <c r="AA1509" s="14"/>
      <c r="AB1509" s="14"/>
      <c r="AC1509" s="14"/>
      <c r="AD1509" s="14"/>
      <c r="AE1509" s="14"/>
      <c r="AT1509" s="255" t="s">
        <v>301</v>
      </c>
      <c r="AU1509" s="255" t="s">
        <v>120</v>
      </c>
      <c r="AV1509" s="14" t="s">
        <v>120</v>
      </c>
      <c r="AW1509" s="14" t="s">
        <v>32</v>
      </c>
      <c r="AX1509" s="14" t="s">
        <v>77</v>
      </c>
      <c r="AY1509" s="255" t="s">
        <v>292</v>
      </c>
    </row>
    <row r="1510" s="14" customFormat="1">
      <c r="A1510" s="14"/>
      <c r="B1510" s="245"/>
      <c r="C1510" s="246"/>
      <c r="D1510" s="236" t="s">
        <v>301</v>
      </c>
      <c r="E1510" s="247" t="s">
        <v>1</v>
      </c>
      <c r="F1510" s="248" t="s">
        <v>1885</v>
      </c>
      <c r="G1510" s="246"/>
      <c r="H1510" s="249">
        <v>101.38</v>
      </c>
      <c r="I1510" s="250"/>
      <c r="J1510" s="246"/>
      <c r="K1510" s="246"/>
      <c r="L1510" s="251"/>
      <c r="M1510" s="252"/>
      <c r="N1510" s="253"/>
      <c r="O1510" s="253"/>
      <c r="P1510" s="253"/>
      <c r="Q1510" s="253"/>
      <c r="R1510" s="253"/>
      <c r="S1510" s="253"/>
      <c r="T1510" s="25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T1510" s="255" t="s">
        <v>301</v>
      </c>
      <c r="AU1510" s="255" t="s">
        <v>120</v>
      </c>
      <c r="AV1510" s="14" t="s">
        <v>120</v>
      </c>
      <c r="AW1510" s="14" t="s">
        <v>32</v>
      </c>
      <c r="AX1510" s="14" t="s">
        <v>77</v>
      </c>
      <c r="AY1510" s="255" t="s">
        <v>292</v>
      </c>
    </row>
    <row r="1511" s="14" customFormat="1">
      <c r="A1511" s="14"/>
      <c r="B1511" s="245"/>
      <c r="C1511" s="246"/>
      <c r="D1511" s="236" t="s">
        <v>301</v>
      </c>
      <c r="E1511" s="247" t="s">
        <v>1</v>
      </c>
      <c r="F1511" s="248" t="s">
        <v>1886</v>
      </c>
      <c r="G1511" s="246"/>
      <c r="H1511" s="249">
        <v>30.199999999999999</v>
      </c>
      <c r="I1511" s="250"/>
      <c r="J1511" s="246"/>
      <c r="K1511" s="246"/>
      <c r="L1511" s="251"/>
      <c r="M1511" s="252"/>
      <c r="N1511" s="253"/>
      <c r="O1511" s="253"/>
      <c r="P1511" s="253"/>
      <c r="Q1511" s="253"/>
      <c r="R1511" s="253"/>
      <c r="S1511" s="253"/>
      <c r="T1511" s="254"/>
      <c r="U1511" s="14"/>
      <c r="V1511" s="14"/>
      <c r="W1511" s="14"/>
      <c r="X1511" s="14"/>
      <c r="Y1511" s="14"/>
      <c r="Z1511" s="14"/>
      <c r="AA1511" s="14"/>
      <c r="AB1511" s="14"/>
      <c r="AC1511" s="14"/>
      <c r="AD1511" s="14"/>
      <c r="AE1511" s="14"/>
      <c r="AT1511" s="255" t="s">
        <v>301</v>
      </c>
      <c r="AU1511" s="255" t="s">
        <v>120</v>
      </c>
      <c r="AV1511" s="14" t="s">
        <v>120</v>
      </c>
      <c r="AW1511" s="14" t="s">
        <v>32</v>
      </c>
      <c r="AX1511" s="14" t="s">
        <v>77</v>
      </c>
      <c r="AY1511" s="255" t="s">
        <v>292</v>
      </c>
    </row>
    <row r="1512" s="16" customFormat="1">
      <c r="A1512" s="16"/>
      <c r="B1512" s="267"/>
      <c r="C1512" s="268"/>
      <c r="D1512" s="236" t="s">
        <v>301</v>
      </c>
      <c r="E1512" s="269" t="s">
        <v>1</v>
      </c>
      <c r="F1512" s="270" t="s">
        <v>316</v>
      </c>
      <c r="G1512" s="268"/>
      <c r="H1512" s="271">
        <v>446.10000000000002</v>
      </c>
      <c r="I1512" s="272"/>
      <c r="J1512" s="268"/>
      <c r="K1512" s="268"/>
      <c r="L1512" s="273"/>
      <c r="M1512" s="274"/>
      <c r="N1512" s="275"/>
      <c r="O1512" s="275"/>
      <c r="P1512" s="275"/>
      <c r="Q1512" s="275"/>
      <c r="R1512" s="275"/>
      <c r="S1512" s="275"/>
      <c r="T1512" s="276"/>
      <c r="U1512" s="16"/>
      <c r="V1512" s="16"/>
      <c r="W1512" s="16"/>
      <c r="X1512" s="16"/>
      <c r="Y1512" s="16"/>
      <c r="Z1512" s="16"/>
      <c r="AA1512" s="16"/>
      <c r="AB1512" s="16"/>
      <c r="AC1512" s="16"/>
      <c r="AD1512" s="16"/>
      <c r="AE1512" s="16"/>
      <c r="AT1512" s="277" t="s">
        <v>301</v>
      </c>
      <c r="AU1512" s="277" t="s">
        <v>120</v>
      </c>
      <c r="AV1512" s="16" t="s">
        <v>317</v>
      </c>
      <c r="AW1512" s="16" t="s">
        <v>32</v>
      </c>
      <c r="AX1512" s="16" t="s">
        <v>77</v>
      </c>
      <c r="AY1512" s="277" t="s">
        <v>292</v>
      </c>
    </row>
    <row r="1513" s="13" customFormat="1">
      <c r="A1513" s="13"/>
      <c r="B1513" s="234"/>
      <c r="C1513" s="235"/>
      <c r="D1513" s="236" t="s">
        <v>301</v>
      </c>
      <c r="E1513" s="237" t="s">
        <v>1</v>
      </c>
      <c r="F1513" s="238" t="s">
        <v>1610</v>
      </c>
      <c r="G1513" s="235"/>
      <c r="H1513" s="237" t="s">
        <v>1</v>
      </c>
      <c r="I1513" s="239"/>
      <c r="J1513" s="235"/>
      <c r="K1513" s="235"/>
      <c r="L1513" s="240"/>
      <c r="M1513" s="241"/>
      <c r="N1513" s="242"/>
      <c r="O1513" s="242"/>
      <c r="P1513" s="242"/>
      <c r="Q1513" s="242"/>
      <c r="R1513" s="242"/>
      <c r="S1513" s="242"/>
      <c r="T1513" s="243"/>
      <c r="U1513" s="13"/>
      <c r="V1513" s="13"/>
      <c r="W1513" s="13"/>
      <c r="X1513" s="13"/>
      <c r="Y1513" s="13"/>
      <c r="Z1513" s="13"/>
      <c r="AA1513" s="13"/>
      <c r="AB1513" s="13"/>
      <c r="AC1513" s="13"/>
      <c r="AD1513" s="13"/>
      <c r="AE1513" s="13"/>
      <c r="AT1513" s="244" t="s">
        <v>301</v>
      </c>
      <c r="AU1513" s="244" t="s">
        <v>120</v>
      </c>
      <c r="AV1513" s="13" t="s">
        <v>85</v>
      </c>
      <c r="AW1513" s="13" t="s">
        <v>32</v>
      </c>
      <c r="AX1513" s="13" t="s">
        <v>77</v>
      </c>
      <c r="AY1513" s="244" t="s">
        <v>292</v>
      </c>
    </row>
    <row r="1514" s="14" customFormat="1">
      <c r="A1514" s="14"/>
      <c r="B1514" s="245"/>
      <c r="C1514" s="246"/>
      <c r="D1514" s="236" t="s">
        <v>301</v>
      </c>
      <c r="E1514" s="247" t="s">
        <v>1</v>
      </c>
      <c r="F1514" s="248" t="s">
        <v>1887</v>
      </c>
      <c r="G1514" s="246"/>
      <c r="H1514" s="249">
        <v>26.399999999999999</v>
      </c>
      <c r="I1514" s="250"/>
      <c r="J1514" s="246"/>
      <c r="K1514" s="246"/>
      <c r="L1514" s="251"/>
      <c r="M1514" s="252"/>
      <c r="N1514" s="253"/>
      <c r="O1514" s="253"/>
      <c r="P1514" s="253"/>
      <c r="Q1514" s="253"/>
      <c r="R1514" s="253"/>
      <c r="S1514" s="253"/>
      <c r="T1514" s="254"/>
      <c r="U1514" s="14"/>
      <c r="V1514" s="14"/>
      <c r="W1514" s="14"/>
      <c r="X1514" s="14"/>
      <c r="Y1514" s="14"/>
      <c r="Z1514" s="14"/>
      <c r="AA1514" s="14"/>
      <c r="AB1514" s="14"/>
      <c r="AC1514" s="14"/>
      <c r="AD1514" s="14"/>
      <c r="AE1514" s="14"/>
      <c r="AT1514" s="255" t="s">
        <v>301</v>
      </c>
      <c r="AU1514" s="255" t="s">
        <v>120</v>
      </c>
      <c r="AV1514" s="14" t="s">
        <v>120</v>
      </c>
      <c r="AW1514" s="14" t="s">
        <v>32</v>
      </c>
      <c r="AX1514" s="14" t="s">
        <v>77</v>
      </c>
      <c r="AY1514" s="255" t="s">
        <v>292</v>
      </c>
    </row>
    <row r="1515" s="14" customFormat="1">
      <c r="A1515" s="14"/>
      <c r="B1515" s="245"/>
      <c r="C1515" s="246"/>
      <c r="D1515" s="236" t="s">
        <v>301</v>
      </c>
      <c r="E1515" s="247" t="s">
        <v>1</v>
      </c>
      <c r="F1515" s="248" t="s">
        <v>1888</v>
      </c>
      <c r="G1515" s="246"/>
      <c r="H1515" s="249">
        <v>45</v>
      </c>
      <c r="I1515" s="250"/>
      <c r="J1515" s="246"/>
      <c r="K1515" s="246"/>
      <c r="L1515" s="251"/>
      <c r="M1515" s="252"/>
      <c r="N1515" s="253"/>
      <c r="O1515" s="253"/>
      <c r="P1515" s="253"/>
      <c r="Q1515" s="253"/>
      <c r="R1515" s="253"/>
      <c r="S1515" s="253"/>
      <c r="T1515" s="254"/>
      <c r="U1515" s="14"/>
      <c r="V1515" s="14"/>
      <c r="W1515" s="14"/>
      <c r="X1515" s="14"/>
      <c r="Y1515" s="14"/>
      <c r="Z1515" s="14"/>
      <c r="AA1515" s="14"/>
      <c r="AB1515" s="14"/>
      <c r="AC1515" s="14"/>
      <c r="AD1515" s="14"/>
      <c r="AE1515" s="14"/>
      <c r="AT1515" s="255" t="s">
        <v>301</v>
      </c>
      <c r="AU1515" s="255" t="s">
        <v>120</v>
      </c>
      <c r="AV1515" s="14" t="s">
        <v>120</v>
      </c>
      <c r="AW1515" s="14" t="s">
        <v>32</v>
      </c>
      <c r="AX1515" s="14" t="s">
        <v>77</v>
      </c>
      <c r="AY1515" s="255" t="s">
        <v>292</v>
      </c>
    </row>
    <row r="1516" s="16" customFormat="1">
      <c r="A1516" s="16"/>
      <c r="B1516" s="267"/>
      <c r="C1516" s="268"/>
      <c r="D1516" s="236" t="s">
        <v>301</v>
      </c>
      <c r="E1516" s="269" t="s">
        <v>1</v>
      </c>
      <c r="F1516" s="270" t="s">
        <v>316</v>
      </c>
      <c r="G1516" s="268"/>
      <c r="H1516" s="271">
        <v>71.400000000000006</v>
      </c>
      <c r="I1516" s="272"/>
      <c r="J1516" s="268"/>
      <c r="K1516" s="268"/>
      <c r="L1516" s="273"/>
      <c r="M1516" s="274"/>
      <c r="N1516" s="275"/>
      <c r="O1516" s="275"/>
      <c r="P1516" s="275"/>
      <c r="Q1516" s="275"/>
      <c r="R1516" s="275"/>
      <c r="S1516" s="275"/>
      <c r="T1516" s="276"/>
      <c r="U1516" s="16"/>
      <c r="V1516" s="16"/>
      <c r="W1516" s="16"/>
      <c r="X1516" s="16"/>
      <c r="Y1516" s="16"/>
      <c r="Z1516" s="16"/>
      <c r="AA1516" s="16"/>
      <c r="AB1516" s="16"/>
      <c r="AC1516" s="16"/>
      <c r="AD1516" s="16"/>
      <c r="AE1516" s="16"/>
      <c r="AT1516" s="277" t="s">
        <v>301</v>
      </c>
      <c r="AU1516" s="277" t="s">
        <v>120</v>
      </c>
      <c r="AV1516" s="16" t="s">
        <v>317</v>
      </c>
      <c r="AW1516" s="16" t="s">
        <v>32</v>
      </c>
      <c r="AX1516" s="16" t="s">
        <v>77</v>
      </c>
      <c r="AY1516" s="277" t="s">
        <v>292</v>
      </c>
    </row>
    <row r="1517" s="13" customFormat="1">
      <c r="A1517" s="13"/>
      <c r="B1517" s="234"/>
      <c r="C1517" s="235"/>
      <c r="D1517" s="236" t="s">
        <v>301</v>
      </c>
      <c r="E1517" s="237" t="s">
        <v>1</v>
      </c>
      <c r="F1517" s="238" t="s">
        <v>1613</v>
      </c>
      <c r="G1517" s="235"/>
      <c r="H1517" s="237" t="s">
        <v>1</v>
      </c>
      <c r="I1517" s="239"/>
      <c r="J1517" s="235"/>
      <c r="K1517" s="235"/>
      <c r="L1517" s="240"/>
      <c r="M1517" s="241"/>
      <c r="N1517" s="242"/>
      <c r="O1517" s="242"/>
      <c r="P1517" s="242"/>
      <c r="Q1517" s="242"/>
      <c r="R1517" s="242"/>
      <c r="S1517" s="242"/>
      <c r="T1517" s="243"/>
      <c r="U1517" s="13"/>
      <c r="V1517" s="13"/>
      <c r="W1517" s="13"/>
      <c r="X1517" s="13"/>
      <c r="Y1517" s="13"/>
      <c r="Z1517" s="13"/>
      <c r="AA1517" s="13"/>
      <c r="AB1517" s="13"/>
      <c r="AC1517" s="13"/>
      <c r="AD1517" s="13"/>
      <c r="AE1517" s="13"/>
      <c r="AT1517" s="244" t="s">
        <v>301</v>
      </c>
      <c r="AU1517" s="244" t="s">
        <v>120</v>
      </c>
      <c r="AV1517" s="13" t="s">
        <v>85</v>
      </c>
      <c r="AW1517" s="13" t="s">
        <v>32</v>
      </c>
      <c r="AX1517" s="13" t="s">
        <v>77</v>
      </c>
      <c r="AY1517" s="244" t="s">
        <v>292</v>
      </c>
    </row>
    <row r="1518" s="14" customFormat="1">
      <c r="A1518" s="14"/>
      <c r="B1518" s="245"/>
      <c r="C1518" s="246"/>
      <c r="D1518" s="236" t="s">
        <v>301</v>
      </c>
      <c r="E1518" s="247" t="s">
        <v>1</v>
      </c>
      <c r="F1518" s="248" t="s">
        <v>1889</v>
      </c>
      <c r="G1518" s="246"/>
      <c r="H1518" s="249">
        <v>22.050000000000001</v>
      </c>
      <c r="I1518" s="250"/>
      <c r="J1518" s="246"/>
      <c r="K1518" s="246"/>
      <c r="L1518" s="251"/>
      <c r="M1518" s="252"/>
      <c r="N1518" s="253"/>
      <c r="O1518" s="253"/>
      <c r="P1518" s="253"/>
      <c r="Q1518" s="253"/>
      <c r="R1518" s="253"/>
      <c r="S1518" s="253"/>
      <c r="T1518" s="254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5" t="s">
        <v>301</v>
      </c>
      <c r="AU1518" s="255" t="s">
        <v>120</v>
      </c>
      <c r="AV1518" s="14" t="s">
        <v>120</v>
      </c>
      <c r="AW1518" s="14" t="s">
        <v>32</v>
      </c>
      <c r="AX1518" s="14" t="s">
        <v>77</v>
      </c>
      <c r="AY1518" s="255" t="s">
        <v>292</v>
      </c>
    </row>
    <row r="1519" s="14" customFormat="1">
      <c r="A1519" s="14"/>
      <c r="B1519" s="245"/>
      <c r="C1519" s="246"/>
      <c r="D1519" s="236" t="s">
        <v>301</v>
      </c>
      <c r="E1519" s="247" t="s">
        <v>1</v>
      </c>
      <c r="F1519" s="248" t="s">
        <v>1890</v>
      </c>
      <c r="G1519" s="246"/>
      <c r="H1519" s="249">
        <v>22.050000000000001</v>
      </c>
      <c r="I1519" s="250"/>
      <c r="J1519" s="246"/>
      <c r="K1519" s="246"/>
      <c r="L1519" s="251"/>
      <c r="M1519" s="252"/>
      <c r="N1519" s="253"/>
      <c r="O1519" s="253"/>
      <c r="P1519" s="253"/>
      <c r="Q1519" s="253"/>
      <c r="R1519" s="253"/>
      <c r="S1519" s="253"/>
      <c r="T1519" s="254"/>
      <c r="U1519" s="14"/>
      <c r="V1519" s="14"/>
      <c r="W1519" s="14"/>
      <c r="X1519" s="14"/>
      <c r="Y1519" s="14"/>
      <c r="Z1519" s="14"/>
      <c r="AA1519" s="14"/>
      <c r="AB1519" s="14"/>
      <c r="AC1519" s="14"/>
      <c r="AD1519" s="14"/>
      <c r="AE1519" s="14"/>
      <c r="AT1519" s="255" t="s">
        <v>301</v>
      </c>
      <c r="AU1519" s="255" t="s">
        <v>120</v>
      </c>
      <c r="AV1519" s="14" t="s">
        <v>120</v>
      </c>
      <c r="AW1519" s="14" t="s">
        <v>32</v>
      </c>
      <c r="AX1519" s="14" t="s">
        <v>77</v>
      </c>
      <c r="AY1519" s="255" t="s">
        <v>292</v>
      </c>
    </row>
    <row r="1520" s="14" customFormat="1">
      <c r="A1520" s="14"/>
      <c r="B1520" s="245"/>
      <c r="C1520" s="246"/>
      <c r="D1520" s="236" t="s">
        <v>301</v>
      </c>
      <c r="E1520" s="247" t="s">
        <v>1</v>
      </c>
      <c r="F1520" s="248" t="s">
        <v>1891</v>
      </c>
      <c r="G1520" s="246"/>
      <c r="H1520" s="249">
        <v>22.050000000000001</v>
      </c>
      <c r="I1520" s="250"/>
      <c r="J1520" s="246"/>
      <c r="K1520" s="246"/>
      <c r="L1520" s="251"/>
      <c r="M1520" s="252"/>
      <c r="N1520" s="253"/>
      <c r="O1520" s="253"/>
      <c r="P1520" s="253"/>
      <c r="Q1520" s="253"/>
      <c r="R1520" s="253"/>
      <c r="S1520" s="253"/>
      <c r="T1520" s="254"/>
      <c r="U1520" s="14"/>
      <c r="V1520" s="14"/>
      <c r="W1520" s="14"/>
      <c r="X1520" s="14"/>
      <c r="Y1520" s="14"/>
      <c r="Z1520" s="14"/>
      <c r="AA1520" s="14"/>
      <c r="AB1520" s="14"/>
      <c r="AC1520" s="14"/>
      <c r="AD1520" s="14"/>
      <c r="AE1520" s="14"/>
      <c r="AT1520" s="255" t="s">
        <v>301</v>
      </c>
      <c r="AU1520" s="255" t="s">
        <v>120</v>
      </c>
      <c r="AV1520" s="14" t="s">
        <v>120</v>
      </c>
      <c r="AW1520" s="14" t="s">
        <v>32</v>
      </c>
      <c r="AX1520" s="14" t="s">
        <v>77</v>
      </c>
      <c r="AY1520" s="255" t="s">
        <v>292</v>
      </c>
    </row>
    <row r="1521" s="14" customFormat="1">
      <c r="A1521" s="14"/>
      <c r="B1521" s="245"/>
      <c r="C1521" s="246"/>
      <c r="D1521" s="236" t="s">
        <v>301</v>
      </c>
      <c r="E1521" s="247" t="s">
        <v>1</v>
      </c>
      <c r="F1521" s="248" t="s">
        <v>1892</v>
      </c>
      <c r="G1521" s="246"/>
      <c r="H1521" s="249">
        <v>22.050000000000001</v>
      </c>
      <c r="I1521" s="250"/>
      <c r="J1521" s="246"/>
      <c r="K1521" s="246"/>
      <c r="L1521" s="251"/>
      <c r="M1521" s="252"/>
      <c r="N1521" s="253"/>
      <c r="O1521" s="253"/>
      <c r="P1521" s="253"/>
      <c r="Q1521" s="253"/>
      <c r="R1521" s="253"/>
      <c r="S1521" s="253"/>
      <c r="T1521" s="254"/>
      <c r="U1521" s="14"/>
      <c r="V1521" s="14"/>
      <c r="W1521" s="14"/>
      <c r="X1521" s="14"/>
      <c r="Y1521" s="14"/>
      <c r="Z1521" s="14"/>
      <c r="AA1521" s="14"/>
      <c r="AB1521" s="14"/>
      <c r="AC1521" s="14"/>
      <c r="AD1521" s="14"/>
      <c r="AE1521" s="14"/>
      <c r="AT1521" s="255" t="s">
        <v>301</v>
      </c>
      <c r="AU1521" s="255" t="s">
        <v>120</v>
      </c>
      <c r="AV1521" s="14" t="s">
        <v>120</v>
      </c>
      <c r="AW1521" s="14" t="s">
        <v>32</v>
      </c>
      <c r="AX1521" s="14" t="s">
        <v>77</v>
      </c>
      <c r="AY1521" s="255" t="s">
        <v>292</v>
      </c>
    </row>
    <row r="1522" s="16" customFormat="1">
      <c r="A1522" s="16"/>
      <c r="B1522" s="267"/>
      <c r="C1522" s="268"/>
      <c r="D1522" s="236" t="s">
        <v>301</v>
      </c>
      <c r="E1522" s="269" t="s">
        <v>1</v>
      </c>
      <c r="F1522" s="270" t="s">
        <v>316</v>
      </c>
      <c r="G1522" s="268"/>
      <c r="H1522" s="271">
        <v>88.200000000000003</v>
      </c>
      <c r="I1522" s="272"/>
      <c r="J1522" s="268"/>
      <c r="K1522" s="268"/>
      <c r="L1522" s="273"/>
      <c r="M1522" s="274"/>
      <c r="N1522" s="275"/>
      <c r="O1522" s="275"/>
      <c r="P1522" s="275"/>
      <c r="Q1522" s="275"/>
      <c r="R1522" s="275"/>
      <c r="S1522" s="275"/>
      <c r="T1522" s="276"/>
      <c r="U1522" s="16"/>
      <c r="V1522" s="16"/>
      <c r="W1522" s="16"/>
      <c r="X1522" s="16"/>
      <c r="Y1522" s="16"/>
      <c r="Z1522" s="16"/>
      <c r="AA1522" s="16"/>
      <c r="AB1522" s="16"/>
      <c r="AC1522" s="16"/>
      <c r="AD1522" s="16"/>
      <c r="AE1522" s="16"/>
      <c r="AT1522" s="277" t="s">
        <v>301</v>
      </c>
      <c r="AU1522" s="277" t="s">
        <v>120</v>
      </c>
      <c r="AV1522" s="16" t="s">
        <v>317</v>
      </c>
      <c r="AW1522" s="16" t="s">
        <v>32</v>
      </c>
      <c r="AX1522" s="16" t="s">
        <v>77</v>
      </c>
      <c r="AY1522" s="277" t="s">
        <v>292</v>
      </c>
    </row>
    <row r="1523" s="13" customFormat="1">
      <c r="A1523" s="13"/>
      <c r="B1523" s="234"/>
      <c r="C1523" s="235"/>
      <c r="D1523" s="236" t="s">
        <v>301</v>
      </c>
      <c r="E1523" s="237" t="s">
        <v>1</v>
      </c>
      <c r="F1523" s="238" t="s">
        <v>1618</v>
      </c>
      <c r="G1523" s="235"/>
      <c r="H1523" s="237" t="s">
        <v>1</v>
      </c>
      <c r="I1523" s="239"/>
      <c r="J1523" s="235"/>
      <c r="K1523" s="235"/>
      <c r="L1523" s="240"/>
      <c r="M1523" s="241"/>
      <c r="N1523" s="242"/>
      <c r="O1523" s="242"/>
      <c r="P1523" s="242"/>
      <c r="Q1523" s="242"/>
      <c r="R1523" s="242"/>
      <c r="S1523" s="242"/>
      <c r="T1523" s="243"/>
      <c r="U1523" s="13"/>
      <c r="V1523" s="13"/>
      <c r="W1523" s="13"/>
      <c r="X1523" s="13"/>
      <c r="Y1523" s="13"/>
      <c r="Z1523" s="13"/>
      <c r="AA1523" s="13"/>
      <c r="AB1523" s="13"/>
      <c r="AC1523" s="13"/>
      <c r="AD1523" s="13"/>
      <c r="AE1523" s="13"/>
      <c r="AT1523" s="244" t="s">
        <v>301</v>
      </c>
      <c r="AU1523" s="244" t="s">
        <v>120</v>
      </c>
      <c r="AV1523" s="13" t="s">
        <v>85</v>
      </c>
      <c r="AW1523" s="13" t="s">
        <v>32</v>
      </c>
      <c r="AX1523" s="13" t="s">
        <v>77</v>
      </c>
      <c r="AY1523" s="244" t="s">
        <v>292</v>
      </c>
    </row>
    <row r="1524" s="14" customFormat="1">
      <c r="A1524" s="14"/>
      <c r="B1524" s="245"/>
      <c r="C1524" s="246"/>
      <c r="D1524" s="236" t="s">
        <v>301</v>
      </c>
      <c r="E1524" s="247" t="s">
        <v>1</v>
      </c>
      <c r="F1524" s="248" t="s">
        <v>1893</v>
      </c>
      <c r="G1524" s="246"/>
      <c r="H1524" s="249">
        <v>13.199999999999999</v>
      </c>
      <c r="I1524" s="250"/>
      <c r="J1524" s="246"/>
      <c r="K1524" s="246"/>
      <c r="L1524" s="251"/>
      <c r="M1524" s="252"/>
      <c r="N1524" s="253"/>
      <c r="O1524" s="253"/>
      <c r="P1524" s="253"/>
      <c r="Q1524" s="253"/>
      <c r="R1524" s="253"/>
      <c r="S1524" s="253"/>
      <c r="T1524" s="254"/>
      <c r="U1524" s="14"/>
      <c r="V1524" s="14"/>
      <c r="W1524" s="14"/>
      <c r="X1524" s="14"/>
      <c r="Y1524" s="14"/>
      <c r="Z1524" s="14"/>
      <c r="AA1524" s="14"/>
      <c r="AB1524" s="14"/>
      <c r="AC1524" s="14"/>
      <c r="AD1524" s="14"/>
      <c r="AE1524" s="14"/>
      <c r="AT1524" s="255" t="s">
        <v>301</v>
      </c>
      <c r="AU1524" s="255" t="s">
        <v>120</v>
      </c>
      <c r="AV1524" s="14" t="s">
        <v>120</v>
      </c>
      <c r="AW1524" s="14" t="s">
        <v>32</v>
      </c>
      <c r="AX1524" s="14" t="s">
        <v>77</v>
      </c>
      <c r="AY1524" s="255" t="s">
        <v>292</v>
      </c>
    </row>
    <row r="1525" s="14" customFormat="1">
      <c r="A1525" s="14"/>
      <c r="B1525" s="245"/>
      <c r="C1525" s="246"/>
      <c r="D1525" s="236" t="s">
        <v>301</v>
      </c>
      <c r="E1525" s="247" t="s">
        <v>1</v>
      </c>
      <c r="F1525" s="248" t="s">
        <v>1894</v>
      </c>
      <c r="G1525" s="246"/>
      <c r="H1525" s="249">
        <v>75.560000000000002</v>
      </c>
      <c r="I1525" s="250"/>
      <c r="J1525" s="246"/>
      <c r="K1525" s="246"/>
      <c r="L1525" s="251"/>
      <c r="M1525" s="252"/>
      <c r="N1525" s="253"/>
      <c r="O1525" s="253"/>
      <c r="P1525" s="253"/>
      <c r="Q1525" s="253"/>
      <c r="R1525" s="253"/>
      <c r="S1525" s="253"/>
      <c r="T1525" s="254"/>
      <c r="U1525" s="14"/>
      <c r="V1525" s="14"/>
      <c r="W1525" s="14"/>
      <c r="X1525" s="14"/>
      <c r="Y1525" s="14"/>
      <c r="Z1525" s="14"/>
      <c r="AA1525" s="14"/>
      <c r="AB1525" s="14"/>
      <c r="AC1525" s="14"/>
      <c r="AD1525" s="14"/>
      <c r="AE1525" s="14"/>
      <c r="AT1525" s="255" t="s">
        <v>301</v>
      </c>
      <c r="AU1525" s="255" t="s">
        <v>120</v>
      </c>
      <c r="AV1525" s="14" t="s">
        <v>120</v>
      </c>
      <c r="AW1525" s="14" t="s">
        <v>32</v>
      </c>
      <c r="AX1525" s="14" t="s">
        <v>77</v>
      </c>
      <c r="AY1525" s="255" t="s">
        <v>292</v>
      </c>
    </row>
    <row r="1526" s="16" customFormat="1">
      <c r="A1526" s="16"/>
      <c r="B1526" s="267"/>
      <c r="C1526" s="268"/>
      <c r="D1526" s="236" t="s">
        <v>301</v>
      </c>
      <c r="E1526" s="269" t="s">
        <v>1</v>
      </c>
      <c r="F1526" s="270" t="s">
        <v>316</v>
      </c>
      <c r="G1526" s="268"/>
      <c r="H1526" s="271">
        <v>88.760000000000005</v>
      </c>
      <c r="I1526" s="272"/>
      <c r="J1526" s="268"/>
      <c r="K1526" s="268"/>
      <c r="L1526" s="273"/>
      <c r="M1526" s="274"/>
      <c r="N1526" s="275"/>
      <c r="O1526" s="275"/>
      <c r="P1526" s="275"/>
      <c r="Q1526" s="275"/>
      <c r="R1526" s="275"/>
      <c r="S1526" s="275"/>
      <c r="T1526" s="276"/>
      <c r="U1526" s="16"/>
      <c r="V1526" s="16"/>
      <c r="W1526" s="16"/>
      <c r="X1526" s="16"/>
      <c r="Y1526" s="16"/>
      <c r="Z1526" s="16"/>
      <c r="AA1526" s="16"/>
      <c r="AB1526" s="16"/>
      <c r="AC1526" s="16"/>
      <c r="AD1526" s="16"/>
      <c r="AE1526" s="16"/>
      <c r="AT1526" s="277" t="s">
        <v>301</v>
      </c>
      <c r="AU1526" s="277" t="s">
        <v>120</v>
      </c>
      <c r="AV1526" s="16" t="s">
        <v>317</v>
      </c>
      <c r="AW1526" s="16" t="s">
        <v>32</v>
      </c>
      <c r="AX1526" s="16" t="s">
        <v>77</v>
      </c>
      <c r="AY1526" s="277" t="s">
        <v>292</v>
      </c>
    </row>
    <row r="1527" s="15" customFormat="1">
      <c r="A1527" s="15"/>
      <c r="B1527" s="256"/>
      <c r="C1527" s="257"/>
      <c r="D1527" s="236" t="s">
        <v>301</v>
      </c>
      <c r="E1527" s="258" t="s">
        <v>1</v>
      </c>
      <c r="F1527" s="259" t="s">
        <v>304</v>
      </c>
      <c r="G1527" s="257"/>
      <c r="H1527" s="260">
        <v>694.46000000000004</v>
      </c>
      <c r="I1527" s="261"/>
      <c r="J1527" s="257"/>
      <c r="K1527" s="257"/>
      <c r="L1527" s="262"/>
      <c r="M1527" s="263"/>
      <c r="N1527" s="264"/>
      <c r="O1527" s="264"/>
      <c r="P1527" s="264"/>
      <c r="Q1527" s="264"/>
      <c r="R1527" s="264"/>
      <c r="S1527" s="264"/>
      <c r="T1527" s="265"/>
      <c r="U1527" s="15"/>
      <c r="V1527" s="15"/>
      <c r="W1527" s="15"/>
      <c r="X1527" s="15"/>
      <c r="Y1527" s="15"/>
      <c r="Z1527" s="15"/>
      <c r="AA1527" s="15"/>
      <c r="AB1527" s="15"/>
      <c r="AC1527" s="15"/>
      <c r="AD1527" s="15"/>
      <c r="AE1527" s="15"/>
      <c r="AT1527" s="266" t="s">
        <v>301</v>
      </c>
      <c r="AU1527" s="266" t="s">
        <v>120</v>
      </c>
      <c r="AV1527" s="15" t="s">
        <v>299</v>
      </c>
      <c r="AW1527" s="15" t="s">
        <v>32</v>
      </c>
      <c r="AX1527" s="15" t="s">
        <v>85</v>
      </c>
      <c r="AY1527" s="266" t="s">
        <v>292</v>
      </c>
    </row>
    <row r="1528" s="2" customFormat="1" ht="16.5" customHeight="1">
      <c r="A1528" s="39"/>
      <c r="B1528" s="40"/>
      <c r="C1528" s="278" t="s">
        <v>1895</v>
      </c>
      <c r="D1528" s="278" t="s">
        <v>626</v>
      </c>
      <c r="E1528" s="279" t="s">
        <v>1896</v>
      </c>
      <c r="F1528" s="280" t="s">
        <v>1897</v>
      </c>
      <c r="G1528" s="281" t="s">
        <v>297</v>
      </c>
      <c r="H1528" s="282">
        <v>104.172</v>
      </c>
      <c r="I1528" s="283"/>
      <c r="J1528" s="284">
        <f>ROUND(I1528*H1528,2)</f>
        <v>0</v>
      </c>
      <c r="K1528" s="280" t="s">
        <v>298</v>
      </c>
      <c r="L1528" s="285"/>
      <c r="M1528" s="286" t="s">
        <v>1</v>
      </c>
      <c r="N1528" s="287" t="s">
        <v>43</v>
      </c>
      <c r="O1528" s="92"/>
      <c r="P1528" s="230">
        <f>O1528*H1528</f>
        <v>0</v>
      </c>
      <c r="Q1528" s="230">
        <v>0.0037000000000000002</v>
      </c>
      <c r="R1528" s="230">
        <f>Q1528*H1528</f>
        <v>0.38543640000000001</v>
      </c>
      <c r="S1528" s="230">
        <v>0</v>
      </c>
      <c r="T1528" s="231">
        <f>S1528*H1528</f>
        <v>0</v>
      </c>
      <c r="U1528" s="39"/>
      <c r="V1528" s="39"/>
      <c r="W1528" s="39"/>
      <c r="X1528" s="39"/>
      <c r="Y1528" s="39"/>
      <c r="Z1528" s="39"/>
      <c r="AA1528" s="39"/>
      <c r="AB1528" s="39"/>
      <c r="AC1528" s="39"/>
      <c r="AD1528" s="39"/>
      <c r="AE1528" s="39"/>
      <c r="AR1528" s="232" t="s">
        <v>573</v>
      </c>
      <c r="AT1528" s="232" t="s">
        <v>626</v>
      </c>
      <c r="AU1528" s="232" t="s">
        <v>120</v>
      </c>
      <c r="AY1528" s="18" t="s">
        <v>292</v>
      </c>
      <c r="BE1528" s="233">
        <f>IF(N1528="základní",J1528,0)</f>
        <v>0</v>
      </c>
      <c r="BF1528" s="233">
        <f>IF(N1528="snížená",J1528,0)</f>
        <v>0</v>
      </c>
      <c r="BG1528" s="233">
        <f>IF(N1528="zákl. přenesená",J1528,0)</f>
        <v>0</v>
      </c>
      <c r="BH1528" s="233">
        <f>IF(N1528="sníž. přenesená",J1528,0)</f>
        <v>0</v>
      </c>
      <c r="BI1528" s="233">
        <f>IF(N1528="nulová",J1528,0)</f>
        <v>0</v>
      </c>
      <c r="BJ1528" s="18" t="s">
        <v>120</v>
      </c>
      <c r="BK1528" s="233">
        <f>ROUND(I1528*H1528,2)</f>
        <v>0</v>
      </c>
      <c r="BL1528" s="18" t="s">
        <v>438</v>
      </c>
      <c r="BM1528" s="232" t="s">
        <v>1898</v>
      </c>
    </row>
    <row r="1529" s="13" customFormat="1">
      <c r="A1529" s="13"/>
      <c r="B1529" s="234"/>
      <c r="C1529" s="235"/>
      <c r="D1529" s="236" t="s">
        <v>301</v>
      </c>
      <c r="E1529" s="237" t="s">
        <v>1</v>
      </c>
      <c r="F1529" s="238" t="s">
        <v>1599</v>
      </c>
      <c r="G1529" s="235"/>
      <c r="H1529" s="237" t="s">
        <v>1</v>
      </c>
      <c r="I1529" s="239"/>
      <c r="J1529" s="235"/>
      <c r="K1529" s="235"/>
      <c r="L1529" s="240"/>
      <c r="M1529" s="241"/>
      <c r="N1529" s="242"/>
      <c r="O1529" s="242"/>
      <c r="P1529" s="242"/>
      <c r="Q1529" s="242"/>
      <c r="R1529" s="242"/>
      <c r="S1529" s="242"/>
      <c r="T1529" s="243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4" t="s">
        <v>301</v>
      </c>
      <c r="AU1529" s="244" t="s">
        <v>120</v>
      </c>
      <c r="AV1529" s="13" t="s">
        <v>85</v>
      </c>
      <c r="AW1529" s="13" t="s">
        <v>32</v>
      </c>
      <c r="AX1529" s="13" t="s">
        <v>77</v>
      </c>
      <c r="AY1529" s="244" t="s">
        <v>292</v>
      </c>
    </row>
    <row r="1530" s="14" customFormat="1">
      <c r="A1530" s="14"/>
      <c r="B1530" s="245"/>
      <c r="C1530" s="246"/>
      <c r="D1530" s="236" t="s">
        <v>301</v>
      </c>
      <c r="E1530" s="247" t="s">
        <v>1</v>
      </c>
      <c r="F1530" s="248" t="s">
        <v>1601</v>
      </c>
      <c r="G1530" s="246"/>
      <c r="H1530" s="249">
        <v>15.986000000000001</v>
      </c>
      <c r="I1530" s="250"/>
      <c r="J1530" s="246"/>
      <c r="K1530" s="246"/>
      <c r="L1530" s="251"/>
      <c r="M1530" s="252"/>
      <c r="N1530" s="253"/>
      <c r="O1530" s="253"/>
      <c r="P1530" s="253"/>
      <c r="Q1530" s="253"/>
      <c r="R1530" s="253"/>
      <c r="S1530" s="253"/>
      <c r="T1530" s="254"/>
      <c r="U1530" s="14"/>
      <c r="V1530" s="14"/>
      <c r="W1530" s="14"/>
      <c r="X1530" s="14"/>
      <c r="Y1530" s="14"/>
      <c r="Z1530" s="14"/>
      <c r="AA1530" s="14"/>
      <c r="AB1530" s="14"/>
      <c r="AC1530" s="14"/>
      <c r="AD1530" s="14"/>
      <c r="AE1530" s="14"/>
      <c r="AT1530" s="255" t="s">
        <v>301</v>
      </c>
      <c r="AU1530" s="255" t="s">
        <v>120</v>
      </c>
      <c r="AV1530" s="14" t="s">
        <v>120</v>
      </c>
      <c r="AW1530" s="14" t="s">
        <v>32</v>
      </c>
      <c r="AX1530" s="14" t="s">
        <v>77</v>
      </c>
      <c r="AY1530" s="255" t="s">
        <v>292</v>
      </c>
    </row>
    <row r="1531" s="14" customFormat="1">
      <c r="A1531" s="14"/>
      <c r="B1531" s="245"/>
      <c r="C1531" s="246"/>
      <c r="D1531" s="236" t="s">
        <v>301</v>
      </c>
      <c r="E1531" s="247" t="s">
        <v>1</v>
      </c>
      <c r="F1531" s="248" t="s">
        <v>1603</v>
      </c>
      <c r="G1531" s="246"/>
      <c r="H1531" s="249">
        <v>15.986000000000001</v>
      </c>
      <c r="I1531" s="250"/>
      <c r="J1531" s="246"/>
      <c r="K1531" s="246"/>
      <c r="L1531" s="251"/>
      <c r="M1531" s="252"/>
      <c r="N1531" s="253"/>
      <c r="O1531" s="253"/>
      <c r="P1531" s="253"/>
      <c r="Q1531" s="253"/>
      <c r="R1531" s="253"/>
      <c r="S1531" s="253"/>
      <c r="T1531" s="254"/>
      <c r="U1531" s="14"/>
      <c r="V1531" s="14"/>
      <c r="W1531" s="14"/>
      <c r="X1531" s="14"/>
      <c r="Y1531" s="14"/>
      <c r="Z1531" s="14"/>
      <c r="AA1531" s="14"/>
      <c r="AB1531" s="14"/>
      <c r="AC1531" s="14"/>
      <c r="AD1531" s="14"/>
      <c r="AE1531" s="14"/>
      <c r="AT1531" s="255" t="s">
        <v>301</v>
      </c>
      <c r="AU1531" s="255" t="s">
        <v>120</v>
      </c>
      <c r="AV1531" s="14" t="s">
        <v>120</v>
      </c>
      <c r="AW1531" s="14" t="s">
        <v>32</v>
      </c>
      <c r="AX1531" s="14" t="s">
        <v>77</v>
      </c>
      <c r="AY1531" s="255" t="s">
        <v>292</v>
      </c>
    </row>
    <row r="1532" s="14" customFormat="1">
      <c r="A1532" s="14"/>
      <c r="B1532" s="245"/>
      <c r="C1532" s="246"/>
      <c r="D1532" s="236" t="s">
        <v>301</v>
      </c>
      <c r="E1532" s="247" t="s">
        <v>1</v>
      </c>
      <c r="F1532" s="248" t="s">
        <v>1605</v>
      </c>
      <c r="G1532" s="246"/>
      <c r="H1532" s="249">
        <v>15.207000000000001</v>
      </c>
      <c r="I1532" s="250"/>
      <c r="J1532" s="246"/>
      <c r="K1532" s="246"/>
      <c r="L1532" s="251"/>
      <c r="M1532" s="252"/>
      <c r="N1532" s="253"/>
      <c r="O1532" s="253"/>
      <c r="P1532" s="253"/>
      <c r="Q1532" s="253"/>
      <c r="R1532" s="253"/>
      <c r="S1532" s="253"/>
      <c r="T1532" s="254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55" t="s">
        <v>301</v>
      </c>
      <c r="AU1532" s="255" t="s">
        <v>120</v>
      </c>
      <c r="AV1532" s="14" t="s">
        <v>120</v>
      </c>
      <c r="AW1532" s="14" t="s">
        <v>32</v>
      </c>
      <c r="AX1532" s="14" t="s">
        <v>77</v>
      </c>
      <c r="AY1532" s="255" t="s">
        <v>292</v>
      </c>
    </row>
    <row r="1533" s="14" customFormat="1">
      <c r="A1533" s="14"/>
      <c r="B1533" s="245"/>
      <c r="C1533" s="246"/>
      <c r="D1533" s="236" t="s">
        <v>301</v>
      </c>
      <c r="E1533" s="247" t="s">
        <v>1</v>
      </c>
      <c r="F1533" s="248" t="s">
        <v>1607</v>
      </c>
      <c r="G1533" s="246"/>
      <c r="H1533" s="249">
        <v>15.207000000000001</v>
      </c>
      <c r="I1533" s="250"/>
      <c r="J1533" s="246"/>
      <c r="K1533" s="246"/>
      <c r="L1533" s="251"/>
      <c r="M1533" s="252"/>
      <c r="N1533" s="253"/>
      <c r="O1533" s="253"/>
      <c r="P1533" s="253"/>
      <c r="Q1533" s="253"/>
      <c r="R1533" s="253"/>
      <c r="S1533" s="253"/>
      <c r="T1533" s="254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5" t="s">
        <v>301</v>
      </c>
      <c r="AU1533" s="255" t="s">
        <v>120</v>
      </c>
      <c r="AV1533" s="14" t="s">
        <v>120</v>
      </c>
      <c r="AW1533" s="14" t="s">
        <v>32</v>
      </c>
      <c r="AX1533" s="14" t="s">
        <v>77</v>
      </c>
      <c r="AY1533" s="255" t="s">
        <v>292</v>
      </c>
    </row>
    <row r="1534" s="14" customFormat="1">
      <c r="A1534" s="14"/>
      <c r="B1534" s="245"/>
      <c r="C1534" s="246"/>
      <c r="D1534" s="236" t="s">
        <v>301</v>
      </c>
      <c r="E1534" s="247" t="s">
        <v>1</v>
      </c>
      <c r="F1534" s="248" t="s">
        <v>1609</v>
      </c>
      <c r="G1534" s="246"/>
      <c r="H1534" s="249">
        <v>4.5300000000000002</v>
      </c>
      <c r="I1534" s="250"/>
      <c r="J1534" s="246"/>
      <c r="K1534" s="246"/>
      <c r="L1534" s="251"/>
      <c r="M1534" s="252"/>
      <c r="N1534" s="253"/>
      <c r="O1534" s="253"/>
      <c r="P1534" s="253"/>
      <c r="Q1534" s="253"/>
      <c r="R1534" s="253"/>
      <c r="S1534" s="253"/>
      <c r="T1534" s="254"/>
      <c r="U1534" s="14"/>
      <c r="V1534" s="14"/>
      <c r="W1534" s="14"/>
      <c r="X1534" s="14"/>
      <c r="Y1534" s="14"/>
      <c r="Z1534" s="14"/>
      <c r="AA1534" s="14"/>
      <c r="AB1534" s="14"/>
      <c r="AC1534" s="14"/>
      <c r="AD1534" s="14"/>
      <c r="AE1534" s="14"/>
      <c r="AT1534" s="255" t="s">
        <v>301</v>
      </c>
      <c r="AU1534" s="255" t="s">
        <v>120</v>
      </c>
      <c r="AV1534" s="14" t="s">
        <v>120</v>
      </c>
      <c r="AW1534" s="14" t="s">
        <v>32</v>
      </c>
      <c r="AX1534" s="14" t="s">
        <v>77</v>
      </c>
      <c r="AY1534" s="255" t="s">
        <v>292</v>
      </c>
    </row>
    <row r="1535" s="16" customFormat="1">
      <c r="A1535" s="16"/>
      <c r="B1535" s="267"/>
      <c r="C1535" s="268"/>
      <c r="D1535" s="236" t="s">
        <v>301</v>
      </c>
      <c r="E1535" s="269" t="s">
        <v>1</v>
      </c>
      <c r="F1535" s="270" t="s">
        <v>316</v>
      </c>
      <c r="G1535" s="268"/>
      <c r="H1535" s="271">
        <v>66.915999999999997</v>
      </c>
      <c r="I1535" s="272"/>
      <c r="J1535" s="268"/>
      <c r="K1535" s="268"/>
      <c r="L1535" s="273"/>
      <c r="M1535" s="274"/>
      <c r="N1535" s="275"/>
      <c r="O1535" s="275"/>
      <c r="P1535" s="275"/>
      <c r="Q1535" s="275"/>
      <c r="R1535" s="275"/>
      <c r="S1535" s="275"/>
      <c r="T1535" s="276"/>
      <c r="U1535" s="16"/>
      <c r="V1535" s="16"/>
      <c r="W1535" s="16"/>
      <c r="X1535" s="16"/>
      <c r="Y1535" s="16"/>
      <c r="Z1535" s="16"/>
      <c r="AA1535" s="16"/>
      <c r="AB1535" s="16"/>
      <c r="AC1535" s="16"/>
      <c r="AD1535" s="16"/>
      <c r="AE1535" s="16"/>
      <c r="AT1535" s="277" t="s">
        <v>301</v>
      </c>
      <c r="AU1535" s="277" t="s">
        <v>120</v>
      </c>
      <c r="AV1535" s="16" t="s">
        <v>317</v>
      </c>
      <c r="AW1535" s="16" t="s">
        <v>32</v>
      </c>
      <c r="AX1535" s="16" t="s">
        <v>77</v>
      </c>
      <c r="AY1535" s="277" t="s">
        <v>292</v>
      </c>
    </row>
    <row r="1536" s="13" customFormat="1">
      <c r="A1536" s="13"/>
      <c r="B1536" s="234"/>
      <c r="C1536" s="235"/>
      <c r="D1536" s="236" t="s">
        <v>301</v>
      </c>
      <c r="E1536" s="237" t="s">
        <v>1</v>
      </c>
      <c r="F1536" s="238" t="s">
        <v>1610</v>
      </c>
      <c r="G1536" s="235"/>
      <c r="H1536" s="237" t="s">
        <v>1</v>
      </c>
      <c r="I1536" s="239"/>
      <c r="J1536" s="235"/>
      <c r="K1536" s="235"/>
      <c r="L1536" s="240"/>
      <c r="M1536" s="241"/>
      <c r="N1536" s="242"/>
      <c r="O1536" s="242"/>
      <c r="P1536" s="242"/>
      <c r="Q1536" s="242"/>
      <c r="R1536" s="242"/>
      <c r="S1536" s="242"/>
      <c r="T1536" s="243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44" t="s">
        <v>301</v>
      </c>
      <c r="AU1536" s="244" t="s">
        <v>120</v>
      </c>
      <c r="AV1536" s="13" t="s">
        <v>85</v>
      </c>
      <c r="AW1536" s="13" t="s">
        <v>32</v>
      </c>
      <c r="AX1536" s="13" t="s">
        <v>77</v>
      </c>
      <c r="AY1536" s="244" t="s">
        <v>292</v>
      </c>
    </row>
    <row r="1537" s="14" customFormat="1">
      <c r="A1537" s="14"/>
      <c r="B1537" s="245"/>
      <c r="C1537" s="246"/>
      <c r="D1537" s="236" t="s">
        <v>301</v>
      </c>
      <c r="E1537" s="247" t="s">
        <v>1</v>
      </c>
      <c r="F1537" s="248" t="s">
        <v>1862</v>
      </c>
      <c r="G1537" s="246"/>
      <c r="H1537" s="249">
        <v>3.96</v>
      </c>
      <c r="I1537" s="250"/>
      <c r="J1537" s="246"/>
      <c r="K1537" s="246"/>
      <c r="L1537" s="251"/>
      <c r="M1537" s="252"/>
      <c r="N1537" s="253"/>
      <c r="O1537" s="253"/>
      <c r="P1537" s="253"/>
      <c r="Q1537" s="253"/>
      <c r="R1537" s="253"/>
      <c r="S1537" s="253"/>
      <c r="T1537" s="254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5" t="s">
        <v>301</v>
      </c>
      <c r="AU1537" s="255" t="s">
        <v>120</v>
      </c>
      <c r="AV1537" s="14" t="s">
        <v>120</v>
      </c>
      <c r="AW1537" s="14" t="s">
        <v>32</v>
      </c>
      <c r="AX1537" s="14" t="s">
        <v>77</v>
      </c>
      <c r="AY1537" s="255" t="s">
        <v>292</v>
      </c>
    </row>
    <row r="1538" s="14" customFormat="1">
      <c r="A1538" s="14"/>
      <c r="B1538" s="245"/>
      <c r="C1538" s="246"/>
      <c r="D1538" s="236" t="s">
        <v>301</v>
      </c>
      <c r="E1538" s="247" t="s">
        <v>1</v>
      </c>
      <c r="F1538" s="248" t="s">
        <v>1863</v>
      </c>
      <c r="G1538" s="246"/>
      <c r="H1538" s="249">
        <v>6.75</v>
      </c>
      <c r="I1538" s="250"/>
      <c r="J1538" s="246"/>
      <c r="K1538" s="246"/>
      <c r="L1538" s="251"/>
      <c r="M1538" s="252"/>
      <c r="N1538" s="253"/>
      <c r="O1538" s="253"/>
      <c r="P1538" s="253"/>
      <c r="Q1538" s="253"/>
      <c r="R1538" s="253"/>
      <c r="S1538" s="253"/>
      <c r="T1538" s="254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55" t="s">
        <v>301</v>
      </c>
      <c r="AU1538" s="255" t="s">
        <v>120</v>
      </c>
      <c r="AV1538" s="14" t="s">
        <v>120</v>
      </c>
      <c r="AW1538" s="14" t="s">
        <v>32</v>
      </c>
      <c r="AX1538" s="14" t="s">
        <v>77</v>
      </c>
      <c r="AY1538" s="255" t="s">
        <v>292</v>
      </c>
    </row>
    <row r="1539" s="16" customFormat="1">
      <c r="A1539" s="16"/>
      <c r="B1539" s="267"/>
      <c r="C1539" s="268"/>
      <c r="D1539" s="236" t="s">
        <v>301</v>
      </c>
      <c r="E1539" s="269" t="s">
        <v>1</v>
      </c>
      <c r="F1539" s="270" t="s">
        <v>316</v>
      </c>
      <c r="G1539" s="268"/>
      <c r="H1539" s="271">
        <v>10.710000000000001</v>
      </c>
      <c r="I1539" s="272"/>
      <c r="J1539" s="268"/>
      <c r="K1539" s="268"/>
      <c r="L1539" s="273"/>
      <c r="M1539" s="274"/>
      <c r="N1539" s="275"/>
      <c r="O1539" s="275"/>
      <c r="P1539" s="275"/>
      <c r="Q1539" s="275"/>
      <c r="R1539" s="275"/>
      <c r="S1539" s="275"/>
      <c r="T1539" s="276"/>
      <c r="U1539" s="16"/>
      <c r="V1539" s="16"/>
      <c r="W1539" s="16"/>
      <c r="X1539" s="16"/>
      <c r="Y1539" s="16"/>
      <c r="Z1539" s="16"/>
      <c r="AA1539" s="16"/>
      <c r="AB1539" s="16"/>
      <c r="AC1539" s="16"/>
      <c r="AD1539" s="16"/>
      <c r="AE1539" s="16"/>
      <c r="AT1539" s="277" t="s">
        <v>301</v>
      </c>
      <c r="AU1539" s="277" t="s">
        <v>120</v>
      </c>
      <c r="AV1539" s="16" t="s">
        <v>317</v>
      </c>
      <c r="AW1539" s="16" t="s">
        <v>32</v>
      </c>
      <c r="AX1539" s="16" t="s">
        <v>77</v>
      </c>
      <c r="AY1539" s="277" t="s">
        <v>292</v>
      </c>
    </row>
    <row r="1540" s="13" customFormat="1">
      <c r="A1540" s="13"/>
      <c r="B1540" s="234"/>
      <c r="C1540" s="235"/>
      <c r="D1540" s="236" t="s">
        <v>301</v>
      </c>
      <c r="E1540" s="237" t="s">
        <v>1</v>
      </c>
      <c r="F1540" s="238" t="s">
        <v>1613</v>
      </c>
      <c r="G1540" s="235"/>
      <c r="H1540" s="237" t="s">
        <v>1</v>
      </c>
      <c r="I1540" s="239"/>
      <c r="J1540" s="235"/>
      <c r="K1540" s="235"/>
      <c r="L1540" s="240"/>
      <c r="M1540" s="241"/>
      <c r="N1540" s="242"/>
      <c r="O1540" s="242"/>
      <c r="P1540" s="242"/>
      <c r="Q1540" s="242"/>
      <c r="R1540" s="242"/>
      <c r="S1540" s="242"/>
      <c r="T1540" s="243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44" t="s">
        <v>301</v>
      </c>
      <c r="AU1540" s="244" t="s">
        <v>120</v>
      </c>
      <c r="AV1540" s="13" t="s">
        <v>85</v>
      </c>
      <c r="AW1540" s="13" t="s">
        <v>32</v>
      </c>
      <c r="AX1540" s="13" t="s">
        <v>77</v>
      </c>
      <c r="AY1540" s="244" t="s">
        <v>292</v>
      </c>
    </row>
    <row r="1541" s="14" customFormat="1">
      <c r="A1541" s="14"/>
      <c r="B1541" s="245"/>
      <c r="C1541" s="246"/>
      <c r="D1541" s="236" t="s">
        <v>301</v>
      </c>
      <c r="E1541" s="247" t="s">
        <v>1</v>
      </c>
      <c r="F1541" s="248" t="s">
        <v>1864</v>
      </c>
      <c r="G1541" s="246"/>
      <c r="H1541" s="249">
        <v>3.3079999999999998</v>
      </c>
      <c r="I1541" s="250"/>
      <c r="J1541" s="246"/>
      <c r="K1541" s="246"/>
      <c r="L1541" s="251"/>
      <c r="M1541" s="252"/>
      <c r="N1541" s="253"/>
      <c r="O1541" s="253"/>
      <c r="P1541" s="253"/>
      <c r="Q1541" s="253"/>
      <c r="R1541" s="253"/>
      <c r="S1541" s="253"/>
      <c r="T1541" s="254"/>
      <c r="U1541" s="14"/>
      <c r="V1541" s="14"/>
      <c r="W1541" s="14"/>
      <c r="X1541" s="14"/>
      <c r="Y1541" s="14"/>
      <c r="Z1541" s="14"/>
      <c r="AA1541" s="14"/>
      <c r="AB1541" s="14"/>
      <c r="AC1541" s="14"/>
      <c r="AD1541" s="14"/>
      <c r="AE1541" s="14"/>
      <c r="AT1541" s="255" t="s">
        <v>301</v>
      </c>
      <c r="AU1541" s="255" t="s">
        <v>120</v>
      </c>
      <c r="AV1541" s="14" t="s">
        <v>120</v>
      </c>
      <c r="AW1541" s="14" t="s">
        <v>32</v>
      </c>
      <c r="AX1541" s="14" t="s">
        <v>77</v>
      </c>
      <c r="AY1541" s="255" t="s">
        <v>292</v>
      </c>
    </row>
    <row r="1542" s="14" customFormat="1">
      <c r="A1542" s="14"/>
      <c r="B1542" s="245"/>
      <c r="C1542" s="246"/>
      <c r="D1542" s="236" t="s">
        <v>301</v>
      </c>
      <c r="E1542" s="247" t="s">
        <v>1</v>
      </c>
      <c r="F1542" s="248" t="s">
        <v>1865</v>
      </c>
      <c r="G1542" s="246"/>
      <c r="H1542" s="249">
        <v>3.3079999999999998</v>
      </c>
      <c r="I1542" s="250"/>
      <c r="J1542" s="246"/>
      <c r="K1542" s="246"/>
      <c r="L1542" s="251"/>
      <c r="M1542" s="252"/>
      <c r="N1542" s="253"/>
      <c r="O1542" s="253"/>
      <c r="P1542" s="253"/>
      <c r="Q1542" s="253"/>
      <c r="R1542" s="253"/>
      <c r="S1542" s="253"/>
      <c r="T1542" s="254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55" t="s">
        <v>301</v>
      </c>
      <c r="AU1542" s="255" t="s">
        <v>120</v>
      </c>
      <c r="AV1542" s="14" t="s">
        <v>120</v>
      </c>
      <c r="AW1542" s="14" t="s">
        <v>32</v>
      </c>
      <c r="AX1542" s="14" t="s">
        <v>77</v>
      </c>
      <c r="AY1542" s="255" t="s">
        <v>292</v>
      </c>
    </row>
    <row r="1543" s="14" customFormat="1">
      <c r="A1543" s="14"/>
      <c r="B1543" s="245"/>
      <c r="C1543" s="246"/>
      <c r="D1543" s="236" t="s">
        <v>301</v>
      </c>
      <c r="E1543" s="247" t="s">
        <v>1</v>
      </c>
      <c r="F1543" s="248" t="s">
        <v>1866</v>
      </c>
      <c r="G1543" s="246"/>
      <c r="H1543" s="249">
        <v>3.3079999999999998</v>
      </c>
      <c r="I1543" s="250"/>
      <c r="J1543" s="246"/>
      <c r="K1543" s="246"/>
      <c r="L1543" s="251"/>
      <c r="M1543" s="252"/>
      <c r="N1543" s="253"/>
      <c r="O1543" s="253"/>
      <c r="P1543" s="253"/>
      <c r="Q1543" s="253"/>
      <c r="R1543" s="253"/>
      <c r="S1543" s="253"/>
      <c r="T1543" s="254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55" t="s">
        <v>301</v>
      </c>
      <c r="AU1543" s="255" t="s">
        <v>120</v>
      </c>
      <c r="AV1543" s="14" t="s">
        <v>120</v>
      </c>
      <c r="AW1543" s="14" t="s">
        <v>32</v>
      </c>
      <c r="AX1543" s="14" t="s">
        <v>77</v>
      </c>
      <c r="AY1543" s="255" t="s">
        <v>292</v>
      </c>
    </row>
    <row r="1544" s="14" customFormat="1">
      <c r="A1544" s="14"/>
      <c r="B1544" s="245"/>
      <c r="C1544" s="246"/>
      <c r="D1544" s="236" t="s">
        <v>301</v>
      </c>
      <c r="E1544" s="247" t="s">
        <v>1</v>
      </c>
      <c r="F1544" s="248" t="s">
        <v>1867</v>
      </c>
      <c r="G1544" s="246"/>
      <c r="H1544" s="249">
        <v>3.3079999999999998</v>
      </c>
      <c r="I1544" s="250"/>
      <c r="J1544" s="246"/>
      <c r="K1544" s="246"/>
      <c r="L1544" s="251"/>
      <c r="M1544" s="252"/>
      <c r="N1544" s="253"/>
      <c r="O1544" s="253"/>
      <c r="P1544" s="253"/>
      <c r="Q1544" s="253"/>
      <c r="R1544" s="253"/>
      <c r="S1544" s="253"/>
      <c r="T1544" s="254"/>
      <c r="U1544" s="14"/>
      <c r="V1544" s="14"/>
      <c r="W1544" s="14"/>
      <c r="X1544" s="14"/>
      <c r="Y1544" s="14"/>
      <c r="Z1544" s="14"/>
      <c r="AA1544" s="14"/>
      <c r="AB1544" s="14"/>
      <c r="AC1544" s="14"/>
      <c r="AD1544" s="14"/>
      <c r="AE1544" s="14"/>
      <c r="AT1544" s="255" t="s">
        <v>301</v>
      </c>
      <c r="AU1544" s="255" t="s">
        <v>120</v>
      </c>
      <c r="AV1544" s="14" t="s">
        <v>120</v>
      </c>
      <c r="AW1544" s="14" t="s">
        <v>32</v>
      </c>
      <c r="AX1544" s="14" t="s">
        <v>77</v>
      </c>
      <c r="AY1544" s="255" t="s">
        <v>292</v>
      </c>
    </row>
    <row r="1545" s="16" customFormat="1">
      <c r="A1545" s="16"/>
      <c r="B1545" s="267"/>
      <c r="C1545" s="268"/>
      <c r="D1545" s="236" t="s">
        <v>301</v>
      </c>
      <c r="E1545" s="269" t="s">
        <v>1</v>
      </c>
      <c r="F1545" s="270" t="s">
        <v>316</v>
      </c>
      <c r="G1545" s="268"/>
      <c r="H1545" s="271">
        <v>13.231999999999999</v>
      </c>
      <c r="I1545" s="272"/>
      <c r="J1545" s="268"/>
      <c r="K1545" s="268"/>
      <c r="L1545" s="273"/>
      <c r="M1545" s="274"/>
      <c r="N1545" s="275"/>
      <c r="O1545" s="275"/>
      <c r="P1545" s="275"/>
      <c r="Q1545" s="275"/>
      <c r="R1545" s="275"/>
      <c r="S1545" s="275"/>
      <c r="T1545" s="276"/>
      <c r="U1545" s="16"/>
      <c r="V1545" s="16"/>
      <c r="W1545" s="16"/>
      <c r="X1545" s="16"/>
      <c r="Y1545" s="16"/>
      <c r="Z1545" s="16"/>
      <c r="AA1545" s="16"/>
      <c r="AB1545" s="16"/>
      <c r="AC1545" s="16"/>
      <c r="AD1545" s="16"/>
      <c r="AE1545" s="16"/>
      <c r="AT1545" s="277" t="s">
        <v>301</v>
      </c>
      <c r="AU1545" s="277" t="s">
        <v>120</v>
      </c>
      <c r="AV1545" s="16" t="s">
        <v>317</v>
      </c>
      <c r="AW1545" s="16" t="s">
        <v>32</v>
      </c>
      <c r="AX1545" s="16" t="s">
        <v>77</v>
      </c>
      <c r="AY1545" s="277" t="s">
        <v>292</v>
      </c>
    </row>
    <row r="1546" s="13" customFormat="1">
      <c r="A1546" s="13"/>
      <c r="B1546" s="234"/>
      <c r="C1546" s="235"/>
      <c r="D1546" s="236" t="s">
        <v>301</v>
      </c>
      <c r="E1546" s="237" t="s">
        <v>1</v>
      </c>
      <c r="F1546" s="238" t="s">
        <v>1618</v>
      </c>
      <c r="G1546" s="235"/>
      <c r="H1546" s="237" t="s">
        <v>1</v>
      </c>
      <c r="I1546" s="239"/>
      <c r="J1546" s="235"/>
      <c r="K1546" s="235"/>
      <c r="L1546" s="240"/>
      <c r="M1546" s="241"/>
      <c r="N1546" s="242"/>
      <c r="O1546" s="242"/>
      <c r="P1546" s="242"/>
      <c r="Q1546" s="242"/>
      <c r="R1546" s="242"/>
      <c r="S1546" s="242"/>
      <c r="T1546" s="243"/>
      <c r="U1546" s="13"/>
      <c r="V1546" s="13"/>
      <c r="W1546" s="13"/>
      <c r="X1546" s="13"/>
      <c r="Y1546" s="13"/>
      <c r="Z1546" s="13"/>
      <c r="AA1546" s="13"/>
      <c r="AB1546" s="13"/>
      <c r="AC1546" s="13"/>
      <c r="AD1546" s="13"/>
      <c r="AE1546" s="13"/>
      <c r="AT1546" s="244" t="s">
        <v>301</v>
      </c>
      <c r="AU1546" s="244" t="s">
        <v>120</v>
      </c>
      <c r="AV1546" s="13" t="s">
        <v>85</v>
      </c>
      <c r="AW1546" s="13" t="s">
        <v>32</v>
      </c>
      <c r="AX1546" s="13" t="s">
        <v>77</v>
      </c>
      <c r="AY1546" s="244" t="s">
        <v>292</v>
      </c>
    </row>
    <row r="1547" s="14" customFormat="1">
      <c r="A1547" s="14"/>
      <c r="B1547" s="245"/>
      <c r="C1547" s="246"/>
      <c r="D1547" s="236" t="s">
        <v>301</v>
      </c>
      <c r="E1547" s="247" t="s">
        <v>1</v>
      </c>
      <c r="F1547" s="248" t="s">
        <v>1868</v>
      </c>
      <c r="G1547" s="246"/>
      <c r="H1547" s="249">
        <v>1.98</v>
      </c>
      <c r="I1547" s="250"/>
      <c r="J1547" s="246"/>
      <c r="K1547" s="246"/>
      <c r="L1547" s="251"/>
      <c r="M1547" s="252"/>
      <c r="N1547" s="253"/>
      <c r="O1547" s="253"/>
      <c r="P1547" s="253"/>
      <c r="Q1547" s="253"/>
      <c r="R1547" s="253"/>
      <c r="S1547" s="253"/>
      <c r="T1547" s="25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55" t="s">
        <v>301</v>
      </c>
      <c r="AU1547" s="255" t="s">
        <v>120</v>
      </c>
      <c r="AV1547" s="14" t="s">
        <v>120</v>
      </c>
      <c r="AW1547" s="14" t="s">
        <v>32</v>
      </c>
      <c r="AX1547" s="14" t="s">
        <v>77</v>
      </c>
      <c r="AY1547" s="255" t="s">
        <v>292</v>
      </c>
    </row>
    <row r="1548" s="14" customFormat="1">
      <c r="A1548" s="14"/>
      <c r="B1548" s="245"/>
      <c r="C1548" s="246"/>
      <c r="D1548" s="236" t="s">
        <v>301</v>
      </c>
      <c r="E1548" s="247" t="s">
        <v>1</v>
      </c>
      <c r="F1548" s="248" t="s">
        <v>1869</v>
      </c>
      <c r="G1548" s="246"/>
      <c r="H1548" s="249">
        <v>11.334</v>
      </c>
      <c r="I1548" s="250"/>
      <c r="J1548" s="246"/>
      <c r="K1548" s="246"/>
      <c r="L1548" s="251"/>
      <c r="M1548" s="252"/>
      <c r="N1548" s="253"/>
      <c r="O1548" s="253"/>
      <c r="P1548" s="253"/>
      <c r="Q1548" s="253"/>
      <c r="R1548" s="253"/>
      <c r="S1548" s="253"/>
      <c r="T1548" s="254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55" t="s">
        <v>301</v>
      </c>
      <c r="AU1548" s="255" t="s">
        <v>120</v>
      </c>
      <c r="AV1548" s="14" t="s">
        <v>120</v>
      </c>
      <c r="AW1548" s="14" t="s">
        <v>32</v>
      </c>
      <c r="AX1548" s="14" t="s">
        <v>77</v>
      </c>
      <c r="AY1548" s="255" t="s">
        <v>292</v>
      </c>
    </row>
    <row r="1549" s="16" customFormat="1">
      <c r="A1549" s="16"/>
      <c r="B1549" s="267"/>
      <c r="C1549" s="268"/>
      <c r="D1549" s="236" t="s">
        <v>301</v>
      </c>
      <c r="E1549" s="269" t="s">
        <v>1</v>
      </c>
      <c r="F1549" s="270" t="s">
        <v>316</v>
      </c>
      <c r="G1549" s="268"/>
      <c r="H1549" s="271">
        <v>13.314</v>
      </c>
      <c r="I1549" s="272"/>
      <c r="J1549" s="268"/>
      <c r="K1549" s="268"/>
      <c r="L1549" s="273"/>
      <c r="M1549" s="274"/>
      <c r="N1549" s="275"/>
      <c r="O1549" s="275"/>
      <c r="P1549" s="275"/>
      <c r="Q1549" s="275"/>
      <c r="R1549" s="275"/>
      <c r="S1549" s="275"/>
      <c r="T1549" s="276"/>
      <c r="U1549" s="16"/>
      <c r="V1549" s="16"/>
      <c r="W1549" s="16"/>
      <c r="X1549" s="16"/>
      <c r="Y1549" s="16"/>
      <c r="Z1549" s="16"/>
      <c r="AA1549" s="16"/>
      <c r="AB1549" s="16"/>
      <c r="AC1549" s="16"/>
      <c r="AD1549" s="16"/>
      <c r="AE1549" s="16"/>
      <c r="AT1549" s="277" t="s">
        <v>301</v>
      </c>
      <c r="AU1549" s="277" t="s">
        <v>120</v>
      </c>
      <c r="AV1549" s="16" t="s">
        <v>317</v>
      </c>
      <c r="AW1549" s="16" t="s">
        <v>32</v>
      </c>
      <c r="AX1549" s="16" t="s">
        <v>77</v>
      </c>
      <c r="AY1549" s="277" t="s">
        <v>292</v>
      </c>
    </row>
    <row r="1550" s="15" customFormat="1">
      <c r="A1550" s="15"/>
      <c r="B1550" s="256"/>
      <c r="C1550" s="257"/>
      <c r="D1550" s="236" t="s">
        <v>301</v>
      </c>
      <c r="E1550" s="258" t="s">
        <v>1</v>
      </c>
      <c r="F1550" s="259" t="s">
        <v>304</v>
      </c>
      <c r="G1550" s="257"/>
      <c r="H1550" s="260">
        <v>104.172</v>
      </c>
      <c r="I1550" s="261"/>
      <c r="J1550" s="257"/>
      <c r="K1550" s="257"/>
      <c r="L1550" s="262"/>
      <c r="M1550" s="263"/>
      <c r="N1550" s="264"/>
      <c r="O1550" s="264"/>
      <c r="P1550" s="264"/>
      <c r="Q1550" s="264"/>
      <c r="R1550" s="264"/>
      <c r="S1550" s="264"/>
      <c r="T1550" s="26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T1550" s="266" t="s">
        <v>301</v>
      </c>
      <c r="AU1550" s="266" t="s">
        <v>120</v>
      </c>
      <c r="AV1550" s="15" t="s">
        <v>299</v>
      </c>
      <c r="AW1550" s="15" t="s">
        <v>32</v>
      </c>
      <c r="AX1550" s="15" t="s">
        <v>85</v>
      </c>
      <c r="AY1550" s="266" t="s">
        <v>292</v>
      </c>
    </row>
    <row r="1551" s="2" customFormat="1" ht="16.5" customHeight="1">
      <c r="A1551" s="39"/>
      <c r="B1551" s="40"/>
      <c r="C1551" s="221" t="s">
        <v>1899</v>
      </c>
      <c r="D1551" s="221" t="s">
        <v>294</v>
      </c>
      <c r="E1551" s="222" t="s">
        <v>1582</v>
      </c>
      <c r="F1551" s="223" t="s">
        <v>1583</v>
      </c>
      <c r="G1551" s="224" t="s">
        <v>337</v>
      </c>
      <c r="H1551" s="225">
        <v>12</v>
      </c>
      <c r="I1551" s="226"/>
      <c r="J1551" s="227">
        <f>ROUND(I1551*H1551,2)</f>
        <v>0</v>
      </c>
      <c r="K1551" s="223" t="s">
        <v>298</v>
      </c>
      <c r="L1551" s="45"/>
      <c r="M1551" s="228" t="s">
        <v>1</v>
      </c>
      <c r="N1551" s="229" t="s">
        <v>43</v>
      </c>
      <c r="O1551" s="92"/>
      <c r="P1551" s="230">
        <f>O1551*H1551</f>
        <v>0</v>
      </c>
      <c r="Q1551" s="230">
        <v>0</v>
      </c>
      <c r="R1551" s="230">
        <f>Q1551*H1551</f>
        <v>0</v>
      </c>
      <c r="S1551" s="230">
        <v>0</v>
      </c>
      <c r="T1551" s="231">
        <f>S1551*H1551</f>
        <v>0</v>
      </c>
      <c r="U1551" s="39"/>
      <c r="V1551" s="39"/>
      <c r="W1551" s="39"/>
      <c r="X1551" s="39"/>
      <c r="Y1551" s="39"/>
      <c r="Z1551" s="39"/>
      <c r="AA1551" s="39"/>
      <c r="AB1551" s="39"/>
      <c r="AC1551" s="39"/>
      <c r="AD1551" s="39"/>
      <c r="AE1551" s="39"/>
      <c r="AR1551" s="232" t="s">
        <v>338</v>
      </c>
      <c r="AT1551" s="232" t="s">
        <v>294</v>
      </c>
      <c r="AU1551" s="232" t="s">
        <v>120</v>
      </c>
      <c r="AY1551" s="18" t="s">
        <v>292</v>
      </c>
      <c r="BE1551" s="233">
        <f>IF(N1551="základní",J1551,0)</f>
        <v>0</v>
      </c>
      <c r="BF1551" s="233">
        <f>IF(N1551="snížená",J1551,0)</f>
        <v>0</v>
      </c>
      <c r="BG1551" s="233">
        <f>IF(N1551="zákl. přenesená",J1551,0)</f>
        <v>0</v>
      </c>
      <c r="BH1551" s="233">
        <f>IF(N1551="sníž. přenesená",J1551,0)</f>
        <v>0</v>
      </c>
      <c r="BI1551" s="233">
        <f>IF(N1551="nulová",J1551,0)</f>
        <v>0</v>
      </c>
      <c r="BJ1551" s="18" t="s">
        <v>120</v>
      </c>
      <c r="BK1551" s="233">
        <f>ROUND(I1551*H1551,2)</f>
        <v>0</v>
      </c>
      <c r="BL1551" s="18" t="s">
        <v>338</v>
      </c>
      <c r="BM1551" s="232" t="s">
        <v>1900</v>
      </c>
    </row>
    <row r="1552" s="14" customFormat="1">
      <c r="A1552" s="14"/>
      <c r="B1552" s="245"/>
      <c r="C1552" s="246"/>
      <c r="D1552" s="236" t="s">
        <v>301</v>
      </c>
      <c r="E1552" s="247" t="s">
        <v>1</v>
      </c>
      <c r="F1552" s="248" t="s">
        <v>1901</v>
      </c>
      <c r="G1552" s="246"/>
      <c r="H1552" s="249">
        <v>12</v>
      </c>
      <c r="I1552" s="250"/>
      <c r="J1552" s="246"/>
      <c r="K1552" s="246"/>
      <c r="L1552" s="251"/>
      <c r="M1552" s="252"/>
      <c r="N1552" s="253"/>
      <c r="O1552" s="253"/>
      <c r="P1552" s="253"/>
      <c r="Q1552" s="253"/>
      <c r="R1552" s="253"/>
      <c r="S1552" s="253"/>
      <c r="T1552" s="254"/>
      <c r="U1552" s="14"/>
      <c r="V1552" s="14"/>
      <c r="W1552" s="14"/>
      <c r="X1552" s="14"/>
      <c r="Y1552" s="14"/>
      <c r="Z1552" s="14"/>
      <c r="AA1552" s="14"/>
      <c r="AB1552" s="14"/>
      <c r="AC1552" s="14"/>
      <c r="AD1552" s="14"/>
      <c r="AE1552" s="14"/>
      <c r="AT1552" s="255" t="s">
        <v>301</v>
      </c>
      <c r="AU1552" s="255" t="s">
        <v>120</v>
      </c>
      <c r="AV1552" s="14" t="s">
        <v>120</v>
      </c>
      <c r="AW1552" s="14" t="s">
        <v>32</v>
      </c>
      <c r="AX1552" s="14" t="s">
        <v>85</v>
      </c>
      <c r="AY1552" s="255" t="s">
        <v>292</v>
      </c>
    </row>
    <row r="1553" s="2" customFormat="1" ht="24.15" customHeight="1">
      <c r="A1553" s="39"/>
      <c r="B1553" s="40"/>
      <c r="C1553" s="221" t="s">
        <v>1902</v>
      </c>
      <c r="D1553" s="221" t="s">
        <v>294</v>
      </c>
      <c r="E1553" s="222" t="s">
        <v>1903</v>
      </c>
      <c r="F1553" s="223" t="s">
        <v>1904</v>
      </c>
      <c r="G1553" s="224" t="s">
        <v>365</v>
      </c>
      <c r="H1553" s="225">
        <v>66.991</v>
      </c>
      <c r="I1553" s="226"/>
      <c r="J1553" s="227">
        <f>ROUND(I1553*H1553,2)</f>
        <v>0</v>
      </c>
      <c r="K1553" s="223" t="s">
        <v>298</v>
      </c>
      <c r="L1553" s="45"/>
      <c r="M1553" s="228" t="s">
        <v>1</v>
      </c>
      <c r="N1553" s="229" t="s">
        <v>43</v>
      </c>
      <c r="O1553" s="92"/>
      <c r="P1553" s="230">
        <f>O1553*H1553</f>
        <v>0</v>
      </c>
      <c r="Q1553" s="230">
        <v>0</v>
      </c>
      <c r="R1553" s="230">
        <f>Q1553*H1553</f>
        <v>0</v>
      </c>
      <c r="S1553" s="230">
        <v>0</v>
      </c>
      <c r="T1553" s="231">
        <f>S1553*H1553</f>
        <v>0</v>
      </c>
      <c r="U1553" s="39"/>
      <c r="V1553" s="39"/>
      <c r="W1553" s="39"/>
      <c r="X1553" s="39"/>
      <c r="Y1553" s="39"/>
      <c r="Z1553" s="39"/>
      <c r="AA1553" s="39"/>
      <c r="AB1553" s="39"/>
      <c r="AC1553" s="39"/>
      <c r="AD1553" s="39"/>
      <c r="AE1553" s="39"/>
      <c r="AR1553" s="232" t="s">
        <v>438</v>
      </c>
      <c r="AT1553" s="232" t="s">
        <v>294</v>
      </c>
      <c r="AU1553" s="232" t="s">
        <v>120</v>
      </c>
      <c r="AY1553" s="18" t="s">
        <v>292</v>
      </c>
      <c r="BE1553" s="233">
        <f>IF(N1553="základní",J1553,0)</f>
        <v>0</v>
      </c>
      <c r="BF1553" s="233">
        <f>IF(N1553="snížená",J1553,0)</f>
        <v>0</v>
      </c>
      <c r="BG1553" s="233">
        <f>IF(N1553="zákl. přenesená",J1553,0)</f>
        <v>0</v>
      </c>
      <c r="BH1553" s="233">
        <f>IF(N1553="sníž. přenesená",J1553,0)</f>
        <v>0</v>
      </c>
      <c r="BI1553" s="233">
        <f>IF(N1553="nulová",J1553,0)</f>
        <v>0</v>
      </c>
      <c r="BJ1553" s="18" t="s">
        <v>120</v>
      </c>
      <c r="BK1553" s="233">
        <f>ROUND(I1553*H1553,2)</f>
        <v>0</v>
      </c>
      <c r="BL1553" s="18" t="s">
        <v>438</v>
      </c>
      <c r="BM1553" s="232" t="s">
        <v>1905</v>
      </c>
    </row>
    <row r="1554" s="12" customFormat="1" ht="22.8" customHeight="1">
      <c r="A1554" s="12"/>
      <c r="B1554" s="205"/>
      <c r="C1554" s="206"/>
      <c r="D1554" s="207" t="s">
        <v>76</v>
      </c>
      <c r="E1554" s="219" t="s">
        <v>1906</v>
      </c>
      <c r="F1554" s="219" t="s">
        <v>1907</v>
      </c>
      <c r="G1554" s="206"/>
      <c r="H1554" s="206"/>
      <c r="I1554" s="209"/>
      <c r="J1554" s="220">
        <f>BK1554</f>
        <v>0</v>
      </c>
      <c r="K1554" s="206"/>
      <c r="L1554" s="211"/>
      <c r="M1554" s="212"/>
      <c r="N1554" s="213"/>
      <c r="O1554" s="213"/>
      <c r="P1554" s="214">
        <f>SUM(P1555:P1556)</f>
        <v>0</v>
      </c>
      <c r="Q1554" s="213"/>
      <c r="R1554" s="214">
        <f>SUM(R1555:R1556)</f>
        <v>0.14599999999999999</v>
      </c>
      <c r="S1554" s="213"/>
      <c r="T1554" s="215">
        <f>SUM(T1555:T1556)</f>
        <v>0</v>
      </c>
      <c r="U1554" s="12"/>
      <c r="V1554" s="12"/>
      <c r="W1554" s="12"/>
      <c r="X1554" s="12"/>
      <c r="Y1554" s="12"/>
      <c r="Z1554" s="12"/>
      <c r="AA1554" s="12"/>
      <c r="AB1554" s="12"/>
      <c r="AC1554" s="12"/>
      <c r="AD1554" s="12"/>
      <c r="AE1554" s="12"/>
      <c r="AR1554" s="216" t="s">
        <v>120</v>
      </c>
      <c r="AT1554" s="217" t="s">
        <v>76</v>
      </c>
      <c r="AU1554" s="217" t="s">
        <v>85</v>
      </c>
      <c r="AY1554" s="216" t="s">
        <v>292</v>
      </c>
      <c r="BK1554" s="218">
        <f>SUM(BK1555:BK1556)</f>
        <v>0</v>
      </c>
    </row>
    <row r="1555" s="2" customFormat="1" ht="24.15" customHeight="1">
      <c r="A1555" s="39"/>
      <c r="B1555" s="40"/>
      <c r="C1555" s="221" t="s">
        <v>1908</v>
      </c>
      <c r="D1555" s="221" t="s">
        <v>294</v>
      </c>
      <c r="E1555" s="222" t="s">
        <v>1909</v>
      </c>
      <c r="F1555" s="223" t="s">
        <v>1910</v>
      </c>
      <c r="G1555" s="224" t="s">
        <v>1911</v>
      </c>
      <c r="H1555" s="225">
        <v>5</v>
      </c>
      <c r="I1555" s="226"/>
      <c r="J1555" s="227">
        <f>ROUND(I1555*H1555,2)</f>
        <v>0</v>
      </c>
      <c r="K1555" s="223" t="s">
        <v>298</v>
      </c>
      <c r="L1555" s="45"/>
      <c r="M1555" s="228" t="s">
        <v>1</v>
      </c>
      <c r="N1555" s="229" t="s">
        <v>43</v>
      </c>
      <c r="O1555" s="92"/>
      <c r="P1555" s="230">
        <f>O1555*H1555</f>
        <v>0</v>
      </c>
      <c r="Q1555" s="230">
        <v>0.0292</v>
      </c>
      <c r="R1555" s="230">
        <f>Q1555*H1555</f>
        <v>0.14599999999999999</v>
      </c>
      <c r="S1555" s="230">
        <v>0</v>
      </c>
      <c r="T1555" s="231">
        <f>S1555*H1555</f>
        <v>0</v>
      </c>
      <c r="U1555" s="39"/>
      <c r="V1555" s="39"/>
      <c r="W1555" s="39"/>
      <c r="X1555" s="39"/>
      <c r="Y1555" s="39"/>
      <c r="Z1555" s="39"/>
      <c r="AA1555" s="39"/>
      <c r="AB1555" s="39"/>
      <c r="AC1555" s="39"/>
      <c r="AD1555" s="39"/>
      <c r="AE1555" s="39"/>
      <c r="AR1555" s="232" t="s">
        <v>438</v>
      </c>
      <c r="AT1555" s="232" t="s">
        <v>294</v>
      </c>
      <c r="AU1555" s="232" t="s">
        <v>120</v>
      </c>
      <c r="AY1555" s="18" t="s">
        <v>292</v>
      </c>
      <c r="BE1555" s="233">
        <f>IF(N1555="základní",J1555,0)</f>
        <v>0</v>
      </c>
      <c r="BF1555" s="233">
        <f>IF(N1555="snížená",J1555,0)</f>
        <v>0</v>
      </c>
      <c r="BG1555" s="233">
        <f>IF(N1555="zákl. přenesená",J1555,0)</f>
        <v>0</v>
      </c>
      <c r="BH1555" s="233">
        <f>IF(N1555="sníž. přenesená",J1555,0)</f>
        <v>0</v>
      </c>
      <c r="BI1555" s="233">
        <f>IF(N1555="nulová",J1555,0)</f>
        <v>0</v>
      </c>
      <c r="BJ1555" s="18" t="s">
        <v>120</v>
      </c>
      <c r="BK1555" s="233">
        <f>ROUND(I1555*H1555,2)</f>
        <v>0</v>
      </c>
      <c r="BL1555" s="18" t="s">
        <v>438</v>
      </c>
      <c r="BM1555" s="232" t="s">
        <v>1912</v>
      </c>
    </row>
    <row r="1556" s="14" customFormat="1">
      <c r="A1556" s="14"/>
      <c r="B1556" s="245"/>
      <c r="C1556" s="246"/>
      <c r="D1556" s="236" t="s">
        <v>301</v>
      </c>
      <c r="E1556" s="247" t="s">
        <v>1</v>
      </c>
      <c r="F1556" s="248" t="s">
        <v>1913</v>
      </c>
      <c r="G1556" s="246"/>
      <c r="H1556" s="249">
        <v>5</v>
      </c>
      <c r="I1556" s="250"/>
      <c r="J1556" s="246"/>
      <c r="K1556" s="246"/>
      <c r="L1556" s="251"/>
      <c r="M1556" s="252"/>
      <c r="N1556" s="253"/>
      <c r="O1556" s="253"/>
      <c r="P1556" s="253"/>
      <c r="Q1556" s="253"/>
      <c r="R1556" s="253"/>
      <c r="S1556" s="253"/>
      <c r="T1556" s="254"/>
      <c r="U1556" s="14"/>
      <c r="V1556" s="14"/>
      <c r="W1556" s="14"/>
      <c r="X1556" s="14"/>
      <c r="Y1556" s="14"/>
      <c r="Z1556" s="14"/>
      <c r="AA1556" s="14"/>
      <c r="AB1556" s="14"/>
      <c r="AC1556" s="14"/>
      <c r="AD1556" s="14"/>
      <c r="AE1556" s="14"/>
      <c r="AT1556" s="255" t="s">
        <v>301</v>
      </c>
      <c r="AU1556" s="255" t="s">
        <v>120</v>
      </c>
      <c r="AV1556" s="14" t="s">
        <v>120</v>
      </c>
      <c r="AW1556" s="14" t="s">
        <v>32</v>
      </c>
      <c r="AX1556" s="14" t="s">
        <v>85</v>
      </c>
      <c r="AY1556" s="255" t="s">
        <v>292</v>
      </c>
    </row>
    <row r="1557" s="12" customFormat="1" ht="22.8" customHeight="1">
      <c r="A1557" s="12"/>
      <c r="B1557" s="205"/>
      <c r="C1557" s="206"/>
      <c r="D1557" s="207" t="s">
        <v>76</v>
      </c>
      <c r="E1557" s="219" t="s">
        <v>1914</v>
      </c>
      <c r="F1557" s="219" t="s">
        <v>1915</v>
      </c>
      <c r="G1557" s="206"/>
      <c r="H1557" s="206"/>
      <c r="I1557" s="209"/>
      <c r="J1557" s="220">
        <f>BK1557</f>
        <v>0</v>
      </c>
      <c r="K1557" s="206"/>
      <c r="L1557" s="211"/>
      <c r="M1557" s="212"/>
      <c r="N1557" s="213"/>
      <c r="O1557" s="213"/>
      <c r="P1557" s="214">
        <f>SUM(P1558:P1560)</f>
        <v>0</v>
      </c>
      <c r="Q1557" s="213"/>
      <c r="R1557" s="214">
        <f>SUM(R1558:R1560)</f>
        <v>5.2354338</v>
      </c>
      <c r="S1557" s="213"/>
      <c r="T1557" s="215">
        <f>SUM(T1558:T1560)</f>
        <v>0</v>
      </c>
      <c r="U1557" s="12"/>
      <c r="V1557" s="12"/>
      <c r="W1557" s="12"/>
      <c r="X1557" s="12"/>
      <c r="Y1557" s="12"/>
      <c r="Z1557" s="12"/>
      <c r="AA1557" s="12"/>
      <c r="AB1557" s="12"/>
      <c r="AC1557" s="12"/>
      <c r="AD1557" s="12"/>
      <c r="AE1557" s="12"/>
      <c r="AR1557" s="216" t="s">
        <v>120</v>
      </c>
      <c r="AT1557" s="217" t="s">
        <v>76</v>
      </c>
      <c r="AU1557" s="217" t="s">
        <v>85</v>
      </c>
      <c r="AY1557" s="216" t="s">
        <v>292</v>
      </c>
      <c r="BK1557" s="218">
        <f>SUM(BK1558:BK1560)</f>
        <v>0</v>
      </c>
    </row>
    <row r="1558" s="2" customFormat="1" ht="37.8" customHeight="1">
      <c r="A1558" s="39"/>
      <c r="B1558" s="40"/>
      <c r="C1558" s="221" t="s">
        <v>1916</v>
      </c>
      <c r="D1558" s="221" t="s">
        <v>294</v>
      </c>
      <c r="E1558" s="222" t="s">
        <v>1917</v>
      </c>
      <c r="F1558" s="223" t="s">
        <v>1918</v>
      </c>
      <c r="G1558" s="224" t="s">
        <v>297</v>
      </c>
      <c r="H1558" s="225">
        <v>3008.8699999999999</v>
      </c>
      <c r="I1558" s="226"/>
      <c r="J1558" s="227">
        <f>ROUND(I1558*H1558,2)</f>
        <v>0</v>
      </c>
      <c r="K1558" s="223" t="s">
        <v>298</v>
      </c>
      <c r="L1558" s="45"/>
      <c r="M1558" s="228" t="s">
        <v>1</v>
      </c>
      <c r="N1558" s="229" t="s">
        <v>43</v>
      </c>
      <c r="O1558" s="92"/>
      <c r="P1558" s="230">
        <f>O1558*H1558</f>
        <v>0</v>
      </c>
      <c r="Q1558" s="230">
        <v>0.00174</v>
      </c>
      <c r="R1558" s="230">
        <f>Q1558*H1558</f>
        <v>5.2354338</v>
      </c>
      <c r="S1558" s="230">
        <v>0</v>
      </c>
      <c r="T1558" s="231">
        <f>S1558*H1558</f>
        <v>0</v>
      </c>
      <c r="U1558" s="39"/>
      <c r="V1558" s="39"/>
      <c r="W1558" s="39"/>
      <c r="X1558" s="39"/>
      <c r="Y1558" s="39"/>
      <c r="Z1558" s="39"/>
      <c r="AA1558" s="39"/>
      <c r="AB1558" s="39"/>
      <c r="AC1558" s="39"/>
      <c r="AD1558" s="39"/>
      <c r="AE1558" s="39"/>
      <c r="AR1558" s="232" t="s">
        <v>438</v>
      </c>
      <c r="AT1558" s="232" t="s">
        <v>294</v>
      </c>
      <c r="AU1558" s="232" t="s">
        <v>120</v>
      </c>
      <c r="AY1558" s="18" t="s">
        <v>292</v>
      </c>
      <c r="BE1558" s="233">
        <f>IF(N1558="základní",J1558,0)</f>
        <v>0</v>
      </c>
      <c r="BF1558" s="233">
        <f>IF(N1558="snížená",J1558,0)</f>
        <v>0</v>
      </c>
      <c r="BG1558" s="233">
        <f>IF(N1558="zákl. přenesená",J1558,0)</f>
        <v>0</v>
      </c>
      <c r="BH1558" s="233">
        <f>IF(N1558="sníž. přenesená",J1558,0)</f>
        <v>0</v>
      </c>
      <c r="BI1558" s="233">
        <f>IF(N1558="nulová",J1558,0)</f>
        <v>0</v>
      </c>
      <c r="BJ1558" s="18" t="s">
        <v>120</v>
      </c>
      <c r="BK1558" s="233">
        <f>ROUND(I1558*H1558,2)</f>
        <v>0</v>
      </c>
      <c r="BL1558" s="18" t="s">
        <v>438</v>
      </c>
      <c r="BM1558" s="232" t="s">
        <v>1919</v>
      </c>
    </row>
    <row r="1559" s="14" customFormat="1">
      <c r="A1559" s="14"/>
      <c r="B1559" s="245"/>
      <c r="C1559" s="246"/>
      <c r="D1559" s="236" t="s">
        <v>301</v>
      </c>
      <c r="E1559" s="247" t="s">
        <v>1</v>
      </c>
      <c r="F1559" s="248" t="s">
        <v>1416</v>
      </c>
      <c r="G1559" s="246"/>
      <c r="H1559" s="249">
        <v>3008.8699999999999</v>
      </c>
      <c r="I1559" s="250"/>
      <c r="J1559" s="246"/>
      <c r="K1559" s="246"/>
      <c r="L1559" s="251"/>
      <c r="M1559" s="252"/>
      <c r="N1559" s="253"/>
      <c r="O1559" s="253"/>
      <c r="P1559" s="253"/>
      <c r="Q1559" s="253"/>
      <c r="R1559" s="253"/>
      <c r="S1559" s="253"/>
      <c r="T1559" s="254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5" t="s">
        <v>301</v>
      </c>
      <c r="AU1559" s="255" t="s">
        <v>120</v>
      </c>
      <c r="AV1559" s="14" t="s">
        <v>120</v>
      </c>
      <c r="AW1559" s="14" t="s">
        <v>32</v>
      </c>
      <c r="AX1559" s="14" t="s">
        <v>85</v>
      </c>
      <c r="AY1559" s="255" t="s">
        <v>292</v>
      </c>
    </row>
    <row r="1560" s="2" customFormat="1" ht="24.15" customHeight="1">
      <c r="A1560" s="39"/>
      <c r="B1560" s="40"/>
      <c r="C1560" s="221" t="s">
        <v>1920</v>
      </c>
      <c r="D1560" s="221" t="s">
        <v>294</v>
      </c>
      <c r="E1560" s="222" t="s">
        <v>1921</v>
      </c>
      <c r="F1560" s="223" t="s">
        <v>1922</v>
      </c>
      <c r="G1560" s="224" t="s">
        <v>365</v>
      </c>
      <c r="H1560" s="225">
        <v>5.2350000000000003</v>
      </c>
      <c r="I1560" s="226"/>
      <c r="J1560" s="227">
        <f>ROUND(I1560*H1560,2)</f>
        <v>0</v>
      </c>
      <c r="K1560" s="223" t="s">
        <v>298</v>
      </c>
      <c r="L1560" s="45"/>
      <c r="M1560" s="228" t="s">
        <v>1</v>
      </c>
      <c r="N1560" s="229" t="s">
        <v>43</v>
      </c>
      <c r="O1560" s="92"/>
      <c r="P1560" s="230">
        <f>O1560*H1560</f>
        <v>0</v>
      </c>
      <c r="Q1560" s="230">
        <v>0</v>
      </c>
      <c r="R1560" s="230">
        <f>Q1560*H1560</f>
        <v>0</v>
      </c>
      <c r="S1560" s="230">
        <v>0</v>
      </c>
      <c r="T1560" s="231">
        <f>S1560*H1560</f>
        <v>0</v>
      </c>
      <c r="U1560" s="39"/>
      <c r="V1560" s="39"/>
      <c r="W1560" s="39"/>
      <c r="X1560" s="39"/>
      <c r="Y1560" s="39"/>
      <c r="Z1560" s="39"/>
      <c r="AA1560" s="39"/>
      <c r="AB1560" s="39"/>
      <c r="AC1560" s="39"/>
      <c r="AD1560" s="39"/>
      <c r="AE1560" s="39"/>
      <c r="AR1560" s="232" t="s">
        <v>438</v>
      </c>
      <c r="AT1560" s="232" t="s">
        <v>294</v>
      </c>
      <c r="AU1560" s="232" t="s">
        <v>120</v>
      </c>
      <c r="AY1560" s="18" t="s">
        <v>292</v>
      </c>
      <c r="BE1560" s="233">
        <f>IF(N1560="základní",J1560,0)</f>
        <v>0</v>
      </c>
      <c r="BF1560" s="233">
        <f>IF(N1560="snížená",J1560,0)</f>
        <v>0</v>
      </c>
      <c r="BG1560" s="233">
        <f>IF(N1560="zákl. přenesená",J1560,0)</f>
        <v>0</v>
      </c>
      <c r="BH1560" s="233">
        <f>IF(N1560="sníž. přenesená",J1560,0)</f>
        <v>0</v>
      </c>
      <c r="BI1560" s="233">
        <f>IF(N1560="nulová",J1560,0)</f>
        <v>0</v>
      </c>
      <c r="BJ1560" s="18" t="s">
        <v>120</v>
      </c>
      <c r="BK1560" s="233">
        <f>ROUND(I1560*H1560,2)</f>
        <v>0</v>
      </c>
      <c r="BL1560" s="18" t="s">
        <v>438</v>
      </c>
      <c r="BM1560" s="232" t="s">
        <v>1923</v>
      </c>
    </row>
    <row r="1561" s="12" customFormat="1" ht="22.8" customHeight="1">
      <c r="A1561" s="12"/>
      <c r="B1561" s="205"/>
      <c r="C1561" s="206"/>
      <c r="D1561" s="207" t="s">
        <v>76</v>
      </c>
      <c r="E1561" s="219" t="s">
        <v>1924</v>
      </c>
      <c r="F1561" s="219" t="s">
        <v>1925</v>
      </c>
      <c r="G1561" s="206"/>
      <c r="H1561" s="206"/>
      <c r="I1561" s="209"/>
      <c r="J1561" s="220">
        <f>BK1561</f>
        <v>0</v>
      </c>
      <c r="K1561" s="206"/>
      <c r="L1561" s="211"/>
      <c r="M1561" s="212"/>
      <c r="N1561" s="213"/>
      <c r="O1561" s="213"/>
      <c r="P1561" s="214">
        <f>SUM(P1562:P1594)</f>
        <v>0</v>
      </c>
      <c r="Q1561" s="213"/>
      <c r="R1561" s="214">
        <f>SUM(R1562:R1594)</f>
        <v>13.013738539999999</v>
      </c>
      <c r="S1561" s="213"/>
      <c r="T1561" s="215">
        <f>SUM(T1562:T1594)</f>
        <v>0</v>
      </c>
      <c r="U1561" s="12"/>
      <c r="V1561" s="12"/>
      <c r="W1561" s="12"/>
      <c r="X1561" s="12"/>
      <c r="Y1561" s="12"/>
      <c r="Z1561" s="12"/>
      <c r="AA1561" s="12"/>
      <c r="AB1561" s="12"/>
      <c r="AC1561" s="12"/>
      <c r="AD1561" s="12"/>
      <c r="AE1561" s="12"/>
      <c r="AR1561" s="216" t="s">
        <v>120</v>
      </c>
      <c r="AT1561" s="217" t="s">
        <v>76</v>
      </c>
      <c r="AU1561" s="217" t="s">
        <v>85</v>
      </c>
      <c r="AY1561" s="216" t="s">
        <v>292</v>
      </c>
      <c r="BK1561" s="218">
        <f>SUM(BK1562:BK1594)</f>
        <v>0</v>
      </c>
    </row>
    <row r="1562" s="2" customFormat="1" ht="24.15" customHeight="1">
      <c r="A1562" s="39"/>
      <c r="B1562" s="40"/>
      <c r="C1562" s="221" t="s">
        <v>1926</v>
      </c>
      <c r="D1562" s="221" t="s">
        <v>294</v>
      </c>
      <c r="E1562" s="222" t="s">
        <v>1927</v>
      </c>
      <c r="F1562" s="223" t="s">
        <v>1928</v>
      </c>
      <c r="G1562" s="224" t="s">
        <v>307</v>
      </c>
      <c r="H1562" s="225">
        <v>5.5</v>
      </c>
      <c r="I1562" s="226"/>
      <c r="J1562" s="227">
        <f>ROUND(I1562*H1562,2)</f>
        <v>0</v>
      </c>
      <c r="K1562" s="223" t="s">
        <v>298</v>
      </c>
      <c r="L1562" s="45"/>
      <c r="M1562" s="228" t="s">
        <v>1</v>
      </c>
      <c r="N1562" s="229" t="s">
        <v>43</v>
      </c>
      <c r="O1562" s="92"/>
      <c r="P1562" s="230">
        <f>O1562*H1562</f>
        <v>0</v>
      </c>
      <c r="Q1562" s="230">
        <v>0.012659999999999999</v>
      </c>
      <c r="R1562" s="230">
        <f>Q1562*H1562</f>
        <v>0.069629999999999997</v>
      </c>
      <c r="S1562" s="230">
        <v>0</v>
      </c>
      <c r="T1562" s="231">
        <f>S1562*H1562</f>
        <v>0</v>
      </c>
      <c r="U1562" s="39"/>
      <c r="V1562" s="39"/>
      <c r="W1562" s="39"/>
      <c r="X1562" s="39"/>
      <c r="Y1562" s="39"/>
      <c r="Z1562" s="39"/>
      <c r="AA1562" s="39"/>
      <c r="AB1562" s="39"/>
      <c r="AC1562" s="39"/>
      <c r="AD1562" s="39"/>
      <c r="AE1562" s="39"/>
      <c r="AR1562" s="232" t="s">
        <v>438</v>
      </c>
      <c r="AT1562" s="232" t="s">
        <v>294</v>
      </c>
      <c r="AU1562" s="232" t="s">
        <v>120</v>
      </c>
      <c r="AY1562" s="18" t="s">
        <v>292</v>
      </c>
      <c r="BE1562" s="233">
        <f>IF(N1562="základní",J1562,0)</f>
        <v>0</v>
      </c>
      <c r="BF1562" s="233">
        <f>IF(N1562="snížená",J1562,0)</f>
        <v>0</v>
      </c>
      <c r="BG1562" s="233">
        <f>IF(N1562="zákl. přenesená",J1562,0)</f>
        <v>0</v>
      </c>
      <c r="BH1562" s="233">
        <f>IF(N1562="sníž. přenesená",J1562,0)</f>
        <v>0</v>
      </c>
      <c r="BI1562" s="233">
        <f>IF(N1562="nulová",J1562,0)</f>
        <v>0</v>
      </c>
      <c r="BJ1562" s="18" t="s">
        <v>120</v>
      </c>
      <c r="BK1562" s="233">
        <f>ROUND(I1562*H1562,2)</f>
        <v>0</v>
      </c>
      <c r="BL1562" s="18" t="s">
        <v>438</v>
      </c>
      <c r="BM1562" s="232" t="s">
        <v>1929</v>
      </c>
    </row>
    <row r="1563" s="2" customFormat="1" ht="33" customHeight="1">
      <c r="A1563" s="39"/>
      <c r="B1563" s="40"/>
      <c r="C1563" s="221" t="s">
        <v>1930</v>
      </c>
      <c r="D1563" s="221" t="s">
        <v>294</v>
      </c>
      <c r="E1563" s="222" t="s">
        <v>1931</v>
      </c>
      <c r="F1563" s="223" t="s">
        <v>1932</v>
      </c>
      <c r="G1563" s="224" t="s">
        <v>297</v>
      </c>
      <c r="H1563" s="225">
        <v>340.42399999999998</v>
      </c>
      <c r="I1563" s="226"/>
      <c r="J1563" s="227">
        <f>ROUND(I1563*H1563,2)</f>
        <v>0</v>
      </c>
      <c r="K1563" s="223" t="s">
        <v>298</v>
      </c>
      <c r="L1563" s="45"/>
      <c r="M1563" s="228" t="s">
        <v>1</v>
      </c>
      <c r="N1563" s="229" t="s">
        <v>43</v>
      </c>
      <c r="O1563" s="92"/>
      <c r="P1563" s="230">
        <f>O1563*H1563</f>
        <v>0</v>
      </c>
      <c r="Q1563" s="230">
        <v>0.03696</v>
      </c>
      <c r="R1563" s="230">
        <f>Q1563*H1563</f>
        <v>12.582071039999999</v>
      </c>
      <c r="S1563" s="230">
        <v>0</v>
      </c>
      <c r="T1563" s="231">
        <f>S1563*H1563</f>
        <v>0</v>
      </c>
      <c r="U1563" s="39"/>
      <c r="V1563" s="39"/>
      <c r="W1563" s="39"/>
      <c r="X1563" s="39"/>
      <c r="Y1563" s="39"/>
      <c r="Z1563" s="39"/>
      <c r="AA1563" s="39"/>
      <c r="AB1563" s="39"/>
      <c r="AC1563" s="39"/>
      <c r="AD1563" s="39"/>
      <c r="AE1563" s="39"/>
      <c r="AR1563" s="232" t="s">
        <v>438</v>
      </c>
      <c r="AT1563" s="232" t="s">
        <v>294</v>
      </c>
      <c r="AU1563" s="232" t="s">
        <v>120</v>
      </c>
      <c r="AY1563" s="18" t="s">
        <v>292</v>
      </c>
      <c r="BE1563" s="233">
        <f>IF(N1563="základní",J1563,0)</f>
        <v>0</v>
      </c>
      <c r="BF1563" s="233">
        <f>IF(N1563="snížená",J1563,0)</f>
        <v>0</v>
      </c>
      <c r="BG1563" s="233">
        <f>IF(N1563="zákl. přenesená",J1563,0)</f>
        <v>0</v>
      </c>
      <c r="BH1563" s="233">
        <f>IF(N1563="sníž. přenesená",J1563,0)</f>
        <v>0</v>
      </c>
      <c r="BI1563" s="233">
        <f>IF(N1563="nulová",J1563,0)</f>
        <v>0</v>
      </c>
      <c r="BJ1563" s="18" t="s">
        <v>120</v>
      </c>
      <c r="BK1563" s="233">
        <f>ROUND(I1563*H1563,2)</f>
        <v>0</v>
      </c>
      <c r="BL1563" s="18" t="s">
        <v>438</v>
      </c>
      <c r="BM1563" s="232" t="s">
        <v>1933</v>
      </c>
    </row>
    <row r="1564" s="13" customFormat="1">
      <c r="A1564" s="13"/>
      <c r="B1564" s="234"/>
      <c r="C1564" s="235"/>
      <c r="D1564" s="236" t="s">
        <v>301</v>
      </c>
      <c r="E1564" s="237" t="s">
        <v>1</v>
      </c>
      <c r="F1564" s="238" t="s">
        <v>1599</v>
      </c>
      <c r="G1564" s="235"/>
      <c r="H1564" s="237" t="s">
        <v>1</v>
      </c>
      <c r="I1564" s="239"/>
      <c r="J1564" s="235"/>
      <c r="K1564" s="235"/>
      <c r="L1564" s="240"/>
      <c r="M1564" s="241"/>
      <c r="N1564" s="242"/>
      <c r="O1564" s="242"/>
      <c r="P1564" s="242"/>
      <c r="Q1564" s="242"/>
      <c r="R1564" s="242"/>
      <c r="S1564" s="242"/>
      <c r="T1564" s="243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4" t="s">
        <v>301</v>
      </c>
      <c r="AU1564" s="244" t="s">
        <v>120</v>
      </c>
      <c r="AV1564" s="13" t="s">
        <v>85</v>
      </c>
      <c r="AW1564" s="13" t="s">
        <v>32</v>
      </c>
      <c r="AX1564" s="13" t="s">
        <v>77</v>
      </c>
      <c r="AY1564" s="244" t="s">
        <v>292</v>
      </c>
    </row>
    <row r="1565" s="14" customFormat="1">
      <c r="A1565" s="14"/>
      <c r="B1565" s="245"/>
      <c r="C1565" s="246"/>
      <c r="D1565" s="236" t="s">
        <v>301</v>
      </c>
      <c r="E1565" s="247" t="s">
        <v>1</v>
      </c>
      <c r="F1565" s="248" t="s">
        <v>1633</v>
      </c>
      <c r="G1565" s="246"/>
      <c r="H1565" s="249">
        <v>58.613999999999997</v>
      </c>
      <c r="I1565" s="250"/>
      <c r="J1565" s="246"/>
      <c r="K1565" s="246"/>
      <c r="L1565" s="251"/>
      <c r="M1565" s="252"/>
      <c r="N1565" s="253"/>
      <c r="O1565" s="253"/>
      <c r="P1565" s="253"/>
      <c r="Q1565" s="253"/>
      <c r="R1565" s="253"/>
      <c r="S1565" s="253"/>
      <c r="T1565" s="254"/>
      <c r="U1565" s="14"/>
      <c r="V1565" s="14"/>
      <c r="W1565" s="14"/>
      <c r="X1565" s="14"/>
      <c r="Y1565" s="14"/>
      <c r="Z1565" s="14"/>
      <c r="AA1565" s="14"/>
      <c r="AB1565" s="14"/>
      <c r="AC1565" s="14"/>
      <c r="AD1565" s="14"/>
      <c r="AE1565" s="14"/>
      <c r="AT1565" s="255" t="s">
        <v>301</v>
      </c>
      <c r="AU1565" s="255" t="s">
        <v>120</v>
      </c>
      <c r="AV1565" s="14" t="s">
        <v>120</v>
      </c>
      <c r="AW1565" s="14" t="s">
        <v>32</v>
      </c>
      <c r="AX1565" s="14" t="s">
        <v>77</v>
      </c>
      <c r="AY1565" s="255" t="s">
        <v>292</v>
      </c>
    </row>
    <row r="1566" s="14" customFormat="1">
      <c r="A1566" s="14"/>
      <c r="B1566" s="245"/>
      <c r="C1566" s="246"/>
      <c r="D1566" s="236" t="s">
        <v>301</v>
      </c>
      <c r="E1566" s="247" t="s">
        <v>1</v>
      </c>
      <c r="F1566" s="248" t="s">
        <v>1635</v>
      </c>
      <c r="G1566" s="246"/>
      <c r="H1566" s="249">
        <v>58.613999999999997</v>
      </c>
      <c r="I1566" s="250"/>
      <c r="J1566" s="246"/>
      <c r="K1566" s="246"/>
      <c r="L1566" s="251"/>
      <c r="M1566" s="252"/>
      <c r="N1566" s="253"/>
      <c r="O1566" s="253"/>
      <c r="P1566" s="253"/>
      <c r="Q1566" s="253"/>
      <c r="R1566" s="253"/>
      <c r="S1566" s="253"/>
      <c r="T1566" s="254"/>
      <c r="U1566" s="14"/>
      <c r="V1566" s="14"/>
      <c r="W1566" s="14"/>
      <c r="X1566" s="14"/>
      <c r="Y1566" s="14"/>
      <c r="Z1566" s="14"/>
      <c r="AA1566" s="14"/>
      <c r="AB1566" s="14"/>
      <c r="AC1566" s="14"/>
      <c r="AD1566" s="14"/>
      <c r="AE1566" s="14"/>
      <c r="AT1566" s="255" t="s">
        <v>301</v>
      </c>
      <c r="AU1566" s="255" t="s">
        <v>120</v>
      </c>
      <c r="AV1566" s="14" t="s">
        <v>120</v>
      </c>
      <c r="AW1566" s="14" t="s">
        <v>32</v>
      </c>
      <c r="AX1566" s="14" t="s">
        <v>77</v>
      </c>
      <c r="AY1566" s="255" t="s">
        <v>292</v>
      </c>
    </row>
    <row r="1567" s="14" customFormat="1">
      <c r="A1567" s="14"/>
      <c r="B1567" s="245"/>
      <c r="C1567" s="246"/>
      <c r="D1567" s="236" t="s">
        <v>301</v>
      </c>
      <c r="E1567" s="247" t="s">
        <v>1</v>
      </c>
      <c r="F1567" s="248" t="s">
        <v>1637</v>
      </c>
      <c r="G1567" s="246"/>
      <c r="H1567" s="249">
        <v>55.759</v>
      </c>
      <c r="I1567" s="250"/>
      <c r="J1567" s="246"/>
      <c r="K1567" s="246"/>
      <c r="L1567" s="251"/>
      <c r="M1567" s="252"/>
      <c r="N1567" s="253"/>
      <c r="O1567" s="253"/>
      <c r="P1567" s="253"/>
      <c r="Q1567" s="253"/>
      <c r="R1567" s="253"/>
      <c r="S1567" s="253"/>
      <c r="T1567" s="254"/>
      <c r="U1567" s="14"/>
      <c r="V1567" s="14"/>
      <c r="W1567" s="14"/>
      <c r="X1567" s="14"/>
      <c r="Y1567" s="14"/>
      <c r="Z1567" s="14"/>
      <c r="AA1567" s="14"/>
      <c r="AB1567" s="14"/>
      <c r="AC1567" s="14"/>
      <c r="AD1567" s="14"/>
      <c r="AE1567" s="14"/>
      <c r="AT1567" s="255" t="s">
        <v>301</v>
      </c>
      <c r="AU1567" s="255" t="s">
        <v>120</v>
      </c>
      <c r="AV1567" s="14" t="s">
        <v>120</v>
      </c>
      <c r="AW1567" s="14" t="s">
        <v>32</v>
      </c>
      <c r="AX1567" s="14" t="s">
        <v>77</v>
      </c>
      <c r="AY1567" s="255" t="s">
        <v>292</v>
      </c>
    </row>
    <row r="1568" s="14" customFormat="1">
      <c r="A1568" s="14"/>
      <c r="B1568" s="245"/>
      <c r="C1568" s="246"/>
      <c r="D1568" s="236" t="s">
        <v>301</v>
      </c>
      <c r="E1568" s="247" t="s">
        <v>1</v>
      </c>
      <c r="F1568" s="248" t="s">
        <v>1639</v>
      </c>
      <c r="G1568" s="246"/>
      <c r="H1568" s="249">
        <v>55.759</v>
      </c>
      <c r="I1568" s="250"/>
      <c r="J1568" s="246"/>
      <c r="K1568" s="246"/>
      <c r="L1568" s="251"/>
      <c r="M1568" s="252"/>
      <c r="N1568" s="253"/>
      <c r="O1568" s="253"/>
      <c r="P1568" s="253"/>
      <c r="Q1568" s="253"/>
      <c r="R1568" s="253"/>
      <c r="S1568" s="253"/>
      <c r="T1568" s="254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5" t="s">
        <v>301</v>
      </c>
      <c r="AU1568" s="255" t="s">
        <v>120</v>
      </c>
      <c r="AV1568" s="14" t="s">
        <v>120</v>
      </c>
      <c r="AW1568" s="14" t="s">
        <v>32</v>
      </c>
      <c r="AX1568" s="14" t="s">
        <v>77</v>
      </c>
      <c r="AY1568" s="255" t="s">
        <v>292</v>
      </c>
    </row>
    <row r="1569" s="16" customFormat="1">
      <c r="A1569" s="16"/>
      <c r="B1569" s="267"/>
      <c r="C1569" s="268"/>
      <c r="D1569" s="236" t="s">
        <v>301</v>
      </c>
      <c r="E1569" s="269" t="s">
        <v>1</v>
      </c>
      <c r="F1569" s="270" t="s">
        <v>316</v>
      </c>
      <c r="G1569" s="268"/>
      <c r="H1569" s="271">
        <v>228.74600000000001</v>
      </c>
      <c r="I1569" s="272"/>
      <c r="J1569" s="268"/>
      <c r="K1569" s="268"/>
      <c r="L1569" s="273"/>
      <c r="M1569" s="274"/>
      <c r="N1569" s="275"/>
      <c r="O1569" s="275"/>
      <c r="P1569" s="275"/>
      <c r="Q1569" s="275"/>
      <c r="R1569" s="275"/>
      <c r="S1569" s="275"/>
      <c r="T1569" s="276"/>
      <c r="U1569" s="16"/>
      <c r="V1569" s="16"/>
      <c r="W1569" s="16"/>
      <c r="X1569" s="16"/>
      <c r="Y1569" s="16"/>
      <c r="Z1569" s="16"/>
      <c r="AA1569" s="16"/>
      <c r="AB1569" s="16"/>
      <c r="AC1569" s="16"/>
      <c r="AD1569" s="16"/>
      <c r="AE1569" s="16"/>
      <c r="AT1569" s="277" t="s">
        <v>301</v>
      </c>
      <c r="AU1569" s="277" t="s">
        <v>120</v>
      </c>
      <c r="AV1569" s="16" t="s">
        <v>317</v>
      </c>
      <c r="AW1569" s="16" t="s">
        <v>32</v>
      </c>
      <c r="AX1569" s="16" t="s">
        <v>77</v>
      </c>
      <c r="AY1569" s="277" t="s">
        <v>292</v>
      </c>
    </row>
    <row r="1570" s="13" customFormat="1">
      <c r="A1570" s="13"/>
      <c r="B1570" s="234"/>
      <c r="C1570" s="235"/>
      <c r="D1570" s="236" t="s">
        <v>301</v>
      </c>
      <c r="E1570" s="237" t="s">
        <v>1</v>
      </c>
      <c r="F1570" s="238" t="s">
        <v>1610</v>
      </c>
      <c r="G1570" s="235"/>
      <c r="H1570" s="237" t="s">
        <v>1</v>
      </c>
      <c r="I1570" s="239"/>
      <c r="J1570" s="235"/>
      <c r="K1570" s="235"/>
      <c r="L1570" s="240"/>
      <c r="M1570" s="241"/>
      <c r="N1570" s="242"/>
      <c r="O1570" s="242"/>
      <c r="P1570" s="242"/>
      <c r="Q1570" s="242"/>
      <c r="R1570" s="242"/>
      <c r="S1570" s="242"/>
      <c r="T1570" s="243"/>
      <c r="U1570" s="13"/>
      <c r="V1570" s="13"/>
      <c r="W1570" s="13"/>
      <c r="X1570" s="13"/>
      <c r="Y1570" s="13"/>
      <c r="Z1570" s="13"/>
      <c r="AA1570" s="13"/>
      <c r="AB1570" s="13"/>
      <c r="AC1570" s="13"/>
      <c r="AD1570" s="13"/>
      <c r="AE1570" s="13"/>
      <c r="AT1570" s="244" t="s">
        <v>301</v>
      </c>
      <c r="AU1570" s="244" t="s">
        <v>120</v>
      </c>
      <c r="AV1570" s="13" t="s">
        <v>85</v>
      </c>
      <c r="AW1570" s="13" t="s">
        <v>32</v>
      </c>
      <c r="AX1570" s="13" t="s">
        <v>77</v>
      </c>
      <c r="AY1570" s="244" t="s">
        <v>292</v>
      </c>
    </row>
    <row r="1571" s="14" customFormat="1">
      <c r="A1571" s="14"/>
      <c r="B1571" s="245"/>
      <c r="C1571" s="246"/>
      <c r="D1571" s="236" t="s">
        <v>301</v>
      </c>
      <c r="E1571" s="247" t="s">
        <v>1</v>
      </c>
      <c r="F1571" s="248" t="s">
        <v>1934</v>
      </c>
      <c r="G1571" s="246"/>
      <c r="H1571" s="249">
        <v>12.33</v>
      </c>
      <c r="I1571" s="250"/>
      <c r="J1571" s="246"/>
      <c r="K1571" s="246"/>
      <c r="L1571" s="251"/>
      <c r="M1571" s="252"/>
      <c r="N1571" s="253"/>
      <c r="O1571" s="253"/>
      <c r="P1571" s="253"/>
      <c r="Q1571" s="253"/>
      <c r="R1571" s="253"/>
      <c r="S1571" s="253"/>
      <c r="T1571" s="254"/>
      <c r="U1571" s="14"/>
      <c r="V1571" s="14"/>
      <c r="W1571" s="14"/>
      <c r="X1571" s="14"/>
      <c r="Y1571" s="14"/>
      <c r="Z1571" s="14"/>
      <c r="AA1571" s="14"/>
      <c r="AB1571" s="14"/>
      <c r="AC1571" s="14"/>
      <c r="AD1571" s="14"/>
      <c r="AE1571" s="14"/>
      <c r="AT1571" s="255" t="s">
        <v>301</v>
      </c>
      <c r="AU1571" s="255" t="s">
        <v>120</v>
      </c>
      <c r="AV1571" s="14" t="s">
        <v>120</v>
      </c>
      <c r="AW1571" s="14" t="s">
        <v>32</v>
      </c>
      <c r="AX1571" s="14" t="s">
        <v>77</v>
      </c>
      <c r="AY1571" s="255" t="s">
        <v>292</v>
      </c>
    </row>
    <row r="1572" s="14" customFormat="1">
      <c r="A1572" s="14"/>
      <c r="B1572" s="245"/>
      <c r="C1572" s="246"/>
      <c r="D1572" s="236" t="s">
        <v>301</v>
      </c>
      <c r="E1572" s="247" t="s">
        <v>1</v>
      </c>
      <c r="F1572" s="248" t="s">
        <v>1935</v>
      </c>
      <c r="G1572" s="246"/>
      <c r="H1572" s="249">
        <v>20.25</v>
      </c>
      <c r="I1572" s="250"/>
      <c r="J1572" s="246"/>
      <c r="K1572" s="246"/>
      <c r="L1572" s="251"/>
      <c r="M1572" s="252"/>
      <c r="N1572" s="253"/>
      <c r="O1572" s="253"/>
      <c r="P1572" s="253"/>
      <c r="Q1572" s="253"/>
      <c r="R1572" s="253"/>
      <c r="S1572" s="253"/>
      <c r="T1572" s="254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5" t="s">
        <v>301</v>
      </c>
      <c r="AU1572" s="255" t="s">
        <v>120</v>
      </c>
      <c r="AV1572" s="14" t="s">
        <v>120</v>
      </c>
      <c r="AW1572" s="14" t="s">
        <v>32</v>
      </c>
      <c r="AX1572" s="14" t="s">
        <v>77</v>
      </c>
      <c r="AY1572" s="255" t="s">
        <v>292</v>
      </c>
    </row>
    <row r="1573" s="16" customFormat="1">
      <c r="A1573" s="16"/>
      <c r="B1573" s="267"/>
      <c r="C1573" s="268"/>
      <c r="D1573" s="236" t="s">
        <v>301</v>
      </c>
      <c r="E1573" s="269" t="s">
        <v>1</v>
      </c>
      <c r="F1573" s="270" t="s">
        <v>316</v>
      </c>
      <c r="G1573" s="268"/>
      <c r="H1573" s="271">
        <v>32.579999999999998</v>
      </c>
      <c r="I1573" s="272"/>
      <c r="J1573" s="268"/>
      <c r="K1573" s="268"/>
      <c r="L1573" s="273"/>
      <c r="M1573" s="274"/>
      <c r="N1573" s="275"/>
      <c r="O1573" s="275"/>
      <c r="P1573" s="275"/>
      <c r="Q1573" s="275"/>
      <c r="R1573" s="275"/>
      <c r="S1573" s="275"/>
      <c r="T1573" s="276"/>
      <c r="U1573" s="16"/>
      <c r="V1573" s="16"/>
      <c r="W1573" s="16"/>
      <c r="X1573" s="16"/>
      <c r="Y1573" s="16"/>
      <c r="Z1573" s="16"/>
      <c r="AA1573" s="16"/>
      <c r="AB1573" s="16"/>
      <c r="AC1573" s="16"/>
      <c r="AD1573" s="16"/>
      <c r="AE1573" s="16"/>
      <c r="AT1573" s="277" t="s">
        <v>301</v>
      </c>
      <c r="AU1573" s="277" t="s">
        <v>120</v>
      </c>
      <c r="AV1573" s="16" t="s">
        <v>317</v>
      </c>
      <c r="AW1573" s="16" t="s">
        <v>32</v>
      </c>
      <c r="AX1573" s="16" t="s">
        <v>77</v>
      </c>
      <c r="AY1573" s="277" t="s">
        <v>292</v>
      </c>
    </row>
    <row r="1574" s="13" customFormat="1">
      <c r="A1574" s="13"/>
      <c r="B1574" s="234"/>
      <c r="C1574" s="235"/>
      <c r="D1574" s="236" t="s">
        <v>301</v>
      </c>
      <c r="E1574" s="237" t="s">
        <v>1</v>
      </c>
      <c r="F1574" s="238" t="s">
        <v>1613</v>
      </c>
      <c r="G1574" s="235"/>
      <c r="H1574" s="237" t="s">
        <v>1</v>
      </c>
      <c r="I1574" s="239"/>
      <c r="J1574" s="235"/>
      <c r="K1574" s="235"/>
      <c r="L1574" s="240"/>
      <c r="M1574" s="241"/>
      <c r="N1574" s="242"/>
      <c r="O1574" s="242"/>
      <c r="P1574" s="242"/>
      <c r="Q1574" s="242"/>
      <c r="R1574" s="242"/>
      <c r="S1574" s="242"/>
      <c r="T1574" s="243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T1574" s="244" t="s">
        <v>301</v>
      </c>
      <c r="AU1574" s="244" t="s">
        <v>120</v>
      </c>
      <c r="AV1574" s="13" t="s">
        <v>85</v>
      </c>
      <c r="AW1574" s="13" t="s">
        <v>32</v>
      </c>
      <c r="AX1574" s="13" t="s">
        <v>77</v>
      </c>
      <c r="AY1574" s="244" t="s">
        <v>292</v>
      </c>
    </row>
    <row r="1575" s="14" customFormat="1">
      <c r="A1575" s="14"/>
      <c r="B1575" s="245"/>
      <c r="C1575" s="246"/>
      <c r="D1575" s="236" t="s">
        <v>301</v>
      </c>
      <c r="E1575" s="247" t="s">
        <v>1</v>
      </c>
      <c r="F1575" s="248" t="s">
        <v>1936</v>
      </c>
      <c r="G1575" s="246"/>
      <c r="H1575" s="249">
        <v>7.718</v>
      </c>
      <c r="I1575" s="250"/>
      <c r="J1575" s="246"/>
      <c r="K1575" s="246"/>
      <c r="L1575" s="251"/>
      <c r="M1575" s="252"/>
      <c r="N1575" s="253"/>
      <c r="O1575" s="253"/>
      <c r="P1575" s="253"/>
      <c r="Q1575" s="253"/>
      <c r="R1575" s="253"/>
      <c r="S1575" s="253"/>
      <c r="T1575" s="254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55" t="s">
        <v>301</v>
      </c>
      <c r="AU1575" s="255" t="s">
        <v>120</v>
      </c>
      <c r="AV1575" s="14" t="s">
        <v>120</v>
      </c>
      <c r="AW1575" s="14" t="s">
        <v>32</v>
      </c>
      <c r="AX1575" s="14" t="s">
        <v>77</v>
      </c>
      <c r="AY1575" s="255" t="s">
        <v>292</v>
      </c>
    </row>
    <row r="1576" s="14" customFormat="1">
      <c r="A1576" s="14"/>
      <c r="B1576" s="245"/>
      <c r="C1576" s="246"/>
      <c r="D1576" s="236" t="s">
        <v>301</v>
      </c>
      <c r="E1576" s="247" t="s">
        <v>1</v>
      </c>
      <c r="F1576" s="248" t="s">
        <v>1937</v>
      </c>
      <c r="G1576" s="246"/>
      <c r="H1576" s="249">
        <v>7.718</v>
      </c>
      <c r="I1576" s="250"/>
      <c r="J1576" s="246"/>
      <c r="K1576" s="246"/>
      <c r="L1576" s="251"/>
      <c r="M1576" s="252"/>
      <c r="N1576" s="253"/>
      <c r="O1576" s="253"/>
      <c r="P1576" s="253"/>
      <c r="Q1576" s="253"/>
      <c r="R1576" s="253"/>
      <c r="S1576" s="253"/>
      <c r="T1576" s="254"/>
      <c r="U1576" s="14"/>
      <c r="V1576" s="14"/>
      <c r="W1576" s="14"/>
      <c r="X1576" s="14"/>
      <c r="Y1576" s="14"/>
      <c r="Z1576" s="14"/>
      <c r="AA1576" s="14"/>
      <c r="AB1576" s="14"/>
      <c r="AC1576" s="14"/>
      <c r="AD1576" s="14"/>
      <c r="AE1576" s="14"/>
      <c r="AT1576" s="255" t="s">
        <v>301</v>
      </c>
      <c r="AU1576" s="255" t="s">
        <v>120</v>
      </c>
      <c r="AV1576" s="14" t="s">
        <v>120</v>
      </c>
      <c r="AW1576" s="14" t="s">
        <v>32</v>
      </c>
      <c r="AX1576" s="14" t="s">
        <v>77</v>
      </c>
      <c r="AY1576" s="255" t="s">
        <v>292</v>
      </c>
    </row>
    <row r="1577" s="14" customFormat="1">
      <c r="A1577" s="14"/>
      <c r="B1577" s="245"/>
      <c r="C1577" s="246"/>
      <c r="D1577" s="236" t="s">
        <v>301</v>
      </c>
      <c r="E1577" s="247" t="s">
        <v>1</v>
      </c>
      <c r="F1577" s="248" t="s">
        <v>1938</v>
      </c>
      <c r="G1577" s="246"/>
      <c r="H1577" s="249">
        <v>7.718</v>
      </c>
      <c r="I1577" s="250"/>
      <c r="J1577" s="246"/>
      <c r="K1577" s="246"/>
      <c r="L1577" s="251"/>
      <c r="M1577" s="252"/>
      <c r="N1577" s="253"/>
      <c r="O1577" s="253"/>
      <c r="P1577" s="253"/>
      <c r="Q1577" s="253"/>
      <c r="R1577" s="253"/>
      <c r="S1577" s="253"/>
      <c r="T1577" s="254"/>
      <c r="U1577" s="14"/>
      <c r="V1577" s="14"/>
      <c r="W1577" s="14"/>
      <c r="X1577" s="14"/>
      <c r="Y1577" s="14"/>
      <c r="Z1577" s="14"/>
      <c r="AA1577" s="14"/>
      <c r="AB1577" s="14"/>
      <c r="AC1577" s="14"/>
      <c r="AD1577" s="14"/>
      <c r="AE1577" s="14"/>
      <c r="AT1577" s="255" t="s">
        <v>301</v>
      </c>
      <c r="AU1577" s="255" t="s">
        <v>120</v>
      </c>
      <c r="AV1577" s="14" t="s">
        <v>120</v>
      </c>
      <c r="AW1577" s="14" t="s">
        <v>32</v>
      </c>
      <c r="AX1577" s="14" t="s">
        <v>77</v>
      </c>
      <c r="AY1577" s="255" t="s">
        <v>292</v>
      </c>
    </row>
    <row r="1578" s="14" customFormat="1">
      <c r="A1578" s="14"/>
      <c r="B1578" s="245"/>
      <c r="C1578" s="246"/>
      <c r="D1578" s="236" t="s">
        <v>301</v>
      </c>
      <c r="E1578" s="247" t="s">
        <v>1</v>
      </c>
      <c r="F1578" s="248" t="s">
        <v>1939</v>
      </c>
      <c r="G1578" s="246"/>
      <c r="H1578" s="249">
        <v>7.718</v>
      </c>
      <c r="I1578" s="250"/>
      <c r="J1578" s="246"/>
      <c r="K1578" s="246"/>
      <c r="L1578" s="251"/>
      <c r="M1578" s="252"/>
      <c r="N1578" s="253"/>
      <c r="O1578" s="253"/>
      <c r="P1578" s="253"/>
      <c r="Q1578" s="253"/>
      <c r="R1578" s="253"/>
      <c r="S1578" s="253"/>
      <c r="T1578" s="254"/>
      <c r="U1578" s="14"/>
      <c r="V1578" s="14"/>
      <c r="W1578" s="14"/>
      <c r="X1578" s="14"/>
      <c r="Y1578" s="14"/>
      <c r="Z1578" s="14"/>
      <c r="AA1578" s="14"/>
      <c r="AB1578" s="14"/>
      <c r="AC1578" s="14"/>
      <c r="AD1578" s="14"/>
      <c r="AE1578" s="14"/>
      <c r="AT1578" s="255" t="s">
        <v>301</v>
      </c>
      <c r="AU1578" s="255" t="s">
        <v>120</v>
      </c>
      <c r="AV1578" s="14" t="s">
        <v>120</v>
      </c>
      <c r="AW1578" s="14" t="s">
        <v>32</v>
      </c>
      <c r="AX1578" s="14" t="s">
        <v>77</v>
      </c>
      <c r="AY1578" s="255" t="s">
        <v>292</v>
      </c>
    </row>
    <row r="1579" s="16" customFormat="1">
      <c r="A1579" s="16"/>
      <c r="B1579" s="267"/>
      <c r="C1579" s="268"/>
      <c r="D1579" s="236" t="s">
        <v>301</v>
      </c>
      <c r="E1579" s="269" t="s">
        <v>1</v>
      </c>
      <c r="F1579" s="270" t="s">
        <v>316</v>
      </c>
      <c r="G1579" s="268"/>
      <c r="H1579" s="271">
        <v>30.872</v>
      </c>
      <c r="I1579" s="272"/>
      <c r="J1579" s="268"/>
      <c r="K1579" s="268"/>
      <c r="L1579" s="273"/>
      <c r="M1579" s="274"/>
      <c r="N1579" s="275"/>
      <c r="O1579" s="275"/>
      <c r="P1579" s="275"/>
      <c r="Q1579" s="275"/>
      <c r="R1579" s="275"/>
      <c r="S1579" s="275"/>
      <c r="T1579" s="276"/>
      <c r="U1579" s="16"/>
      <c r="V1579" s="16"/>
      <c r="W1579" s="16"/>
      <c r="X1579" s="16"/>
      <c r="Y1579" s="16"/>
      <c r="Z1579" s="16"/>
      <c r="AA1579" s="16"/>
      <c r="AB1579" s="16"/>
      <c r="AC1579" s="16"/>
      <c r="AD1579" s="16"/>
      <c r="AE1579" s="16"/>
      <c r="AT1579" s="277" t="s">
        <v>301</v>
      </c>
      <c r="AU1579" s="277" t="s">
        <v>120</v>
      </c>
      <c r="AV1579" s="16" t="s">
        <v>317</v>
      </c>
      <c r="AW1579" s="16" t="s">
        <v>32</v>
      </c>
      <c r="AX1579" s="16" t="s">
        <v>77</v>
      </c>
      <c r="AY1579" s="277" t="s">
        <v>292</v>
      </c>
    </row>
    <row r="1580" s="13" customFormat="1">
      <c r="A1580" s="13"/>
      <c r="B1580" s="234"/>
      <c r="C1580" s="235"/>
      <c r="D1580" s="236" t="s">
        <v>301</v>
      </c>
      <c r="E1580" s="237" t="s">
        <v>1</v>
      </c>
      <c r="F1580" s="238" t="s">
        <v>1618</v>
      </c>
      <c r="G1580" s="235"/>
      <c r="H1580" s="237" t="s">
        <v>1</v>
      </c>
      <c r="I1580" s="239"/>
      <c r="J1580" s="235"/>
      <c r="K1580" s="235"/>
      <c r="L1580" s="240"/>
      <c r="M1580" s="241"/>
      <c r="N1580" s="242"/>
      <c r="O1580" s="242"/>
      <c r="P1580" s="242"/>
      <c r="Q1580" s="242"/>
      <c r="R1580" s="242"/>
      <c r="S1580" s="242"/>
      <c r="T1580" s="243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44" t="s">
        <v>301</v>
      </c>
      <c r="AU1580" s="244" t="s">
        <v>120</v>
      </c>
      <c r="AV1580" s="13" t="s">
        <v>85</v>
      </c>
      <c r="AW1580" s="13" t="s">
        <v>32</v>
      </c>
      <c r="AX1580" s="13" t="s">
        <v>77</v>
      </c>
      <c r="AY1580" s="244" t="s">
        <v>292</v>
      </c>
    </row>
    <row r="1581" s="14" customFormat="1">
      <c r="A1581" s="14"/>
      <c r="B1581" s="245"/>
      <c r="C1581" s="246"/>
      <c r="D1581" s="236" t="s">
        <v>301</v>
      </c>
      <c r="E1581" s="247" t="s">
        <v>1</v>
      </c>
      <c r="F1581" s="248" t="s">
        <v>1940</v>
      </c>
      <c r="G1581" s="246"/>
      <c r="H1581" s="249">
        <v>4.6200000000000001</v>
      </c>
      <c r="I1581" s="250"/>
      <c r="J1581" s="246"/>
      <c r="K1581" s="246"/>
      <c r="L1581" s="251"/>
      <c r="M1581" s="252"/>
      <c r="N1581" s="253"/>
      <c r="O1581" s="253"/>
      <c r="P1581" s="253"/>
      <c r="Q1581" s="253"/>
      <c r="R1581" s="253"/>
      <c r="S1581" s="253"/>
      <c r="T1581" s="254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55" t="s">
        <v>301</v>
      </c>
      <c r="AU1581" s="255" t="s">
        <v>120</v>
      </c>
      <c r="AV1581" s="14" t="s">
        <v>120</v>
      </c>
      <c r="AW1581" s="14" t="s">
        <v>32</v>
      </c>
      <c r="AX1581" s="14" t="s">
        <v>77</v>
      </c>
      <c r="AY1581" s="255" t="s">
        <v>292</v>
      </c>
    </row>
    <row r="1582" s="14" customFormat="1">
      <c r="A1582" s="14"/>
      <c r="B1582" s="245"/>
      <c r="C1582" s="246"/>
      <c r="D1582" s="236" t="s">
        <v>301</v>
      </c>
      <c r="E1582" s="247" t="s">
        <v>1</v>
      </c>
      <c r="F1582" s="248" t="s">
        <v>1941</v>
      </c>
      <c r="G1582" s="246"/>
      <c r="H1582" s="249">
        <v>26.446000000000002</v>
      </c>
      <c r="I1582" s="250"/>
      <c r="J1582" s="246"/>
      <c r="K1582" s="246"/>
      <c r="L1582" s="251"/>
      <c r="M1582" s="252"/>
      <c r="N1582" s="253"/>
      <c r="O1582" s="253"/>
      <c r="P1582" s="253"/>
      <c r="Q1582" s="253"/>
      <c r="R1582" s="253"/>
      <c r="S1582" s="253"/>
      <c r="T1582" s="254"/>
      <c r="U1582" s="14"/>
      <c r="V1582" s="14"/>
      <c r="W1582" s="14"/>
      <c r="X1582" s="14"/>
      <c r="Y1582" s="14"/>
      <c r="Z1582" s="14"/>
      <c r="AA1582" s="14"/>
      <c r="AB1582" s="14"/>
      <c r="AC1582" s="14"/>
      <c r="AD1582" s="14"/>
      <c r="AE1582" s="14"/>
      <c r="AT1582" s="255" t="s">
        <v>301</v>
      </c>
      <c r="AU1582" s="255" t="s">
        <v>120</v>
      </c>
      <c r="AV1582" s="14" t="s">
        <v>120</v>
      </c>
      <c r="AW1582" s="14" t="s">
        <v>32</v>
      </c>
      <c r="AX1582" s="14" t="s">
        <v>77</v>
      </c>
      <c r="AY1582" s="255" t="s">
        <v>292</v>
      </c>
    </row>
    <row r="1583" s="16" customFormat="1">
      <c r="A1583" s="16"/>
      <c r="B1583" s="267"/>
      <c r="C1583" s="268"/>
      <c r="D1583" s="236" t="s">
        <v>301</v>
      </c>
      <c r="E1583" s="269" t="s">
        <v>1</v>
      </c>
      <c r="F1583" s="270" t="s">
        <v>316</v>
      </c>
      <c r="G1583" s="268"/>
      <c r="H1583" s="271">
        <v>31.065999999999999</v>
      </c>
      <c r="I1583" s="272"/>
      <c r="J1583" s="268"/>
      <c r="K1583" s="268"/>
      <c r="L1583" s="273"/>
      <c r="M1583" s="274"/>
      <c r="N1583" s="275"/>
      <c r="O1583" s="275"/>
      <c r="P1583" s="275"/>
      <c r="Q1583" s="275"/>
      <c r="R1583" s="275"/>
      <c r="S1583" s="275"/>
      <c r="T1583" s="276"/>
      <c r="U1583" s="16"/>
      <c r="V1583" s="16"/>
      <c r="W1583" s="16"/>
      <c r="X1583" s="16"/>
      <c r="Y1583" s="16"/>
      <c r="Z1583" s="16"/>
      <c r="AA1583" s="16"/>
      <c r="AB1583" s="16"/>
      <c r="AC1583" s="16"/>
      <c r="AD1583" s="16"/>
      <c r="AE1583" s="16"/>
      <c r="AT1583" s="277" t="s">
        <v>301</v>
      </c>
      <c r="AU1583" s="277" t="s">
        <v>120</v>
      </c>
      <c r="AV1583" s="16" t="s">
        <v>317</v>
      </c>
      <c r="AW1583" s="16" t="s">
        <v>32</v>
      </c>
      <c r="AX1583" s="16" t="s">
        <v>77</v>
      </c>
      <c r="AY1583" s="277" t="s">
        <v>292</v>
      </c>
    </row>
    <row r="1584" s="13" customFormat="1">
      <c r="A1584" s="13"/>
      <c r="B1584" s="234"/>
      <c r="C1584" s="235"/>
      <c r="D1584" s="236" t="s">
        <v>301</v>
      </c>
      <c r="E1584" s="237" t="s">
        <v>1</v>
      </c>
      <c r="F1584" s="238" t="s">
        <v>1942</v>
      </c>
      <c r="G1584" s="235"/>
      <c r="H1584" s="237" t="s">
        <v>1</v>
      </c>
      <c r="I1584" s="239"/>
      <c r="J1584" s="235"/>
      <c r="K1584" s="235"/>
      <c r="L1584" s="240"/>
      <c r="M1584" s="241"/>
      <c r="N1584" s="242"/>
      <c r="O1584" s="242"/>
      <c r="P1584" s="242"/>
      <c r="Q1584" s="242"/>
      <c r="R1584" s="242"/>
      <c r="S1584" s="242"/>
      <c r="T1584" s="243"/>
      <c r="U1584" s="13"/>
      <c r="V1584" s="13"/>
      <c r="W1584" s="13"/>
      <c r="X1584" s="13"/>
      <c r="Y1584" s="13"/>
      <c r="Z1584" s="13"/>
      <c r="AA1584" s="13"/>
      <c r="AB1584" s="13"/>
      <c r="AC1584" s="13"/>
      <c r="AD1584" s="13"/>
      <c r="AE1584" s="13"/>
      <c r="AT1584" s="244" t="s">
        <v>301</v>
      </c>
      <c r="AU1584" s="244" t="s">
        <v>120</v>
      </c>
      <c r="AV1584" s="13" t="s">
        <v>85</v>
      </c>
      <c r="AW1584" s="13" t="s">
        <v>32</v>
      </c>
      <c r="AX1584" s="13" t="s">
        <v>77</v>
      </c>
      <c r="AY1584" s="244" t="s">
        <v>292</v>
      </c>
    </row>
    <row r="1585" s="14" customFormat="1">
      <c r="A1585" s="14"/>
      <c r="B1585" s="245"/>
      <c r="C1585" s="246"/>
      <c r="D1585" s="236" t="s">
        <v>301</v>
      </c>
      <c r="E1585" s="247" t="s">
        <v>1</v>
      </c>
      <c r="F1585" s="248" t="s">
        <v>1943</v>
      </c>
      <c r="G1585" s="246"/>
      <c r="H1585" s="249">
        <v>17.16</v>
      </c>
      <c r="I1585" s="250"/>
      <c r="J1585" s="246"/>
      <c r="K1585" s="246"/>
      <c r="L1585" s="251"/>
      <c r="M1585" s="252"/>
      <c r="N1585" s="253"/>
      <c r="O1585" s="253"/>
      <c r="P1585" s="253"/>
      <c r="Q1585" s="253"/>
      <c r="R1585" s="253"/>
      <c r="S1585" s="253"/>
      <c r="T1585" s="254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55" t="s">
        <v>301</v>
      </c>
      <c r="AU1585" s="255" t="s">
        <v>120</v>
      </c>
      <c r="AV1585" s="14" t="s">
        <v>120</v>
      </c>
      <c r="AW1585" s="14" t="s">
        <v>32</v>
      </c>
      <c r="AX1585" s="14" t="s">
        <v>77</v>
      </c>
      <c r="AY1585" s="255" t="s">
        <v>292</v>
      </c>
    </row>
    <row r="1586" s="16" customFormat="1">
      <c r="A1586" s="16"/>
      <c r="B1586" s="267"/>
      <c r="C1586" s="268"/>
      <c r="D1586" s="236" t="s">
        <v>301</v>
      </c>
      <c r="E1586" s="269" t="s">
        <v>1</v>
      </c>
      <c r="F1586" s="270" t="s">
        <v>316</v>
      </c>
      <c r="G1586" s="268"/>
      <c r="H1586" s="271">
        <v>17.16</v>
      </c>
      <c r="I1586" s="272"/>
      <c r="J1586" s="268"/>
      <c r="K1586" s="268"/>
      <c r="L1586" s="273"/>
      <c r="M1586" s="274"/>
      <c r="N1586" s="275"/>
      <c r="O1586" s="275"/>
      <c r="P1586" s="275"/>
      <c r="Q1586" s="275"/>
      <c r="R1586" s="275"/>
      <c r="S1586" s="275"/>
      <c r="T1586" s="276"/>
      <c r="U1586" s="16"/>
      <c r="V1586" s="16"/>
      <c r="W1586" s="16"/>
      <c r="X1586" s="16"/>
      <c r="Y1586" s="16"/>
      <c r="Z1586" s="16"/>
      <c r="AA1586" s="16"/>
      <c r="AB1586" s="16"/>
      <c r="AC1586" s="16"/>
      <c r="AD1586" s="16"/>
      <c r="AE1586" s="16"/>
      <c r="AT1586" s="277" t="s">
        <v>301</v>
      </c>
      <c r="AU1586" s="277" t="s">
        <v>120</v>
      </c>
      <c r="AV1586" s="16" t="s">
        <v>317</v>
      </c>
      <c r="AW1586" s="16" t="s">
        <v>32</v>
      </c>
      <c r="AX1586" s="16" t="s">
        <v>77</v>
      </c>
      <c r="AY1586" s="277" t="s">
        <v>292</v>
      </c>
    </row>
    <row r="1587" s="15" customFormat="1">
      <c r="A1587" s="15"/>
      <c r="B1587" s="256"/>
      <c r="C1587" s="257"/>
      <c r="D1587" s="236" t="s">
        <v>301</v>
      </c>
      <c r="E1587" s="258" t="s">
        <v>1</v>
      </c>
      <c r="F1587" s="259" t="s">
        <v>304</v>
      </c>
      <c r="G1587" s="257"/>
      <c r="H1587" s="260">
        <v>340.42399999999998</v>
      </c>
      <c r="I1587" s="261"/>
      <c r="J1587" s="257"/>
      <c r="K1587" s="257"/>
      <c r="L1587" s="262"/>
      <c r="M1587" s="263"/>
      <c r="N1587" s="264"/>
      <c r="O1587" s="264"/>
      <c r="P1587" s="264"/>
      <c r="Q1587" s="264"/>
      <c r="R1587" s="264"/>
      <c r="S1587" s="264"/>
      <c r="T1587" s="265"/>
      <c r="U1587" s="15"/>
      <c r="V1587" s="15"/>
      <c r="W1587" s="15"/>
      <c r="X1587" s="15"/>
      <c r="Y1587" s="15"/>
      <c r="Z1587" s="15"/>
      <c r="AA1587" s="15"/>
      <c r="AB1587" s="15"/>
      <c r="AC1587" s="15"/>
      <c r="AD1587" s="15"/>
      <c r="AE1587" s="15"/>
      <c r="AT1587" s="266" t="s">
        <v>301</v>
      </c>
      <c r="AU1587" s="266" t="s">
        <v>120</v>
      </c>
      <c r="AV1587" s="15" t="s">
        <v>299</v>
      </c>
      <c r="AW1587" s="15" t="s">
        <v>32</v>
      </c>
      <c r="AX1587" s="15" t="s">
        <v>85</v>
      </c>
      <c r="AY1587" s="266" t="s">
        <v>292</v>
      </c>
    </row>
    <row r="1588" s="2" customFormat="1" ht="24.15" customHeight="1">
      <c r="A1588" s="39"/>
      <c r="B1588" s="40"/>
      <c r="C1588" s="221" t="s">
        <v>1944</v>
      </c>
      <c r="D1588" s="221" t="s">
        <v>294</v>
      </c>
      <c r="E1588" s="222" t="s">
        <v>1945</v>
      </c>
      <c r="F1588" s="223" t="s">
        <v>1946</v>
      </c>
      <c r="G1588" s="224" t="s">
        <v>297</v>
      </c>
      <c r="H1588" s="225">
        <v>26.329999999999998</v>
      </c>
      <c r="I1588" s="226"/>
      <c r="J1588" s="227">
        <f>ROUND(I1588*H1588,2)</f>
        <v>0</v>
      </c>
      <c r="K1588" s="223" t="s">
        <v>298</v>
      </c>
      <c r="L1588" s="45"/>
      <c r="M1588" s="228" t="s">
        <v>1</v>
      </c>
      <c r="N1588" s="229" t="s">
        <v>43</v>
      </c>
      <c r="O1588" s="92"/>
      <c r="P1588" s="230">
        <f>O1588*H1588</f>
        <v>0</v>
      </c>
      <c r="Q1588" s="230">
        <v>0</v>
      </c>
      <c r="R1588" s="230">
        <f>Q1588*H1588</f>
        <v>0</v>
      </c>
      <c r="S1588" s="230">
        <v>0</v>
      </c>
      <c r="T1588" s="231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32" t="s">
        <v>438</v>
      </c>
      <c r="AT1588" s="232" t="s">
        <v>294</v>
      </c>
      <c r="AU1588" s="232" t="s">
        <v>120</v>
      </c>
      <c r="AY1588" s="18" t="s">
        <v>292</v>
      </c>
      <c r="BE1588" s="233">
        <f>IF(N1588="základní",J1588,0)</f>
        <v>0</v>
      </c>
      <c r="BF1588" s="233">
        <f>IF(N1588="snížená",J1588,0)</f>
        <v>0</v>
      </c>
      <c r="BG1588" s="233">
        <f>IF(N1588="zákl. přenesená",J1588,0)</f>
        <v>0</v>
      </c>
      <c r="BH1588" s="233">
        <f>IF(N1588="sníž. přenesená",J1588,0)</f>
        <v>0</v>
      </c>
      <c r="BI1588" s="233">
        <f>IF(N1588="nulová",J1588,0)</f>
        <v>0</v>
      </c>
      <c r="BJ1588" s="18" t="s">
        <v>120</v>
      </c>
      <c r="BK1588" s="233">
        <f>ROUND(I1588*H1588,2)</f>
        <v>0</v>
      </c>
      <c r="BL1588" s="18" t="s">
        <v>438</v>
      </c>
      <c r="BM1588" s="232" t="s">
        <v>1947</v>
      </c>
    </row>
    <row r="1589" s="13" customFormat="1">
      <c r="A1589" s="13"/>
      <c r="B1589" s="234"/>
      <c r="C1589" s="235"/>
      <c r="D1589" s="236" t="s">
        <v>301</v>
      </c>
      <c r="E1589" s="237" t="s">
        <v>1</v>
      </c>
      <c r="F1589" s="238" t="s">
        <v>1948</v>
      </c>
      <c r="G1589" s="235"/>
      <c r="H1589" s="237" t="s">
        <v>1</v>
      </c>
      <c r="I1589" s="239"/>
      <c r="J1589" s="235"/>
      <c r="K1589" s="235"/>
      <c r="L1589" s="240"/>
      <c r="M1589" s="241"/>
      <c r="N1589" s="242"/>
      <c r="O1589" s="242"/>
      <c r="P1589" s="242"/>
      <c r="Q1589" s="242"/>
      <c r="R1589" s="242"/>
      <c r="S1589" s="242"/>
      <c r="T1589" s="243"/>
      <c r="U1589" s="13"/>
      <c r="V1589" s="13"/>
      <c r="W1589" s="13"/>
      <c r="X1589" s="13"/>
      <c r="Y1589" s="13"/>
      <c r="Z1589" s="13"/>
      <c r="AA1589" s="13"/>
      <c r="AB1589" s="13"/>
      <c r="AC1589" s="13"/>
      <c r="AD1589" s="13"/>
      <c r="AE1589" s="13"/>
      <c r="AT1589" s="244" t="s">
        <v>301</v>
      </c>
      <c r="AU1589" s="244" t="s">
        <v>120</v>
      </c>
      <c r="AV1589" s="13" t="s">
        <v>85</v>
      </c>
      <c r="AW1589" s="13" t="s">
        <v>32</v>
      </c>
      <c r="AX1589" s="13" t="s">
        <v>77</v>
      </c>
      <c r="AY1589" s="244" t="s">
        <v>292</v>
      </c>
    </row>
    <row r="1590" s="13" customFormat="1">
      <c r="A1590" s="13"/>
      <c r="B1590" s="234"/>
      <c r="C1590" s="235"/>
      <c r="D1590" s="236" t="s">
        <v>301</v>
      </c>
      <c r="E1590" s="237" t="s">
        <v>1</v>
      </c>
      <c r="F1590" s="238" t="s">
        <v>1949</v>
      </c>
      <c r="G1590" s="235"/>
      <c r="H1590" s="237" t="s">
        <v>1</v>
      </c>
      <c r="I1590" s="239"/>
      <c r="J1590" s="235"/>
      <c r="K1590" s="235"/>
      <c r="L1590" s="240"/>
      <c r="M1590" s="241"/>
      <c r="N1590" s="242"/>
      <c r="O1590" s="242"/>
      <c r="P1590" s="242"/>
      <c r="Q1590" s="242"/>
      <c r="R1590" s="242"/>
      <c r="S1590" s="242"/>
      <c r="T1590" s="243"/>
      <c r="U1590" s="13"/>
      <c r="V1590" s="13"/>
      <c r="W1590" s="13"/>
      <c r="X1590" s="13"/>
      <c r="Y1590" s="13"/>
      <c r="Z1590" s="13"/>
      <c r="AA1590" s="13"/>
      <c r="AB1590" s="13"/>
      <c r="AC1590" s="13"/>
      <c r="AD1590" s="13"/>
      <c r="AE1590" s="13"/>
      <c r="AT1590" s="244" t="s">
        <v>301</v>
      </c>
      <c r="AU1590" s="244" t="s">
        <v>120</v>
      </c>
      <c r="AV1590" s="13" t="s">
        <v>85</v>
      </c>
      <c r="AW1590" s="13" t="s">
        <v>32</v>
      </c>
      <c r="AX1590" s="13" t="s">
        <v>77</v>
      </c>
      <c r="AY1590" s="244" t="s">
        <v>292</v>
      </c>
    </row>
    <row r="1591" s="14" customFormat="1">
      <c r="A1591" s="14"/>
      <c r="B1591" s="245"/>
      <c r="C1591" s="246"/>
      <c r="D1591" s="236" t="s">
        <v>301</v>
      </c>
      <c r="E1591" s="247" t="s">
        <v>1</v>
      </c>
      <c r="F1591" s="248" t="s">
        <v>1950</v>
      </c>
      <c r="G1591" s="246"/>
      <c r="H1591" s="249">
        <v>26.329999999999998</v>
      </c>
      <c r="I1591" s="250"/>
      <c r="J1591" s="246"/>
      <c r="K1591" s="246"/>
      <c r="L1591" s="251"/>
      <c r="M1591" s="252"/>
      <c r="N1591" s="253"/>
      <c r="O1591" s="253"/>
      <c r="P1591" s="253"/>
      <c r="Q1591" s="253"/>
      <c r="R1591" s="253"/>
      <c r="S1591" s="253"/>
      <c r="T1591" s="254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5" t="s">
        <v>301</v>
      </c>
      <c r="AU1591" s="255" t="s">
        <v>120</v>
      </c>
      <c r="AV1591" s="14" t="s">
        <v>120</v>
      </c>
      <c r="AW1591" s="14" t="s">
        <v>32</v>
      </c>
      <c r="AX1591" s="14" t="s">
        <v>85</v>
      </c>
      <c r="AY1591" s="255" t="s">
        <v>292</v>
      </c>
    </row>
    <row r="1592" s="2" customFormat="1" ht="24.15" customHeight="1">
      <c r="A1592" s="39"/>
      <c r="B1592" s="40"/>
      <c r="C1592" s="278" t="s">
        <v>1951</v>
      </c>
      <c r="D1592" s="278" t="s">
        <v>626</v>
      </c>
      <c r="E1592" s="279" t="s">
        <v>1952</v>
      </c>
      <c r="F1592" s="280" t="s">
        <v>1953</v>
      </c>
      <c r="G1592" s="281" t="s">
        <v>297</v>
      </c>
      <c r="H1592" s="282">
        <v>28.963000000000001</v>
      </c>
      <c r="I1592" s="283"/>
      <c r="J1592" s="284">
        <f>ROUND(I1592*H1592,2)</f>
        <v>0</v>
      </c>
      <c r="K1592" s="280" t="s">
        <v>298</v>
      </c>
      <c r="L1592" s="285"/>
      <c r="M1592" s="286" t="s">
        <v>1</v>
      </c>
      <c r="N1592" s="287" t="s">
        <v>43</v>
      </c>
      <c r="O1592" s="92"/>
      <c r="P1592" s="230">
        <f>O1592*H1592</f>
        <v>0</v>
      </c>
      <c r="Q1592" s="230">
        <v>0.012500000000000001</v>
      </c>
      <c r="R1592" s="230">
        <f>Q1592*H1592</f>
        <v>0.36203750000000001</v>
      </c>
      <c r="S1592" s="230">
        <v>0</v>
      </c>
      <c r="T1592" s="231">
        <f>S1592*H1592</f>
        <v>0</v>
      </c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R1592" s="232" t="s">
        <v>573</v>
      </c>
      <c r="AT1592" s="232" t="s">
        <v>626</v>
      </c>
      <c r="AU1592" s="232" t="s">
        <v>120</v>
      </c>
      <c r="AY1592" s="18" t="s">
        <v>292</v>
      </c>
      <c r="BE1592" s="233">
        <f>IF(N1592="základní",J1592,0)</f>
        <v>0</v>
      </c>
      <c r="BF1592" s="233">
        <f>IF(N1592="snížená",J1592,0)</f>
        <v>0</v>
      </c>
      <c r="BG1592" s="233">
        <f>IF(N1592="zákl. přenesená",J1592,0)</f>
        <v>0</v>
      </c>
      <c r="BH1592" s="233">
        <f>IF(N1592="sníž. přenesená",J1592,0)</f>
        <v>0</v>
      </c>
      <c r="BI1592" s="233">
        <f>IF(N1592="nulová",J1592,0)</f>
        <v>0</v>
      </c>
      <c r="BJ1592" s="18" t="s">
        <v>120</v>
      </c>
      <c r="BK1592" s="233">
        <f>ROUND(I1592*H1592,2)</f>
        <v>0</v>
      </c>
      <c r="BL1592" s="18" t="s">
        <v>438</v>
      </c>
      <c r="BM1592" s="232" t="s">
        <v>1954</v>
      </c>
    </row>
    <row r="1593" s="14" customFormat="1">
      <c r="A1593" s="14"/>
      <c r="B1593" s="245"/>
      <c r="C1593" s="246"/>
      <c r="D1593" s="236" t="s">
        <v>301</v>
      </c>
      <c r="E1593" s="246"/>
      <c r="F1593" s="248" t="s">
        <v>1955</v>
      </c>
      <c r="G1593" s="246"/>
      <c r="H1593" s="249">
        <v>28.963000000000001</v>
      </c>
      <c r="I1593" s="250"/>
      <c r="J1593" s="246"/>
      <c r="K1593" s="246"/>
      <c r="L1593" s="251"/>
      <c r="M1593" s="252"/>
      <c r="N1593" s="253"/>
      <c r="O1593" s="253"/>
      <c r="P1593" s="253"/>
      <c r="Q1593" s="253"/>
      <c r="R1593" s="253"/>
      <c r="S1593" s="253"/>
      <c r="T1593" s="254"/>
      <c r="U1593" s="14"/>
      <c r="V1593" s="14"/>
      <c r="W1593" s="14"/>
      <c r="X1593" s="14"/>
      <c r="Y1593" s="14"/>
      <c r="Z1593" s="14"/>
      <c r="AA1593" s="14"/>
      <c r="AB1593" s="14"/>
      <c r="AC1593" s="14"/>
      <c r="AD1593" s="14"/>
      <c r="AE1593" s="14"/>
      <c r="AT1593" s="255" t="s">
        <v>301</v>
      </c>
      <c r="AU1593" s="255" t="s">
        <v>120</v>
      </c>
      <c r="AV1593" s="14" t="s">
        <v>120</v>
      </c>
      <c r="AW1593" s="14" t="s">
        <v>4</v>
      </c>
      <c r="AX1593" s="14" t="s">
        <v>85</v>
      </c>
      <c r="AY1593" s="255" t="s">
        <v>292</v>
      </c>
    </row>
    <row r="1594" s="2" customFormat="1" ht="24.15" customHeight="1">
      <c r="A1594" s="39"/>
      <c r="B1594" s="40"/>
      <c r="C1594" s="221" t="s">
        <v>1956</v>
      </c>
      <c r="D1594" s="221" t="s">
        <v>294</v>
      </c>
      <c r="E1594" s="222" t="s">
        <v>1957</v>
      </c>
      <c r="F1594" s="223" t="s">
        <v>1958</v>
      </c>
      <c r="G1594" s="224" t="s">
        <v>365</v>
      </c>
      <c r="H1594" s="225">
        <v>35.973999999999997</v>
      </c>
      <c r="I1594" s="226"/>
      <c r="J1594" s="227">
        <f>ROUND(I1594*H1594,2)</f>
        <v>0</v>
      </c>
      <c r="K1594" s="223" t="s">
        <v>298</v>
      </c>
      <c r="L1594" s="45"/>
      <c r="M1594" s="228" t="s">
        <v>1</v>
      </c>
      <c r="N1594" s="229" t="s">
        <v>43</v>
      </c>
      <c r="O1594" s="92"/>
      <c r="P1594" s="230">
        <f>O1594*H1594</f>
        <v>0</v>
      </c>
      <c r="Q1594" s="230">
        <v>0</v>
      </c>
      <c r="R1594" s="230">
        <f>Q1594*H1594</f>
        <v>0</v>
      </c>
      <c r="S1594" s="230">
        <v>0</v>
      </c>
      <c r="T1594" s="231">
        <f>S1594*H1594</f>
        <v>0</v>
      </c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R1594" s="232" t="s">
        <v>438</v>
      </c>
      <c r="AT1594" s="232" t="s">
        <v>294</v>
      </c>
      <c r="AU1594" s="232" t="s">
        <v>120</v>
      </c>
      <c r="AY1594" s="18" t="s">
        <v>292</v>
      </c>
      <c r="BE1594" s="233">
        <f>IF(N1594="základní",J1594,0)</f>
        <v>0</v>
      </c>
      <c r="BF1594" s="233">
        <f>IF(N1594="snížená",J1594,0)</f>
        <v>0</v>
      </c>
      <c r="BG1594" s="233">
        <f>IF(N1594="zákl. přenesená",J1594,0)</f>
        <v>0</v>
      </c>
      <c r="BH1594" s="233">
        <f>IF(N1594="sníž. přenesená",J1594,0)</f>
        <v>0</v>
      </c>
      <c r="BI1594" s="233">
        <f>IF(N1594="nulová",J1594,0)</f>
        <v>0</v>
      </c>
      <c r="BJ1594" s="18" t="s">
        <v>120</v>
      </c>
      <c r="BK1594" s="233">
        <f>ROUND(I1594*H1594,2)</f>
        <v>0</v>
      </c>
      <c r="BL1594" s="18" t="s">
        <v>438</v>
      </c>
      <c r="BM1594" s="232" t="s">
        <v>1959</v>
      </c>
    </row>
    <row r="1595" s="12" customFormat="1" ht="22.8" customHeight="1">
      <c r="A1595" s="12"/>
      <c r="B1595" s="205"/>
      <c r="C1595" s="206"/>
      <c r="D1595" s="207" t="s">
        <v>76</v>
      </c>
      <c r="E1595" s="219" t="s">
        <v>1960</v>
      </c>
      <c r="F1595" s="219" t="s">
        <v>1961</v>
      </c>
      <c r="G1595" s="206"/>
      <c r="H1595" s="206"/>
      <c r="I1595" s="209"/>
      <c r="J1595" s="220">
        <f>BK1595</f>
        <v>0</v>
      </c>
      <c r="K1595" s="206"/>
      <c r="L1595" s="211"/>
      <c r="M1595" s="212"/>
      <c r="N1595" s="213"/>
      <c r="O1595" s="213"/>
      <c r="P1595" s="214">
        <f>SUM(P1596:P1810)</f>
        <v>0</v>
      </c>
      <c r="Q1595" s="213"/>
      <c r="R1595" s="214">
        <f>SUM(R1596:R1810)</f>
        <v>40.072346099999997</v>
      </c>
      <c r="S1595" s="213"/>
      <c r="T1595" s="215">
        <f>SUM(T1596:T1810)</f>
        <v>0</v>
      </c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R1595" s="216" t="s">
        <v>120</v>
      </c>
      <c r="AT1595" s="217" t="s">
        <v>76</v>
      </c>
      <c r="AU1595" s="217" t="s">
        <v>85</v>
      </c>
      <c r="AY1595" s="216" t="s">
        <v>292</v>
      </c>
      <c r="BK1595" s="218">
        <f>SUM(BK1596:BK1810)</f>
        <v>0</v>
      </c>
    </row>
    <row r="1596" s="2" customFormat="1" ht="21.75" customHeight="1">
      <c r="A1596" s="39"/>
      <c r="B1596" s="40"/>
      <c r="C1596" s="221" t="s">
        <v>1962</v>
      </c>
      <c r="D1596" s="221" t="s">
        <v>294</v>
      </c>
      <c r="E1596" s="222" t="s">
        <v>1963</v>
      </c>
      <c r="F1596" s="223" t="s">
        <v>1964</v>
      </c>
      <c r="G1596" s="224" t="s">
        <v>297</v>
      </c>
      <c r="H1596" s="225">
        <v>81.900000000000006</v>
      </c>
      <c r="I1596" s="226"/>
      <c r="J1596" s="227">
        <f>ROUND(I1596*H1596,2)</f>
        <v>0</v>
      </c>
      <c r="K1596" s="223" t="s">
        <v>298</v>
      </c>
      <c r="L1596" s="45"/>
      <c r="M1596" s="228" t="s">
        <v>1</v>
      </c>
      <c r="N1596" s="229" t="s">
        <v>43</v>
      </c>
      <c r="O1596" s="92"/>
      <c r="P1596" s="230">
        <f>O1596*H1596</f>
        <v>0</v>
      </c>
      <c r="Q1596" s="230">
        <v>0.0039100000000000003</v>
      </c>
      <c r="R1596" s="230">
        <f>Q1596*H1596</f>
        <v>0.32022900000000004</v>
      </c>
      <c r="S1596" s="230">
        <v>0</v>
      </c>
      <c r="T1596" s="231">
        <f>S1596*H1596</f>
        <v>0</v>
      </c>
      <c r="U1596" s="39"/>
      <c r="V1596" s="39"/>
      <c r="W1596" s="39"/>
      <c r="X1596" s="39"/>
      <c r="Y1596" s="39"/>
      <c r="Z1596" s="39"/>
      <c r="AA1596" s="39"/>
      <c r="AB1596" s="39"/>
      <c r="AC1596" s="39"/>
      <c r="AD1596" s="39"/>
      <c r="AE1596" s="39"/>
      <c r="AR1596" s="232" t="s">
        <v>299</v>
      </c>
      <c r="AT1596" s="232" t="s">
        <v>294</v>
      </c>
      <c r="AU1596" s="232" t="s">
        <v>120</v>
      </c>
      <c r="AY1596" s="18" t="s">
        <v>292</v>
      </c>
      <c r="BE1596" s="233">
        <f>IF(N1596="základní",J1596,0)</f>
        <v>0</v>
      </c>
      <c r="BF1596" s="233">
        <f>IF(N1596="snížená",J1596,0)</f>
        <v>0</v>
      </c>
      <c r="BG1596" s="233">
        <f>IF(N1596="zákl. přenesená",J1596,0)</f>
        <v>0</v>
      </c>
      <c r="BH1596" s="233">
        <f>IF(N1596="sníž. přenesená",J1596,0)</f>
        <v>0</v>
      </c>
      <c r="BI1596" s="233">
        <f>IF(N1596="nulová",J1596,0)</f>
        <v>0</v>
      </c>
      <c r="BJ1596" s="18" t="s">
        <v>120</v>
      </c>
      <c r="BK1596" s="233">
        <f>ROUND(I1596*H1596,2)</f>
        <v>0</v>
      </c>
      <c r="BL1596" s="18" t="s">
        <v>299</v>
      </c>
      <c r="BM1596" s="232" t="s">
        <v>1965</v>
      </c>
    </row>
    <row r="1597" s="13" customFormat="1">
      <c r="A1597" s="13"/>
      <c r="B1597" s="234"/>
      <c r="C1597" s="235"/>
      <c r="D1597" s="236" t="s">
        <v>301</v>
      </c>
      <c r="E1597" s="237" t="s">
        <v>1</v>
      </c>
      <c r="F1597" s="238" t="s">
        <v>1221</v>
      </c>
      <c r="G1597" s="235"/>
      <c r="H1597" s="237" t="s">
        <v>1</v>
      </c>
      <c r="I1597" s="239"/>
      <c r="J1597" s="235"/>
      <c r="K1597" s="235"/>
      <c r="L1597" s="240"/>
      <c r="M1597" s="241"/>
      <c r="N1597" s="242"/>
      <c r="O1597" s="242"/>
      <c r="P1597" s="242"/>
      <c r="Q1597" s="242"/>
      <c r="R1597" s="242"/>
      <c r="S1597" s="242"/>
      <c r="T1597" s="243"/>
      <c r="U1597" s="13"/>
      <c r="V1597" s="13"/>
      <c r="W1597" s="13"/>
      <c r="X1597" s="13"/>
      <c r="Y1597" s="13"/>
      <c r="Z1597" s="13"/>
      <c r="AA1597" s="13"/>
      <c r="AB1597" s="13"/>
      <c r="AC1597" s="13"/>
      <c r="AD1597" s="13"/>
      <c r="AE1597" s="13"/>
      <c r="AT1597" s="244" t="s">
        <v>301</v>
      </c>
      <c r="AU1597" s="244" t="s">
        <v>120</v>
      </c>
      <c r="AV1597" s="13" t="s">
        <v>85</v>
      </c>
      <c r="AW1597" s="13" t="s">
        <v>32</v>
      </c>
      <c r="AX1597" s="13" t="s">
        <v>77</v>
      </c>
      <c r="AY1597" s="244" t="s">
        <v>292</v>
      </c>
    </row>
    <row r="1598" s="14" customFormat="1">
      <c r="A1598" s="14"/>
      <c r="B1598" s="245"/>
      <c r="C1598" s="246"/>
      <c r="D1598" s="236" t="s">
        <v>301</v>
      </c>
      <c r="E1598" s="247" t="s">
        <v>1</v>
      </c>
      <c r="F1598" s="248" t="s">
        <v>1966</v>
      </c>
      <c r="G1598" s="246"/>
      <c r="H1598" s="249">
        <v>36</v>
      </c>
      <c r="I1598" s="250"/>
      <c r="J1598" s="246"/>
      <c r="K1598" s="246"/>
      <c r="L1598" s="251"/>
      <c r="M1598" s="252"/>
      <c r="N1598" s="253"/>
      <c r="O1598" s="253"/>
      <c r="P1598" s="253"/>
      <c r="Q1598" s="253"/>
      <c r="R1598" s="253"/>
      <c r="S1598" s="253"/>
      <c r="T1598" s="254"/>
      <c r="U1598" s="14"/>
      <c r="V1598" s="14"/>
      <c r="W1598" s="14"/>
      <c r="X1598" s="14"/>
      <c r="Y1598" s="14"/>
      <c r="Z1598" s="14"/>
      <c r="AA1598" s="14"/>
      <c r="AB1598" s="14"/>
      <c r="AC1598" s="14"/>
      <c r="AD1598" s="14"/>
      <c r="AE1598" s="14"/>
      <c r="AT1598" s="255" t="s">
        <v>301</v>
      </c>
      <c r="AU1598" s="255" t="s">
        <v>120</v>
      </c>
      <c r="AV1598" s="14" t="s">
        <v>120</v>
      </c>
      <c r="AW1598" s="14" t="s">
        <v>32</v>
      </c>
      <c r="AX1598" s="14" t="s">
        <v>77</v>
      </c>
      <c r="AY1598" s="255" t="s">
        <v>292</v>
      </c>
    </row>
    <row r="1599" s="13" customFormat="1">
      <c r="A1599" s="13"/>
      <c r="B1599" s="234"/>
      <c r="C1599" s="235"/>
      <c r="D1599" s="236" t="s">
        <v>301</v>
      </c>
      <c r="E1599" s="237" t="s">
        <v>1</v>
      </c>
      <c r="F1599" s="238" t="s">
        <v>1223</v>
      </c>
      <c r="G1599" s="235"/>
      <c r="H1599" s="237" t="s">
        <v>1</v>
      </c>
      <c r="I1599" s="239"/>
      <c r="J1599" s="235"/>
      <c r="K1599" s="235"/>
      <c r="L1599" s="240"/>
      <c r="M1599" s="241"/>
      <c r="N1599" s="242"/>
      <c r="O1599" s="242"/>
      <c r="P1599" s="242"/>
      <c r="Q1599" s="242"/>
      <c r="R1599" s="242"/>
      <c r="S1599" s="242"/>
      <c r="T1599" s="243"/>
      <c r="U1599" s="13"/>
      <c r="V1599" s="13"/>
      <c r="W1599" s="13"/>
      <c r="X1599" s="13"/>
      <c r="Y1599" s="13"/>
      <c r="Z1599" s="13"/>
      <c r="AA1599" s="13"/>
      <c r="AB1599" s="13"/>
      <c r="AC1599" s="13"/>
      <c r="AD1599" s="13"/>
      <c r="AE1599" s="13"/>
      <c r="AT1599" s="244" t="s">
        <v>301</v>
      </c>
      <c r="AU1599" s="244" t="s">
        <v>120</v>
      </c>
      <c r="AV1599" s="13" t="s">
        <v>85</v>
      </c>
      <c r="AW1599" s="13" t="s">
        <v>32</v>
      </c>
      <c r="AX1599" s="13" t="s">
        <v>77</v>
      </c>
      <c r="AY1599" s="244" t="s">
        <v>292</v>
      </c>
    </row>
    <row r="1600" s="14" customFormat="1">
      <c r="A1600" s="14"/>
      <c r="B1600" s="245"/>
      <c r="C1600" s="246"/>
      <c r="D1600" s="236" t="s">
        <v>301</v>
      </c>
      <c r="E1600" s="247" t="s">
        <v>1</v>
      </c>
      <c r="F1600" s="248" t="s">
        <v>1967</v>
      </c>
      <c r="G1600" s="246"/>
      <c r="H1600" s="249">
        <v>40.799999999999997</v>
      </c>
      <c r="I1600" s="250"/>
      <c r="J1600" s="246"/>
      <c r="K1600" s="246"/>
      <c r="L1600" s="251"/>
      <c r="M1600" s="252"/>
      <c r="N1600" s="253"/>
      <c r="O1600" s="253"/>
      <c r="P1600" s="253"/>
      <c r="Q1600" s="253"/>
      <c r="R1600" s="253"/>
      <c r="S1600" s="253"/>
      <c r="T1600" s="254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5" t="s">
        <v>301</v>
      </c>
      <c r="AU1600" s="255" t="s">
        <v>120</v>
      </c>
      <c r="AV1600" s="14" t="s">
        <v>120</v>
      </c>
      <c r="AW1600" s="14" t="s">
        <v>32</v>
      </c>
      <c r="AX1600" s="14" t="s">
        <v>77</v>
      </c>
      <c r="AY1600" s="255" t="s">
        <v>292</v>
      </c>
    </row>
    <row r="1601" s="13" customFormat="1">
      <c r="A1601" s="13"/>
      <c r="B1601" s="234"/>
      <c r="C1601" s="235"/>
      <c r="D1601" s="236" t="s">
        <v>301</v>
      </c>
      <c r="E1601" s="237" t="s">
        <v>1</v>
      </c>
      <c r="F1601" s="238" t="s">
        <v>1225</v>
      </c>
      <c r="G1601" s="235"/>
      <c r="H1601" s="237" t="s">
        <v>1</v>
      </c>
      <c r="I1601" s="239"/>
      <c r="J1601" s="235"/>
      <c r="K1601" s="235"/>
      <c r="L1601" s="240"/>
      <c r="M1601" s="241"/>
      <c r="N1601" s="242"/>
      <c r="O1601" s="242"/>
      <c r="P1601" s="242"/>
      <c r="Q1601" s="242"/>
      <c r="R1601" s="242"/>
      <c r="S1601" s="242"/>
      <c r="T1601" s="243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44" t="s">
        <v>301</v>
      </c>
      <c r="AU1601" s="244" t="s">
        <v>120</v>
      </c>
      <c r="AV1601" s="13" t="s">
        <v>85</v>
      </c>
      <c r="AW1601" s="13" t="s">
        <v>32</v>
      </c>
      <c r="AX1601" s="13" t="s">
        <v>77</v>
      </c>
      <c r="AY1601" s="244" t="s">
        <v>292</v>
      </c>
    </row>
    <row r="1602" s="14" customFormat="1">
      <c r="A1602" s="14"/>
      <c r="B1602" s="245"/>
      <c r="C1602" s="246"/>
      <c r="D1602" s="236" t="s">
        <v>301</v>
      </c>
      <c r="E1602" s="247" t="s">
        <v>1</v>
      </c>
      <c r="F1602" s="248" t="s">
        <v>1968</v>
      </c>
      <c r="G1602" s="246"/>
      <c r="H1602" s="249">
        <v>5.0999999999999996</v>
      </c>
      <c r="I1602" s="250"/>
      <c r="J1602" s="246"/>
      <c r="K1602" s="246"/>
      <c r="L1602" s="251"/>
      <c r="M1602" s="252"/>
      <c r="N1602" s="253"/>
      <c r="O1602" s="253"/>
      <c r="P1602" s="253"/>
      <c r="Q1602" s="253"/>
      <c r="R1602" s="253"/>
      <c r="S1602" s="253"/>
      <c r="T1602" s="254"/>
      <c r="U1602" s="14"/>
      <c r="V1602" s="14"/>
      <c r="W1602" s="14"/>
      <c r="X1602" s="14"/>
      <c r="Y1602" s="14"/>
      <c r="Z1602" s="14"/>
      <c r="AA1602" s="14"/>
      <c r="AB1602" s="14"/>
      <c r="AC1602" s="14"/>
      <c r="AD1602" s="14"/>
      <c r="AE1602" s="14"/>
      <c r="AT1602" s="255" t="s">
        <v>301</v>
      </c>
      <c r="AU1602" s="255" t="s">
        <v>120</v>
      </c>
      <c r="AV1602" s="14" t="s">
        <v>120</v>
      </c>
      <c r="AW1602" s="14" t="s">
        <v>32</v>
      </c>
      <c r="AX1602" s="14" t="s">
        <v>77</v>
      </c>
      <c r="AY1602" s="255" t="s">
        <v>292</v>
      </c>
    </row>
    <row r="1603" s="15" customFormat="1">
      <c r="A1603" s="15"/>
      <c r="B1603" s="256"/>
      <c r="C1603" s="257"/>
      <c r="D1603" s="236" t="s">
        <v>301</v>
      </c>
      <c r="E1603" s="258" t="s">
        <v>1</v>
      </c>
      <c r="F1603" s="259" t="s">
        <v>304</v>
      </c>
      <c r="G1603" s="257"/>
      <c r="H1603" s="260">
        <v>81.900000000000006</v>
      </c>
      <c r="I1603" s="261"/>
      <c r="J1603" s="257"/>
      <c r="K1603" s="257"/>
      <c r="L1603" s="262"/>
      <c r="M1603" s="263"/>
      <c r="N1603" s="264"/>
      <c r="O1603" s="264"/>
      <c r="P1603" s="264"/>
      <c r="Q1603" s="264"/>
      <c r="R1603" s="264"/>
      <c r="S1603" s="264"/>
      <c r="T1603" s="26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T1603" s="266" t="s">
        <v>301</v>
      </c>
      <c r="AU1603" s="266" t="s">
        <v>120</v>
      </c>
      <c r="AV1603" s="15" t="s">
        <v>299</v>
      </c>
      <c r="AW1603" s="15" t="s">
        <v>32</v>
      </c>
      <c r="AX1603" s="15" t="s">
        <v>85</v>
      </c>
      <c r="AY1603" s="266" t="s">
        <v>292</v>
      </c>
    </row>
    <row r="1604" s="2" customFormat="1" ht="24.15" customHeight="1">
      <c r="A1604" s="39"/>
      <c r="B1604" s="40"/>
      <c r="C1604" s="221" t="s">
        <v>1969</v>
      </c>
      <c r="D1604" s="221" t="s">
        <v>294</v>
      </c>
      <c r="E1604" s="222" t="s">
        <v>1970</v>
      </c>
      <c r="F1604" s="223" t="s">
        <v>1971</v>
      </c>
      <c r="G1604" s="224" t="s">
        <v>297</v>
      </c>
      <c r="H1604" s="225">
        <v>2646.5500000000002</v>
      </c>
      <c r="I1604" s="226"/>
      <c r="J1604" s="227">
        <f>ROUND(I1604*H1604,2)</f>
        <v>0</v>
      </c>
      <c r="K1604" s="223" t="s">
        <v>298</v>
      </c>
      <c r="L1604" s="45"/>
      <c r="M1604" s="228" t="s">
        <v>1</v>
      </c>
      <c r="N1604" s="229" t="s">
        <v>43</v>
      </c>
      <c r="O1604" s="92"/>
      <c r="P1604" s="230">
        <f>O1604*H1604</f>
        <v>0</v>
      </c>
      <c r="Q1604" s="230">
        <v>0.012200000000000001</v>
      </c>
      <c r="R1604" s="230">
        <f>Q1604*H1604</f>
        <v>32.287910000000004</v>
      </c>
      <c r="S1604" s="230">
        <v>0</v>
      </c>
      <c r="T1604" s="231">
        <f>S1604*H1604</f>
        <v>0</v>
      </c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R1604" s="232" t="s">
        <v>438</v>
      </c>
      <c r="AT1604" s="232" t="s">
        <v>294</v>
      </c>
      <c r="AU1604" s="232" t="s">
        <v>120</v>
      </c>
      <c r="AY1604" s="18" t="s">
        <v>292</v>
      </c>
      <c r="BE1604" s="233">
        <f>IF(N1604="základní",J1604,0)</f>
        <v>0</v>
      </c>
      <c r="BF1604" s="233">
        <f>IF(N1604="snížená",J1604,0)</f>
        <v>0</v>
      </c>
      <c r="BG1604" s="233">
        <f>IF(N1604="zákl. přenesená",J1604,0)</f>
        <v>0</v>
      </c>
      <c r="BH1604" s="233">
        <f>IF(N1604="sníž. přenesená",J1604,0)</f>
        <v>0</v>
      </c>
      <c r="BI1604" s="233">
        <f>IF(N1604="nulová",J1604,0)</f>
        <v>0</v>
      </c>
      <c r="BJ1604" s="18" t="s">
        <v>120</v>
      </c>
      <c r="BK1604" s="233">
        <f>ROUND(I1604*H1604,2)</f>
        <v>0</v>
      </c>
      <c r="BL1604" s="18" t="s">
        <v>438</v>
      </c>
      <c r="BM1604" s="232" t="s">
        <v>1972</v>
      </c>
    </row>
    <row r="1605" s="13" customFormat="1">
      <c r="A1605" s="13"/>
      <c r="B1605" s="234"/>
      <c r="C1605" s="235"/>
      <c r="D1605" s="236" t="s">
        <v>301</v>
      </c>
      <c r="E1605" s="237" t="s">
        <v>1</v>
      </c>
      <c r="F1605" s="238" t="s">
        <v>536</v>
      </c>
      <c r="G1605" s="235"/>
      <c r="H1605" s="237" t="s">
        <v>1</v>
      </c>
      <c r="I1605" s="239"/>
      <c r="J1605" s="235"/>
      <c r="K1605" s="235"/>
      <c r="L1605" s="240"/>
      <c r="M1605" s="241"/>
      <c r="N1605" s="242"/>
      <c r="O1605" s="242"/>
      <c r="P1605" s="242"/>
      <c r="Q1605" s="242"/>
      <c r="R1605" s="242"/>
      <c r="S1605" s="242"/>
      <c r="T1605" s="243"/>
      <c r="U1605" s="13"/>
      <c r="V1605" s="13"/>
      <c r="W1605" s="13"/>
      <c r="X1605" s="13"/>
      <c r="Y1605" s="13"/>
      <c r="Z1605" s="13"/>
      <c r="AA1605" s="13"/>
      <c r="AB1605" s="13"/>
      <c r="AC1605" s="13"/>
      <c r="AD1605" s="13"/>
      <c r="AE1605" s="13"/>
      <c r="AT1605" s="244" t="s">
        <v>301</v>
      </c>
      <c r="AU1605" s="244" t="s">
        <v>120</v>
      </c>
      <c r="AV1605" s="13" t="s">
        <v>85</v>
      </c>
      <c r="AW1605" s="13" t="s">
        <v>32</v>
      </c>
      <c r="AX1605" s="13" t="s">
        <v>77</v>
      </c>
      <c r="AY1605" s="244" t="s">
        <v>292</v>
      </c>
    </row>
    <row r="1606" s="14" customFormat="1">
      <c r="A1606" s="14"/>
      <c r="B1606" s="245"/>
      <c r="C1606" s="246"/>
      <c r="D1606" s="236" t="s">
        <v>301</v>
      </c>
      <c r="E1606" s="247" t="s">
        <v>1</v>
      </c>
      <c r="F1606" s="248" t="s">
        <v>1973</v>
      </c>
      <c r="G1606" s="246"/>
      <c r="H1606" s="249">
        <v>163.63</v>
      </c>
      <c r="I1606" s="250"/>
      <c r="J1606" s="246"/>
      <c r="K1606" s="246"/>
      <c r="L1606" s="251"/>
      <c r="M1606" s="252"/>
      <c r="N1606" s="253"/>
      <c r="O1606" s="253"/>
      <c r="P1606" s="253"/>
      <c r="Q1606" s="253"/>
      <c r="R1606" s="253"/>
      <c r="S1606" s="253"/>
      <c r="T1606" s="254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55" t="s">
        <v>301</v>
      </c>
      <c r="AU1606" s="255" t="s">
        <v>120</v>
      </c>
      <c r="AV1606" s="14" t="s">
        <v>120</v>
      </c>
      <c r="AW1606" s="14" t="s">
        <v>32</v>
      </c>
      <c r="AX1606" s="14" t="s">
        <v>77</v>
      </c>
      <c r="AY1606" s="255" t="s">
        <v>292</v>
      </c>
    </row>
    <row r="1607" s="14" customFormat="1">
      <c r="A1607" s="14"/>
      <c r="B1607" s="245"/>
      <c r="C1607" s="246"/>
      <c r="D1607" s="236" t="s">
        <v>301</v>
      </c>
      <c r="E1607" s="247" t="s">
        <v>1</v>
      </c>
      <c r="F1607" s="248" t="s">
        <v>1974</v>
      </c>
      <c r="G1607" s="246"/>
      <c r="H1607" s="249">
        <v>47.560000000000002</v>
      </c>
      <c r="I1607" s="250"/>
      <c r="J1607" s="246"/>
      <c r="K1607" s="246"/>
      <c r="L1607" s="251"/>
      <c r="M1607" s="252"/>
      <c r="N1607" s="253"/>
      <c r="O1607" s="253"/>
      <c r="P1607" s="253"/>
      <c r="Q1607" s="253"/>
      <c r="R1607" s="253"/>
      <c r="S1607" s="253"/>
      <c r="T1607" s="254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55" t="s">
        <v>301</v>
      </c>
      <c r="AU1607" s="255" t="s">
        <v>120</v>
      </c>
      <c r="AV1607" s="14" t="s">
        <v>120</v>
      </c>
      <c r="AW1607" s="14" t="s">
        <v>32</v>
      </c>
      <c r="AX1607" s="14" t="s">
        <v>77</v>
      </c>
      <c r="AY1607" s="255" t="s">
        <v>292</v>
      </c>
    </row>
    <row r="1608" s="14" customFormat="1">
      <c r="A1608" s="14"/>
      <c r="B1608" s="245"/>
      <c r="C1608" s="246"/>
      <c r="D1608" s="236" t="s">
        <v>301</v>
      </c>
      <c r="E1608" s="247" t="s">
        <v>1</v>
      </c>
      <c r="F1608" s="248" t="s">
        <v>1975</v>
      </c>
      <c r="G1608" s="246"/>
      <c r="H1608" s="249">
        <v>8.8599999999999994</v>
      </c>
      <c r="I1608" s="250"/>
      <c r="J1608" s="246"/>
      <c r="K1608" s="246"/>
      <c r="L1608" s="251"/>
      <c r="M1608" s="252"/>
      <c r="N1608" s="253"/>
      <c r="O1608" s="253"/>
      <c r="P1608" s="253"/>
      <c r="Q1608" s="253"/>
      <c r="R1608" s="253"/>
      <c r="S1608" s="253"/>
      <c r="T1608" s="254"/>
      <c r="U1608" s="14"/>
      <c r="V1608" s="14"/>
      <c r="W1608" s="14"/>
      <c r="X1608" s="14"/>
      <c r="Y1608" s="14"/>
      <c r="Z1608" s="14"/>
      <c r="AA1608" s="14"/>
      <c r="AB1608" s="14"/>
      <c r="AC1608" s="14"/>
      <c r="AD1608" s="14"/>
      <c r="AE1608" s="14"/>
      <c r="AT1608" s="255" t="s">
        <v>301</v>
      </c>
      <c r="AU1608" s="255" t="s">
        <v>120</v>
      </c>
      <c r="AV1608" s="14" t="s">
        <v>120</v>
      </c>
      <c r="AW1608" s="14" t="s">
        <v>32</v>
      </c>
      <c r="AX1608" s="14" t="s">
        <v>77</v>
      </c>
      <c r="AY1608" s="255" t="s">
        <v>292</v>
      </c>
    </row>
    <row r="1609" s="14" customFormat="1">
      <c r="A1609" s="14"/>
      <c r="B1609" s="245"/>
      <c r="C1609" s="246"/>
      <c r="D1609" s="236" t="s">
        <v>301</v>
      </c>
      <c r="E1609" s="247" t="s">
        <v>1</v>
      </c>
      <c r="F1609" s="248" t="s">
        <v>1976</v>
      </c>
      <c r="G1609" s="246"/>
      <c r="H1609" s="249">
        <v>6.8499999999999996</v>
      </c>
      <c r="I1609" s="250"/>
      <c r="J1609" s="246"/>
      <c r="K1609" s="246"/>
      <c r="L1609" s="251"/>
      <c r="M1609" s="252"/>
      <c r="N1609" s="253"/>
      <c r="O1609" s="253"/>
      <c r="P1609" s="253"/>
      <c r="Q1609" s="253"/>
      <c r="R1609" s="253"/>
      <c r="S1609" s="253"/>
      <c r="T1609" s="254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5" t="s">
        <v>301</v>
      </c>
      <c r="AU1609" s="255" t="s">
        <v>120</v>
      </c>
      <c r="AV1609" s="14" t="s">
        <v>120</v>
      </c>
      <c r="AW1609" s="14" t="s">
        <v>32</v>
      </c>
      <c r="AX1609" s="14" t="s">
        <v>77</v>
      </c>
      <c r="AY1609" s="255" t="s">
        <v>292</v>
      </c>
    </row>
    <row r="1610" s="14" customFormat="1">
      <c r="A1610" s="14"/>
      <c r="B1610" s="245"/>
      <c r="C1610" s="246"/>
      <c r="D1610" s="236" t="s">
        <v>301</v>
      </c>
      <c r="E1610" s="247" t="s">
        <v>1</v>
      </c>
      <c r="F1610" s="248" t="s">
        <v>1977</v>
      </c>
      <c r="G1610" s="246"/>
      <c r="H1610" s="249">
        <v>10.77</v>
      </c>
      <c r="I1610" s="250"/>
      <c r="J1610" s="246"/>
      <c r="K1610" s="246"/>
      <c r="L1610" s="251"/>
      <c r="M1610" s="252"/>
      <c r="N1610" s="253"/>
      <c r="O1610" s="253"/>
      <c r="P1610" s="253"/>
      <c r="Q1610" s="253"/>
      <c r="R1610" s="253"/>
      <c r="S1610" s="253"/>
      <c r="T1610" s="254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5" t="s">
        <v>301</v>
      </c>
      <c r="AU1610" s="255" t="s">
        <v>120</v>
      </c>
      <c r="AV1610" s="14" t="s">
        <v>120</v>
      </c>
      <c r="AW1610" s="14" t="s">
        <v>32</v>
      </c>
      <c r="AX1610" s="14" t="s">
        <v>77</v>
      </c>
      <c r="AY1610" s="255" t="s">
        <v>292</v>
      </c>
    </row>
    <row r="1611" s="14" customFormat="1">
      <c r="A1611" s="14"/>
      <c r="B1611" s="245"/>
      <c r="C1611" s="246"/>
      <c r="D1611" s="236" t="s">
        <v>301</v>
      </c>
      <c r="E1611" s="247" t="s">
        <v>1</v>
      </c>
      <c r="F1611" s="248" t="s">
        <v>1978</v>
      </c>
      <c r="G1611" s="246"/>
      <c r="H1611" s="249">
        <v>15.16</v>
      </c>
      <c r="I1611" s="250"/>
      <c r="J1611" s="246"/>
      <c r="K1611" s="246"/>
      <c r="L1611" s="251"/>
      <c r="M1611" s="252"/>
      <c r="N1611" s="253"/>
      <c r="O1611" s="253"/>
      <c r="P1611" s="253"/>
      <c r="Q1611" s="253"/>
      <c r="R1611" s="253"/>
      <c r="S1611" s="253"/>
      <c r="T1611" s="254"/>
      <c r="U1611" s="14"/>
      <c r="V1611" s="14"/>
      <c r="W1611" s="14"/>
      <c r="X1611" s="14"/>
      <c r="Y1611" s="14"/>
      <c r="Z1611" s="14"/>
      <c r="AA1611" s="14"/>
      <c r="AB1611" s="14"/>
      <c r="AC1611" s="14"/>
      <c r="AD1611" s="14"/>
      <c r="AE1611" s="14"/>
      <c r="AT1611" s="255" t="s">
        <v>301</v>
      </c>
      <c r="AU1611" s="255" t="s">
        <v>120</v>
      </c>
      <c r="AV1611" s="14" t="s">
        <v>120</v>
      </c>
      <c r="AW1611" s="14" t="s">
        <v>32</v>
      </c>
      <c r="AX1611" s="14" t="s">
        <v>77</v>
      </c>
      <c r="AY1611" s="255" t="s">
        <v>292</v>
      </c>
    </row>
    <row r="1612" s="14" customFormat="1">
      <c r="A1612" s="14"/>
      <c r="B1612" s="245"/>
      <c r="C1612" s="246"/>
      <c r="D1612" s="236" t="s">
        <v>301</v>
      </c>
      <c r="E1612" s="247" t="s">
        <v>1</v>
      </c>
      <c r="F1612" s="248" t="s">
        <v>1979</v>
      </c>
      <c r="G1612" s="246"/>
      <c r="H1612" s="249">
        <v>31.27</v>
      </c>
      <c r="I1612" s="250"/>
      <c r="J1612" s="246"/>
      <c r="K1612" s="246"/>
      <c r="L1612" s="251"/>
      <c r="M1612" s="252"/>
      <c r="N1612" s="253"/>
      <c r="O1612" s="253"/>
      <c r="P1612" s="253"/>
      <c r="Q1612" s="253"/>
      <c r="R1612" s="253"/>
      <c r="S1612" s="253"/>
      <c r="T1612" s="254"/>
      <c r="U1612" s="14"/>
      <c r="V1612" s="14"/>
      <c r="W1612" s="14"/>
      <c r="X1612" s="14"/>
      <c r="Y1612" s="14"/>
      <c r="Z1612" s="14"/>
      <c r="AA1612" s="14"/>
      <c r="AB1612" s="14"/>
      <c r="AC1612" s="14"/>
      <c r="AD1612" s="14"/>
      <c r="AE1612" s="14"/>
      <c r="AT1612" s="255" t="s">
        <v>301</v>
      </c>
      <c r="AU1612" s="255" t="s">
        <v>120</v>
      </c>
      <c r="AV1612" s="14" t="s">
        <v>120</v>
      </c>
      <c r="AW1612" s="14" t="s">
        <v>32</v>
      </c>
      <c r="AX1612" s="14" t="s">
        <v>77</v>
      </c>
      <c r="AY1612" s="255" t="s">
        <v>292</v>
      </c>
    </row>
    <row r="1613" s="14" customFormat="1">
      <c r="A1613" s="14"/>
      <c r="B1613" s="245"/>
      <c r="C1613" s="246"/>
      <c r="D1613" s="236" t="s">
        <v>301</v>
      </c>
      <c r="E1613" s="247" t="s">
        <v>1</v>
      </c>
      <c r="F1613" s="248" t="s">
        <v>1980</v>
      </c>
      <c r="G1613" s="246"/>
      <c r="H1613" s="249">
        <v>29.960000000000001</v>
      </c>
      <c r="I1613" s="250"/>
      <c r="J1613" s="246"/>
      <c r="K1613" s="246"/>
      <c r="L1613" s="251"/>
      <c r="M1613" s="252"/>
      <c r="N1613" s="253"/>
      <c r="O1613" s="253"/>
      <c r="P1613" s="253"/>
      <c r="Q1613" s="253"/>
      <c r="R1613" s="253"/>
      <c r="S1613" s="253"/>
      <c r="T1613" s="254"/>
      <c r="U1613" s="14"/>
      <c r="V1613" s="14"/>
      <c r="W1613" s="14"/>
      <c r="X1613" s="14"/>
      <c r="Y1613" s="14"/>
      <c r="Z1613" s="14"/>
      <c r="AA1613" s="14"/>
      <c r="AB1613" s="14"/>
      <c r="AC1613" s="14"/>
      <c r="AD1613" s="14"/>
      <c r="AE1613" s="14"/>
      <c r="AT1613" s="255" t="s">
        <v>301</v>
      </c>
      <c r="AU1613" s="255" t="s">
        <v>120</v>
      </c>
      <c r="AV1613" s="14" t="s">
        <v>120</v>
      </c>
      <c r="AW1613" s="14" t="s">
        <v>32</v>
      </c>
      <c r="AX1613" s="14" t="s">
        <v>77</v>
      </c>
      <c r="AY1613" s="255" t="s">
        <v>292</v>
      </c>
    </row>
    <row r="1614" s="14" customFormat="1">
      <c r="A1614" s="14"/>
      <c r="B1614" s="245"/>
      <c r="C1614" s="246"/>
      <c r="D1614" s="236" t="s">
        <v>301</v>
      </c>
      <c r="E1614" s="247" t="s">
        <v>1</v>
      </c>
      <c r="F1614" s="248" t="s">
        <v>1981</v>
      </c>
      <c r="G1614" s="246"/>
      <c r="H1614" s="249">
        <v>34.460000000000001</v>
      </c>
      <c r="I1614" s="250"/>
      <c r="J1614" s="246"/>
      <c r="K1614" s="246"/>
      <c r="L1614" s="251"/>
      <c r="M1614" s="252"/>
      <c r="N1614" s="253"/>
      <c r="O1614" s="253"/>
      <c r="P1614" s="253"/>
      <c r="Q1614" s="253"/>
      <c r="R1614" s="253"/>
      <c r="S1614" s="253"/>
      <c r="T1614" s="254"/>
      <c r="U1614" s="14"/>
      <c r="V1614" s="14"/>
      <c r="W1614" s="14"/>
      <c r="X1614" s="14"/>
      <c r="Y1614" s="14"/>
      <c r="Z1614" s="14"/>
      <c r="AA1614" s="14"/>
      <c r="AB1614" s="14"/>
      <c r="AC1614" s="14"/>
      <c r="AD1614" s="14"/>
      <c r="AE1614" s="14"/>
      <c r="AT1614" s="255" t="s">
        <v>301</v>
      </c>
      <c r="AU1614" s="255" t="s">
        <v>120</v>
      </c>
      <c r="AV1614" s="14" t="s">
        <v>120</v>
      </c>
      <c r="AW1614" s="14" t="s">
        <v>32</v>
      </c>
      <c r="AX1614" s="14" t="s">
        <v>77</v>
      </c>
      <c r="AY1614" s="255" t="s">
        <v>292</v>
      </c>
    </row>
    <row r="1615" s="14" customFormat="1">
      <c r="A1615" s="14"/>
      <c r="B1615" s="245"/>
      <c r="C1615" s="246"/>
      <c r="D1615" s="236" t="s">
        <v>301</v>
      </c>
      <c r="E1615" s="247" t="s">
        <v>1</v>
      </c>
      <c r="F1615" s="248" t="s">
        <v>1982</v>
      </c>
      <c r="G1615" s="246"/>
      <c r="H1615" s="249">
        <v>35.700000000000003</v>
      </c>
      <c r="I1615" s="250"/>
      <c r="J1615" s="246"/>
      <c r="K1615" s="246"/>
      <c r="L1615" s="251"/>
      <c r="M1615" s="252"/>
      <c r="N1615" s="253"/>
      <c r="O1615" s="253"/>
      <c r="P1615" s="253"/>
      <c r="Q1615" s="253"/>
      <c r="R1615" s="253"/>
      <c r="S1615" s="253"/>
      <c r="T1615" s="254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5" t="s">
        <v>301</v>
      </c>
      <c r="AU1615" s="255" t="s">
        <v>120</v>
      </c>
      <c r="AV1615" s="14" t="s">
        <v>120</v>
      </c>
      <c r="AW1615" s="14" t="s">
        <v>32</v>
      </c>
      <c r="AX1615" s="14" t="s">
        <v>77</v>
      </c>
      <c r="AY1615" s="255" t="s">
        <v>292</v>
      </c>
    </row>
    <row r="1616" s="14" customFormat="1">
      <c r="A1616" s="14"/>
      <c r="B1616" s="245"/>
      <c r="C1616" s="246"/>
      <c r="D1616" s="236" t="s">
        <v>301</v>
      </c>
      <c r="E1616" s="247" t="s">
        <v>1</v>
      </c>
      <c r="F1616" s="248" t="s">
        <v>1983</v>
      </c>
      <c r="G1616" s="246"/>
      <c r="H1616" s="249">
        <v>34.399999999999999</v>
      </c>
      <c r="I1616" s="250"/>
      <c r="J1616" s="246"/>
      <c r="K1616" s="246"/>
      <c r="L1616" s="251"/>
      <c r="M1616" s="252"/>
      <c r="N1616" s="253"/>
      <c r="O1616" s="253"/>
      <c r="P1616" s="253"/>
      <c r="Q1616" s="253"/>
      <c r="R1616" s="253"/>
      <c r="S1616" s="253"/>
      <c r="T1616" s="254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5" t="s">
        <v>301</v>
      </c>
      <c r="AU1616" s="255" t="s">
        <v>120</v>
      </c>
      <c r="AV1616" s="14" t="s">
        <v>120</v>
      </c>
      <c r="AW1616" s="14" t="s">
        <v>32</v>
      </c>
      <c r="AX1616" s="14" t="s">
        <v>77</v>
      </c>
      <c r="AY1616" s="255" t="s">
        <v>292</v>
      </c>
    </row>
    <row r="1617" s="14" customFormat="1">
      <c r="A1617" s="14"/>
      <c r="B1617" s="245"/>
      <c r="C1617" s="246"/>
      <c r="D1617" s="236" t="s">
        <v>301</v>
      </c>
      <c r="E1617" s="247" t="s">
        <v>1</v>
      </c>
      <c r="F1617" s="248" t="s">
        <v>1984</v>
      </c>
      <c r="G1617" s="246"/>
      <c r="H1617" s="249">
        <v>17.170000000000002</v>
      </c>
      <c r="I1617" s="250"/>
      <c r="J1617" s="246"/>
      <c r="K1617" s="246"/>
      <c r="L1617" s="251"/>
      <c r="M1617" s="252"/>
      <c r="N1617" s="253"/>
      <c r="O1617" s="253"/>
      <c r="P1617" s="253"/>
      <c r="Q1617" s="253"/>
      <c r="R1617" s="253"/>
      <c r="S1617" s="253"/>
      <c r="T1617" s="254"/>
      <c r="U1617" s="14"/>
      <c r="V1617" s="14"/>
      <c r="W1617" s="14"/>
      <c r="X1617" s="14"/>
      <c r="Y1617" s="14"/>
      <c r="Z1617" s="14"/>
      <c r="AA1617" s="14"/>
      <c r="AB1617" s="14"/>
      <c r="AC1617" s="14"/>
      <c r="AD1617" s="14"/>
      <c r="AE1617" s="14"/>
      <c r="AT1617" s="255" t="s">
        <v>301</v>
      </c>
      <c r="AU1617" s="255" t="s">
        <v>120</v>
      </c>
      <c r="AV1617" s="14" t="s">
        <v>120</v>
      </c>
      <c r="AW1617" s="14" t="s">
        <v>32</v>
      </c>
      <c r="AX1617" s="14" t="s">
        <v>77</v>
      </c>
      <c r="AY1617" s="255" t="s">
        <v>292</v>
      </c>
    </row>
    <row r="1618" s="14" customFormat="1">
      <c r="A1618" s="14"/>
      <c r="B1618" s="245"/>
      <c r="C1618" s="246"/>
      <c r="D1618" s="236" t="s">
        <v>301</v>
      </c>
      <c r="E1618" s="247" t="s">
        <v>1</v>
      </c>
      <c r="F1618" s="248" t="s">
        <v>1985</v>
      </c>
      <c r="G1618" s="246"/>
      <c r="H1618" s="249">
        <v>17.149999999999999</v>
      </c>
      <c r="I1618" s="250"/>
      <c r="J1618" s="246"/>
      <c r="K1618" s="246"/>
      <c r="L1618" s="251"/>
      <c r="M1618" s="252"/>
      <c r="N1618" s="253"/>
      <c r="O1618" s="253"/>
      <c r="P1618" s="253"/>
      <c r="Q1618" s="253"/>
      <c r="R1618" s="253"/>
      <c r="S1618" s="253"/>
      <c r="T1618" s="254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55" t="s">
        <v>301</v>
      </c>
      <c r="AU1618" s="255" t="s">
        <v>120</v>
      </c>
      <c r="AV1618" s="14" t="s">
        <v>120</v>
      </c>
      <c r="AW1618" s="14" t="s">
        <v>32</v>
      </c>
      <c r="AX1618" s="14" t="s">
        <v>77</v>
      </c>
      <c r="AY1618" s="255" t="s">
        <v>292</v>
      </c>
    </row>
    <row r="1619" s="14" customFormat="1">
      <c r="A1619" s="14"/>
      <c r="B1619" s="245"/>
      <c r="C1619" s="246"/>
      <c r="D1619" s="236" t="s">
        <v>301</v>
      </c>
      <c r="E1619" s="247" t="s">
        <v>1</v>
      </c>
      <c r="F1619" s="248" t="s">
        <v>1986</v>
      </c>
      <c r="G1619" s="246"/>
      <c r="H1619" s="249">
        <v>34.399999999999999</v>
      </c>
      <c r="I1619" s="250"/>
      <c r="J1619" s="246"/>
      <c r="K1619" s="246"/>
      <c r="L1619" s="251"/>
      <c r="M1619" s="252"/>
      <c r="N1619" s="253"/>
      <c r="O1619" s="253"/>
      <c r="P1619" s="253"/>
      <c r="Q1619" s="253"/>
      <c r="R1619" s="253"/>
      <c r="S1619" s="253"/>
      <c r="T1619" s="254"/>
      <c r="U1619" s="14"/>
      <c r="V1619" s="14"/>
      <c r="W1619" s="14"/>
      <c r="X1619" s="14"/>
      <c r="Y1619" s="14"/>
      <c r="Z1619" s="14"/>
      <c r="AA1619" s="14"/>
      <c r="AB1619" s="14"/>
      <c r="AC1619" s="14"/>
      <c r="AD1619" s="14"/>
      <c r="AE1619" s="14"/>
      <c r="AT1619" s="255" t="s">
        <v>301</v>
      </c>
      <c r="AU1619" s="255" t="s">
        <v>120</v>
      </c>
      <c r="AV1619" s="14" t="s">
        <v>120</v>
      </c>
      <c r="AW1619" s="14" t="s">
        <v>32</v>
      </c>
      <c r="AX1619" s="14" t="s">
        <v>77</v>
      </c>
      <c r="AY1619" s="255" t="s">
        <v>292</v>
      </c>
    </row>
    <row r="1620" s="14" customFormat="1">
      <c r="A1620" s="14"/>
      <c r="B1620" s="245"/>
      <c r="C1620" s="246"/>
      <c r="D1620" s="236" t="s">
        <v>301</v>
      </c>
      <c r="E1620" s="247" t="s">
        <v>1</v>
      </c>
      <c r="F1620" s="248" t="s">
        <v>1987</v>
      </c>
      <c r="G1620" s="246"/>
      <c r="H1620" s="249">
        <v>3.7799999999999998</v>
      </c>
      <c r="I1620" s="250"/>
      <c r="J1620" s="246"/>
      <c r="K1620" s="246"/>
      <c r="L1620" s="251"/>
      <c r="M1620" s="252"/>
      <c r="N1620" s="253"/>
      <c r="O1620" s="253"/>
      <c r="P1620" s="253"/>
      <c r="Q1620" s="253"/>
      <c r="R1620" s="253"/>
      <c r="S1620" s="253"/>
      <c r="T1620" s="254"/>
      <c r="U1620" s="14"/>
      <c r="V1620" s="14"/>
      <c r="W1620" s="14"/>
      <c r="X1620" s="14"/>
      <c r="Y1620" s="14"/>
      <c r="Z1620" s="14"/>
      <c r="AA1620" s="14"/>
      <c r="AB1620" s="14"/>
      <c r="AC1620" s="14"/>
      <c r="AD1620" s="14"/>
      <c r="AE1620" s="14"/>
      <c r="AT1620" s="255" t="s">
        <v>301</v>
      </c>
      <c r="AU1620" s="255" t="s">
        <v>120</v>
      </c>
      <c r="AV1620" s="14" t="s">
        <v>120</v>
      </c>
      <c r="AW1620" s="14" t="s">
        <v>32</v>
      </c>
      <c r="AX1620" s="14" t="s">
        <v>77</v>
      </c>
      <c r="AY1620" s="255" t="s">
        <v>292</v>
      </c>
    </row>
    <row r="1621" s="14" customFormat="1">
      <c r="A1621" s="14"/>
      <c r="B1621" s="245"/>
      <c r="C1621" s="246"/>
      <c r="D1621" s="236" t="s">
        <v>301</v>
      </c>
      <c r="E1621" s="247" t="s">
        <v>1</v>
      </c>
      <c r="F1621" s="248" t="s">
        <v>1988</v>
      </c>
      <c r="G1621" s="246"/>
      <c r="H1621" s="249">
        <v>5.8399999999999999</v>
      </c>
      <c r="I1621" s="250"/>
      <c r="J1621" s="246"/>
      <c r="K1621" s="246"/>
      <c r="L1621" s="251"/>
      <c r="M1621" s="252"/>
      <c r="N1621" s="253"/>
      <c r="O1621" s="253"/>
      <c r="P1621" s="253"/>
      <c r="Q1621" s="253"/>
      <c r="R1621" s="253"/>
      <c r="S1621" s="253"/>
      <c r="T1621" s="254"/>
      <c r="U1621" s="14"/>
      <c r="V1621" s="14"/>
      <c r="W1621" s="14"/>
      <c r="X1621" s="14"/>
      <c r="Y1621" s="14"/>
      <c r="Z1621" s="14"/>
      <c r="AA1621" s="14"/>
      <c r="AB1621" s="14"/>
      <c r="AC1621" s="14"/>
      <c r="AD1621" s="14"/>
      <c r="AE1621" s="14"/>
      <c r="AT1621" s="255" t="s">
        <v>301</v>
      </c>
      <c r="AU1621" s="255" t="s">
        <v>120</v>
      </c>
      <c r="AV1621" s="14" t="s">
        <v>120</v>
      </c>
      <c r="AW1621" s="14" t="s">
        <v>32</v>
      </c>
      <c r="AX1621" s="14" t="s">
        <v>77</v>
      </c>
      <c r="AY1621" s="255" t="s">
        <v>292</v>
      </c>
    </row>
    <row r="1622" s="14" customFormat="1">
      <c r="A1622" s="14"/>
      <c r="B1622" s="245"/>
      <c r="C1622" s="246"/>
      <c r="D1622" s="236" t="s">
        <v>301</v>
      </c>
      <c r="E1622" s="247" t="s">
        <v>1</v>
      </c>
      <c r="F1622" s="248" t="s">
        <v>1989</v>
      </c>
      <c r="G1622" s="246"/>
      <c r="H1622" s="249">
        <v>11.77</v>
      </c>
      <c r="I1622" s="250"/>
      <c r="J1622" s="246"/>
      <c r="K1622" s="246"/>
      <c r="L1622" s="251"/>
      <c r="M1622" s="252"/>
      <c r="N1622" s="253"/>
      <c r="O1622" s="253"/>
      <c r="P1622" s="253"/>
      <c r="Q1622" s="253"/>
      <c r="R1622" s="253"/>
      <c r="S1622" s="253"/>
      <c r="T1622" s="254"/>
      <c r="U1622" s="14"/>
      <c r="V1622" s="14"/>
      <c r="W1622" s="14"/>
      <c r="X1622" s="14"/>
      <c r="Y1622" s="14"/>
      <c r="Z1622" s="14"/>
      <c r="AA1622" s="14"/>
      <c r="AB1622" s="14"/>
      <c r="AC1622" s="14"/>
      <c r="AD1622" s="14"/>
      <c r="AE1622" s="14"/>
      <c r="AT1622" s="255" t="s">
        <v>301</v>
      </c>
      <c r="AU1622" s="255" t="s">
        <v>120</v>
      </c>
      <c r="AV1622" s="14" t="s">
        <v>120</v>
      </c>
      <c r="AW1622" s="14" t="s">
        <v>32</v>
      </c>
      <c r="AX1622" s="14" t="s">
        <v>77</v>
      </c>
      <c r="AY1622" s="255" t="s">
        <v>292</v>
      </c>
    </row>
    <row r="1623" s="14" customFormat="1">
      <c r="A1623" s="14"/>
      <c r="B1623" s="245"/>
      <c r="C1623" s="246"/>
      <c r="D1623" s="236" t="s">
        <v>301</v>
      </c>
      <c r="E1623" s="247" t="s">
        <v>1</v>
      </c>
      <c r="F1623" s="248" t="s">
        <v>1990</v>
      </c>
      <c r="G1623" s="246"/>
      <c r="H1623" s="249">
        <v>3.6200000000000001</v>
      </c>
      <c r="I1623" s="250"/>
      <c r="J1623" s="246"/>
      <c r="K1623" s="246"/>
      <c r="L1623" s="251"/>
      <c r="M1623" s="252"/>
      <c r="N1623" s="253"/>
      <c r="O1623" s="253"/>
      <c r="P1623" s="253"/>
      <c r="Q1623" s="253"/>
      <c r="R1623" s="253"/>
      <c r="S1623" s="253"/>
      <c r="T1623" s="254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5" t="s">
        <v>301</v>
      </c>
      <c r="AU1623" s="255" t="s">
        <v>120</v>
      </c>
      <c r="AV1623" s="14" t="s">
        <v>120</v>
      </c>
      <c r="AW1623" s="14" t="s">
        <v>32</v>
      </c>
      <c r="AX1623" s="14" t="s">
        <v>77</v>
      </c>
      <c r="AY1623" s="255" t="s">
        <v>292</v>
      </c>
    </row>
    <row r="1624" s="14" customFormat="1">
      <c r="A1624" s="14"/>
      <c r="B1624" s="245"/>
      <c r="C1624" s="246"/>
      <c r="D1624" s="236" t="s">
        <v>301</v>
      </c>
      <c r="E1624" s="247" t="s">
        <v>1</v>
      </c>
      <c r="F1624" s="248" t="s">
        <v>1991</v>
      </c>
      <c r="G1624" s="246"/>
      <c r="H1624" s="249">
        <v>1.6499999999999999</v>
      </c>
      <c r="I1624" s="250"/>
      <c r="J1624" s="246"/>
      <c r="K1624" s="246"/>
      <c r="L1624" s="251"/>
      <c r="M1624" s="252"/>
      <c r="N1624" s="253"/>
      <c r="O1624" s="253"/>
      <c r="P1624" s="253"/>
      <c r="Q1624" s="253"/>
      <c r="R1624" s="253"/>
      <c r="S1624" s="253"/>
      <c r="T1624" s="254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5" t="s">
        <v>301</v>
      </c>
      <c r="AU1624" s="255" t="s">
        <v>120</v>
      </c>
      <c r="AV1624" s="14" t="s">
        <v>120</v>
      </c>
      <c r="AW1624" s="14" t="s">
        <v>32</v>
      </c>
      <c r="AX1624" s="14" t="s">
        <v>77</v>
      </c>
      <c r="AY1624" s="255" t="s">
        <v>292</v>
      </c>
    </row>
    <row r="1625" s="14" customFormat="1">
      <c r="A1625" s="14"/>
      <c r="B1625" s="245"/>
      <c r="C1625" s="246"/>
      <c r="D1625" s="236" t="s">
        <v>301</v>
      </c>
      <c r="E1625" s="247" t="s">
        <v>1</v>
      </c>
      <c r="F1625" s="248" t="s">
        <v>1992</v>
      </c>
      <c r="G1625" s="246"/>
      <c r="H1625" s="249">
        <v>8.6899999999999995</v>
      </c>
      <c r="I1625" s="250"/>
      <c r="J1625" s="246"/>
      <c r="K1625" s="246"/>
      <c r="L1625" s="251"/>
      <c r="M1625" s="252"/>
      <c r="N1625" s="253"/>
      <c r="O1625" s="253"/>
      <c r="P1625" s="253"/>
      <c r="Q1625" s="253"/>
      <c r="R1625" s="253"/>
      <c r="S1625" s="253"/>
      <c r="T1625" s="254"/>
      <c r="U1625" s="14"/>
      <c r="V1625" s="14"/>
      <c r="W1625" s="14"/>
      <c r="X1625" s="14"/>
      <c r="Y1625" s="14"/>
      <c r="Z1625" s="14"/>
      <c r="AA1625" s="14"/>
      <c r="AB1625" s="14"/>
      <c r="AC1625" s="14"/>
      <c r="AD1625" s="14"/>
      <c r="AE1625" s="14"/>
      <c r="AT1625" s="255" t="s">
        <v>301</v>
      </c>
      <c r="AU1625" s="255" t="s">
        <v>120</v>
      </c>
      <c r="AV1625" s="14" t="s">
        <v>120</v>
      </c>
      <c r="AW1625" s="14" t="s">
        <v>32</v>
      </c>
      <c r="AX1625" s="14" t="s">
        <v>77</v>
      </c>
      <c r="AY1625" s="255" t="s">
        <v>292</v>
      </c>
    </row>
    <row r="1626" s="14" customFormat="1">
      <c r="A1626" s="14"/>
      <c r="B1626" s="245"/>
      <c r="C1626" s="246"/>
      <c r="D1626" s="236" t="s">
        <v>301</v>
      </c>
      <c r="E1626" s="247" t="s">
        <v>1</v>
      </c>
      <c r="F1626" s="248" t="s">
        <v>1993</v>
      </c>
      <c r="G1626" s="246"/>
      <c r="H1626" s="249">
        <v>3.6200000000000001</v>
      </c>
      <c r="I1626" s="250"/>
      <c r="J1626" s="246"/>
      <c r="K1626" s="246"/>
      <c r="L1626" s="251"/>
      <c r="M1626" s="252"/>
      <c r="N1626" s="253"/>
      <c r="O1626" s="253"/>
      <c r="P1626" s="253"/>
      <c r="Q1626" s="253"/>
      <c r="R1626" s="253"/>
      <c r="S1626" s="253"/>
      <c r="T1626" s="254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55" t="s">
        <v>301</v>
      </c>
      <c r="AU1626" s="255" t="s">
        <v>120</v>
      </c>
      <c r="AV1626" s="14" t="s">
        <v>120</v>
      </c>
      <c r="AW1626" s="14" t="s">
        <v>32</v>
      </c>
      <c r="AX1626" s="14" t="s">
        <v>77</v>
      </c>
      <c r="AY1626" s="255" t="s">
        <v>292</v>
      </c>
    </row>
    <row r="1627" s="14" customFormat="1">
      <c r="A1627" s="14"/>
      <c r="B1627" s="245"/>
      <c r="C1627" s="246"/>
      <c r="D1627" s="236" t="s">
        <v>301</v>
      </c>
      <c r="E1627" s="247" t="s">
        <v>1</v>
      </c>
      <c r="F1627" s="248" t="s">
        <v>1994</v>
      </c>
      <c r="G1627" s="246"/>
      <c r="H1627" s="249">
        <v>1.6499999999999999</v>
      </c>
      <c r="I1627" s="250"/>
      <c r="J1627" s="246"/>
      <c r="K1627" s="246"/>
      <c r="L1627" s="251"/>
      <c r="M1627" s="252"/>
      <c r="N1627" s="253"/>
      <c r="O1627" s="253"/>
      <c r="P1627" s="253"/>
      <c r="Q1627" s="253"/>
      <c r="R1627" s="253"/>
      <c r="S1627" s="253"/>
      <c r="T1627" s="254"/>
      <c r="U1627" s="14"/>
      <c r="V1627" s="14"/>
      <c r="W1627" s="14"/>
      <c r="X1627" s="14"/>
      <c r="Y1627" s="14"/>
      <c r="Z1627" s="14"/>
      <c r="AA1627" s="14"/>
      <c r="AB1627" s="14"/>
      <c r="AC1627" s="14"/>
      <c r="AD1627" s="14"/>
      <c r="AE1627" s="14"/>
      <c r="AT1627" s="255" t="s">
        <v>301</v>
      </c>
      <c r="AU1627" s="255" t="s">
        <v>120</v>
      </c>
      <c r="AV1627" s="14" t="s">
        <v>120</v>
      </c>
      <c r="AW1627" s="14" t="s">
        <v>32</v>
      </c>
      <c r="AX1627" s="14" t="s">
        <v>77</v>
      </c>
      <c r="AY1627" s="255" t="s">
        <v>292</v>
      </c>
    </row>
    <row r="1628" s="14" customFormat="1">
      <c r="A1628" s="14"/>
      <c r="B1628" s="245"/>
      <c r="C1628" s="246"/>
      <c r="D1628" s="236" t="s">
        <v>301</v>
      </c>
      <c r="E1628" s="247" t="s">
        <v>1</v>
      </c>
      <c r="F1628" s="248" t="s">
        <v>1995</v>
      </c>
      <c r="G1628" s="246"/>
      <c r="H1628" s="249">
        <v>8.6899999999999995</v>
      </c>
      <c r="I1628" s="250"/>
      <c r="J1628" s="246"/>
      <c r="K1628" s="246"/>
      <c r="L1628" s="251"/>
      <c r="M1628" s="252"/>
      <c r="N1628" s="253"/>
      <c r="O1628" s="253"/>
      <c r="P1628" s="253"/>
      <c r="Q1628" s="253"/>
      <c r="R1628" s="253"/>
      <c r="S1628" s="253"/>
      <c r="T1628" s="254"/>
      <c r="U1628" s="14"/>
      <c r="V1628" s="14"/>
      <c r="W1628" s="14"/>
      <c r="X1628" s="14"/>
      <c r="Y1628" s="14"/>
      <c r="Z1628" s="14"/>
      <c r="AA1628" s="14"/>
      <c r="AB1628" s="14"/>
      <c r="AC1628" s="14"/>
      <c r="AD1628" s="14"/>
      <c r="AE1628" s="14"/>
      <c r="AT1628" s="255" t="s">
        <v>301</v>
      </c>
      <c r="AU1628" s="255" t="s">
        <v>120</v>
      </c>
      <c r="AV1628" s="14" t="s">
        <v>120</v>
      </c>
      <c r="AW1628" s="14" t="s">
        <v>32</v>
      </c>
      <c r="AX1628" s="14" t="s">
        <v>77</v>
      </c>
      <c r="AY1628" s="255" t="s">
        <v>292</v>
      </c>
    </row>
    <row r="1629" s="16" customFormat="1">
      <c r="A1629" s="16"/>
      <c r="B1629" s="267"/>
      <c r="C1629" s="268"/>
      <c r="D1629" s="236" t="s">
        <v>301</v>
      </c>
      <c r="E1629" s="269" t="s">
        <v>1</v>
      </c>
      <c r="F1629" s="270" t="s">
        <v>316</v>
      </c>
      <c r="G1629" s="268"/>
      <c r="H1629" s="271">
        <v>536.64999999999998</v>
      </c>
      <c r="I1629" s="272"/>
      <c r="J1629" s="268"/>
      <c r="K1629" s="268"/>
      <c r="L1629" s="273"/>
      <c r="M1629" s="274"/>
      <c r="N1629" s="275"/>
      <c r="O1629" s="275"/>
      <c r="P1629" s="275"/>
      <c r="Q1629" s="275"/>
      <c r="R1629" s="275"/>
      <c r="S1629" s="275"/>
      <c r="T1629" s="276"/>
      <c r="U1629" s="16"/>
      <c r="V1629" s="16"/>
      <c r="W1629" s="16"/>
      <c r="X1629" s="16"/>
      <c r="Y1629" s="16"/>
      <c r="Z1629" s="16"/>
      <c r="AA1629" s="16"/>
      <c r="AB1629" s="16"/>
      <c r="AC1629" s="16"/>
      <c r="AD1629" s="16"/>
      <c r="AE1629" s="16"/>
      <c r="AT1629" s="277" t="s">
        <v>301</v>
      </c>
      <c r="AU1629" s="277" t="s">
        <v>120</v>
      </c>
      <c r="AV1629" s="16" t="s">
        <v>317</v>
      </c>
      <c r="AW1629" s="16" t="s">
        <v>32</v>
      </c>
      <c r="AX1629" s="16" t="s">
        <v>77</v>
      </c>
      <c r="AY1629" s="277" t="s">
        <v>292</v>
      </c>
    </row>
    <row r="1630" s="13" customFormat="1">
      <c r="A1630" s="13"/>
      <c r="B1630" s="234"/>
      <c r="C1630" s="235"/>
      <c r="D1630" s="236" t="s">
        <v>301</v>
      </c>
      <c r="E1630" s="237" t="s">
        <v>1</v>
      </c>
      <c r="F1630" s="238" t="s">
        <v>1996</v>
      </c>
      <c r="G1630" s="235"/>
      <c r="H1630" s="237" t="s">
        <v>1</v>
      </c>
      <c r="I1630" s="239"/>
      <c r="J1630" s="235"/>
      <c r="K1630" s="235"/>
      <c r="L1630" s="240"/>
      <c r="M1630" s="241"/>
      <c r="N1630" s="242"/>
      <c r="O1630" s="242"/>
      <c r="P1630" s="242"/>
      <c r="Q1630" s="242"/>
      <c r="R1630" s="242"/>
      <c r="S1630" s="242"/>
      <c r="T1630" s="243"/>
      <c r="U1630" s="13"/>
      <c r="V1630" s="13"/>
      <c r="W1630" s="13"/>
      <c r="X1630" s="13"/>
      <c r="Y1630" s="13"/>
      <c r="Z1630" s="13"/>
      <c r="AA1630" s="13"/>
      <c r="AB1630" s="13"/>
      <c r="AC1630" s="13"/>
      <c r="AD1630" s="13"/>
      <c r="AE1630" s="13"/>
      <c r="AT1630" s="244" t="s">
        <v>301</v>
      </c>
      <c r="AU1630" s="244" t="s">
        <v>120</v>
      </c>
      <c r="AV1630" s="13" t="s">
        <v>85</v>
      </c>
      <c r="AW1630" s="13" t="s">
        <v>32</v>
      </c>
      <c r="AX1630" s="13" t="s">
        <v>77</v>
      </c>
      <c r="AY1630" s="244" t="s">
        <v>292</v>
      </c>
    </row>
    <row r="1631" s="14" customFormat="1">
      <c r="A1631" s="14"/>
      <c r="B1631" s="245"/>
      <c r="C1631" s="246"/>
      <c r="D1631" s="236" t="s">
        <v>301</v>
      </c>
      <c r="E1631" s="247" t="s">
        <v>1</v>
      </c>
      <c r="F1631" s="248" t="s">
        <v>1997</v>
      </c>
      <c r="G1631" s="246"/>
      <c r="H1631" s="249">
        <v>163.63</v>
      </c>
      <c r="I1631" s="250"/>
      <c r="J1631" s="246"/>
      <c r="K1631" s="246"/>
      <c r="L1631" s="251"/>
      <c r="M1631" s="252"/>
      <c r="N1631" s="253"/>
      <c r="O1631" s="253"/>
      <c r="P1631" s="253"/>
      <c r="Q1631" s="253"/>
      <c r="R1631" s="253"/>
      <c r="S1631" s="253"/>
      <c r="T1631" s="254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55" t="s">
        <v>301</v>
      </c>
      <c r="AU1631" s="255" t="s">
        <v>120</v>
      </c>
      <c r="AV1631" s="14" t="s">
        <v>120</v>
      </c>
      <c r="AW1631" s="14" t="s">
        <v>32</v>
      </c>
      <c r="AX1631" s="14" t="s">
        <v>77</v>
      </c>
      <c r="AY1631" s="255" t="s">
        <v>292</v>
      </c>
    </row>
    <row r="1632" s="14" customFormat="1">
      <c r="A1632" s="14"/>
      <c r="B1632" s="245"/>
      <c r="C1632" s="246"/>
      <c r="D1632" s="236" t="s">
        <v>301</v>
      </c>
      <c r="E1632" s="247" t="s">
        <v>1</v>
      </c>
      <c r="F1632" s="248" t="s">
        <v>1998</v>
      </c>
      <c r="G1632" s="246"/>
      <c r="H1632" s="249">
        <v>47.560000000000002</v>
      </c>
      <c r="I1632" s="250"/>
      <c r="J1632" s="246"/>
      <c r="K1632" s="246"/>
      <c r="L1632" s="251"/>
      <c r="M1632" s="252"/>
      <c r="N1632" s="253"/>
      <c r="O1632" s="253"/>
      <c r="P1632" s="253"/>
      <c r="Q1632" s="253"/>
      <c r="R1632" s="253"/>
      <c r="S1632" s="253"/>
      <c r="T1632" s="25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55" t="s">
        <v>301</v>
      </c>
      <c r="AU1632" s="255" t="s">
        <v>120</v>
      </c>
      <c r="AV1632" s="14" t="s">
        <v>120</v>
      </c>
      <c r="AW1632" s="14" t="s">
        <v>32</v>
      </c>
      <c r="AX1632" s="14" t="s">
        <v>77</v>
      </c>
      <c r="AY1632" s="255" t="s">
        <v>292</v>
      </c>
    </row>
    <row r="1633" s="14" customFormat="1">
      <c r="A1633" s="14"/>
      <c r="B1633" s="245"/>
      <c r="C1633" s="246"/>
      <c r="D1633" s="236" t="s">
        <v>301</v>
      </c>
      <c r="E1633" s="247" t="s">
        <v>1</v>
      </c>
      <c r="F1633" s="248" t="s">
        <v>1999</v>
      </c>
      <c r="G1633" s="246"/>
      <c r="H1633" s="249">
        <v>8.8599999999999994</v>
      </c>
      <c r="I1633" s="250"/>
      <c r="J1633" s="246"/>
      <c r="K1633" s="246"/>
      <c r="L1633" s="251"/>
      <c r="M1633" s="252"/>
      <c r="N1633" s="253"/>
      <c r="O1633" s="253"/>
      <c r="P1633" s="253"/>
      <c r="Q1633" s="253"/>
      <c r="R1633" s="253"/>
      <c r="S1633" s="253"/>
      <c r="T1633" s="254"/>
      <c r="U1633" s="14"/>
      <c r="V1633" s="14"/>
      <c r="W1633" s="14"/>
      <c r="X1633" s="14"/>
      <c r="Y1633" s="14"/>
      <c r="Z1633" s="14"/>
      <c r="AA1633" s="14"/>
      <c r="AB1633" s="14"/>
      <c r="AC1633" s="14"/>
      <c r="AD1633" s="14"/>
      <c r="AE1633" s="14"/>
      <c r="AT1633" s="255" t="s">
        <v>301</v>
      </c>
      <c r="AU1633" s="255" t="s">
        <v>120</v>
      </c>
      <c r="AV1633" s="14" t="s">
        <v>120</v>
      </c>
      <c r="AW1633" s="14" t="s">
        <v>32</v>
      </c>
      <c r="AX1633" s="14" t="s">
        <v>77</v>
      </c>
      <c r="AY1633" s="255" t="s">
        <v>292</v>
      </c>
    </row>
    <row r="1634" s="14" customFormat="1">
      <c r="A1634" s="14"/>
      <c r="B1634" s="245"/>
      <c r="C1634" s="246"/>
      <c r="D1634" s="236" t="s">
        <v>301</v>
      </c>
      <c r="E1634" s="247" t="s">
        <v>1</v>
      </c>
      <c r="F1634" s="248" t="s">
        <v>2000</v>
      </c>
      <c r="G1634" s="246"/>
      <c r="H1634" s="249">
        <v>6.8499999999999996</v>
      </c>
      <c r="I1634" s="250"/>
      <c r="J1634" s="246"/>
      <c r="K1634" s="246"/>
      <c r="L1634" s="251"/>
      <c r="M1634" s="252"/>
      <c r="N1634" s="253"/>
      <c r="O1634" s="253"/>
      <c r="P1634" s="253"/>
      <c r="Q1634" s="253"/>
      <c r="R1634" s="253"/>
      <c r="S1634" s="253"/>
      <c r="T1634" s="254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5" t="s">
        <v>301</v>
      </c>
      <c r="AU1634" s="255" t="s">
        <v>120</v>
      </c>
      <c r="AV1634" s="14" t="s">
        <v>120</v>
      </c>
      <c r="AW1634" s="14" t="s">
        <v>32</v>
      </c>
      <c r="AX1634" s="14" t="s">
        <v>77</v>
      </c>
      <c r="AY1634" s="255" t="s">
        <v>292</v>
      </c>
    </row>
    <row r="1635" s="14" customFormat="1">
      <c r="A1635" s="14"/>
      <c r="B1635" s="245"/>
      <c r="C1635" s="246"/>
      <c r="D1635" s="236" t="s">
        <v>301</v>
      </c>
      <c r="E1635" s="247" t="s">
        <v>1</v>
      </c>
      <c r="F1635" s="248" t="s">
        <v>2001</v>
      </c>
      <c r="G1635" s="246"/>
      <c r="H1635" s="249">
        <v>10.82</v>
      </c>
      <c r="I1635" s="250"/>
      <c r="J1635" s="246"/>
      <c r="K1635" s="246"/>
      <c r="L1635" s="251"/>
      <c r="M1635" s="252"/>
      <c r="N1635" s="253"/>
      <c r="O1635" s="253"/>
      <c r="P1635" s="253"/>
      <c r="Q1635" s="253"/>
      <c r="R1635" s="253"/>
      <c r="S1635" s="253"/>
      <c r="T1635" s="254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55" t="s">
        <v>301</v>
      </c>
      <c r="AU1635" s="255" t="s">
        <v>120</v>
      </c>
      <c r="AV1635" s="14" t="s">
        <v>120</v>
      </c>
      <c r="AW1635" s="14" t="s">
        <v>32</v>
      </c>
      <c r="AX1635" s="14" t="s">
        <v>77</v>
      </c>
      <c r="AY1635" s="255" t="s">
        <v>292</v>
      </c>
    </row>
    <row r="1636" s="14" customFormat="1">
      <c r="A1636" s="14"/>
      <c r="B1636" s="245"/>
      <c r="C1636" s="246"/>
      <c r="D1636" s="236" t="s">
        <v>301</v>
      </c>
      <c r="E1636" s="247" t="s">
        <v>1</v>
      </c>
      <c r="F1636" s="248" t="s">
        <v>2002</v>
      </c>
      <c r="G1636" s="246"/>
      <c r="H1636" s="249">
        <v>14.9</v>
      </c>
      <c r="I1636" s="250"/>
      <c r="J1636" s="246"/>
      <c r="K1636" s="246"/>
      <c r="L1636" s="251"/>
      <c r="M1636" s="252"/>
      <c r="N1636" s="253"/>
      <c r="O1636" s="253"/>
      <c r="P1636" s="253"/>
      <c r="Q1636" s="253"/>
      <c r="R1636" s="253"/>
      <c r="S1636" s="253"/>
      <c r="T1636" s="254"/>
      <c r="U1636" s="14"/>
      <c r="V1636" s="14"/>
      <c r="W1636" s="14"/>
      <c r="X1636" s="14"/>
      <c r="Y1636" s="14"/>
      <c r="Z1636" s="14"/>
      <c r="AA1636" s="14"/>
      <c r="AB1636" s="14"/>
      <c r="AC1636" s="14"/>
      <c r="AD1636" s="14"/>
      <c r="AE1636" s="14"/>
      <c r="AT1636" s="255" t="s">
        <v>301</v>
      </c>
      <c r="AU1636" s="255" t="s">
        <v>120</v>
      </c>
      <c r="AV1636" s="14" t="s">
        <v>120</v>
      </c>
      <c r="AW1636" s="14" t="s">
        <v>32</v>
      </c>
      <c r="AX1636" s="14" t="s">
        <v>77</v>
      </c>
      <c r="AY1636" s="255" t="s">
        <v>292</v>
      </c>
    </row>
    <row r="1637" s="14" customFormat="1">
      <c r="A1637" s="14"/>
      <c r="B1637" s="245"/>
      <c r="C1637" s="246"/>
      <c r="D1637" s="236" t="s">
        <v>301</v>
      </c>
      <c r="E1637" s="247" t="s">
        <v>1</v>
      </c>
      <c r="F1637" s="248" t="s">
        <v>2003</v>
      </c>
      <c r="G1637" s="246"/>
      <c r="H1637" s="249">
        <v>31.27</v>
      </c>
      <c r="I1637" s="250"/>
      <c r="J1637" s="246"/>
      <c r="K1637" s="246"/>
      <c r="L1637" s="251"/>
      <c r="M1637" s="252"/>
      <c r="N1637" s="253"/>
      <c r="O1637" s="253"/>
      <c r="P1637" s="253"/>
      <c r="Q1637" s="253"/>
      <c r="R1637" s="253"/>
      <c r="S1637" s="253"/>
      <c r="T1637" s="254"/>
      <c r="U1637" s="14"/>
      <c r="V1637" s="14"/>
      <c r="W1637" s="14"/>
      <c r="X1637" s="14"/>
      <c r="Y1637" s="14"/>
      <c r="Z1637" s="14"/>
      <c r="AA1637" s="14"/>
      <c r="AB1637" s="14"/>
      <c r="AC1637" s="14"/>
      <c r="AD1637" s="14"/>
      <c r="AE1637" s="14"/>
      <c r="AT1637" s="255" t="s">
        <v>301</v>
      </c>
      <c r="AU1637" s="255" t="s">
        <v>120</v>
      </c>
      <c r="AV1637" s="14" t="s">
        <v>120</v>
      </c>
      <c r="AW1637" s="14" t="s">
        <v>32</v>
      </c>
      <c r="AX1637" s="14" t="s">
        <v>77</v>
      </c>
      <c r="AY1637" s="255" t="s">
        <v>292</v>
      </c>
    </row>
    <row r="1638" s="14" customFormat="1">
      <c r="A1638" s="14"/>
      <c r="B1638" s="245"/>
      <c r="C1638" s="246"/>
      <c r="D1638" s="236" t="s">
        <v>301</v>
      </c>
      <c r="E1638" s="247" t="s">
        <v>1</v>
      </c>
      <c r="F1638" s="248" t="s">
        <v>2004</v>
      </c>
      <c r="G1638" s="246"/>
      <c r="H1638" s="249">
        <v>29.960000000000001</v>
      </c>
      <c r="I1638" s="250"/>
      <c r="J1638" s="246"/>
      <c r="K1638" s="246"/>
      <c r="L1638" s="251"/>
      <c r="M1638" s="252"/>
      <c r="N1638" s="253"/>
      <c r="O1638" s="253"/>
      <c r="P1638" s="253"/>
      <c r="Q1638" s="253"/>
      <c r="R1638" s="253"/>
      <c r="S1638" s="253"/>
      <c r="T1638" s="254"/>
      <c r="U1638" s="14"/>
      <c r="V1638" s="14"/>
      <c r="W1638" s="14"/>
      <c r="X1638" s="14"/>
      <c r="Y1638" s="14"/>
      <c r="Z1638" s="14"/>
      <c r="AA1638" s="14"/>
      <c r="AB1638" s="14"/>
      <c r="AC1638" s="14"/>
      <c r="AD1638" s="14"/>
      <c r="AE1638" s="14"/>
      <c r="AT1638" s="255" t="s">
        <v>301</v>
      </c>
      <c r="AU1638" s="255" t="s">
        <v>120</v>
      </c>
      <c r="AV1638" s="14" t="s">
        <v>120</v>
      </c>
      <c r="AW1638" s="14" t="s">
        <v>32</v>
      </c>
      <c r="AX1638" s="14" t="s">
        <v>77</v>
      </c>
      <c r="AY1638" s="255" t="s">
        <v>292</v>
      </c>
    </row>
    <row r="1639" s="14" customFormat="1">
      <c r="A1639" s="14"/>
      <c r="B1639" s="245"/>
      <c r="C1639" s="246"/>
      <c r="D1639" s="236" t="s">
        <v>301</v>
      </c>
      <c r="E1639" s="247" t="s">
        <v>1</v>
      </c>
      <c r="F1639" s="248" t="s">
        <v>2005</v>
      </c>
      <c r="G1639" s="246"/>
      <c r="H1639" s="249">
        <v>34.460000000000001</v>
      </c>
      <c r="I1639" s="250"/>
      <c r="J1639" s="246"/>
      <c r="K1639" s="246"/>
      <c r="L1639" s="251"/>
      <c r="M1639" s="252"/>
      <c r="N1639" s="253"/>
      <c r="O1639" s="253"/>
      <c r="P1639" s="253"/>
      <c r="Q1639" s="253"/>
      <c r="R1639" s="253"/>
      <c r="S1639" s="253"/>
      <c r="T1639" s="254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5" t="s">
        <v>301</v>
      </c>
      <c r="AU1639" s="255" t="s">
        <v>120</v>
      </c>
      <c r="AV1639" s="14" t="s">
        <v>120</v>
      </c>
      <c r="AW1639" s="14" t="s">
        <v>32</v>
      </c>
      <c r="AX1639" s="14" t="s">
        <v>77</v>
      </c>
      <c r="AY1639" s="255" t="s">
        <v>292</v>
      </c>
    </row>
    <row r="1640" s="14" customFormat="1">
      <c r="A1640" s="14"/>
      <c r="B1640" s="245"/>
      <c r="C1640" s="246"/>
      <c r="D1640" s="236" t="s">
        <v>301</v>
      </c>
      <c r="E1640" s="247" t="s">
        <v>1</v>
      </c>
      <c r="F1640" s="248" t="s">
        <v>2006</v>
      </c>
      <c r="G1640" s="246"/>
      <c r="H1640" s="249">
        <v>35.700000000000003</v>
      </c>
      <c r="I1640" s="250"/>
      <c r="J1640" s="246"/>
      <c r="K1640" s="246"/>
      <c r="L1640" s="251"/>
      <c r="M1640" s="252"/>
      <c r="N1640" s="253"/>
      <c r="O1640" s="253"/>
      <c r="P1640" s="253"/>
      <c r="Q1640" s="253"/>
      <c r="R1640" s="253"/>
      <c r="S1640" s="253"/>
      <c r="T1640" s="254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5" t="s">
        <v>301</v>
      </c>
      <c r="AU1640" s="255" t="s">
        <v>120</v>
      </c>
      <c r="AV1640" s="14" t="s">
        <v>120</v>
      </c>
      <c r="AW1640" s="14" t="s">
        <v>32</v>
      </c>
      <c r="AX1640" s="14" t="s">
        <v>77</v>
      </c>
      <c r="AY1640" s="255" t="s">
        <v>292</v>
      </c>
    </row>
    <row r="1641" s="14" customFormat="1">
      <c r="A1641" s="14"/>
      <c r="B1641" s="245"/>
      <c r="C1641" s="246"/>
      <c r="D1641" s="236" t="s">
        <v>301</v>
      </c>
      <c r="E1641" s="247" t="s">
        <v>1</v>
      </c>
      <c r="F1641" s="248" t="s">
        <v>2007</v>
      </c>
      <c r="G1641" s="246"/>
      <c r="H1641" s="249">
        <v>34.399999999999999</v>
      </c>
      <c r="I1641" s="250"/>
      <c r="J1641" s="246"/>
      <c r="K1641" s="246"/>
      <c r="L1641" s="251"/>
      <c r="M1641" s="252"/>
      <c r="N1641" s="253"/>
      <c r="O1641" s="253"/>
      <c r="P1641" s="253"/>
      <c r="Q1641" s="253"/>
      <c r="R1641" s="253"/>
      <c r="S1641" s="253"/>
      <c r="T1641" s="25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T1641" s="255" t="s">
        <v>301</v>
      </c>
      <c r="AU1641" s="255" t="s">
        <v>120</v>
      </c>
      <c r="AV1641" s="14" t="s">
        <v>120</v>
      </c>
      <c r="AW1641" s="14" t="s">
        <v>32</v>
      </c>
      <c r="AX1641" s="14" t="s">
        <v>77</v>
      </c>
      <c r="AY1641" s="255" t="s">
        <v>292</v>
      </c>
    </row>
    <row r="1642" s="14" customFormat="1">
      <c r="A1642" s="14"/>
      <c r="B1642" s="245"/>
      <c r="C1642" s="246"/>
      <c r="D1642" s="236" t="s">
        <v>301</v>
      </c>
      <c r="E1642" s="247" t="s">
        <v>1</v>
      </c>
      <c r="F1642" s="248" t="s">
        <v>2008</v>
      </c>
      <c r="G1642" s="246"/>
      <c r="H1642" s="249">
        <v>17.170000000000002</v>
      </c>
      <c r="I1642" s="250"/>
      <c r="J1642" s="246"/>
      <c r="K1642" s="246"/>
      <c r="L1642" s="251"/>
      <c r="M1642" s="252"/>
      <c r="N1642" s="253"/>
      <c r="O1642" s="253"/>
      <c r="P1642" s="253"/>
      <c r="Q1642" s="253"/>
      <c r="R1642" s="253"/>
      <c r="S1642" s="253"/>
      <c r="T1642" s="254"/>
      <c r="U1642" s="14"/>
      <c r="V1642" s="14"/>
      <c r="W1642" s="14"/>
      <c r="X1642" s="14"/>
      <c r="Y1642" s="14"/>
      <c r="Z1642" s="14"/>
      <c r="AA1642" s="14"/>
      <c r="AB1642" s="14"/>
      <c r="AC1642" s="14"/>
      <c r="AD1642" s="14"/>
      <c r="AE1642" s="14"/>
      <c r="AT1642" s="255" t="s">
        <v>301</v>
      </c>
      <c r="AU1642" s="255" t="s">
        <v>120</v>
      </c>
      <c r="AV1642" s="14" t="s">
        <v>120</v>
      </c>
      <c r="AW1642" s="14" t="s">
        <v>32</v>
      </c>
      <c r="AX1642" s="14" t="s">
        <v>77</v>
      </c>
      <c r="AY1642" s="255" t="s">
        <v>292</v>
      </c>
    </row>
    <row r="1643" s="14" customFormat="1">
      <c r="A1643" s="14"/>
      <c r="B1643" s="245"/>
      <c r="C1643" s="246"/>
      <c r="D1643" s="236" t="s">
        <v>301</v>
      </c>
      <c r="E1643" s="247" t="s">
        <v>1</v>
      </c>
      <c r="F1643" s="248" t="s">
        <v>2009</v>
      </c>
      <c r="G1643" s="246"/>
      <c r="H1643" s="249">
        <v>17.149999999999999</v>
      </c>
      <c r="I1643" s="250"/>
      <c r="J1643" s="246"/>
      <c r="K1643" s="246"/>
      <c r="L1643" s="251"/>
      <c r="M1643" s="252"/>
      <c r="N1643" s="253"/>
      <c r="O1643" s="253"/>
      <c r="P1643" s="253"/>
      <c r="Q1643" s="253"/>
      <c r="R1643" s="253"/>
      <c r="S1643" s="253"/>
      <c r="T1643" s="254"/>
      <c r="U1643" s="14"/>
      <c r="V1643" s="14"/>
      <c r="W1643" s="14"/>
      <c r="X1643" s="14"/>
      <c r="Y1643" s="14"/>
      <c r="Z1643" s="14"/>
      <c r="AA1643" s="14"/>
      <c r="AB1643" s="14"/>
      <c r="AC1643" s="14"/>
      <c r="AD1643" s="14"/>
      <c r="AE1643" s="14"/>
      <c r="AT1643" s="255" t="s">
        <v>301</v>
      </c>
      <c r="AU1643" s="255" t="s">
        <v>120</v>
      </c>
      <c r="AV1643" s="14" t="s">
        <v>120</v>
      </c>
      <c r="AW1643" s="14" t="s">
        <v>32</v>
      </c>
      <c r="AX1643" s="14" t="s">
        <v>77</v>
      </c>
      <c r="AY1643" s="255" t="s">
        <v>292</v>
      </c>
    </row>
    <row r="1644" s="14" customFormat="1">
      <c r="A1644" s="14"/>
      <c r="B1644" s="245"/>
      <c r="C1644" s="246"/>
      <c r="D1644" s="236" t="s">
        <v>301</v>
      </c>
      <c r="E1644" s="247" t="s">
        <v>1</v>
      </c>
      <c r="F1644" s="248" t="s">
        <v>2010</v>
      </c>
      <c r="G1644" s="246"/>
      <c r="H1644" s="249">
        <v>34.399999999999999</v>
      </c>
      <c r="I1644" s="250"/>
      <c r="J1644" s="246"/>
      <c r="K1644" s="246"/>
      <c r="L1644" s="251"/>
      <c r="M1644" s="252"/>
      <c r="N1644" s="253"/>
      <c r="O1644" s="253"/>
      <c r="P1644" s="253"/>
      <c r="Q1644" s="253"/>
      <c r="R1644" s="253"/>
      <c r="S1644" s="253"/>
      <c r="T1644" s="254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5" t="s">
        <v>301</v>
      </c>
      <c r="AU1644" s="255" t="s">
        <v>120</v>
      </c>
      <c r="AV1644" s="14" t="s">
        <v>120</v>
      </c>
      <c r="AW1644" s="14" t="s">
        <v>32</v>
      </c>
      <c r="AX1644" s="14" t="s">
        <v>77</v>
      </c>
      <c r="AY1644" s="255" t="s">
        <v>292</v>
      </c>
    </row>
    <row r="1645" s="14" customFormat="1">
      <c r="A1645" s="14"/>
      <c r="B1645" s="245"/>
      <c r="C1645" s="246"/>
      <c r="D1645" s="236" t="s">
        <v>301</v>
      </c>
      <c r="E1645" s="247" t="s">
        <v>1</v>
      </c>
      <c r="F1645" s="248" t="s">
        <v>2011</v>
      </c>
      <c r="G1645" s="246"/>
      <c r="H1645" s="249">
        <v>9.8599999999999994</v>
      </c>
      <c r="I1645" s="250"/>
      <c r="J1645" s="246"/>
      <c r="K1645" s="246"/>
      <c r="L1645" s="251"/>
      <c r="M1645" s="252"/>
      <c r="N1645" s="253"/>
      <c r="O1645" s="253"/>
      <c r="P1645" s="253"/>
      <c r="Q1645" s="253"/>
      <c r="R1645" s="253"/>
      <c r="S1645" s="253"/>
      <c r="T1645" s="254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55" t="s">
        <v>301</v>
      </c>
      <c r="AU1645" s="255" t="s">
        <v>120</v>
      </c>
      <c r="AV1645" s="14" t="s">
        <v>120</v>
      </c>
      <c r="AW1645" s="14" t="s">
        <v>32</v>
      </c>
      <c r="AX1645" s="14" t="s">
        <v>77</v>
      </c>
      <c r="AY1645" s="255" t="s">
        <v>292</v>
      </c>
    </row>
    <row r="1646" s="14" customFormat="1">
      <c r="A1646" s="14"/>
      <c r="B1646" s="245"/>
      <c r="C1646" s="246"/>
      <c r="D1646" s="236" t="s">
        <v>301</v>
      </c>
      <c r="E1646" s="247" t="s">
        <v>1</v>
      </c>
      <c r="F1646" s="248" t="s">
        <v>2012</v>
      </c>
      <c r="G1646" s="246"/>
      <c r="H1646" s="249">
        <v>13.17</v>
      </c>
      <c r="I1646" s="250"/>
      <c r="J1646" s="246"/>
      <c r="K1646" s="246"/>
      <c r="L1646" s="251"/>
      <c r="M1646" s="252"/>
      <c r="N1646" s="253"/>
      <c r="O1646" s="253"/>
      <c r="P1646" s="253"/>
      <c r="Q1646" s="253"/>
      <c r="R1646" s="253"/>
      <c r="S1646" s="253"/>
      <c r="T1646" s="254"/>
      <c r="U1646" s="14"/>
      <c r="V1646" s="14"/>
      <c r="W1646" s="14"/>
      <c r="X1646" s="14"/>
      <c r="Y1646" s="14"/>
      <c r="Z1646" s="14"/>
      <c r="AA1646" s="14"/>
      <c r="AB1646" s="14"/>
      <c r="AC1646" s="14"/>
      <c r="AD1646" s="14"/>
      <c r="AE1646" s="14"/>
      <c r="AT1646" s="255" t="s">
        <v>301</v>
      </c>
      <c r="AU1646" s="255" t="s">
        <v>120</v>
      </c>
      <c r="AV1646" s="14" t="s">
        <v>120</v>
      </c>
      <c r="AW1646" s="14" t="s">
        <v>32</v>
      </c>
      <c r="AX1646" s="14" t="s">
        <v>77</v>
      </c>
      <c r="AY1646" s="255" t="s">
        <v>292</v>
      </c>
    </row>
    <row r="1647" s="14" customFormat="1">
      <c r="A1647" s="14"/>
      <c r="B1647" s="245"/>
      <c r="C1647" s="246"/>
      <c r="D1647" s="236" t="s">
        <v>301</v>
      </c>
      <c r="E1647" s="247" t="s">
        <v>1</v>
      </c>
      <c r="F1647" s="248" t="s">
        <v>2013</v>
      </c>
      <c r="G1647" s="246"/>
      <c r="H1647" s="249">
        <v>14.390000000000001</v>
      </c>
      <c r="I1647" s="250"/>
      <c r="J1647" s="246"/>
      <c r="K1647" s="246"/>
      <c r="L1647" s="251"/>
      <c r="M1647" s="252"/>
      <c r="N1647" s="253"/>
      <c r="O1647" s="253"/>
      <c r="P1647" s="253"/>
      <c r="Q1647" s="253"/>
      <c r="R1647" s="253"/>
      <c r="S1647" s="253"/>
      <c r="T1647" s="254"/>
      <c r="U1647" s="14"/>
      <c r="V1647" s="14"/>
      <c r="W1647" s="14"/>
      <c r="X1647" s="14"/>
      <c r="Y1647" s="14"/>
      <c r="Z1647" s="14"/>
      <c r="AA1647" s="14"/>
      <c r="AB1647" s="14"/>
      <c r="AC1647" s="14"/>
      <c r="AD1647" s="14"/>
      <c r="AE1647" s="14"/>
      <c r="AT1647" s="255" t="s">
        <v>301</v>
      </c>
      <c r="AU1647" s="255" t="s">
        <v>120</v>
      </c>
      <c r="AV1647" s="14" t="s">
        <v>120</v>
      </c>
      <c r="AW1647" s="14" t="s">
        <v>32</v>
      </c>
      <c r="AX1647" s="14" t="s">
        <v>77</v>
      </c>
      <c r="AY1647" s="255" t="s">
        <v>292</v>
      </c>
    </row>
    <row r="1648" s="14" customFormat="1">
      <c r="A1648" s="14"/>
      <c r="B1648" s="245"/>
      <c r="C1648" s="246"/>
      <c r="D1648" s="236" t="s">
        <v>301</v>
      </c>
      <c r="E1648" s="247" t="s">
        <v>1</v>
      </c>
      <c r="F1648" s="248" t="s">
        <v>2014</v>
      </c>
      <c r="G1648" s="246"/>
      <c r="H1648" s="249">
        <v>4.1900000000000004</v>
      </c>
      <c r="I1648" s="250"/>
      <c r="J1648" s="246"/>
      <c r="K1648" s="246"/>
      <c r="L1648" s="251"/>
      <c r="M1648" s="252"/>
      <c r="N1648" s="253"/>
      <c r="O1648" s="253"/>
      <c r="P1648" s="253"/>
      <c r="Q1648" s="253"/>
      <c r="R1648" s="253"/>
      <c r="S1648" s="253"/>
      <c r="T1648" s="254"/>
      <c r="U1648" s="14"/>
      <c r="V1648" s="14"/>
      <c r="W1648" s="14"/>
      <c r="X1648" s="14"/>
      <c r="Y1648" s="14"/>
      <c r="Z1648" s="14"/>
      <c r="AA1648" s="14"/>
      <c r="AB1648" s="14"/>
      <c r="AC1648" s="14"/>
      <c r="AD1648" s="14"/>
      <c r="AE1648" s="14"/>
      <c r="AT1648" s="255" t="s">
        <v>301</v>
      </c>
      <c r="AU1648" s="255" t="s">
        <v>120</v>
      </c>
      <c r="AV1648" s="14" t="s">
        <v>120</v>
      </c>
      <c r="AW1648" s="14" t="s">
        <v>32</v>
      </c>
      <c r="AX1648" s="14" t="s">
        <v>77</v>
      </c>
      <c r="AY1648" s="255" t="s">
        <v>292</v>
      </c>
    </row>
    <row r="1649" s="14" customFormat="1">
      <c r="A1649" s="14"/>
      <c r="B1649" s="245"/>
      <c r="C1649" s="246"/>
      <c r="D1649" s="236" t="s">
        <v>301</v>
      </c>
      <c r="E1649" s="247" t="s">
        <v>1</v>
      </c>
      <c r="F1649" s="248" t="s">
        <v>2015</v>
      </c>
      <c r="G1649" s="246"/>
      <c r="H1649" s="249">
        <v>1.3799999999999999</v>
      </c>
      <c r="I1649" s="250"/>
      <c r="J1649" s="246"/>
      <c r="K1649" s="246"/>
      <c r="L1649" s="251"/>
      <c r="M1649" s="252"/>
      <c r="N1649" s="253"/>
      <c r="O1649" s="253"/>
      <c r="P1649" s="253"/>
      <c r="Q1649" s="253"/>
      <c r="R1649" s="253"/>
      <c r="S1649" s="253"/>
      <c r="T1649" s="25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55" t="s">
        <v>301</v>
      </c>
      <c r="AU1649" s="255" t="s">
        <v>120</v>
      </c>
      <c r="AV1649" s="14" t="s">
        <v>120</v>
      </c>
      <c r="AW1649" s="14" t="s">
        <v>32</v>
      </c>
      <c r="AX1649" s="14" t="s">
        <v>77</v>
      </c>
      <c r="AY1649" s="255" t="s">
        <v>292</v>
      </c>
    </row>
    <row r="1650" s="14" customFormat="1">
      <c r="A1650" s="14"/>
      <c r="B1650" s="245"/>
      <c r="C1650" s="246"/>
      <c r="D1650" s="236" t="s">
        <v>301</v>
      </c>
      <c r="E1650" s="247" t="s">
        <v>1</v>
      </c>
      <c r="F1650" s="248" t="s">
        <v>2016</v>
      </c>
      <c r="G1650" s="246"/>
      <c r="H1650" s="249">
        <v>1.4099999999999999</v>
      </c>
      <c r="I1650" s="250"/>
      <c r="J1650" s="246"/>
      <c r="K1650" s="246"/>
      <c r="L1650" s="251"/>
      <c r="M1650" s="252"/>
      <c r="N1650" s="253"/>
      <c r="O1650" s="253"/>
      <c r="P1650" s="253"/>
      <c r="Q1650" s="253"/>
      <c r="R1650" s="253"/>
      <c r="S1650" s="253"/>
      <c r="T1650" s="254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5" t="s">
        <v>301</v>
      </c>
      <c r="AU1650" s="255" t="s">
        <v>120</v>
      </c>
      <c r="AV1650" s="14" t="s">
        <v>120</v>
      </c>
      <c r="AW1650" s="14" t="s">
        <v>32</v>
      </c>
      <c r="AX1650" s="14" t="s">
        <v>77</v>
      </c>
      <c r="AY1650" s="255" t="s">
        <v>292</v>
      </c>
    </row>
    <row r="1651" s="14" customFormat="1">
      <c r="A1651" s="14"/>
      <c r="B1651" s="245"/>
      <c r="C1651" s="246"/>
      <c r="D1651" s="236" t="s">
        <v>301</v>
      </c>
      <c r="E1651" s="247" t="s">
        <v>1</v>
      </c>
      <c r="F1651" s="248" t="s">
        <v>2017</v>
      </c>
      <c r="G1651" s="246"/>
      <c r="H1651" s="249">
        <v>18.23</v>
      </c>
      <c r="I1651" s="250"/>
      <c r="J1651" s="246"/>
      <c r="K1651" s="246"/>
      <c r="L1651" s="251"/>
      <c r="M1651" s="252"/>
      <c r="N1651" s="253"/>
      <c r="O1651" s="253"/>
      <c r="P1651" s="253"/>
      <c r="Q1651" s="253"/>
      <c r="R1651" s="253"/>
      <c r="S1651" s="253"/>
      <c r="T1651" s="254"/>
      <c r="U1651" s="14"/>
      <c r="V1651" s="14"/>
      <c r="W1651" s="14"/>
      <c r="X1651" s="14"/>
      <c r="Y1651" s="14"/>
      <c r="Z1651" s="14"/>
      <c r="AA1651" s="14"/>
      <c r="AB1651" s="14"/>
      <c r="AC1651" s="14"/>
      <c r="AD1651" s="14"/>
      <c r="AE1651" s="14"/>
      <c r="AT1651" s="255" t="s">
        <v>301</v>
      </c>
      <c r="AU1651" s="255" t="s">
        <v>120</v>
      </c>
      <c r="AV1651" s="14" t="s">
        <v>120</v>
      </c>
      <c r="AW1651" s="14" t="s">
        <v>32</v>
      </c>
      <c r="AX1651" s="14" t="s">
        <v>77</v>
      </c>
      <c r="AY1651" s="255" t="s">
        <v>292</v>
      </c>
    </row>
    <row r="1652" s="16" customFormat="1">
      <c r="A1652" s="16"/>
      <c r="B1652" s="267"/>
      <c r="C1652" s="268"/>
      <c r="D1652" s="236" t="s">
        <v>301</v>
      </c>
      <c r="E1652" s="269" t="s">
        <v>1</v>
      </c>
      <c r="F1652" s="270" t="s">
        <v>316</v>
      </c>
      <c r="G1652" s="268"/>
      <c r="H1652" s="271">
        <v>549.75999999999999</v>
      </c>
      <c r="I1652" s="272"/>
      <c r="J1652" s="268"/>
      <c r="K1652" s="268"/>
      <c r="L1652" s="273"/>
      <c r="M1652" s="274"/>
      <c r="N1652" s="275"/>
      <c r="O1652" s="275"/>
      <c r="P1652" s="275"/>
      <c r="Q1652" s="275"/>
      <c r="R1652" s="275"/>
      <c r="S1652" s="275"/>
      <c r="T1652" s="276"/>
      <c r="U1652" s="16"/>
      <c r="V1652" s="16"/>
      <c r="W1652" s="16"/>
      <c r="X1652" s="16"/>
      <c r="Y1652" s="16"/>
      <c r="Z1652" s="16"/>
      <c r="AA1652" s="16"/>
      <c r="AB1652" s="16"/>
      <c r="AC1652" s="16"/>
      <c r="AD1652" s="16"/>
      <c r="AE1652" s="16"/>
      <c r="AT1652" s="277" t="s">
        <v>301</v>
      </c>
      <c r="AU1652" s="277" t="s">
        <v>120</v>
      </c>
      <c r="AV1652" s="16" t="s">
        <v>317</v>
      </c>
      <c r="AW1652" s="16" t="s">
        <v>32</v>
      </c>
      <c r="AX1652" s="16" t="s">
        <v>77</v>
      </c>
      <c r="AY1652" s="277" t="s">
        <v>292</v>
      </c>
    </row>
    <row r="1653" s="13" customFormat="1">
      <c r="A1653" s="13"/>
      <c r="B1653" s="234"/>
      <c r="C1653" s="235"/>
      <c r="D1653" s="236" t="s">
        <v>301</v>
      </c>
      <c r="E1653" s="237" t="s">
        <v>1</v>
      </c>
      <c r="F1653" s="238" t="s">
        <v>544</v>
      </c>
      <c r="G1653" s="235"/>
      <c r="H1653" s="237" t="s">
        <v>1</v>
      </c>
      <c r="I1653" s="239"/>
      <c r="J1653" s="235"/>
      <c r="K1653" s="235"/>
      <c r="L1653" s="240"/>
      <c r="M1653" s="241"/>
      <c r="N1653" s="242"/>
      <c r="O1653" s="242"/>
      <c r="P1653" s="242"/>
      <c r="Q1653" s="242"/>
      <c r="R1653" s="242"/>
      <c r="S1653" s="242"/>
      <c r="T1653" s="243"/>
      <c r="U1653" s="13"/>
      <c r="V1653" s="13"/>
      <c r="W1653" s="13"/>
      <c r="X1653" s="13"/>
      <c r="Y1653" s="13"/>
      <c r="Z1653" s="13"/>
      <c r="AA1653" s="13"/>
      <c r="AB1653" s="13"/>
      <c r="AC1653" s="13"/>
      <c r="AD1653" s="13"/>
      <c r="AE1653" s="13"/>
      <c r="AT1653" s="244" t="s">
        <v>301</v>
      </c>
      <c r="AU1653" s="244" t="s">
        <v>120</v>
      </c>
      <c r="AV1653" s="13" t="s">
        <v>85</v>
      </c>
      <c r="AW1653" s="13" t="s">
        <v>32</v>
      </c>
      <c r="AX1653" s="13" t="s">
        <v>77</v>
      </c>
      <c r="AY1653" s="244" t="s">
        <v>292</v>
      </c>
    </row>
    <row r="1654" s="14" customFormat="1">
      <c r="A1654" s="14"/>
      <c r="B1654" s="245"/>
      <c r="C1654" s="246"/>
      <c r="D1654" s="236" t="s">
        <v>301</v>
      </c>
      <c r="E1654" s="247" t="s">
        <v>1</v>
      </c>
      <c r="F1654" s="248" t="s">
        <v>2018</v>
      </c>
      <c r="G1654" s="246"/>
      <c r="H1654" s="249">
        <v>163.25</v>
      </c>
      <c r="I1654" s="250"/>
      <c r="J1654" s="246"/>
      <c r="K1654" s="246"/>
      <c r="L1654" s="251"/>
      <c r="M1654" s="252"/>
      <c r="N1654" s="253"/>
      <c r="O1654" s="253"/>
      <c r="P1654" s="253"/>
      <c r="Q1654" s="253"/>
      <c r="R1654" s="253"/>
      <c r="S1654" s="253"/>
      <c r="T1654" s="254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5" t="s">
        <v>301</v>
      </c>
      <c r="AU1654" s="255" t="s">
        <v>120</v>
      </c>
      <c r="AV1654" s="14" t="s">
        <v>120</v>
      </c>
      <c r="AW1654" s="14" t="s">
        <v>32</v>
      </c>
      <c r="AX1654" s="14" t="s">
        <v>77</v>
      </c>
      <c r="AY1654" s="255" t="s">
        <v>292</v>
      </c>
    </row>
    <row r="1655" s="14" customFormat="1">
      <c r="A1655" s="14"/>
      <c r="B1655" s="245"/>
      <c r="C1655" s="246"/>
      <c r="D1655" s="236" t="s">
        <v>301</v>
      </c>
      <c r="E1655" s="247" t="s">
        <v>1</v>
      </c>
      <c r="F1655" s="248" t="s">
        <v>2019</v>
      </c>
      <c r="G1655" s="246"/>
      <c r="H1655" s="249">
        <v>47.560000000000002</v>
      </c>
      <c r="I1655" s="250"/>
      <c r="J1655" s="246"/>
      <c r="K1655" s="246"/>
      <c r="L1655" s="251"/>
      <c r="M1655" s="252"/>
      <c r="N1655" s="253"/>
      <c r="O1655" s="253"/>
      <c r="P1655" s="253"/>
      <c r="Q1655" s="253"/>
      <c r="R1655" s="253"/>
      <c r="S1655" s="253"/>
      <c r="T1655" s="254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55" t="s">
        <v>301</v>
      </c>
      <c r="AU1655" s="255" t="s">
        <v>120</v>
      </c>
      <c r="AV1655" s="14" t="s">
        <v>120</v>
      </c>
      <c r="AW1655" s="14" t="s">
        <v>32</v>
      </c>
      <c r="AX1655" s="14" t="s">
        <v>77</v>
      </c>
      <c r="AY1655" s="255" t="s">
        <v>292</v>
      </c>
    </row>
    <row r="1656" s="14" customFormat="1">
      <c r="A1656" s="14"/>
      <c r="B1656" s="245"/>
      <c r="C1656" s="246"/>
      <c r="D1656" s="236" t="s">
        <v>301</v>
      </c>
      <c r="E1656" s="247" t="s">
        <v>1</v>
      </c>
      <c r="F1656" s="248" t="s">
        <v>2020</v>
      </c>
      <c r="G1656" s="246"/>
      <c r="H1656" s="249">
        <v>9</v>
      </c>
      <c r="I1656" s="250"/>
      <c r="J1656" s="246"/>
      <c r="K1656" s="246"/>
      <c r="L1656" s="251"/>
      <c r="M1656" s="252"/>
      <c r="N1656" s="253"/>
      <c r="O1656" s="253"/>
      <c r="P1656" s="253"/>
      <c r="Q1656" s="253"/>
      <c r="R1656" s="253"/>
      <c r="S1656" s="253"/>
      <c r="T1656" s="254"/>
      <c r="U1656" s="14"/>
      <c r="V1656" s="14"/>
      <c r="W1656" s="14"/>
      <c r="X1656" s="14"/>
      <c r="Y1656" s="14"/>
      <c r="Z1656" s="14"/>
      <c r="AA1656" s="14"/>
      <c r="AB1656" s="14"/>
      <c r="AC1656" s="14"/>
      <c r="AD1656" s="14"/>
      <c r="AE1656" s="14"/>
      <c r="AT1656" s="255" t="s">
        <v>301</v>
      </c>
      <c r="AU1656" s="255" t="s">
        <v>120</v>
      </c>
      <c r="AV1656" s="14" t="s">
        <v>120</v>
      </c>
      <c r="AW1656" s="14" t="s">
        <v>32</v>
      </c>
      <c r="AX1656" s="14" t="s">
        <v>77</v>
      </c>
      <c r="AY1656" s="255" t="s">
        <v>292</v>
      </c>
    </row>
    <row r="1657" s="14" customFormat="1">
      <c r="A1657" s="14"/>
      <c r="B1657" s="245"/>
      <c r="C1657" s="246"/>
      <c r="D1657" s="236" t="s">
        <v>301</v>
      </c>
      <c r="E1657" s="247" t="s">
        <v>1</v>
      </c>
      <c r="F1657" s="248" t="s">
        <v>2021</v>
      </c>
      <c r="G1657" s="246"/>
      <c r="H1657" s="249">
        <v>7.0599999999999996</v>
      </c>
      <c r="I1657" s="250"/>
      <c r="J1657" s="246"/>
      <c r="K1657" s="246"/>
      <c r="L1657" s="251"/>
      <c r="M1657" s="252"/>
      <c r="N1657" s="253"/>
      <c r="O1657" s="253"/>
      <c r="P1657" s="253"/>
      <c r="Q1657" s="253"/>
      <c r="R1657" s="253"/>
      <c r="S1657" s="253"/>
      <c r="T1657" s="254"/>
      <c r="U1657" s="14"/>
      <c r="V1657" s="14"/>
      <c r="W1657" s="14"/>
      <c r="X1657" s="14"/>
      <c r="Y1657" s="14"/>
      <c r="Z1657" s="14"/>
      <c r="AA1657" s="14"/>
      <c r="AB1657" s="14"/>
      <c r="AC1657" s="14"/>
      <c r="AD1657" s="14"/>
      <c r="AE1657" s="14"/>
      <c r="AT1657" s="255" t="s">
        <v>301</v>
      </c>
      <c r="AU1657" s="255" t="s">
        <v>120</v>
      </c>
      <c r="AV1657" s="14" t="s">
        <v>120</v>
      </c>
      <c r="AW1657" s="14" t="s">
        <v>32</v>
      </c>
      <c r="AX1657" s="14" t="s">
        <v>77</v>
      </c>
      <c r="AY1657" s="255" t="s">
        <v>292</v>
      </c>
    </row>
    <row r="1658" s="14" customFormat="1">
      <c r="A1658" s="14"/>
      <c r="B1658" s="245"/>
      <c r="C1658" s="246"/>
      <c r="D1658" s="236" t="s">
        <v>301</v>
      </c>
      <c r="E1658" s="247" t="s">
        <v>1</v>
      </c>
      <c r="F1658" s="248" t="s">
        <v>2022</v>
      </c>
      <c r="G1658" s="246"/>
      <c r="H1658" s="249">
        <v>14.710000000000001</v>
      </c>
      <c r="I1658" s="250"/>
      <c r="J1658" s="246"/>
      <c r="K1658" s="246"/>
      <c r="L1658" s="251"/>
      <c r="M1658" s="252"/>
      <c r="N1658" s="253"/>
      <c r="O1658" s="253"/>
      <c r="P1658" s="253"/>
      <c r="Q1658" s="253"/>
      <c r="R1658" s="253"/>
      <c r="S1658" s="253"/>
      <c r="T1658" s="254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55" t="s">
        <v>301</v>
      </c>
      <c r="AU1658" s="255" t="s">
        <v>120</v>
      </c>
      <c r="AV1658" s="14" t="s">
        <v>120</v>
      </c>
      <c r="AW1658" s="14" t="s">
        <v>32</v>
      </c>
      <c r="AX1658" s="14" t="s">
        <v>77</v>
      </c>
      <c r="AY1658" s="255" t="s">
        <v>292</v>
      </c>
    </row>
    <row r="1659" s="14" customFormat="1">
      <c r="A1659" s="14"/>
      <c r="B1659" s="245"/>
      <c r="C1659" s="246"/>
      <c r="D1659" s="236" t="s">
        <v>301</v>
      </c>
      <c r="E1659" s="247" t="s">
        <v>1</v>
      </c>
      <c r="F1659" s="248" t="s">
        <v>2023</v>
      </c>
      <c r="G1659" s="246"/>
      <c r="H1659" s="249">
        <v>10.69</v>
      </c>
      <c r="I1659" s="250"/>
      <c r="J1659" s="246"/>
      <c r="K1659" s="246"/>
      <c r="L1659" s="251"/>
      <c r="M1659" s="252"/>
      <c r="N1659" s="253"/>
      <c r="O1659" s="253"/>
      <c r="P1659" s="253"/>
      <c r="Q1659" s="253"/>
      <c r="R1659" s="253"/>
      <c r="S1659" s="253"/>
      <c r="T1659" s="254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55" t="s">
        <v>301</v>
      </c>
      <c r="AU1659" s="255" t="s">
        <v>120</v>
      </c>
      <c r="AV1659" s="14" t="s">
        <v>120</v>
      </c>
      <c r="AW1659" s="14" t="s">
        <v>32</v>
      </c>
      <c r="AX1659" s="14" t="s">
        <v>77</v>
      </c>
      <c r="AY1659" s="255" t="s">
        <v>292</v>
      </c>
    </row>
    <row r="1660" s="14" customFormat="1">
      <c r="A1660" s="14"/>
      <c r="B1660" s="245"/>
      <c r="C1660" s="246"/>
      <c r="D1660" s="236" t="s">
        <v>301</v>
      </c>
      <c r="E1660" s="247" t="s">
        <v>1</v>
      </c>
      <c r="F1660" s="248" t="s">
        <v>2024</v>
      </c>
      <c r="G1660" s="246"/>
      <c r="H1660" s="249">
        <v>35.520000000000003</v>
      </c>
      <c r="I1660" s="250"/>
      <c r="J1660" s="246"/>
      <c r="K1660" s="246"/>
      <c r="L1660" s="251"/>
      <c r="M1660" s="252"/>
      <c r="N1660" s="253"/>
      <c r="O1660" s="253"/>
      <c r="P1660" s="253"/>
      <c r="Q1660" s="253"/>
      <c r="R1660" s="253"/>
      <c r="S1660" s="253"/>
      <c r="T1660" s="254"/>
      <c r="U1660" s="14"/>
      <c r="V1660" s="14"/>
      <c r="W1660" s="14"/>
      <c r="X1660" s="14"/>
      <c r="Y1660" s="14"/>
      <c r="Z1660" s="14"/>
      <c r="AA1660" s="14"/>
      <c r="AB1660" s="14"/>
      <c r="AC1660" s="14"/>
      <c r="AD1660" s="14"/>
      <c r="AE1660" s="14"/>
      <c r="AT1660" s="255" t="s">
        <v>301</v>
      </c>
      <c r="AU1660" s="255" t="s">
        <v>120</v>
      </c>
      <c r="AV1660" s="14" t="s">
        <v>120</v>
      </c>
      <c r="AW1660" s="14" t="s">
        <v>32</v>
      </c>
      <c r="AX1660" s="14" t="s">
        <v>77</v>
      </c>
      <c r="AY1660" s="255" t="s">
        <v>292</v>
      </c>
    </row>
    <row r="1661" s="14" customFormat="1">
      <c r="A1661" s="14"/>
      <c r="B1661" s="245"/>
      <c r="C1661" s="246"/>
      <c r="D1661" s="236" t="s">
        <v>301</v>
      </c>
      <c r="E1661" s="247" t="s">
        <v>1</v>
      </c>
      <c r="F1661" s="248" t="s">
        <v>2025</v>
      </c>
      <c r="G1661" s="246"/>
      <c r="H1661" s="249">
        <v>17.890000000000001</v>
      </c>
      <c r="I1661" s="250"/>
      <c r="J1661" s="246"/>
      <c r="K1661" s="246"/>
      <c r="L1661" s="251"/>
      <c r="M1661" s="252"/>
      <c r="N1661" s="253"/>
      <c r="O1661" s="253"/>
      <c r="P1661" s="253"/>
      <c r="Q1661" s="253"/>
      <c r="R1661" s="253"/>
      <c r="S1661" s="253"/>
      <c r="T1661" s="25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T1661" s="255" t="s">
        <v>301</v>
      </c>
      <c r="AU1661" s="255" t="s">
        <v>120</v>
      </c>
      <c r="AV1661" s="14" t="s">
        <v>120</v>
      </c>
      <c r="AW1661" s="14" t="s">
        <v>32</v>
      </c>
      <c r="AX1661" s="14" t="s">
        <v>77</v>
      </c>
      <c r="AY1661" s="255" t="s">
        <v>292</v>
      </c>
    </row>
    <row r="1662" s="14" customFormat="1">
      <c r="A1662" s="14"/>
      <c r="B1662" s="245"/>
      <c r="C1662" s="246"/>
      <c r="D1662" s="236" t="s">
        <v>301</v>
      </c>
      <c r="E1662" s="247" t="s">
        <v>1</v>
      </c>
      <c r="F1662" s="248" t="s">
        <v>2026</v>
      </c>
      <c r="G1662" s="246"/>
      <c r="H1662" s="249">
        <v>34.460000000000001</v>
      </c>
      <c r="I1662" s="250"/>
      <c r="J1662" s="246"/>
      <c r="K1662" s="246"/>
      <c r="L1662" s="251"/>
      <c r="M1662" s="252"/>
      <c r="N1662" s="253"/>
      <c r="O1662" s="253"/>
      <c r="P1662" s="253"/>
      <c r="Q1662" s="253"/>
      <c r="R1662" s="253"/>
      <c r="S1662" s="253"/>
      <c r="T1662" s="254"/>
      <c r="U1662" s="14"/>
      <c r="V1662" s="14"/>
      <c r="W1662" s="14"/>
      <c r="X1662" s="14"/>
      <c r="Y1662" s="14"/>
      <c r="Z1662" s="14"/>
      <c r="AA1662" s="14"/>
      <c r="AB1662" s="14"/>
      <c r="AC1662" s="14"/>
      <c r="AD1662" s="14"/>
      <c r="AE1662" s="14"/>
      <c r="AT1662" s="255" t="s">
        <v>301</v>
      </c>
      <c r="AU1662" s="255" t="s">
        <v>120</v>
      </c>
      <c r="AV1662" s="14" t="s">
        <v>120</v>
      </c>
      <c r="AW1662" s="14" t="s">
        <v>32</v>
      </c>
      <c r="AX1662" s="14" t="s">
        <v>77</v>
      </c>
      <c r="AY1662" s="255" t="s">
        <v>292</v>
      </c>
    </row>
    <row r="1663" s="14" customFormat="1">
      <c r="A1663" s="14"/>
      <c r="B1663" s="245"/>
      <c r="C1663" s="246"/>
      <c r="D1663" s="236" t="s">
        <v>301</v>
      </c>
      <c r="E1663" s="247" t="s">
        <v>1</v>
      </c>
      <c r="F1663" s="248" t="s">
        <v>2027</v>
      </c>
      <c r="G1663" s="246"/>
      <c r="H1663" s="249">
        <v>35.700000000000003</v>
      </c>
      <c r="I1663" s="250"/>
      <c r="J1663" s="246"/>
      <c r="K1663" s="246"/>
      <c r="L1663" s="251"/>
      <c r="M1663" s="252"/>
      <c r="N1663" s="253"/>
      <c r="O1663" s="253"/>
      <c r="P1663" s="253"/>
      <c r="Q1663" s="253"/>
      <c r="R1663" s="253"/>
      <c r="S1663" s="253"/>
      <c r="T1663" s="254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5" t="s">
        <v>301</v>
      </c>
      <c r="AU1663" s="255" t="s">
        <v>120</v>
      </c>
      <c r="AV1663" s="14" t="s">
        <v>120</v>
      </c>
      <c r="AW1663" s="14" t="s">
        <v>32</v>
      </c>
      <c r="AX1663" s="14" t="s">
        <v>77</v>
      </c>
      <c r="AY1663" s="255" t="s">
        <v>292</v>
      </c>
    </row>
    <row r="1664" s="14" customFormat="1">
      <c r="A1664" s="14"/>
      <c r="B1664" s="245"/>
      <c r="C1664" s="246"/>
      <c r="D1664" s="236" t="s">
        <v>301</v>
      </c>
      <c r="E1664" s="247" t="s">
        <v>1</v>
      </c>
      <c r="F1664" s="248" t="s">
        <v>2028</v>
      </c>
      <c r="G1664" s="246"/>
      <c r="H1664" s="249">
        <v>34.399999999999999</v>
      </c>
      <c r="I1664" s="250"/>
      <c r="J1664" s="246"/>
      <c r="K1664" s="246"/>
      <c r="L1664" s="251"/>
      <c r="M1664" s="252"/>
      <c r="N1664" s="253"/>
      <c r="O1664" s="253"/>
      <c r="P1664" s="253"/>
      <c r="Q1664" s="253"/>
      <c r="R1664" s="253"/>
      <c r="S1664" s="253"/>
      <c r="T1664" s="254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55" t="s">
        <v>301</v>
      </c>
      <c r="AU1664" s="255" t="s">
        <v>120</v>
      </c>
      <c r="AV1664" s="14" t="s">
        <v>120</v>
      </c>
      <c r="AW1664" s="14" t="s">
        <v>32</v>
      </c>
      <c r="AX1664" s="14" t="s">
        <v>77</v>
      </c>
      <c r="AY1664" s="255" t="s">
        <v>292</v>
      </c>
    </row>
    <row r="1665" s="14" customFormat="1">
      <c r="A1665" s="14"/>
      <c r="B1665" s="245"/>
      <c r="C1665" s="246"/>
      <c r="D1665" s="236" t="s">
        <v>301</v>
      </c>
      <c r="E1665" s="247" t="s">
        <v>1</v>
      </c>
      <c r="F1665" s="248" t="s">
        <v>2029</v>
      </c>
      <c r="G1665" s="246"/>
      <c r="H1665" s="249">
        <v>17.170000000000002</v>
      </c>
      <c r="I1665" s="250"/>
      <c r="J1665" s="246"/>
      <c r="K1665" s="246"/>
      <c r="L1665" s="251"/>
      <c r="M1665" s="252"/>
      <c r="N1665" s="253"/>
      <c r="O1665" s="253"/>
      <c r="P1665" s="253"/>
      <c r="Q1665" s="253"/>
      <c r="R1665" s="253"/>
      <c r="S1665" s="253"/>
      <c r="T1665" s="254"/>
      <c r="U1665" s="14"/>
      <c r="V1665" s="14"/>
      <c r="W1665" s="14"/>
      <c r="X1665" s="14"/>
      <c r="Y1665" s="14"/>
      <c r="Z1665" s="14"/>
      <c r="AA1665" s="14"/>
      <c r="AB1665" s="14"/>
      <c r="AC1665" s="14"/>
      <c r="AD1665" s="14"/>
      <c r="AE1665" s="14"/>
      <c r="AT1665" s="255" t="s">
        <v>301</v>
      </c>
      <c r="AU1665" s="255" t="s">
        <v>120</v>
      </c>
      <c r="AV1665" s="14" t="s">
        <v>120</v>
      </c>
      <c r="AW1665" s="14" t="s">
        <v>32</v>
      </c>
      <c r="AX1665" s="14" t="s">
        <v>77</v>
      </c>
      <c r="AY1665" s="255" t="s">
        <v>292</v>
      </c>
    </row>
    <row r="1666" s="14" customFormat="1">
      <c r="A1666" s="14"/>
      <c r="B1666" s="245"/>
      <c r="C1666" s="246"/>
      <c r="D1666" s="236" t="s">
        <v>301</v>
      </c>
      <c r="E1666" s="247" t="s">
        <v>1</v>
      </c>
      <c r="F1666" s="248" t="s">
        <v>2030</v>
      </c>
      <c r="G1666" s="246"/>
      <c r="H1666" s="249">
        <v>17.149999999999999</v>
      </c>
      <c r="I1666" s="250"/>
      <c r="J1666" s="246"/>
      <c r="K1666" s="246"/>
      <c r="L1666" s="251"/>
      <c r="M1666" s="252"/>
      <c r="N1666" s="253"/>
      <c r="O1666" s="253"/>
      <c r="P1666" s="253"/>
      <c r="Q1666" s="253"/>
      <c r="R1666" s="253"/>
      <c r="S1666" s="253"/>
      <c r="T1666" s="254"/>
      <c r="U1666" s="14"/>
      <c r="V1666" s="14"/>
      <c r="W1666" s="14"/>
      <c r="X1666" s="14"/>
      <c r="Y1666" s="14"/>
      <c r="Z1666" s="14"/>
      <c r="AA1666" s="14"/>
      <c r="AB1666" s="14"/>
      <c r="AC1666" s="14"/>
      <c r="AD1666" s="14"/>
      <c r="AE1666" s="14"/>
      <c r="AT1666" s="255" t="s">
        <v>301</v>
      </c>
      <c r="AU1666" s="255" t="s">
        <v>120</v>
      </c>
      <c r="AV1666" s="14" t="s">
        <v>120</v>
      </c>
      <c r="AW1666" s="14" t="s">
        <v>32</v>
      </c>
      <c r="AX1666" s="14" t="s">
        <v>77</v>
      </c>
      <c r="AY1666" s="255" t="s">
        <v>292</v>
      </c>
    </row>
    <row r="1667" s="14" customFormat="1">
      <c r="A1667" s="14"/>
      <c r="B1667" s="245"/>
      <c r="C1667" s="246"/>
      <c r="D1667" s="236" t="s">
        <v>301</v>
      </c>
      <c r="E1667" s="247" t="s">
        <v>1</v>
      </c>
      <c r="F1667" s="248" t="s">
        <v>2031</v>
      </c>
      <c r="G1667" s="246"/>
      <c r="H1667" s="249">
        <v>34.399999999999999</v>
      </c>
      <c r="I1667" s="250"/>
      <c r="J1667" s="246"/>
      <c r="K1667" s="246"/>
      <c r="L1667" s="251"/>
      <c r="M1667" s="252"/>
      <c r="N1667" s="253"/>
      <c r="O1667" s="253"/>
      <c r="P1667" s="253"/>
      <c r="Q1667" s="253"/>
      <c r="R1667" s="253"/>
      <c r="S1667" s="253"/>
      <c r="T1667" s="254"/>
      <c r="U1667" s="14"/>
      <c r="V1667" s="14"/>
      <c r="W1667" s="14"/>
      <c r="X1667" s="14"/>
      <c r="Y1667" s="14"/>
      <c r="Z1667" s="14"/>
      <c r="AA1667" s="14"/>
      <c r="AB1667" s="14"/>
      <c r="AC1667" s="14"/>
      <c r="AD1667" s="14"/>
      <c r="AE1667" s="14"/>
      <c r="AT1667" s="255" t="s">
        <v>301</v>
      </c>
      <c r="AU1667" s="255" t="s">
        <v>120</v>
      </c>
      <c r="AV1667" s="14" t="s">
        <v>120</v>
      </c>
      <c r="AW1667" s="14" t="s">
        <v>32</v>
      </c>
      <c r="AX1667" s="14" t="s">
        <v>77</v>
      </c>
      <c r="AY1667" s="255" t="s">
        <v>292</v>
      </c>
    </row>
    <row r="1668" s="14" customFormat="1">
      <c r="A1668" s="14"/>
      <c r="B1668" s="245"/>
      <c r="C1668" s="246"/>
      <c r="D1668" s="236" t="s">
        <v>301</v>
      </c>
      <c r="E1668" s="247" t="s">
        <v>1</v>
      </c>
      <c r="F1668" s="248" t="s">
        <v>2032</v>
      </c>
      <c r="G1668" s="246"/>
      <c r="H1668" s="249">
        <v>3.4500000000000002</v>
      </c>
      <c r="I1668" s="250"/>
      <c r="J1668" s="246"/>
      <c r="K1668" s="246"/>
      <c r="L1668" s="251"/>
      <c r="M1668" s="252"/>
      <c r="N1668" s="253"/>
      <c r="O1668" s="253"/>
      <c r="P1668" s="253"/>
      <c r="Q1668" s="253"/>
      <c r="R1668" s="253"/>
      <c r="S1668" s="253"/>
      <c r="T1668" s="254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5" t="s">
        <v>301</v>
      </c>
      <c r="AU1668" s="255" t="s">
        <v>120</v>
      </c>
      <c r="AV1668" s="14" t="s">
        <v>120</v>
      </c>
      <c r="AW1668" s="14" t="s">
        <v>32</v>
      </c>
      <c r="AX1668" s="14" t="s">
        <v>77</v>
      </c>
      <c r="AY1668" s="255" t="s">
        <v>292</v>
      </c>
    </row>
    <row r="1669" s="14" customFormat="1">
      <c r="A1669" s="14"/>
      <c r="B1669" s="245"/>
      <c r="C1669" s="246"/>
      <c r="D1669" s="236" t="s">
        <v>301</v>
      </c>
      <c r="E1669" s="247" t="s">
        <v>1</v>
      </c>
      <c r="F1669" s="248" t="s">
        <v>2033</v>
      </c>
      <c r="G1669" s="246"/>
      <c r="H1669" s="249">
        <v>6.3300000000000001</v>
      </c>
      <c r="I1669" s="250"/>
      <c r="J1669" s="246"/>
      <c r="K1669" s="246"/>
      <c r="L1669" s="251"/>
      <c r="M1669" s="252"/>
      <c r="N1669" s="253"/>
      <c r="O1669" s="253"/>
      <c r="P1669" s="253"/>
      <c r="Q1669" s="253"/>
      <c r="R1669" s="253"/>
      <c r="S1669" s="253"/>
      <c r="T1669" s="254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55" t="s">
        <v>301</v>
      </c>
      <c r="AU1669" s="255" t="s">
        <v>120</v>
      </c>
      <c r="AV1669" s="14" t="s">
        <v>120</v>
      </c>
      <c r="AW1669" s="14" t="s">
        <v>32</v>
      </c>
      <c r="AX1669" s="14" t="s">
        <v>77</v>
      </c>
      <c r="AY1669" s="255" t="s">
        <v>292</v>
      </c>
    </row>
    <row r="1670" s="14" customFormat="1">
      <c r="A1670" s="14"/>
      <c r="B1670" s="245"/>
      <c r="C1670" s="246"/>
      <c r="D1670" s="236" t="s">
        <v>301</v>
      </c>
      <c r="E1670" s="247" t="s">
        <v>1</v>
      </c>
      <c r="F1670" s="248" t="s">
        <v>2034</v>
      </c>
      <c r="G1670" s="246"/>
      <c r="H1670" s="249">
        <v>12.33</v>
      </c>
      <c r="I1670" s="250"/>
      <c r="J1670" s="246"/>
      <c r="K1670" s="246"/>
      <c r="L1670" s="251"/>
      <c r="M1670" s="252"/>
      <c r="N1670" s="253"/>
      <c r="O1670" s="253"/>
      <c r="P1670" s="253"/>
      <c r="Q1670" s="253"/>
      <c r="R1670" s="253"/>
      <c r="S1670" s="253"/>
      <c r="T1670" s="254"/>
      <c r="U1670" s="14"/>
      <c r="V1670" s="14"/>
      <c r="W1670" s="14"/>
      <c r="X1670" s="14"/>
      <c r="Y1670" s="14"/>
      <c r="Z1670" s="14"/>
      <c r="AA1670" s="14"/>
      <c r="AB1670" s="14"/>
      <c r="AC1670" s="14"/>
      <c r="AD1670" s="14"/>
      <c r="AE1670" s="14"/>
      <c r="AT1670" s="255" t="s">
        <v>301</v>
      </c>
      <c r="AU1670" s="255" t="s">
        <v>120</v>
      </c>
      <c r="AV1670" s="14" t="s">
        <v>120</v>
      </c>
      <c r="AW1670" s="14" t="s">
        <v>32</v>
      </c>
      <c r="AX1670" s="14" t="s">
        <v>77</v>
      </c>
      <c r="AY1670" s="255" t="s">
        <v>292</v>
      </c>
    </row>
    <row r="1671" s="14" customFormat="1">
      <c r="A1671" s="14"/>
      <c r="B1671" s="245"/>
      <c r="C1671" s="246"/>
      <c r="D1671" s="236" t="s">
        <v>301</v>
      </c>
      <c r="E1671" s="247" t="s">
        <v>1</v>
      </c>
      <c r="F1671" s="248" t="s">
        <v>2035</v>
      </c>
      <c r="G1671" s="246"/>
      <c r="H1671" s="249">
        <v>14.390000000000001</v>
      </c>
      <c r="I1671" s="250"/>
      <c r="J1671" s="246"/>
      <c r="K1671" s="246"/>
      <c r="L1671" s="251"/>
      <c r="M1671" s="252"/>
      <c r="N1671" s="253"/>
      <c r="O1671" s="253"/>
      <c r="P1671" s="253"/>
      <c r="Q1671" s="253"/>
      <c r="R1671" s="253"/>
      <c r="S1671" s="253"/>
      <c r="T1671" s="254"/>
      <c r="U1671" s="14"/>
      <c r="V1671" s="14"/>
      <c r="W1671" s="14"/>
      <c r="X1671" s="14"/>
      <c r="Y1671" s="14"/>
      <c r="Z1671" s="14"/>
      <c r="AA1671" s="14"/>
      <c r="AB1671" s="14"/>
      <c r="AC1671" s="14"/>
      <c r="AD1671" s="14"/>
      <c r="AE1671" s="14"/>
      <c r="AT1671" s="255" t="s">
        <v>301</v>
      </c>
      <c r="AU1671" s="255" t="s">
        <v>120</v>
      </c>
      <c r="AV1671" s="14" t="s">
        <v>120</v>
      </c>
      <c r="AW1671" s="14" t="s">
        <v>32</v>
      </c>
      <c r="AX1671" s="14" t="s">
        <v>77</v>
      </c>
      <c r="AY1671" s="255" t="s">
        <v>292</v>
      </c>
    </row>
    <row r="1672" s="14" customFormat="1">
      <c r="A1672" s="14"/>
      <c r="B1672" s="245"/>
      <c r="C1672" s="246"/>
      <c r="D1672" s="236" t="s">
        <v>301</v>
      </c>
      <c r="E1672" s="247" t="s">
        <v>1</v>
      </c>
      <c r="F1672" s="248" t="s">
        <v>2036</v>
      </c>
      <c r="G1672" s="246"/>
      <c r="H1672" s="249">
        <v>21.030000000000001</v>
      </c>
      <c r="I1672" s="250"/>
      <c r="J1672" s="246"/>
      <c r="K1672" s="246"/>
      <c r="L1672" s="251"/>
      <c r="M1672" s="252"/>
      <c r="N1672" s="253"/>
      <c r="O1672" s="253"/>
      <c r="P1672" s="253"/>
      <c r="Q1672" s="253"/>
      <c r="R1672" s="253"/>
      <c r="S1672" s="253"/>
      <c r="T1672" s="254"/>
      <c r="U1672" s="14"/>
      <c r="V1672" s="14"/>
      <c r="W1672" s="14"/>
      <c r="X1672" s="14"/>
      <c r="Y1672" s="14"/>
      <c r="Z1672" s="14"/>
      <c r="AA1672" s="14"/>
      <c r="AB1672" s="14"/>
      <c r="AC1672" s="14"/>
      <c r="AD1672" s="14"/>
      <c r="AE1672" s="14"/>
      <c r="AT1672" s="255" t="s">
        <v>301</v>
      </c>
      <c r="AU1672" s="255" t="s">
        <v>120</v>
      </c>
      <c r="AV1672" s="14" t="s">
        <v>120</v>
      </c>
      <c r="AW1672" s="14" t="s">
        <v>32</v>
      </c>
      <c r="AX1672" s="14" t="s">
        <v>77</v>
      </c>
      <c r="AY1672" s="255" t="s">
        <v>292</v>
      </c>
    </row>
    <row r="1673" s="16" customFormat="1">
      <c r="A1673" s="16"/>
      <c r="B1673" s="267"/>
      <c r="C1673" s="268"/>
      <c r="D1673" s="236" t="s">
        <v>301</v>
      </c>
      <c r="E1673" s="269" t="s">
        <v>1</v>
      </c>
      <c r="F1673" s="270" t="s">
        <v>316</v>
      </c>
      <c r="G1673" s="268"/>
      <c r="H1673" s="271">
        <v>536.49000000000001</v>
      </c>
      <c r="I1673" s="272"/>
      <c r="J1673" s="268"/>
      <c r="K1673" s="268"/>
      <c r="L1673" s="273"/>
      <c r="M1673" s="274"/>
      <c r="N1673" s="275"/>
      <c r="O1673" s="275"/>
      <c r="P1673" s="275"/>
      <c r="Q1673" s="275"/>
      <c r="R1673" s="275"/>
      <c r="S1673" s="275"/>
      <c r="T1673" s="276"/>
      <c r="U1673" s="16"/>
      <c r="V1673" s="16"/>
      <c r="W1673" s="16"/>
      <c r="X1673" s="16"/>
      <c r="Y1673" s="16"/>
      <c r="Z1673" s="16"/>
      <c r="AA1673" s="16"/>
      <c r="AB1673" s="16"/>
      <c r="AC1673" s="16"/>
      <c r="AD1673" s="16"/>
      <c r="AE1673" s="16"/>
      <c r="AT1673" s="277" t="s">
        <v>301</v>
      </c>
      <c r="AU1673" s="277" t="s">
        <v>120</v>
      </c>
      <c r="AV1673" s="16" t="s">
        <v>317</v>
      </c>
      <c r="AW1673" s="16" t="s">
        <v>32</v>
      </c>
      <c r="AX1673" s="16" t="s">
        <v>77</v>
      </c>
      <c r="AY1673" s="277" t="s">
        <v>292</v>
      </c>
    </row>
    <row r="1674" s="13" customFormat="1">
      <c r="A1674" s="13"/>
      <c r="B1674" s="234"/>
      <c r="C1674" s="235"/>
      <c r="D1674" s="236" t="s">
        <v>301</v>
      </c>
      <c r="E1674" s="237" t="s">
        <v>1</v>
      </c>
      <c r="F1674" s="238" t="s">
        <v>547</v>
      </c>
      <c r="G1674" s="235"/>
      <c r="H1674" s="237" t="s">
        <v>1</v>
      </c>
      <c r="I1674" s="239"/>
      <c r="J1674" s="235"/>
      <c r="K1674" s="235"/>
      <c r="L1674" s="240"/>
      <c r="M1674" s="241"/>
      <c r="N1674" s="242"/>
      <c r="O1674" s="242"/>
      <c r="P1674" s="242"/>
      <c r="Q1674" s="242"/>
      <c r="R1674" s="242"/>
      <c r="S1674" s="242"/>
      <c r="T1674" s="243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T1674" s="244" t="s">
        <v>301</v>
      </c>
      <c r="AU1674" s="244" t="s">
        <v>120</v>
      </c>
      <c r="AV1674" s="13" t="s">
        <v>85</v>
      </c>
      <c r="AW1674" s="13" t="s">
        <v>32</v>
      </c>
      <c r="AX1674" s="13" t="s">
        <v>77</v>
      </c>
      <c r="AY1674" s="244" t="s">
        <v>292</v>
      </c>
    </row>
    <row r="1675" s="14" customFormat="1">
      <c r="A1675" s="14"/>
      <c r="B1675" s="245"/>
      <c r="C1675" s="246"/>
      <c r="D1675" s="236" t="s">
        <v>301</v>
      </c>
      <c r="E1675" s="247" t="s">
        <v>1</v>
      </c>
      <c r="F1675" s="248" t="s">
        <v>2037</v>
      </c>
      <c r="G1675" s="246"/>
      <c r="H1675" s="249">
        <v>163.63</v>
      </c>
      <c r="I1675" s="250"/>
      <c r="J1675" s="246"/>
      <c r="K1675" s="246"/>
      <c r="L1675" s="251"/>
      <c r="M1675" s="252"/>
      <c r="N1675" s="253"/>
      <c r="O1675" s="253"/>
      <c r="P1675" s="253"/>
      <c r="Q1675" s="253"/>
      <c r="R1675" s="253"/>
      <c r="S1675" s="253"/>
      <c r="T1675" s="254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55" t="s">
        <v>301</v>
      </c>
      <c r="AU1675" s="255" t="s">
        <v>120</v>
      </c>
      <c r="AV1675" s="14" t="s">
        <v>120</v>
      </c>
      <c r="AW1675" s="14" t="s">
        <v>32</v>
      </c>
      <c r="AX1675" s="14" t="s">
        <v>77</v>
      </c>
      <c r="AY1675" s="255" t="s">
        <v>292</v>
      </c>
    </row>
    <row r="1676" s="14" customFormat="1">
      <c r="A1676" s="14"/>
      <c r="B1676" s="245"/>
      <c r="C1676" s="246"/>
      <c r="D1676" s="236" t="s">
        <v>301</v>
      </c>
      <c r="E1676" s="247" t="s">
        <v>1</v>
      </c>
      <c r="F1676" s="248" t="s">
        <v>2038</v>
      </c>
      <c r="G1676" s="246"/>
      <c r="H1676" s="249">
        <v>47.560000000000002</v>
      </c>
      <c r="I1676" s="250"/>
      <c r="J1676" s="246"/>
      <c r="K1676" s="246"/>
      <c r="L1676" s="251"/>
      <c r="M1676" s="252"/>
      <c r="N1676" s="253"/>
      <c r="O1676" s="253"/>
      <c r="P1676" s="253"/>
      <c r="Q1676" s="253"/>
      <c r="R1676" s="253"/>
      <c r="S1676" s="253"/>
      <c r="T1676" s="254"/>
      <c r="U1676" s="14"/>
      <c r="V1676" s="14"/>
      <c r="W1676" s="14"/>
      <c r="X1676" s="14"/>
      <c r="Y1676" s="14"/>
      <c r="Z1676" s="14"/>
      <c r="AA1676" s="14"/>
      <c r="AB1676" s="14"/>
      <c r="AC1676" s="14"/>
      <c r="AD1676" s="14"/>
      <c r="AE1676" s="14"/>
      <c r="AT1676" s="255" t="s">
        <v>301</v>
      </c>
      <c r="AU1676" s="255" t="s">
        <v>120</v>
      </c>
      <c r="AV1676" s="14" t="s">
        <v>120</v>
      </c>
      <c r="AW1676" s="14" t="s">
        <v>32</v>
      </c>
      <c r="AX1676" s="14" t="s">
        <v>77</v>
      </c>
      <c r="AY1676" s="255" t="s">
        <v>292</v>
      </c>
    </row>
    <row r="1677" s="14" customFormat="1">
      <c r="A1677" s="14"/>
      <c r="B1677" s="245"/>
      <c r="C1677" s="246"/>
      <c r="D1677" s="236" t="s">
        <v>301</v>
      </c>
      <c r="E1677" s="247" t="s">
        <v>1</v>
      </c>
      <c r="F1677" s="248" t="s">
        <v>2039</v>
      </c>
      <c r="G1677" s="246"/>
      <c r="H1677" s="249">
        <v>9</v>
      </c>
      <c r="I1677" s="250"/>
      <c r="J1677" s="246"/>
      <c r="K1677" s="246"/>
      <c r="L1677" s="251"/>
      <c r="M1677" s="252"/>
      <c r="N1677" s="253"/>
      <c r="O1677" s="253"/>
      <c r="P1677" s="253"/>
      <c r="Q1677" s="253"/>
      <c r="R1677" s="253"/>
      <c r="S1677" s="253"/>
      <c r="T1677" s="254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55" t="s">
        <v>301</v>
      </c>
      <c r="AU1677" s="255" t="s">
        <v>120</v>
      </c>
      <c r="AV1677" s="14" t="s">
        <v>120</v>
      </c>
      <c r="AW1677" s="14" t="s">
        <v>32</v>
      </c>
      <c r="AX1677" s="14" t="s">
        <v>77</v>
      </c>
      <c r="AY1677" s="255" t="s">
        <v>292</v>
      </c>
    </row>
    <row r="1678" s="14" customFormat="1">
      <c r="A1678" s="14"/>
      <c r="B1678" s="245"/>
      <c r="C1678" s="246"/>
      <c r="D1678" s="236" t="s">
        <v>301</v>
      </c>
      <c r="E1678" s="247" t="s">
        <v>1</v>
      </c>
      <c r="F1678" s="248" t="s">
        <v>2040</v>
      </c>
      <c r="G1678" s="246"/>
      <c r="H1678" s="249">
        <v>6.9699999999999998</v>
      </c>
      <c r="I1678" s="250"/>
      <c r="J1678" s="246"/>
      <c r="K1678" s="246"/>
      <c r="L1678" s="251"/>
      <c r="M1678" s="252"/>
      <c r="N1678" s="253"/>
      <c r="O1678" s="253"/>
      <c r="P1678" s="253"/>
      <c r="Q1678" s="253"/>
      <c r="R1678" s="253"/>
      <c r="S1678" s="253"/>
      <c r="T1678" s="254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5" t="s">
        <v>301</v>
      </c>
      <c r="AU1678" s="255" t="s">
        <v>120</v>
      </c>
      <c r="AV1678" s="14" t="s">
        <v>120</v>
      </c>
      <c r="AW1678" s="14" t="s">
        <v>32</v>
      </c>
      <c r="AX1678" s="14" t="s">
        <v>77</v>
      </c>
      <c r="AY1678" s="255" t="s">
        <v>292</v>
      </c>
    </row>
    <row r="1679" s="14" customFormat="1">
      <c r="A1679" s="14"/>
      <c r="B1679" s="245"/>
      <c r="C1679" s="246"/>
      <c r="D1679" s="236" t="s">
        <v>301</v>
      </c>
      <c r="E1679" s="247" t="s">
        <v>1</v>
      </c>
      <c r="F1679" s="248" t="s">
        <v>2041</v>
      </c>
      <c r="G1679" s="246"/>
      <c r="H1679" s="249">
        <v>14.720000000000001</v>
      </c>
      <c r="I1679" s="250"/>
      <c r="J1679" s="246"/>
      <c r="K1679" s="246"/>
      <c r="L1679" s="251"/>
      <c r="M1679" s="252"/>
      <c r="N1679" s="253"/>
      <c r="O1679" s="253"/>
      <c r="P1679" s="253"/>
      <c r="Q1679" s="253"/>
      <c r="R1679" s="253"/>
      <c r="S1679" s="253"/>
      <c r="T1679" s="254"/>
      <c r="U1679" s="14"/>
      <c r="V1679" s="14"/>
      <c r="W1679" s="14"/>
      <c r="X1679" s="14"/>
      <c r="Y1679" s="14"/>
      <c r="Z1679" s="14"/>
      <c r="AA1679" s="14"/>
      <c r="AB1679" s="14"/>
      <c r="AC1679" s="14"/>
      <c r="AD1679" s="14"/>
      <c r="AE1679" s="14"/>
      <c r="AT1679" s="255" t="s">
        <v>301</v>
      </c>
      <c r="AU1679" s="255" t="s">
        <v>120</v>
      </c>
      <c r="AV1679" s="14" t="s">
        <v>120</v>
      </c>
      <c r="AW1679" s="14" t="s">
        <v>32</v>
      </c>
      <c r="AX1679" s="14" t="s">
        <v>77</v>
      </c>
      <c r="AY1679" s="255" t="s">
        <v>292</v>
      </c>
    </row>
    <row r="1680" s="14" customFormat="1">
      <c r="A1680" s="14"/>
      <c r="B1680" s="245"/>
      <c r="C1680" s="246"/>
      <c r="D1680" s="236" t="s">
        <v>301</v>
      </c>
      <c r="E1680" s="247" t="s">
        <v>1</v>
      </c>
      <c r="F1680" s="248" t="s">
        <v>2042</v>
      </c>
      <c r="G1680" s="246"/>
      <c r="H1680" s="249">
        <v>10.75</v>
      </c>
      <c r="I1680" s="250"/>
      <c r="J1680" s="246"/>
      <c r="K1680" s="246"/>
      <c r="L1680" s="251"/>
      <c r="M1680" s="252"/>
      <c r="N1680" s="253"/>
      <c r="O1680" s="253"/>
      <c r="P1680" s="253"/>
      <c r="Q1680" s="253"/>
      <c r="R1680" s="253"/>
      <c r="S1680" s="253"/>
      <c r="T1680" s="254"/>
      <c r="U1680" s="14"/>
      <c r="V1680" s="14"/>
      <c r="W1680" s="14"/>
      <c r="X1680" s="14"/>
      <c r="Y1680" s="14"/>
      <c r="Z1680" s="14"/>
      <c r="AA1680" s="14"/>
      <c r="AB1680" s="14"/>
      <c r="AC1680" s="14"/>
      <c r="AD1680" s="14"/>
      <c r="AE1680" s="14"/>
      <c r="AT1680" s="255" t="s">
        <v>301</v>
      </c>
      <c r="AU1680" s="255" t="s">
        <v>120</v>
      </c>
      <c r="AV1680" s="14" t="s">
        <v>120</v>
      </c>
      <c r="AW1680" s="14" t="s">
        <v>32</v>
      </c>
      <c r="AX1680" s="14" t="s">
        <v>77</v>
      </c>
      <c r="AY1680" s="255" t="s">
        <v>292</v>
      </c>
    </row>
    <row r="1681" s="14" customFormat="1">
      <c r="A1681" s="14"/>
      <c r="B1681" s="245"/>
      <c r="C1681" s="246"/>
      <c r="D1681" s="236" t="s">
        <v>301</v>
      </c>
      <c r="E1681" s="247" t="s">
        <v>1</v>
      </c>
      <c r="F1681" s="248" t="s">
        <v>2043</v>
      </c>
      <c r="G1681" s="246"/>
      <c r="H1681" s="249">
        <v>31.27</v>
      </c>
      <c r="I1681" s="250"/>
      <c r="J1681" s="246"/>
      <c r="K1681" s="246"/>
      <c r="L1681" s="251"/>
      <c r="M1681" s="252"/>
      <c r="N1681" s="253"/>
      <c r="O1681" s="253"/>
      <c r="P1681" s="253"/>
      <c r="Q1681" s="253"/>
      <c r="R1681" s="253"/>
      <c r="S1681" s="253"/>
      <c r="T1681" s="254"/>
      <c r="U1681" s="14"/>
      <c r="V1681" s="14"/>
      <c r="W1681" s="14"/>
      <c r="X1681" s="14"/>
      <c r="Y1681" s="14"/>
      <c r="Z1681" s="14"/>
      <c r="AA1681" s="14"/>
      <c r="AB1681" s="14"/>
      <c r="AC1681" s="14"/>
      <c r="AD1681" s="14"/>
      <c r="AE1681" s="14"/>
      <c r="AT1681" s="255" t="s">
        <v>301</v>
      </c>
      <c r="AU1681" s="255" t="s">
        <v>120</v>
      </c>
      <c r="AV1681" s="14" t="s">
        <v>120</v>
      </c>
      <c r="AW1681" s="14" t="s">
        <v>32</v>
      </c>
      <c r="AX1681" s="14" t="s">
        <v>77</v>
      </c>
      <c r="AY1681" s="255" t="s">
        <v>292</v>
      </c>
    </row>
    <row r="1682" s="14" customFormat="1">
      <c r="A1682" s="14"/>
      <c r="B1682" s="245"/>
      <c r="C1682" s="246"/>
      <c r="D1682" s="236" t="s">
        <v>301</v>
      </c>
      <c r="E1682" s="247" t="s">
        <v>1</v>
      </c>
      <c r="F1682" s="248" t="s">
        <v>2044</v>
      </c>
      <c r="G1682" s="246"/>
      <c r="H1682" s="249">
        <v>29.960000000000001</v>
      </c>
      <c r="I1682" s="250"/>
      <c r="J1682" s="246"/>
      <c r="K1682" s="246"/>
      <c r="L1682" s="251"/>
      <c r="M1682" s="252"/>
      <c r="N1682" s="253"/>
      <c r="O1682" s="253"/>
      <c r="P1682" s="253"/>
      <c r="Q1682" s="253"/>
      <c r="R1682" s="253"/>
      <c r="S1682" s="253"/>
      <c r="T1682" s="254"/>
      <c r="U1682" s="14"/>
      <c r="V1682" s="14"/>
      <c r="W1682" s="14"/>
      <c r="X1682" s="14"/>
      <c r="Y1682" s="14"/>
      <c r="Z1682" s="14"/>
      <c r="AA1682" s="14"/>
      <c r="AB1682" s="14"/>
      <c r="AC1682" s="14"/>
      <c r="AD1682" s="14"/>
      <c r="AE1682" s="14"/>
      <c r="AT1682" s="255" t="s">
        <v>301</v>
      </c>
      <c r="AU1682" s="255" t="s">
        <v>120</v>
      </c>
      <c r="AV1682" s="14" t="s">
        <v>120</v>
      </c>
      <c r="AW1682" s="14" t="s">
        <v>32</v>
      </c>
      <c r="AX1682" s="14" t="s">
        <v>77</v>
      </c>
      <c r="AY1682" s="255" t="s">
        <v>292</v>
      </c>
    </row>
    <row r="1683" s="14" customFormat="1">
      <c r="A1683" s="14"/>
      <c r="B1683" s="245"/>
      <c r="C1683" s="246"/>
      <c r="D1683" s="236" t="s">
        <v>301</v>
      </c>
      <c r="E1683" s="247" t="s">
        <v>1</v>
      </c>
      <c r="F1683" s="248" t="s">
        <v>2045</v>
      </c>
      <c r="G1683" s="246"/>
      <c r="H1683" s="249">
        <v>34.460000000000001</v>
      </c>
      <c r="I1683" s="250"/>
      <c r="J1683" s="246"/>
      <c r="K1683" s="246"/>
      <c r="L1683" s="251"/>
      <c r="M1683" s="252"/>
      <c r="N1683" s="253"/>
      <c r="O1683" s="253"/>
      <c r="P1683" s="253"/>
      <c r="Q1683" s="253"/>
      <c r="R1683" s="253"/>
      <c r="S1683" s="253"/>
      <c r="T1683" s="254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55" t="s">
        <v>301</v>
      </c>
      <c r="AU1683" s="255" t="s">
        <v>120</v>
      </c>
      <c r="AV1683" s="14" t="s">
        <v>120</v>
      </c>
      <c r="AW1683" s="14" t="s">
        <v>32</v>
      </c>
      <c r="AX1683" s="14" t="s">
        <v>77</v>
      </c>
      <c r="AY1683" s="255" t="s">
        <v>292</v>
      </c>
    </row>
    <row r="1684" s="14" customFormat="1">
      <c r="A1684" s="14"/>
      <c r="B1684" s="245"/>
      <c r="C1684" s="246"/>
      <c r="D1684" s="236" t="s">
        <v>301</v>
      </c>
      <c r="E1684" s="247" t="s">
        <v>1</v>
      </c>
      <c r="F1684" s="248" t="s">
        <v>2046</v>
      </c>
      <c r="G1684" s="246"/>
      <c r="H1684" s="249">
        <v>35.700000000000003</v>
      </c>
      <c r="I1684" s="250"/>
      <c r="J1684" s="246"/>
      <c r="K1684" s="246"/>
      <c r="L1684" s="251"/>
      <c r="M1684" s="252"/>
      <c r="N1684" s="253"/>
      <c r="O1684" s="253"/>
      <c r="P1684" s="253"/>
      <c r="Q1684" s="253"/>
      <c r="R1684" s="253"/>
      <c r="S1684" s="253"/>
      <c r="T1684" s="254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5" t="s">
        <v>301</v>
      </c>
      <c r="AU1684" s="255" t="s">
        <v>120</v>
      </c>
      <c r="AV1684" s="14" t="s">
        <v>120</v>
      </c>
      <c r="AW1684" s="14" t="s">
        <v>32</v>
      </c>
      <c r="AX1684" s="14" t="s">
        <v>77</v>
      </c>
      <c r="AY1684" s="255" t="s">
        <v>292</v>
      </c>
    </row>
    <row r="1685" s="14" customFormat="1">
      <c r="A1685" s="14"/>
      <c r="B1685" s="245"/>
      <c r="C1685" s="246"/>
      <c r="D1685" s="236" t="s">
        <v>301</v>
      </c>
      <c r="E1685" s="247" t="s">
        <v>1</v>
      </c>
      <c r="F1685" s="248" t="s">
        <v>2047</v>
      </c>
      <c r="G1685" s="246"/>
      <c r="H1685" s="249">
        <v>34.399999999999999</v>
      </c>
      <c r="I1685" s="250"/>
      <c r="J1685" s="246"/>
      <c r="K1685" s="246"/>
      <c r="L1685" s="251"/>
      <c r="M1685" s="252"/>
      <c r="N1685" s="253"/>
      <c r="O1685" s="253"/>
      <c r="P1685" s="253"/>
      <c r="Q1685" s="253"/>
      <c r="R1685" s="253"/>
      <c r="S1685" s="253"/>
      <c r="T1685" s="254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55" t="s">
        <v>301</v>
      </c>
      <c r="AU1685" s="255" t="s">
        <v>120</v>
      </c>
      <c r="AV1685" s="14" t="s">
        <v>120</v>
      </c>
      <c r="AW1685" s="14" t="s">
        <v>32</v>
      </c>
      <c r="AX1685" s="14" t="s">
        <v>77</v>
      </c>
      <c r="AY1685" s="255" t="s">
        <v>292</v>
      </c>
    </row>
    <row r="1686" s="14" customFormat="1">
      <c r="A1686" s="14"/>
      <c r="B1686" s="245"/>
      <c r="C1686" s="246"/>
      <c r="D1686" s="236" t="s">
        <v>301</v>
      </c>
      <c r="E1686" s="247" t="s">
        <v>1</v>
      </c>
      <c r="F1686" s="248" t="s">
        <v>2048</v>
      </c>
      <c r="G1686" s="246"/>
      <c r="H1686" s="249">
        <v>17.170000000000002</v>
      </c>
      <c r="I1686" s="250"/>
      <c r="J1686" s="246"/>
      <c r="K1686" s="246"/>
      <c r="L1686" s="251"/>
      <c r="M1686" s="252"/>
      <c r="N1686" s="253"/>
      <c r="O1686" s="253"/>
      <c r="P1686" s="253"/>
      <c r="Q1686" s="253"/>
      <c r="R1686" s="253"/>
      <c r="S1686" s="253"/>
      <c r="T1686" s="25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55" t="s">
        <v>301</v>
      </c>
      <c r="AU1686" s="255" t="s">
        <v>120</v>
      </c>
      <c r="AV1686" s="14" t="s">
        <v>120</v>
      </c>
      <c r="AW1686" s="14" t="s">
        <v>32</v>
      </c>
      <c r="AX1686" s="14" t="s">
        <v>77</v>
      </c>
      <c r="AY1686" s="255" t="s">
        <v>292</v>
      </c>
    </row>
    <row r="1687" s="14" customFormat="1">
      <c r="A1687" s="14"/>
      <c r="B1687" s="245"/>
      <c r="C1687" s="246"/>
      <c r="D1687" s="236" t="s">
        <v>301</v>
      </c>
      <c r="E1687" s="247" t="s">
        <v>1</v>
      </c>
      <c r="F1687" s="248" t="s">
        <v>2049</v>
      </c>
      <c r="G1687" s="246"/>
      <c r="H1687" s="249">
        <v>17.149999999999999</v>
      </c>
      <c r="I1687" s="250"/>
      <c r="J1687" s="246"/>
      <c r="K1687" s="246"/>
      <c r="L1687" s="251"/>
      <c r="M1687" s="252"/>
      <c r="N1687" s="253"/>
      <c r="O1687" s="253"/>
      <c r="P1687" s="253"/>
      <c r="Q1687" s="253"/>
      <c r="R1687" s="253"/>
      <c r="S1687" s="253"/>
      <c r="T1687" s="254"/>
      <c r="U1687" s="14"/>
      <c r="V1687" s="14"/>
      <c r="W1687" s="14"/>
      <c r="X1687" s="14"/>
      <c r="Y1687" s="14"/>
      <c r="Z1687" s="14"/>
      <c r="AA1687" s="14"/>
      <c r="AB1687" s="14"/>
      <c r="AC1687" s="14"/>
      <c r="AD1687" s="14"/>
      <c r="AE1687" s="14"/>
      <c r="AT1687" s="255" t="s">
        <v>301</v>
      </c>
      <c r="AU1687" s="255" t="s">
        <v>120</v>
      </c>
      <c r="AV1687" s="14" t="s">
        <v>120</v>
      </c>
      <c r="AW1687" s="14" t="s">
        <v>32</v>
      </c>
      <c r="AX1687" s="14" t="s">
        <v>77</v>
      </c>
      <c r="AY1687" s="255" t="s">
        <v>292</v>
      </c>
    </row>
    <row r="1688" s="14" customFormat="1">
      <c r="A1688" s="14"/>
      <c r="B1688" s="245"/>
      <c r="C1688" s="246"/>
      <c r="D1688" s="236" t="s">
        <v>301</v>
      </c>
      <c r="E1688" s="247" t="s">
        <v>1</v>
      </c>
      <c r="F1688" s="248" t="s">
        <v>2050</v>
      </c>
      <c r="G1688" s="246"/>
      <c r="H1688" s="249">
        <v>34.399999999999999</v>
      </c>
      <c r="I1688" s="250"/>
      <c r="J1688" s="246"/>
      <c r="K1688" s="246"/>
      <c r="L1688" s="251"/>
      <c r="M1688" s="252"/>
      <c r="N1688" s="253"/>
      <c r="O1688" s="253"/>
      <c r="P1688" s="253"/>
      <c r="Q1688" s="253"/>
      <c r="R1688" s="253"/>
      <c r="S1688" s="253"/>
      <c r="T1688" s="254"/>
      <c r="U1688" s="14"/>
      <c r="V1688" s="14"/>
      <c r="W1688" s="14"/>
      <c r="X1688" s="14"/>
      <c r="Y1688" s="14"/>
      <c r="Z1688" s="14"/>
      <c r="AA1688" s="14"/>
      <c r="AB1688" s="14"/>
      <c r="AC1688" s="14"/>
      <c r="AD1688" s="14"/>
      <c r="AE1688" s="14"/>
      <c r="AT1688" s="255" t="s">
        <v>301</v>
      </c>
      <c r="AU1688" s="255" t="s">
        <v>120</v>
      </c>
      <c r="AV1688" s="14" t="s">
        <v>120</v>
      </c>
      <c r="AW1688" s="14" t="s">
        <v>32</v>
      </c>
      <c r="AX1688" s="14" t="s">
        <v>77</v>
      </c>
      <c r="AY1688" s="255" t="s">
        <v>292</v>
      </c>
    </row>
    <row r="1689" s="14" customFormat="1">
      <c r="A1689" s="14"/>
      <c r="B1689" s="245"/>
      <c r="C1689" s="246"/>
      <c r="D1689" s="236" t="s">
        <v>301</v>
      </c>
      <c r="E1689" s="247" t="s">
        <v>1</v>
      </c>
      <c r="F1689" s="248" t="s">
        <v>2051</v>
      </c>
      <c r="G1689" s="246"/>
      <c r="H1689" s="249">
        <v>3.4500000000000002</v>
      </c>
      <c r="I1689" s="250"/>
      <c r="J1689" s="246"/>
      <c r="K1689" s="246"/>
      <c r="L1689" s="251"/>
      <c r="M1689" s="252"/>
      <c r="N1689" s="253"/>
      <c r="O1689" s="253"/>
      <c r="P1689" s="253"/>
      <c r="Q1689" s="253"/>
      <c r="R1689" s="253"/>
      <c r="S1689" s="253"/>
      <c r="T1689" s="254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5" t="s">
        <v>301</v>
      </c>
      <c r="AU1689" s="255" t="s">
        <v>120</v>
      </c>
      <c r="AV1689" s="14" t="s">
        <v>120</v>
      </c>
      <c r="AW1689" s="14" t="s">
        <v>32</v>
      </c>
      <c r="AX1689" s="14" t="s">
        <v>77</v>
      </c>
      <c r="AY1689" s="255" t="s">
        <v>292</v>
      </c>
    </row>
    <row r="1690" s="14" customFormat="1">
      <c r="A1690" s="14"/>
      <c r="B1690" s="245"/>
      <c r="C1690" s="246"/>
      <c r="D1690" s="236" t="s">
        <v>301</v>
      </c>
      <c r="E1690" s="247" t="s">
        <v>1</v>
      </c>
      <c r="F1690" s="248" t="s">
        <v>2052</v>
      </c>
      <c r="G1690" s="246"/>
      <c r="H1690" s="249">
        <v>6.3300000000000001</v>
      </c>
      <c r="I1690" s="250"/>
      <c r="J1690" s="246"/>
      <c r="K1690" s="246"/>
      <c r="L1690" s="251"/>
      <c r="M1690" s="252"/>
      <c r="N1690" s="253"/>
      <c r="O1690" s="253"/>
      <c r="P1690" s="253"/>
      <c r="Q1690" s="253"/>
      <c r="R1690" s="253"/>
      <c r="S1690" s="253"/>
      <c r="T1690" s="254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55" t="s">
        <v>301</v>
      </c>
      <c r="AU1690" s="255" t="s">
        <v>120</v>
      </c>
      <c r="AV1690" s="14" t="s">
        <v>120</v>
      </c>
      <c r="AW1690" s="14" t="s">
        <v>32</v>
      </c>
      <c r="AX1690" s="14" t="s">
        <v>77</v>
      </c>
      <c r="AY1690" s="255" t="s">
        <v>292</v>
      </c>
    </row>
    <row r="1691" s="14" customFormat="1">
      <c r="A1691" s="14"/>
      <c r="B1691" s="245"/>
      <c r="C1691" s="246"/>
      <c r="D1691" s="236" t="s">
        <v>301</v>
      </c>
      <c r="E1691" s="247" t="s">
        <v>1</v>
      </c>
      <c r="F1691" s="248" t="s">
        <v>2053</v>
      </c>
      <c r="G1691" s="246"/>
      <c r="H1691" s="249">
        <v>12.33</v>
      </c>
      <c r="I1691" s="250"/>
      <c r="J1691" s="246"/>
      <c r="K1691" s="246"/>
      <c r="L1691" s="251"/>
      <c r="M1691" s="252"/>
      <c r="N1691" s="253"/>
      <c r="O1691" s="253"/>
      <c r="P1691" s="253"/>
      <c r="Q1691" s="253"/>
      <c r="R1691" s="253"/>
      <c r="S1691" s="253"/>
      <c r="T1691" s="254"/>
      <c r="U1691" s="14"/>
      <c r="V1691" s="14"/>
      <c r="W1691" s="14"/>
      <c r="X1691" s="14"/>
      <c r="Y1691" s="14"/>
      <c r="Z1691" s="14"/>
      <c r="AA1691" s="14"/>
      <c r="AB1691" s="14"/>
      <c r="AC1691" s="14"/>
      <c r="AD1691" s="14"/>
      <c r="AE1691" s="14"/>
      <c r="AT1691" s="255" t="s">
        <v>301</v>
      </c>
      <c r="AU1691" s="255" t="s">
        <v>120</v>
      </c>
      <c r="AV1691" s="14" t="s">
        <v>120</v>
      </c>
      <c r="AW1691" s="14" t="s">
        <v>32</v>
      </c>
      <c r="AX1691" s="14" t="s">
        <v>77</v>
      </c>
      <c r="AY1691" s="255" t="s">
        <v>292</v>
      </c>
    </row>
    <row r="1692" s="14" customFormat="1">
      <c r="A1692" s="14"/>
      <c r="B1692" s="245"/>
      <c r="C1692" s="246"/>
      <c r="D1692" s="236" t="s">
        <v>301</v>
      </c>
      <c r="E1692" s="247" t="s">
        <v>1</v>
      </c>
      <c r="F1692" s="248" t="s">
        <v>2054</v>
      </c>
      <c r="G1692" s="246"/>
      <c r="H1692" s="249">
        <v>11.789999999999999</v>
      </c>
      <c r="I1692" s="250"/>
      <c r="J1692" s="246"/>
      <c r="K1692" s="246"/>
      <c r="L1692" s="251"/>
      <c r="M1692" s="252"/>
      <c r="N1692" s="253"/>
      <c r="O1692" s="253"/>
      <c r="P1692" s="253"/>
      <c r="Q1692" s="253"/>
      <c r="R1692" s="253"/>
      <c r="S1692" s="253"/>
      <c r="T1692" s="254"/>
      <c r="U1692" s="14"/>
      <c r="V1692" s="14"/>
      <c r="W1692" s="14"/>
      <c r="X1692" s="14"/>
      <c r="Y1692" s="14"/>
      <c r="Z1692" s="14"/>
      <c r="AA1692" s="14"/>
      <c r="AB1692" s="14"/>
      <c r="AC1692" s="14"/>
      <c r="AD1692" s="14"/>
      <c r="AE1692" s="14"/>
      <c r="AT1692" s="255" t="s">
        <v>301</v>
      </c>
      <c r="AU1692" s="255" t="s">
        <v>120</v>
      </c>
      <c r="AV1692" s="14" t="s">
        <v>120</v>
      </c>
      <c r="AW1692" s="14" t="s">
        <v>32</v>
      </c>
      <c r="AX1692" s="14" t="s">
        <v>77</v>
      </c>
      <c r="AY1692" s="255" t="s">
        <v>292</v>
      </c>
    </row>
    <row r="1693" s="16" customFormat="1">
      <c r="A1693" s="16"/>
      <c r="B1693" s="267"/>
      <c r="C1693" s="268"/>
      <c r="D1693" s="236" t="s">
        <v>301</v>
      </c>
      <c r="E1693" s="269" t="s">
        <v>1</v>
      </c>
      <c r="F1693" s="270" t="s">
        <v>316</v>
      </c>
      <c r="G1693" s="268"/>
      <c r="H1693" s="271">
        <v>521.03999999999996</v>
      </c>
      <c r="I1693" s="272"/>
      <c r="J1693" s="268"/>
      <c r="K1693" s="268"/>
      <c r="L1693" s="273"/>
      <c r="M1693" s="274"/>
      <c r="N1693" s="275"/>
      <c r="O1693" s="275"/>
      <c r="P1693" s="275"/>
      <c r="Q1693" s="275"/>
      <c r="R1693" s="275"/>
      <c r="S1693" s="275"/>
      <c r="T1693" s="276"/>
      <c r="U1693" s="16"/>
      <c r="V1693" s="16"/>
      <c r="W1693" s="16"/>
      <c r="X1693" s="16"/>
      <c r="Y1693" s="16"/>
      <c r="Z1693" s="16"/>
      <c r="AA1693" s="16"/>
      <c r="AB1693" s="16"/>
      <c r="AC1693" s="16"/>
      <c r="AD1693" s="16"/>
      <c r="AE1693" s="16"/>
      <c r="AT1693" s="277" t="s">
        <v>301</v>
      </c>
      <c r="AU1693" s="277" t="s">
        <v>120</v>
      </c>
      <c r="AV1693" s="16" t="s">
        <v>317</v>
      </c>
      <c r="AW1693" s="16" t="s">
        <v>32</v>
      </c>
      <c r="AX1693" s="16" t="s">
        <v>77</v>
      </c>
      <c r="AY1693" s="277" t="s">
        <v>292</v>
      </c>
    </row>
    <row r="1694" s="13" customFormat="1">
      <c r="A1694" s="13"/>
      <c r="B1694" s="234"/>
      <c r="C1694" s="235"/>
      <c r="D1694" s="236" t="s">
        <v>301</v>
      </c>
      <c r="E1694" s="237" t="s">
        <v>1</v>
      </c>
      <c r="F1694" s="238" t="s">
        <v>2055</v>
      </c>
      <c r="G1694" s="235"/>
      <c r="H1694" s="237" t="s">
        <v>1</v>
      </c>
      <c r="I1694" s="239"/>
      <c r="J1694" s="235"/>
      <c r="K1694" s="235"/>
      <c r="L1694" s="240"/>
      <c r="M1694" s="241"/>
      <c r="N1694" s="242"/>
      <c r="O1694" s="242"/>
      <c r="P1694" s="242"/>
      <c r="Q1694" s="242"/>
      <c r="R1694" s="242"/>
      <c r="S1694" s="242"/>
      <c r="T1694" s="243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T1694" s="244" t="s">
        <v>301</v>
      </c>
      <c r="AU1694" s="244" t="s">
        <v>120</v>
      </c>
      <c r="AV1694" s="13" t="s">
        <v>85</v>
      </c>
      <c r="AW1694" s="13" t="s">
        <v>32</v>
      </c>
      <c r="AX1694" s="13" t="s">
        <v>77</v>
      </c>
      <c r="AY1694" s="244" t="s">
        <v>292</v>
      </c>
    </row>
    <row r="1695" s="14" customFormat="1">
      <c r="A1695" s="14"/>
      <c r="B1695" s="245"/>
      <c r="C1695" s="246"/>
      <c r="D1695" s="236" t="s">
        <v>301</v>
      </c>
      <c r="E1695" s="247" t="s">
        <v>1</v>
      </c>
      <c r="F1695" s="248" t="s">
        <v>2056</v>
      </c>
      <c r="G1695" s="246"/>
      <c r="H1695" s="249">
        <v>13.029999999999999</v>
      </c>
      <c r="I1695" s="250"/>
      <c r="J1695" s="246"/>
      <c r="K1695" s="246"/>
      <c r="L1695" s="251"/>
      <c r="M1695" s="252"/>
      <c r="N1695" s="253"/>
      <c r="O1695" s="253"/>
      <c r="P1695" s="253"/>
      <c r="Q1695" s="253"/>
      <c r="R1695" s="253"/>
      <c r="S1695" s="253"/>
      <c r="T1695" s="254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55" t="s">
        <v>301</v>
      </c>
      <c r="AU1695" s="255" t="s">
        <v>120</v>
      </c>
      <c r="AV1695" s="14" t="s">
        <v>120</v>
      </c>
      <c r="AW1695" s="14" t="s">
        <v>32</v>
      </c>
      <c r="AX1695" s="14" t="s">
        <v>77</v>
      </c>
      <c r="AY1695" s="255" t="s">
        <v>292</v>
      </c>
    </row>
    <row r="1696" s="14" customFormat="1">
      <c r="A1696" s="14"/>
      <c r="B1696" s="245"/>
      <c r="C1696" s="246"/>
      <c r="D1696" s="236" t="s">
        <v>301</v>
      </c>
      <c r="E1696" s="247" t="s">
        <v>1</v>
      </c>
      <c r="F1696" s="248" t="s">
        <v>2057</v>
      </c>
      <c r="G1696" s="246"/>
      <c r="H1696" s="249">
        <v>250.91999999999999</v>
      </c>
      <c r="I1696" s="250"/>
      <c r="J1696" s="246"/>
      <c r="K1696" s="246"/>
      <c r="L1696" s="251"/>
      <c r="M1696" s="252"/>
      <c r="N1696" s="253"/>
      <c r="O1696" s="253"/>
      <c r="P1696" s="253"/>
      <c r="Q1696" s="253"/>
      <c r="R1696" s="253"/>
      <c r="S1696" s="253"/>
      <c r="T1696" s="254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5" t="s">
        <v>301</v>
      </c>
      <c r="AU1696" s="255" t="s">
        <v>120</v>
      </c>
      <c r="AV1696" s="14" t="s">
        <v>120</v>
      </c>
      <c r="AW1696" s="14" t="s">
        <v>32</v>
      </c>
      <c r="AX1696" s="14" t="s">
        <v>77</v>
      </c>
      <c r="AY1696" s="255" t="s">
        <v>292</v>
      </c>
    </row>
    <row r="1697" s="14" customFormat="1">
      <c r="A1697" s="14"/>
      <c r="B1697" s="245"/>
      <c r="C1697" s="246"/>
      <c r="D1697" s="236" t="s">
        <v>301</v>
      </c>
      <c r="E1697" s="247" t="s">
        <v>1</v>
      </c>
      <c r="F1697" s="248" t="s">
        <v>2058</v>
      </c>
      <c r="G1697" s="246"/>
      <c r="H1697" s="249">
        <v>16.68</v>
      </c>
      <c r="I1697" s="250"/>
      <c r="J1697" s="246"/>
      <c r="K1697" s="246"/>
      <c r="L1697" s="251"/>
      <c r="M1697" s="252"/>
      <c r="N1697" s="253"/>
      <c r="O1697" s="253"/>
      <c r="P1697" s="253"/>
      <c r="Q1697" s="253"/>
      <c r="R1697" s="253"/>
      <c r="S1697" s="253"/>
      <c r="T1697" s="254"/>
      <c r="U1697" s="14"/>
      <c r="V1697" s="14"/>
      <c r="W1697" s="14"/>
      <c r="X1697" s="14"/>
      <c r="Y1697" s="14"/>
      <c r="Z1697" s="14"/>
      <c r="AA1697" s="14"/>
      <c r="AB1697" s="14"/>
      <c r="AC1697" s="14"/>
      <c r="AD1697" s="14"/>
      <c r="AE1697" s="14"/>
      <c r="AT1697" s="255" t="s">
        <v>301</v>
      </c>
      <c r="AU1697" s="255" t="s">
        <v>120</v>
      </c>
      <c r="AV1697" s="14" t="s">
        <v>120</v>
      </c>
      <c r="AW1697" s="14" t="s">
        <v>32</v>
      </c>
      <c r="AX1697" s="14" t="s">
        <v>77</v>
      </c>
      <c r="AY1697" s="255" t="s">
        <v>292</v>
      </c>
    </row>
    <row r="1698" s="14" customFormat="1">
      <c r="A1698" s="14"/>
      <c r="B1698" s="245"/>
      <c r="C1698" s="246"/>
      <c r="D1698" s="236" t="s">
        <v>301</v>
      </c>
      <c r="E1698" s="247" t="s">
        <v>1</v>
      </c>
      <c r="F1698" s="248" t="s">
        <v>2059</v>
      </c>
      <c r="G1698" s="246"/>
      <c r="H1698" s="249">
        <v>24.800000000000001</v>
      </c>
      <c r="I1698" s="250"/>
      <c r="J1698" s="246"/>
      <c r="K1698" s="246"/>
      <c r="L1698" s="251"/>
      <c r="M1698" s="252"/>
      <c r="N1698" s="253"/>
      <c r="O1698" s="253"/>
      <c r="P1698" s="253"/>
      <c r="Q1698" s="253"/>
      <c r="R1698" s="253"/>
      <c r="S1698" s="253"/>
      <c r="T1698" s="254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55" t="s">
        <v>301</v>
      </c>
      <c r="AU1698" s="255" t="s">
        <v>120</v>
      </c>
      <c r="AV1698" s="14" t="s">
        <v>120</v>
      </c>
      <c r="AW1698" s="14" t="s">
        <v>32</v>
      </c>
      <c r="AX1698" s="14" t="s">
        <v>77</v>
      </c>
      <c r="AY1698" s="255" t="s">
        <v>292</v>
      </c>
    </row>
    <row r="1699" s="14" customFormat="1">
      <c r="A1699" s="14"/>
      <c r="B1699" s="245"/>
      <c r="C1699" s="246"/>
      <c r="D1699" s="236" t="s">
        <v>301</v>
      </c>
      <c r="E1699" s="247" t="s">
        <v>1</v>
      </c>
      <c r="F1699" s="248" t="s">
        <v>2060</v>
      </c>
      <c r="G1699" s="246"/>
      <c r="H1699" s="249">
        <v>17.23</v>
      </c>
      <c r="I1699" s="250"/>
      <c r="J1699" s="246"/>
      <c r="K1699" s="246"/>
      <c r="L1699" s="251"/>
      <c r="M1699" s="252"/>
      <c r="N1699" s="253"/>
      <c r="O1699" s="253"/>
      <c r="P1699" s="253"/>
      <c r="Q1699" s="253"/>
      <c r="R1699" s="253"/>
      <c r="S1699" s="253"/>
      <c r="T1699" s="25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T1699" s="255" t="s">
        <v>301</v>
      </c>
      <c r="AU1699" s="255" t="s">
        <v>120</v>
      </c>
      <c r="AV1699" s="14" t="s">
        <v>120</v>
      </c>
      <c r="AW1699" s="14" t="s">
        <v>32</v>
      </c>
      <c r="AX1699" s="14" t="s">
        <v>77</v>
      </c>
      <c r="AY1699" s="255" t="s">
        <v>292</v>
      </c>
    </row>
    <row r="1700" s="14" customFormat="1">
      <c r="A1700" s="14"/>
      <c r="B1700" s="245"/>
      <c r="C1700" s="246"/>
      <c r="D1700" s="236" t="s">
        <v>301</v>
      </c>
      <c r="E1700" s="247" t="s">
        <v>1</v>
      </c>
      <c r="F1700" s="248" t="s">
        <v>2061</v>
      </c>
      <c r="G1700" s="246"/>
      <c r="H1700" s="249">
        <v>11.949999999999999</v>
      </c>
      <c r="I1700" s="250"/>
      <c r="J1700" s="246"/>
      <c r="K1700" s="246"/>
      <c r="L1700" s="251"/>
      <c r="M1700" s="252"/>
      <c r="N1700" s="253"/>
      <c r="O1700" s="253"/>
      <c r="P1700" s="253"/>
      <c r="Q1700" s="253"/>
      <c r="R1700" s="253"/>
      <c r="S1700" s="253"/>
      <c r="T1700" s="25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5" t="s">
        <v>301</v>
      </c>
      <c r="AU1700" s="255" t="s">
        <v>120</v>
      </c>
      <c r="AV1700" s="14" t="s">
        <v>120</v>
      </c>
      <c r="AW1700" s="14" t="s">
        <v>32</v>
      </c>
      <c r="AX1700" s="14" t="s">
        <v>77</v>
      </c>
      <c r="AY1700" s="255" t="s">
        <v>292</v>
      </c>
    </row>
    <row r="1701" s="14" customFormat="1">
      <c r="A1701" s="14"/>
      <c r="B1701" s="245"/>
      <c r="C1701" s="246"/>
      <c r="D1701" s="236" t="s">
        <v>301</v>
      </c>
      <c r="E1701" s="247" t="s">
        <v>1</v>
      </c>
      <c r="F1701" s="248" t="s">
        <v>2062</v>
      </c>
      <c r="G1701" s="246"/>
      <c r="H1701" s="249">
        <v>8.9100000000000001</v>
      </c>
      <c r="I1701" s="250"/>
      <c r="J1701" s="246"/>
      <c r="K1701" s="246"/>
      <c r="L1701" s="251"/>
      <c r="M1701" s="252"/>
      <c r="N1701" s="253"/>
      <c r="O1701" s="253"/>
      <c r="P1701" s="253"/>
      <c r="Q1701" s="253"/>
      <c r="R1701" s="253"/>
      <c r="S1701" s="253"/>
      <c r="T1701" s="254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5" t="s">
        <v>301</v>
      </c>
      <c r="AU1701" s="255" t="s">
        <v>120</v>
      </c>
      <c r="AV1701" s="14" t="s">
        <v>120</v>
      </c>
      <c r="AW1701" s="14" t="s">
        <v>32</v>
      </c>
      <c r="AX1701" s="14" t="s">
        <v>77</v>
      </c>
      <c r="AY1701" s="255" t="s">
        <v>292</v>
      </c>
    </row>
    <row r="1702" s="14" customFormat="1">
      <c r="A1702" s="14"/>
      <c r="B1702" s="245"/>
      <c r="C1702" s="246"/>
      <c r="D1702" s="236" t="s">
        <v>301</v>
      </c>
      <c r="E1702" s="247" t="s">
        <v>1</v>
      </c>
      <c r="F1702" s="248" t="s">
        <v>2063</v>
      </c>
      <c r="G1702" s="246"/>
      <c r="H1702" s="249">
        <v>13.07</v>
      </c>
      <c r="I1702" s="250"/>
      <c r="J1702" s="246"/>
      <c r="K1702" s="246"/>
      <c r="L1702" s="251"/>
      <c r="M1702" s="252"/>
      <c r="N1702" s="253"/>
      <c r="O1702" s="253"/>
      <c r="P1702" s="253"/>
      <c r="Q1702" s="253"/>
      <c r="R1702" s="253"/>
      <c r="S1702" s="253"/>
      <c r="T1702" s="25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55" t="s">
        <v>301</v>
      </c>
      <c r="AU1702" s="255" t="s">
        <v>120</v>
      </c>
      <c r="AV1702" s="14" t="s">
        <v>120</v>
      </c>
      <c r="AW1702" s="14" t="s">
        <v>32</v>
      </c>
      <c r="AX1702" s="14" t="s">
        <v>77</v>
      </c>
      <c r="AY1702" s="255" t="s">
        <v>292</v>
      </c>
    </row>
    <row r="1703" s="14" customFormat="1">
      <c r="A1703" s="14"/>
      <c r="B1703" s="245"/>
      <c r="C1703" s="246"/>
      <c r="D1703" s="236" t="s">
        <v>301</v>
      </c>
      <c r="E1703" s="247" t="s">
        <v>1</v>
      </c>
      <c r="F1703" s="248" t="s">
        <v>2064</v>
      </c>
      <c r="G1703" s="246"/>
      <c r="H1703" s="249">
        <v>13.52</v>
      </c>
      <c r="I1703" s="250"/>
      <c r="J1703" s="246"/>
      <c r="K1703" s="246"/>
      <c r="L1703" s="251"/>
      <c r="M1703" s="252"/>
      <c r="N1703" s="253"/>
      <c r="O1703" s="253"/>
      <c r="P1703" s="253"/>
      <c r="Q1703" s="253"/>
      <c r="R1703" s="253"/>
      <c r="S1703" s="253"/>
      <c r="T1703" s="254"/>
      <c r="U1703" s="14"/>
      <c r="V1703" s="14"/>
      <c r="W1703" s="14"/>
      <c r="X1703" s="14"/>
      <c r="Y1703" s="14"/>
      <c r="Z1703" s="14"/>
      <c r="AA1703" s="14"/>
      <c r="AB1703" s="14"/>
      <c r="AC1703" s="14"/>
      <c r="AD1703" s="14"/>
      <c r="AE1703" s="14"/>
      <c r="AT1703" s="255" t="s">
        <v>301</v>
      </c>
      <c r="AU1703" s="255" t="s">
        <v>120</v>
      </c>
      <c r="AV1703" s="14" t="s">
        <v>120</v>
      </c>
      <c r="AW1703" s="14" t="s">
        <v>32</v>
      </c>
      <c r="AX1703" s="14" t="s">
        <v>77</v>
      </c>
      <c r="AY1703" s="255" t="s">
        <v>292</v>
      </c>
    </row>
    <row r="1704" s="14" customFormat="1">
      <c r="A1704" s="14"/>
      <c r="B1704" s="245"/>
      <c r="C1704" s="246"/>
      <c r="D1704" s="236" t="s">
        <v>301</v>
      </c>
      <c r="E1704" s="247" t="s">
        <v>1</v>
      </c>
      <c r="F1704" s="248" t="s">
        <v>2065</v>
      </c>
      <c r="G1704" s="246"/>
      <c r="H1704" s="249">
        <v>16.359999999999999</v>
      </c>
      <c r="I1704" s="250"/>
      <c r="J1704" s="246"/>
      <c r="K1704" s="246"/>
      <c r="L1704" s="251"/>
      <c r="M1704" s="252"/>
      <c r="N1704" s="253"/>
      <c r="O1704" s="253"/>
      <c r="P1704" s="253"/>
      <c r="Q1704" s="253"/>
      <c r="R1704" s="253"/>
      <c r="S1704" s="253"/>
      <c r="T1704" s="254"/>
      <c r="U1704" s="14"/>
      <c r="V1704" s="14"/>
      <c r="W1704" s="14"/>
      <c r="X1704" s="14"/>
      <c r="Y1704" s="14"/>
      <c r="Z1704" s="14"/>
      <c r="AA1704" s="14"/>
      <c r="AB1704" s="14"/>
      <c r="AC1704" s="14"/>
      <c r="AD1704" s="14"/>
      <c r="AE1704" s="14"/>
      <c r="AT1704" s="255" t="s">
        <v>301</v>
      </c>
      <c r="AU1704" s="255" t="s">
        <v>120</v>
      </c>
      <c r="AV1704" s="14" t="s">
        <v>120</v>
      </c>
      <c r="AW1704" s="14" t="s">
        <v>32</v>
      </c>
      <c r="AX1704" s="14" t="s">
        <v>77</v>
      </c>
      <c r="AY1704" s="255" t="s">
        <v>292</v>
      </c>
    </row>
    <row r="1705" s="14" customFormat="1">
      <c r="A1705" s="14"/>
      <c r="B1705" s="245"/>
      <c r="C1705" s="246"/>
      <c r="D1705" s="236" t="s">
        <v>301</v>
      </c>
      <c r="E1705" s="247" t="s">
        <v>1</v>
      </c>
      <c r="F1705" s="248" t="s">
        <v>2066</v>
      </c>
      <c r="G1705" s="246"/>
      <c r="H1705" s="249">
        <v>11.4</v>
      </c>
      <c r="I1705" s="250"/>
      <c r="J1705" s="246"/>
      <c r="K1705" s="246"/>
      <c r="L1705" s="251"/>
      <c r="M1705" s="252"/>
      <c r="N1705" s="253"/>
      <c r="O1705" s="253"/>
      <c r="P1705" s="253"/>
      <c r="Q1705" s="253"/>
      <c r="R1705" s="253"/>
      <c r="S1705" s="253"/>
      <c r="T1705" s="254"/>
      <c r="U1705" s="14"/>
      <c r="V1705" s="14"/>
      <c r="W1705" s="14"/>
      <c r="X1705" s="14"/>
      <c r="Y1705" s="14"/>
      <c r="Z1705" s="14"/>
      <c r="AA1705" s="14"/>
      <c r="AB1705" s="14"/>
      <c r="AC1705" s="14"/>
      <c r="AD1705" s="14"/>
      <c r="AE1705" s="14"/>
      <c r="AT1705" s="255" t="s">
        <v>301</v>
      </c>
      <c r="AU1705" s="255" t="s">
        <v>120</v>
      </c>
      <c r="AV1705" s="14" t="s">
        <v>120</v>
      </c>
      <c r="AW1705" s="14" t="s">
        <v>32</v>
      </c>
      <c r="AX1705" s="14" t="s">
        <v>77</v>
      </c>
      <c r="AY1705" s="255" t="s">
        <v>292</v>
      </c>
    </row>
    <row r="1706" s="14" customFormat="1">
      <c r="A1706" s="14"/>
      <c r="B1706" s="245"/>
      <c r="C1706" s="246"/>
      <c r="D1706" s="236" t="s">
        <v>301</v>
      </c>
      <c r="E1706" s="247" t="s">
        <v>1</v>
      </c>
      <c r="F1706" s="248" t="s">
        <v>2067</v>
      </c>
      <c r="G1706" s="246"/>
      <c r="H1706" s="249">
        <v>13.58</v>
      </c>
      <c r="I1706" s="250"/>
      <c r="J1706" s="246"/>
      <c r="K1706" s="246"/>
      <c r="L1706" s="251"/>
      <c r="M1706" s="252"/>
      <c r="N1706" s="253"/>
      <c r="O1706" s="253"/>
      <c r="P1706" s="253"/>
      <c r="Q1706" s="253"/>
      <c r="R1706" s="253"/>
      <c r="S1706" s="253"/>
      <c r="T1706" s="25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55" t="s">
        <v>301</v>
      </c>
      <c r="AU1706" s="255" t="s">
        <v>120</v>
      </c>
      <c r="AV1706" s="14" t="s">
        <v>120</v>
      </c>
      <c r="AW1706" s="14" t="s">
        <v>32</v>
      </c>
      <c r="AX1706" s="14" t="s">
        <v>77</v>
      </c>
      <c r="AY1706" s="255" t="s">
        <v>292</v>
      </c>
    </row>
    <row r="1707" s="14" customFormat="1">
      <c r="A1707" s="14"/>
      <c r="B1707" s="245"/>
      <c r="C1707" s="246"/>
      <c r="D1707" s="236" t="s">
        <v>301</v>
      </c>
      <c r="E1707" s="247" t="s">
        <v>1</v>
      </c>
      <c r="F1707" s="248" t="s">
        <v>2068</v>
      </c>
      <c r="G1707" s="246"/>
      <c r="H1707" s="249">
        <v>3.6800000000000002</v>
      </c>
      <c r="I1707" s="250"/>
      <c r="J1707" s="246"/>
      <c r="K1707" s="246"/>
      <c r="L1707" s="251"/>
      <c r="M1707" s="252"/>
      <c r="N1707" s="253"/>
      <c r="O1707" s="253"/>
      <c r="P1707" s="253"/>
      <c r="Q1707" s="253"/>
      <c r="R1707" s="253"/>
      <c r="S1707" s="253"/>
      <c r="T1707" s="254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55" t="s">
        <v>301</v>
      </c>
      <c r="AU1707" s="255" t="s">
        <v>120</v>
      </c>
      <c r="AV1707" s="14" t="s">
        <v>120</v>
      </c>
      <c r="AW1707" s="14" t="s">
        <v>32</v>
      </c>
      <c r="AX1707" s="14" t="s">
        <v>77</v>
      </c>
      <c r="AY1707" s="255" t="s">
        <v>292</v>
      </c>
    </row>
    <row r="1708" s="14" customFormat="1">
      <c r="A1708" s="14"/>
      <c r="B1708" s="245"/>
      <c r="C1708" s="246"/>
      <c r="D1708" s="236" t="s">
        <v>301</v>
      </c>
      <c r="E1708" s="247" t="s">
        <v>1</v>
      </c>
      <c r="F1708" s="248" t="s">
        <v>2069</v>
      </c>
      <c r="G1708" s="246"/>
      <c r="H1708" s="249">
        <v>4.7800000000000002</v>
      </c>
      <c r="I1708" s="250"/>
      <c r="J1708" s="246"/>
      <c r="K1708" s="246"/>
      <c r="L1708" s="251"/>
      <c r="M1708" s="252"/>
      <c r="N1708" s="253"/>
      <c r="O1708" s="253"/>
      <c r="P1708" s="253"/>
      <c r="Q1708" s="253"/>
      <c r="R1708" s="253"/>
      <c r="S1708" s="253"/>
      <c r="T1708" s="254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55" t="s">
        <v>301</v>
      </c>
      <c r="AU1708" s="255" t="s">
        <v>120</v>
      </c>
      <c r="AV1708" s="14" t="s">
        <v>120</v>
      </c>
      <c r="AW1708" s="14" t="s">
        <v>32</v>
      </c>
      <c r="AX1708" s="14" t="s">
        <v>77</v>
      </c>
      <c r="AY1708" s="255" t="s">
        <v>292</v>
      </c>
    </row>
    <row r="1709" s="14" customFormat="1">
      <c r="A1709" s="14"/>
      <c r="B1709" s="245"/>
      <c r="C1709" s="246"/>
      <c r="D1709" s="236" t="s">
        <v>301</v>
      </c>
      <c r="E1709" s="247" t="s">
        <v>1</v>
      </c>
      <c r="F1709" s="248" t="s">
        <v>2070</v>
      </c>
      <c r="G1709" s="246"/>
      <c r="H1709" s="249">
        <v>4.8099999999999996</v>
      </c>
      <c r="I1709" s="250"/>
      <c r="J1709" s="246"/>
      <c r="K1709" s="246"/>
      <c r="L1709" s="251"/>
      <c r="M1709" s="252"/>
      <c r="N1709" s="253"/>
      <c r="O1709" s="253"/>
      <c r="P1709" s="253"/>
      <c r="Q1709" s="253"/>
      <c r="R1709" s="253"/>
      <c r="S1709" s="253"/>
      <c r="T1709" s="254"/>
      <c r="U1709" s="14"/>
      <c r="V1709" s="14"/>
      <c r="W1709" s="14"/>
      <c r="X1709" s="14"/>
      <c r="Y1709" s="14"/>
      <c r="Z1709" s="14"/>
      <c r="AA1709" s="14"/>
      <c r="AB1709" s="14"/>
      <c r="AC1709" s="14"/>
      <c r="AD1709" s="14"/>
      <c r="AE1709" s="14"/>
      <c r="AT1709" s="255" t="s">
        <v>301</v>
      </c>
      <c r="AU1709" s="255" t="s">
        <v>120</v>
      </c>
      <c r="AV1709" s="14" t="s">
        <v>120</v>
      </c>
      <c r="AW1709" s="14" t="s">
        <v>32</v>
      </c>
      <c r="AX1709" s="14" t="s">
        <v>77</v>
      </c>
      <c r="AY1709" s="255" t="s">
        <v>292</v>
      </c>
    </row>
    <row r="1710" s="14" customFormat="1">
      <c r="A1710" s="14"/>
      <c r="B1710" s="245"/>
      <c r="C1710" s="246"/>
      <c r="D1710" s="236" t="s">
        <v>301</v>
      </c>
      <c r="E1710" s="247" t="s">
        <v>1</v>
      </c>
      <c r="F1710" s="248" t="s">
        <v>2071</v>
      </c>
      <c r="G1710" s="246"/>
      <c r="H1710" s="249">
        <v>4.4299999999999997</v>
      </c>
      <c r="I1710" s="250"/>
      <c r="J1710" s="246"/>
      <c r="K1710" s="246"/>
      <c r="L1710" s="251"/>
      <c r="M1710" s="252"/>
      <c r="N1710" s="253"/>
      <c r="O1710" s="253"/>
      <c r="P1710" s="253"/>
      <c r="Q1710" s="253"/>
      <c r="R1710" s="253"/>
      <c r="S1710" s="253"/>
      <c r="T1710" s="254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55" t="s">
        <v>301</v>
      </c>
      <c r="AU1710" s="255" t="s">
        <v>120</v>
      </c>
      <c r="AV1710" s="14" t="s">
        <v>120</v>
      </c>
      <c r="AW1710" s="14" t="s">
        <v>32</v>
      </c>
      <c r="AX1710" s="14" t="s">
        <v>77</v>
      </c>
      <c r="AY1710" s="255" t="s">
        <v>292</v>
      </c>
    </row>
    <row r="1711" s="14" customFormat="1">
      <c r="A1711" s="14"/>
      <c r="B1711" s="245"/>
      <c r="C1711" s="246"/>
      <c r="D1711" s="236" t="s">
        <v>301</v>
      </c>
      <c r="E1711" s="247" t="s">
        <v>1</v>
      </c>
      <c r="F1711" s="248" t="s">
        <v>2072</v>
      </c>
      <c r="G1711" s="246"/>
      <c r="H1711" s="249">
        <v>19.41</v>
      </c>
      <c r="I1711" s="250"/>
      <c r="J1711" s="246"/>
      <c r="K1711" s="246"/>
      <c r="L1711" s="251"/>
      <c r="M1711" s="252"/>
      <c r="N1711" s="253"/>
      <c r="O1711" s="253"/>
      <c r="P1711" s="253"/>
      <c r="Q1711" s="253"/>
      <c r="R1711" s="253"/>
      <c r="S1711" s="253"/>
      <c r="T1711" s="254"/>
      <c r="U1711" s="14"/>
      <c r="V1711" s="14"/>
      <c r="W1711" s="14"/>
      <c r="X1711" s="14"/>
      <c r="Y1711" s="14"/>
      <c r="Z1711" s="14"/>
      <c r="AA1711" s="14"/>
      <c r="AB1711" s="14"/>
      <c r="AC1711" s="14"/>
      <c r="AD1711" s="14"/>
      <c r="AE1711" s="14"/>
      <c r="AT1711" s="255" t="s">
        <v>301</v>
      </c>
      <c r="AU1711" s="255" t="s">
        <v>120</v>
      </c>
      <c r="AV1711" s="14" t="s">
        <v>120</v>
      </c>
      <c r="AW1711" s="14" t="s">
        <v>32</v>
      </c>
      <c r="AX1711" s="14" t="s">
        <v>77</v>
      </c>
      <c r="AY1711" s="255" t="s">
        <v>292</v>
      </c>
    </row>
    <row r="1712" s="14" customFormat="1">
      <c r="A1712" s="14"/>
      <c r="B1712" s="245"/>
      <c r="C1712" s="246"/>
      <c r="D1712" s="236" t="s">
        <v>301</v>
      </c>
      <c r="E1712" s="247" t="s">
        <v>1</v>
      </c>
      <c r="F1712" s="248" t="s">
        <v>2073</v>
      </c>
      <c r="G1712" s="246"/>
      <c r="H1712" s="249">
        <v>19</v>
      </c>
      <c r="I1712" s="250"/>
      <c r="J1712" s="246"/>
      <c r="K1712" s="246"/>
      <c r="L1712" s="251"/>
      <c r="M1712" s="252"/>
      <c r="N1712" s="253"/>
      <c r="O1712" s="253"/>
      <c r="P1712" s="253"/>
      <c r="Q1712" s="253"/>
      <c r="R1712" s="253"/>
      <c r="S1712" s="253"/>
      <c r="T1712" s="254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5" t="s">
        <v>301</v>
      </c>
      <c r="AU1712" s="255" t="s">
        <v>120</v>
      </c>
      <c r="AV1712" s="14" t="s">
        <v>120</v>
      </c>
      <c r="AW1712" s="14" t="s">
        <v>32</v>
      </c>
      <c r="AX1712" s="14" t="s">
        <v>77</v>
      </c>
      <c r="AY1712" s="255" t="s">
        <v>292</v>
      </c>
    </row>
    <row r="1713" s="14" customFormat="1">
      <c r="A1713" s="14"/>
      <c r="B1713" s="245"/>
      <c r="C1713" s="246"/>
      <c r="D1713" s="236" t="s">
        <v>301</v>
      </c>
      <c r="E1713" s="247" t="s">
        <v>1</v>
      </c>
      <c r="F1713" s="248" t="s">
        <v>2074</v>
      </c>
      <c r="G1713" s="246"/>
      <c r="H1713" s="249">
        <v>16</v>
      </c>
      <c r="I1713" s="250"/>
      <c r="J1713" s="246"/>
      <c r="K1713" s="246"/>
      <c r="L1713" s="251"/>
      <c r="M1713" s="252"/>
      <c r="N1713" s="253"/>
      <c r="O1713" s="253"/>
      <c r="P1713" s="253"/>
      <c r="Q1713" s="253"/>
      <c r="R1713" s="253"/>
      <c r="S1713" s="253"/>
      <c r="T1713" s="254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55" t="s">
        <v>301</v>
      </c>
      <c r="AU1713" s="255" t="s">
        <v>120</v>
      </c>
      <c r="AV1713" s="14" t="s">
        <v>120</v>
      </c>
      <c r="AW1713" s="14" t="s">
        <v>32</v>
      </c>
      <c r="AX1713" s="14" t="s">
        <v>77</v>
      </c>
      <c r="AY1713" s="255" t="s">
        <v>292</v>
      </c>
    </row>
    <row r="1714" s="14" customFormat="1">
      <c r="A1714" s="14"/>
      <c r="B1714" s="245"/>
      <c r="C1714" s="246"/>
      <c r="D1714" s="236" t="s">
        <v>301</v>
      </c>
      <c r="E1714" s="247" t="s">
        <v>1</v>
      </c>
      <c r="F1714" s="248" t="s">
        <v>2075</v>
      </c>
      <c r="G1714" s="246"/>
      <c r="H1714" s="249">
        <v>16.600000000000001</v>
      </c>
      <c r="I1714" s="250"/>
      <c r="J1714" s="246"/>
      <c r="K1714" s="246"/>
      <c r="L1714" s="251"/>
      <c r="M1714" s="252"/>
      <c r="N1714" s="253"/>
      <c r="O1714" s="253"/>
      <c r="P1714" s="253"/>
      <c r="Q1714" s="253"/>
      <c r="R1714" s="253"/>
      <c r="S1714" s="253"/>
      <c r="T1714" s="254"/>
      <c r="U1714" s="14"/>
      <c r="V1714" s="14"/>
      <c r="W1714" s="14"/>
      <c r="X1714" s="14"/>
      <c r="Y1714" s="14"/>
      <c r="Z1714" s="14"/>
      <c r="AA1714" s="14"/>
      <c r="AB1714" s="14"/>
      <c r="AC1714" s="14"/>
      <c r="AD1714" s="14"/>
      <c r="AE1714" s="14"/>
      <c r="AT1714" s="255" t="s">
        <v>301</v>
      </c>
      <c r="AU1714" s="255" t="s">
        <v>120</v>
      </c>
      <c r="AV1714" s="14" t="s">
        <v>120</v>
      </c>
      <c r="AW1714" s="14" t="s">
        <v>32</v>
      </c>
      <c r="AX1714" s="14" t="s">
        <v>77</v>
      </c>
      <c r="AY1714" s="255" t="s">
        <v>292</v>
      </c>
    </row>
    <row r="1715" s="14" customFormat="1">
      <c r="A1715" s="14"/>
      <c r="B1715" s="245"/>
      <c r="C1715" s="246"/>
      <c r="D1715" s="236" t="s">
        <v>301</v>
      </c>
      <c r="E1715" s="247" t="s">
        <v>1</v>
      </c>
      <c r="F1715" s="248" t="s">
        <v>2076</v>
      </c>
      <c r="G1715" s="246"/>
      <c r="H1715" s="249">
        <v>2.4500000000000002</v>
      </c>
      <c r="I1715" s="250"/>
      <c r="J1715" s="246"/>
      <c r="K1715" s="246"/>
      <c r="L1715" s="251"/>
      <c r="M1715" s="252"/>
      <c r="N1715" s="253"/>
      <c r="O1715" s="253"/>
      <c r="P1715" s="253"/>
      <c r="Q1715" s="253"/>
      <c r="R1715" s="253"/>
      <c r="S1715" s="253"/>
      <c r="T1715" s="254"/>
      <c r="U1715" s="14"/>
      <c r="V1715" s="14"/>
      <c r="W1715" s="14"/>
      <c r="X1715" s="14"/>
      <c r="Y1715" s="14"/>
      <c r="Z1715" s="14"/>
      <c r="AA1715" s="14"/>
      <c r="AB1715" s="14"/>
      <c r="AC1715" s="14"/>
      <c r="AD1715" s="14"/>
      <c r="AE1715" s="14"/>
      <c r="AT1715" s="255" t="s">
        <v>301</v>
      </c>
      <c r="AU1715" s="255" t="s">
        <v>120</v>
      </c>
      <c r="AV1715" s="14" t="s">
        <v>120</v>
      </c>
      <c r="AW1715" s="14" t="s">
        <v>32</v>
      </c>
      <c r="AX1715" s="14" t="s">
        <v>77</v>
      </c>
      <c r="AY1715" s="255" t="s">
        <v>292</v>
      </c>
    </row>
    <row r="1716" s="16" customFormat="1">
      <c r="A1716" s="16"/>
      <c r="B1716" s="267"/>
      <c r="C1716" s="268"/>
      <c r="D1716" s="236" t="s">
        <v>301</v>
      </c>
      <c r="E1716" s="269" t="s">
        <v>1</v>
      </c>
      <c r="F1716" s="270" t="s">
        <v>316</v>
      </c>
      <c r="G1716" s="268"/>
      <c r="H1716" s="271">
        <v>502.61000000000001</v>
      </c>
      <c r="I1716" s="272"/>
      <c r="J1716" s="268"/>
      <c r="K1716" s="268"/>
      <c r="L1716" s="273"/>
      <c r="M1716" s="274"/>
      <c r="N1716" s="275"/>
      <c r="O1716" s="275"/>
      <c r="P1716" s="275"/>
      <c r="Q1716" s="275"/>
      <c r="R1716" s="275"/>
      <c r="S1716" s="275"/>
      <c r="T1716" s="276"/>
      <c r="U1716" s="16"/>
      <c r="V1716" s="16"/>
      <c r="W1716" s="16"/>
      <c r="X1716" s="16"/>
      <c r="Y1716" s="16"/>
      <c r="Z1716" s="16"/>
      <c r="AA1716" s="16"/>
      <c r="AB1716" s="16"/>
      <c r="AC1716" s="16"/>
      <c r="AD1716" s="16"/>
      <c r="AE1716" s="16"/>
      <c r="AT1716" s="277" t="s">
        <v>301</v>
      </c>
      <c r="AU1716" s="277" t="s">
        <v>120</v>
      </c>
      <c r="AV1716" s="16" t="s">
        <v>317</v>
      </c>
      <c r="AW1716" s="16" t="s">
        <v>32</v>
      </c>
      <c r="AX1716" s="16" t="s">
        <v>77</v>
      </c>
      <c r="AY1716" s="277" t="s">
        <v>292</v>
      </c>
    </row>
    <row r="1717" s="15" customFormat="1">
      <c r="A1717" s="15"/>
      <c r="B1717" s="256"/>
      <c r="C1717" s="257"/>
      <c r="D1717" s="236" t="s">
        <v>301</v>
      </c>
      <c r="E1717" s="258" t="s">
        <v>199</v>
      </c>
      <c r="F1717" s="259" t="s">
        <v>304</v>
      </c>
      <c r="G1717" s="257"/>
      <c r="H1717" s="260">
        <v>2646.5500000000002</v>
      </c>
      <c r="I1717" s="261"/>
      <c r="J1717" s="257"/>
      <c r="K1717" s="257"/>
      <c r="L1717" s="262"/>
      <c r="M1717" s="263"/>
      <c r="N1717" s="264"/>
      <c r="O1717" s="264"/>
      <c r="P1717" s="264"/>
      <c r="Q1717" s="264"/>
      <c r="R1717" s="264"/>
      <c r="S1717" s="264"/>
      <c r="T1717" s="265"/>
      <c r="U1717" s="15"/>
      <c r="V1717" s="15"/>
      <c r="W1717" s="15"/>
      <c r="X1717" s="15"/>
      <c r="Y1717" s="15"/>
      <c r="Z1717" s="15"/>
      <c r="AA1717" s="15"/>
      <c r="AB1717" s="15"/>
      <c r="AC1717" s="15"/>
      <c r="AD1717" s="15"/>
      <c r="AE1717" s="15"/>
      <c r="AT1717" s="266" t="s">
        <v>301</v>
      </c>
      <c r="AU1717" s="266" t="s">
        <v>120</v>
      </c>
      <c r="AV1717" s="15" t="s">
        <v>299</v>
      </c>
      <c r="AW1717" s="15" t="s">
        <v>32</v>
      </c>
      <c r="AX1717" s="15" t="s">
        <v>85</v>
      </c>
      <c r="AY1717" s="266" t="s">
        <v>292</v>
      </c>
    </row>
    <row r="1718" s="2" customFormat="1" ht="24.15" customHeight="1">
      <c r="A1718" s="39"/>
      <c r="B1718" s="40"/>
      <c r="C1718" s="221" t="s">
        <v>2077</v>
      </c>
      <c r="D1718" s="221" t="s">
        <v>294</v>
      </c>
      <c r="E1718" s="222" t="s">
        <v>2078</v>
      </c>
      <c r="F1718" s="223" t="s">
        <v>2079</v>
      </c>
      <c r="G1718" s="224" t="s">
        <v>297</v>
      </c>
      <c r="H1718" s="225">
        <v>344.79000000000002</v>
      </c>
      <c r="I1718" s="226"/>
      <c r="J1718" s="227">
        <f>ROUND(I1718*H1718,2)</f>
        <v>0</v>
      </c>
      <c r="K1718" s="223" t="s">
        <v>298</v>
      </c>
      <c r="L1718" s="45"/>
      <c r="M1718" s="228" t="s">
        <v>1</v>
      </c>
      <c r="N1718" s="229" t="s">
        <v>43</v>
      </c>
      <c r="O1718" s="92"/>
      <c r="P1718" s="230">
        <f>O1718*H1718</f>
        <v>0</v>
      </c>
      <c r="Q1718" s="230">
        <v>0.012590000000000001</v>
      </c>
      <c r="R1718" s="230">
        <f>Q1718*H1718</f>
        <v>4.3409061000000007</v>
      </c>
      <c r="S1718" s="230">
        <v>0</v>
      </c>
      <c r="T1718" s="231">
        <f>S1718*H1718</f>
        <v>0</v>
      </c>
      <c r="U1718" s="39"/>
      <c r="V1718" s="39"/>
      <c r="W1718" s="39"/>
      <c r="X1718" s="39"/>
      <c r="Y1718" s="39"/>
      <c r="Z1718" s="39"/>
      <c r="AA1718" s="39"/>
      <c r="AB1718" s="39"/>
      <c r="AC1718" s="39"/>
      <c r="AD1718" s="39"/>
      <c r="AE1718" s="39"/>
      <c r="AR1718" s="232" t="s">
        <v>438</v>
      </c>
      <c r="AT1718" s="232" t="s">
        <v>294</v>
      </c>
      <c r="AU1718" s="232" t="s">
        <v>120</v>
      </c>
      <c r="AY1718" s="18" t="s">
        <v>292</v>
      </c>
      <c r="BE1718" s="233">
        <f>IF(N1718="základní",J1718,0)</f>
        <v>0</v>
      </c>
      <c r="BF1718" s="233">
        <f>IF(N1718="snížená",J1718,0)</f>
        <v>0</v>
      </c>
      <c r="BG1718" s="233">
        <f>IF(N1718="zákl. přenesená",J1718,0)</f>
        <v>0</v>
      </c>
      <c r="BH1718" s="233">
        <f>IF(N1718="sníž. přenesená",J1718,0)</f>
        <v>0</v>
      </c>
      <c r="BI1718" s="233">
        <f>IF(N1718="nulová",J1718,0)</f>
        <v>0</v>
      </c>
      <c r="BJ1718" s="18" t="s">
        <v>120</v>
      </c>
      <c r="BK1718" s="233">
        <f>ROUND(I1718*H1718,2)</f>
        <v>0</v>
      </c>
      <c r="BL1718" s="18" t="s">
        <v>438</v>
      </c>
      <c r="BM1718" s="232" t="s">
        <v>2080</v>
      </c>
    </row>
    <row r="1719" s="13" customFormat="1">
      <c r="A1719" s="13"/>
      <c r="B1719" s="234"/>
      <c r="C1719" s="235"/>
      <c r="D1719" s="236" t="s">
        <v>301</v>
      </c>
      <c r="E1719" s="237" t="s">
        <v>1</v>
      </c>
      <c r="F1719" s="238" t="s">
        <v>536</v>
      </c>
      <c r="G1719" s="235"/>
      <c r="H1719" s="237" t="s">
        <v>1</v>
      </c>
      <c r="I1719" s="239"/>
      <c r="J1719" s="235"/>
      <c r="K1719" s="235"/>
      <c r="L1719" s="240"/>
      <c r="M1719" s="241"/>
      <c r="N1719" s="242"/>
      <c r="O1719" s="242"/>
      <c r="P1719" s="242"/>
      <c r="Q1719" s="242"/>
      <c r="R1719" s="242"/>
      <c r="S1719" s="242"/>
      <c r="T1719" s="243"/>
      <c r="U1719" s="13"/>
      <c r="V1719" s="13"/>
      <c r="W1719" s="13"/>
      <c r="X1719" s="13"/>
      <c r="Y1719" s="13"/>
      <c r="Z1719" s="13"/>
      <c r="AA1719" s="13"/>
      <c r="AB1719" s="13"/>
      <c r="AC1719" s="13"/>
      <c r="AD1719" s="13"/>
      <c r="AE1719" s="13"/>
      <c r="AT1719" s="244" t="s">
        <v>301</v>
      </c>
      <c r="AU1719" s="244" t="s">
        <v>120</v>
      </c>
      <c r="AV1719" s="13" t="s">
        <v>85</v>
      </c>
      <c r="AW1719" s="13" t="s">
        <v>32</v>
      </c>
      <c r="AX1719" s="13" t="s">
        <v>77</v>
      </c>
      <c r="AY1719" s="244" t="s">
        <v>292</v>
      </c>
    </row>
    <row r="1720" s="14" customFormat="1">
      <c r="A1720" s="14"/>
      <c r="B1720" s="245"/>
      <c r="C1720" s="246"/>
      <c r="D1720" s="236" t="s">
        <v>301</v>
      </c>
      <c r="E1720" s="247" t="s">
        <v>1</v>
      </c>
      <c r="F1720" s="248" t="s">
        <v>2081</v>
      </c>
      <c r="G1720" s="246"/>
      <c r="H1720" s="249">
        <v>11.08</v>
      </c>
      <c r="I1720" s="250"/>
      <c r="J1720" s="246"/>
      <c r="K1720" s="246"/>
      <c r="L1720" s="251"/>
      <c r="M1720" s="252"/>
      <c r="N1720" s="253"/>
      <c r="O1720" s="253"/>
      <c r="P1720" s="253"/>
      <c r="Q1720" s="253"/>
      <c r="R1720" s="253"/>
      <c r="S1720" s="253"/>
      <c r="T1720" s="254"/>
      <c r="U1720" s="14"/>
      <c r="V1720" s="14"/>
      <c r="W1720" s="14"/>
      <c r="X1720" s="14"/>
      <c r="Y1720" s="14"/>
      <c r="Z1720" s="14"/>
      <c r="AA1720" s="14"/>
      <c r="AB1720" s="14"/>
      <c r="AC1720" s="14"/>
      <c r="AD1720" s="14"/>
      <c r="AE1720" s="14"/>
      <c r="AT1720" s="255" t="s">
        <v>301</v>
      </c>
      <c r="AU1720" s="255" t="s">
        <v>120</v>
      </c>
      <c r="AV1720" s="14" t="s">
        <v>120</v>
      </c>
      <c r="AW1720" s="14" t="s">
        <v>32</v>
      </c>
      <c r="AX1720" s="14" t="s">
        <v>77</v>
      </c>
      <c r="AY1720" s="255" t="s">
        <v>292</v>
      </c>
    </row>
    <row r="1721" s="14" customFormat="1">
      <c r="A1721" s="14"/>
      <c r="B1721" s="245"/>
      <c r="C1721" s="246"/>
      <c r="D1721" s="236" t="s">
        <v>301</v>
      </c>
      <c r="E1721" s="247" t="s">
        <v>1</v>
      </c>
      <c r="F1721" s="248" t="s">
        <v>2082</v>
      </c>
      <c r="G1721" s="246"/>
      <c r="H1721" s="249">
        <v>32.759999999999998</v>
      </c>
      <c r="I1721" s="250"/>
      <c r="J1721" s="246"/>
      <c r="K1721" s="246"/>
      <c r="L1721" s="251"/>
      <c r="M1721" s="252"/>
      <c r="N1721" s="253"/>
      <c r="O1721" s="253"/>
      <c r="P1721" s="253"/>
      <c r="Q1721" s="253"/>
      <c r="R1721" s="253"/>
      <c r="S1721" s="253"/>
      <c r="T1721" s="254"/>
      <c r="U1721" s="14"/>
      <c r="V1721" s="14"/>
      <c r="W1721" s="14"/>
      <c r="X1721" s="14"/>
      <c r="Y1721" s="14"/>
      <c r="Z1721" s="14"/>
      <c r="AA1721" s="14"/>
      <c r="AB1721" s="14"/>
      <c r="AC1721" s="14"/>
      <c r="AD1721" s="14"/>
      <c r="AE1721" s="14"/>
      <c r="AT1721" s="255" t="s">
        <v>301</v>
      </c>
      <c r="AU1721" s="255" t="s">
        <v>120</v>
      </c>
      <c r="AV1721" s="14" t="s">
        <v>120</v>
      </c>
      <c r="AW1721" s="14" t="s">
        <v>32</v>
      </c>
      <c r="AX1721" s="14" t="s">
        <v>77</v>
      </c>
      <c r="AY1721" s="255" t="s">
        <v>292</v>
      </c>
    </row>
    <row r="1722" s="14" customFormat="1">
      <c r="A1722" s="14"/>
      <c r="B1722" s="245"/>
      <c r="C1722" s="246"/>
      <c r="D1722" s="236" t="s">
        <v>301</v>
      </c>
      <c r="E1722" s="247" t="s">
        <v>1</v>
      </c>
      <c r="F1722" s="248" t="s">
        <v>2083</v>
      </c>
      <c r="G1722" s="246"/>
      <c r="H1722" s="249">
        <v>10.279999999999999</v>
      </c>
      <c r="I1722" s="250"/>
      <c r="J1722" s="246"/>
      <c r="K1722" s="246"/>
      <c r="L1722" s="251"/>
      <c r="M1722" s="252"/>
      <c r="N1722" s="253"/>
      <c r="O1722" s="253"/>
      <c r="P1722" s="253"/>
      <c r="Q1722" s="253"/>
      <c r="R1722" s="253"/>
      <c r="S1722" s="253"/>
      <c r="T1722" s="254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55" t="s">
        <v>301</v>
      </c>
      <c r="AU1722" s="255" t="s">
        <v>120</v>
      </c>
      <c r="AV1722" s="14" t="s">
        <v>120</v>
      </c>
      <c r="AW1722" s="14" t="s">
        <v>32</v>
      </c>
      <c r="AX1722" s="14" t="s">
        <v>77</v>
      </c>
      <c r="AY1722" s="255" t="s">
        <v>292</v>
      </c>
    </row>
    <row r="1723" s="14" customFormat="1">
      <c r="A1723" s="14"/>
      <c r="B1723" s="245"/>
      <c r="C1723" s="246"/>
      <c r="D1723" s="236" t="s">
        <v>301</v>
      </c>
      <c r="E1723" s="247" t="s">
        <v>1</v>
      </c>
      <c r="F1723" s="248" t="s">
        <v>2084</v>
      </c>
      <c r="G1723" s="246"/>
      <c r="H1723" s="249">
        <v>5.4299999999999997</v>
      </c>
      <c r="I1723" s="250"/>
      <c r="J1723" s="246"/>
      <c r="K1723" s="246"/>
      <c r="L1723" s="251"/>
      <c r="M1723" s="252"/>
      <c r="N1723" s="253"/>
      <c r="O1723" s="253"/>
      <c r="P1723" s="253"/>
      <c r="Q1723" s="253"/>
      <c r="R1723" s="253"/>
      <c r="S1723" s="253"/>
      <c r="T1723" s="254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55" t="s">
        <v>301</v>
      </c>
      <c r="AU1723" s="255" t="s">
        <v>120</v>
      </c>
      <c r="AV1723" s="14" t="s">
        <v>120</v>
      </c>
      <c r="AW1723" s="14" t="s">
        <v>32</v>
      </c>
      <c r="AX1723" s="14" t="s">
        <v>77</v>
      </c>
      <c r="AY1723" s="255" t="s">
        <v>292</v>
      </c>
    </row>
    <row r="1724" s="14" customFormat="1">
      <c r="A1724" s="14"/>
      <c r="B1724" s="245"/>
      <c r="C1724" s="246"/>
      <c r="D1724" s="236" t="s">
        <v>301</v>
      </c>
      <c r="E1724" s="247" t="s">
        <v>1</v>
      </c>
      <c r="F1724" s="248" t="s">
        <v>2085</v>
      </c>
      <c r="G1724" s="246"/>
      <c r="H1724" s="249">
        <v>5.6500000000000004</v>
      </c>
      <c r="I1724" s="250"/>
      <c r="J1724" s="246"/>
      <c r="K1724" s="246"/>
      <c r="L1724" s="251"/>
      <c r="M1724" s="252"/>
      <c r="N1724" s="253"/>
      <c r="O1724" s="253"/>
      <c r="P1724" s="253"/>
      <c r="Q1724" s="253"/>
      <c r="R1724" s="253"/>
      <c r="S1724" s="253"/>
      <c r="T1724" s="254"/>
      <c r="U1724" s="14"/>
      <c r="V1724" s="14"/>
      <c r="W1724" s="14"/>
      <c r="X1724" s="14"/>
      <c r="Y1724" s="14"/>
      <c r="Z1724" s="14"/>
      <c r="AA1724" s="14"/>
      <c r="AB1724" s="14"/>
      <c r="AC1724" s="14"/>
      <c r="AD1724" s="14"/>
      <c r="AE1724" s="14"/>
      <c r="AT1724" s="255" t="s">
        <v>301</v>
      </c>
      <c r="AU1724" s="255" t="s">
        <v>120</v>
      </c>
      <c r="AV1724" s="14" t="s">
        <v>120</v>
      </c>
      <c r="AW1724" s="14" t="s">
        <v>32</v>
      </c>
      <c r="AX1724" s="14" t="s">
        <v>77</v>
      </c>
      <c r="AY1724" s="255" t="s">
        <v>292</v>
      </c>
    </row>
    <row r="1725" s="14" customFormat="1">
      <c r="A1725" s="14"/>
      <c r="B1725" s="245"/>
      <c r="C1725" s="246"/>
      <c r="D1725" s="236" t="s">
        <v>301</v>
      </c>
      <c r="E1725" s="247" t="s">
        <v>1</v>
      </c>
      <c r="F1725" s="248" t="s">
        <v>2086</v>
      </c>
      <c r="G1725" s="246"/>
      <c r="H1725" s="249">
        <v>14.23</v>
      </c>
      <c r="I1725" s="250"/>
      <c r="J1725" s="246"/>
      <c r="K1725" s="246"/>
      <c r="L1725" s="251"/>
      <c r="M1725" s="252"/>
      <c r="N1725" s="253"/>
      <c r="O1725" s="253"/>
      <c r="P1725" s="253"/>
      <c r="Q1725" s="253"/>
      <c r="R1725" s="253"/>
      <c r="S1725" s="253"/>
      <c r="T1725" s="25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T1725" s="255" t="s">
        <v>301</v>
      </c>
      <c r="AU1725" s="255" t="s">
        <v>120</v>
      </c>
      <c r="AV1725" s="14" t="s">
        <v>120</v>
      </c>
      <c r="AW1725" s="14" t="s">
        <v>32</v>
      </c>
      <c r="AX1725" s="14" t="s">
        <v>77</v>
      </c>
      <c r="AY1725" s="255" t="s">
        <v>292</v>
      </c>
    </row>
    <row r="1726" s="14" customFormat="1">
      <c r="A1726" s="14"/>
      <c r="B1726" s="245"/>
      <c r="C1726" s="246"/>
      <c r="D1726" s="236" t="s">
        <v>301</v>
      </c>
      <c r="E1726" s="247" t="s">
        <v>1</v>
      </c>
      <c r="F1726" s="248" t="s">
        <v>2087</v>
      </c>
      <c r="G1726" s="246"/>
      <c r="H1726" s="249">
        <v>3.02</v>
      </c>
      <c r="I1726" s="250"/>
      <c r="J1726" s="246"/>
      <c r="K1726" s="246"/>
      <c r="L1726" s="251"/>
      <c r="M1726" s="252"/>
      <c r="N1726" s="253"/>
      <c r="O1726" s="253"/>
      <c r="P1726" s="253"/>
      <c r="Q1726" s="253"/>
      <c r="R1726" s="253"/>
      <c r="S1726" s="253"/>
      <c r="T1726" s="254"/>
      <c r="U1726" s="14"/>
      <c r="V1726" s="14"/>
      <c r="W1726" s="14"/>
      <c r="X1726" s="14"/>
      <c r="Y1726" s="14"/>
      <c r="Z1726" s="14"/>
      <c r="AA1726" s="14"/>
      <c r="AB1726" s="14"/>
      <c r="AC1726" s="14"/>
      <c r="AD1726" s="14"/>
      <c r="AE1726" s="14"/>
      <c r="AT1726" s="255" t="s">
        <v>301</v>
      </c>
      <c r="AU1726" s="255" t="s">
        <v>120</v>
      </c>
      <c r="AV1726" s="14" t="s">
        <v>120</v>
      </c>
      <c r="AW1726" s="14" t="s">
        <v>32</v>
      </c>
      <c r="AX1726" s="14" t="s">
        <v>77</v>
      </c>
      <c r="AY1726" s="255" t="s">
        <v>292</v>
      </c>
    </row>
    <row r="1727" s="14" customFormat="1">
      <c r="A1727" s="14"/>
      <c r="B1727" s="245"/>
      <c r="C1727" s="246"/>
      <c r="D1727" s="236" t="s">
        <v>301</v>
      </c>
      <c r="E1727" s="247" t="s">
        <v>1</v>
      </c>
      <c r="F1727" s="248" t="s">
        <v>2088</v>
      </c>
      <c r="G1727" s="246"/>
      <c r="H1727" s="249">
        <v>3.02</v>
      </c>
      <c r="I1727" s="250"/>
      <c r="J1727" s="246"/>
      <c r="K1727" s="246"/>
      <c r="L1727" s="251"/>
      <c r="M1727" s="252"/>
      <c r="N1727" s="253"/>
      <c r="O1727" s="253"/>
      <c r="P1727" s="253"/>
      <c r="Q1727" s="253"/>
      <c r="R1727" s="253"/>
      <c r="S1727" s="253"/>
      <c r="T1727" s="254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55" t="s">
        <v>301</v>
      </c>
      <c r="AU1727" s="255" t="s">
        <v>120</v>
      </c>
      <c r="AV1727" s="14" t="s">
        <v>120</v>
      </c>
      <c r="AW1727" s="14" t="s">
        <v>32</v>
      </c>
      <c r="AX1727" s="14" t="s">
        <v>77</v>
      </c>
      <c r="AY1727" s="255" t="s">
        <v>292</v>
      </c>
    </row>
    <row r="1728" s="16" customFormat="1">
      <c r="A1728" s="16"/>
      <c r="B1728" s="267"/>
      <c r="C1728" s="268"/>
      <c r="D1728" s="236" t="s">
        <v>301</v>
      </c>
      <c r="E1728" s="269" t="s">
        <v>1</v>
      </c>
      <c r="F1728" s="270" t="s">
        <v>316</v>
      </c>
      <c r="G1728" s="268"/>
      <c r="H1728" s="271">
        <v>85.469999999999999</v>
      </c>
      <c r="I1728" s="272"/>
      <c r="J1728" s="268"/>
      <c r="K1728" s="268"/>
      <c r="L1728" s="273"/>
      <c r="M1728" s="274"/>
      <c r="N1728" s="275"/>
      <c r="O1728" s="275"/>
      <c r="P1728" s="275"/>
      <c r="Q1728" s="275"/>
      <c r="R1728" s="275"/>
      <c r="S1728" s="275"/>
      <c r="T1728" s="276"/>
      <c r="U1728" s="16"/>
      <c r="V1728" s="16"/>
      <c r="W1728" s="16"/>
      <c r="X1728" s="16"/>
      <c r="Y1728" s="16"/>
      <c r="Z1728" s="16"/>
      <c r="AA1728" s="16"/>
      <c r="AB1728" s="16"/>
      <c r="AC1728" s="16"/>
      <c r="AD1728" s="16"/>
      <c r="AE1728" s="16"/>
      <c r="AT1728" s="277" t="s">
        <v>301</v>
      </c>
      <c r="AU1728" s="277" t="s">
        <v>120</v>
      </c>
      <c r="AV1728" s="16" t="s">
        <v>317</v>
      </c>
      <c r="AW1728" s="16" t="s">
        <v>32</v>
      </c>
      <c r="AX1728" s="16" t="s">
        <v>77</v>
      </c>
      <c r="AY1728" s="277" t="s">
        <v>292</v>
      </c>
    </row>
    <row r="1729" s="13" customFormat="1">
      <c r="A1729" s="13"/>
      <c r="B1729" s="234"/>
      <c r="C1729" s="235"/>
      <c r="D1729" s="236" t="s">
        <v>301</v>
      </c>
      <c r="E1729" s="237" t="s">
        <v>1</v>
      </c>
      <c r="F1729" s="238" t="s">
        <v>540</v>
      </c>
      <c r="G1729" s="235"/>
      <c r="H1729" s="237" t="s">
        <v>1</v>
      </c>
      <c r="I1729" s="239"/>
      <c r="J1729" s="235"/>
      <c r="K1729" s="235"/>
      <c r="L1729" s="240"/>
      <c r="M1729" s="241"/>
      <c r="N1729" s="242"/>
      <c r="O1729" s="242"/>
      <c r="P1729" s="242"/>
      <c r="Q1729" s="242"/>
      <c r="R1729" s="242"/>
      <c r="S1729" s="242"/>
      <c r="T1729" s="243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44" t="s">
        <v>301</v>
      </c>
      <c r="AU1729" s="244" t="s">
        <v>120</v>
      </c>
      <c r="AV1729" s="13" t="s">
        <v>85</v>
      </c>
      <c r="AW1729" s="13" t="s">
        <v>32</v>
      </c>
      <c r="AX1729" s="13" t="s">
        <v>77</v>
      </c>
      <c r="AY1729" s="244" t="s">
        <v>292</v>
      </c>
    </row>
    <row r="1730" s="14" customFormat="1">
      <c r="A1730" s="14"/>
      <c r="B1730" s="245"/>
      <c r="C1730" s="246"/>
      <c r="D1730" s="236" t="s">
        <v>301</v>
      </c>
      <c r="E1730" s="247" t="s">
        <v>1</v>
      </c>
      <c r="F1730" s="248" t="s">
        <v>2089</v>
      </c>
      <c r="G1730" s="246"/>
      <c r="H1730" s="249">
        <v>5.54</v>
      </c>
      <c r="I1730" s="250"/>
      <c r="J1730" s="246"/>
      <c r="K1730" s="246"/>
      <c r="L1730" s="251"/>
      <c r="M1730" s="252"/>
      <c r="N1730" s="253"/>
      <c r="O1730" s="253"/>
      <c r="P1730" s="253"/>
      <c r="Q1730" s="253"/>
      <c r="R1730" s="253"/>
      <c r="S1730" s="253"/>
      <c r="T1730" s="25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T1730" s="255" t="s">
        <v>301</v>
      </c>
      <c r="AU1730" s="255" t="s">
        <v>120</v>
      </c>
      <c r="AV1730" s="14" t="s">
        <v>120</v>
      </c>
      <c r="AW1730" s="14" t="s">
        <v>32</v>
      </c>
      <c r="AX1730" s="14" t="s">
        <v>77</v>
      </c>
      <c r="AY1730" s="255" t="s">
        <v>292</v>
      </c>
    </row>
    <row r="1731" s="14" customFormat="1">
      <c r="A1731" s="14"/>
      <c r="B1731" s="245"/>
      <c r="C1731" s="246"/>
      <c r="D1731" s="236" t="s">
        <v>301</v>
      </c>
      <c r="E1731" s="247" t="s">
        <v>1</v>
      </c>
      <c r="F1731" s="248" t="s">
        <v>2090</v>
      </c>
      <c r="G1731" s="246"/>
      <c r="H1731" s="249">
        <v>5.6699999999999999</v>
      </c>
      <c r="I1731" s="250"/>
      <c r="J1731" s="246"/>
      <c r="K1731" s="246"/>
      <c r="L1731" s="251"/>
      <c r="M1731" s="252"/>
      <c r="N1731" s="253"/>
      <c r="O1731" s="253"/>
      <c r="P1731" s="253"/>
      <c r="Q1731" s="253"/>
      <c r="R1731" s="253"/>
      <c r="S1731" s="253"/>
      <c r="T1731" s="254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55" t="s">
        <v>301</v>
      </c>
      <c r="AU1731" s="255" t="s">
        <v>120</v>
      </c>
      <c r="AV1731" s="14" t="s">
        <v>120</v>
      </c>
      <c r="AW1731" s="14" t="s">
        <v>32</v>
      </c>
      <c r="AX1731" s="14" t="s">
        <v>77</v>
      </c>
      <c r="AY1731" s="255" t="s">
        <v>292</v>
      </c>
    </row>
    <row r="1732" s="14" customFormat="1">
      <c r="A1732" s="14"/>
      <c r="B1732" s="245"/>
      <c r="C1732" s="246"/>
      <c r="D1732" s="236" t="s">
        <v>301</v>
      </c>
      <c r="E1732" s="247" t="s">
        <v>1</v>
      </c>
      <c r="F1732" s="248" t="s">
        <v>2091</v>
      </c>
      <c r="G1732" s="246"/>
      <c r="H1732" s="249">
        <v>27.300000000000001</v>
      </c>
      <c r="I1732" s="250"/>
      <c r="J1732" s="246"/>
      <c r="K1732" s="246"/>
      <c r="L1732" s="251"/>
      <c r="M1732" s="252"/>
      <c r="N1732" s="253"/>
      <c r="O1732" s="253"/>
      <c r="P1732" s="253"/>
      <c r="Q1732" s="253"/>
      <c r="R1732" s="253"/>
      <c r="S1732" s="253"/>
      <c r="T1732" s="254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55" t="s">
        <v>301</v>
      </c>
      <c r="AU1732" s="255" t="s">
        <v>120</v>
      </c>
      <c r="AV1732" s="14" t="s">
        <v>120</v>
      </c>
      <c r="AW1732" s="14" t="s">
        <v>32</v>
      </c>
      <c r="AX1732" s="14" t="s">
        <v>77</v>
      </c>
      <c r="AY1732" s="255" t="s">
        <v>292</v>
      </c>
    </row>
    <row r="1733" s="14" customFormat="1">
      <c r="A1733" s="14"/>
      <c r="B1733" s="245"/>
      <c r="C1733" s="246"/>
      <c r="D1733" s="236" t="s">
        <v>301</v>
      </c>
      <c r="E1733" s="247" t="s">
        <v>1</v>
      </c>
      <c r="F1733" s="248" t="s">
        <v>2092</v>
      </c>
      <c r="G1733" s="246"/>
      <c r="H1733" s="249">
        <v>5.4199999999999999</v>
      </c>
      <c r="I1733" s="250"/>
      <c r="J1733" s="246"/>
      <c r="K1733" s="246"/>
      <c r="L1733" s="251"/>
      <c r="M1733" s="252"/>
      <c r="N1733" s="253"/>
      <c r="O1733" s="253"/>
      <c r="P1733" s="253"/>
      <c r="Q1733" s="253"/>
      <c r="R1733" s="253"/>
      <c r="S1733" s="253"/>
      <c r="T1733" s="254"/>
      <c r="U1733" s="14"/>
      <c r="V1733" s="14"/>
      <c r="W1733" s="14"/>
      <c r="X1733" s="14"/>
      <c r="Y1733" s="14"/>
      <c r="Z1733" s="14"/>
      <c r="AA1733" s="14"/>
      <c r="AB1733" s="14"/>
      <c r="AC1733" s="14"/>
      <c r="AD1733" s="14"/>
      <c r="AE1733" s="14"/>
      <c r="AT1733" s="255" t="s">
        <v>301</v>
      </c>
      <c r="AU1733" s="255" t="s">
        <v>120</v>
      </c>
      <c r="AV1733" s="14" t="s">
        <v>120</v>
      </c>
      <c r="AW1733" s="14" t="s">
        <v>32</v>
      </c>
      <c r="AX1733" s="14" t="s">
        <v>77</v>
      </c>
      <c r="AY1733" s="255" t="s">
        <v>292</v>
      </c>
    </row>
    <row r="1734" s="14" customFormat="1">
      <c r="A1734" s="14"/>
      <c r="B1734" s="245"/>
      <c r="C1734" s="246"/>
      <c r="D1734" s="236" t="s">
        <v>301</v>
      </c>
      <c r="E1734" s="247" t="s">
        <v>1</v>
      </c>
      <c r="F1734" s="248" t="s">
        <v>2093</v>
      </c>
      <c r="G1734" s="246"/>
      <c r="H1734" s="249">
        <v>5.4299999999999997</v>
      </c>
      <c r="I1734" s="250"/>
      <c r="J1734" s="246"/>
      <c r="K1734" s="246"/>
      <c r="L1734" s="251"/>
      <c r="M1734" s="252"/>
      <c r="N1734" s="253"/>
      <c r="O1734" s="253"/>
      <c r="P1734" s="253"/>
      <c r="Q1734" s="253"/>
      <c r="R1734" s="253"/>
      <c r="S1734" s="253"/>
      <c r="T1734" s="254"/>
      <c r="U1734" s="14"/>
      <c r="V1734" s="14"/>
      <c r="W1734" s="14"/>
      <c r="X1734" s="14"/>
      <c r="Y1734" s="14"/>
      <c r="Z1734" s="14"/>
      <c r="AA1734" s="14"/>
      <c r="AB1734" s="14"/>
      <c r="AC1734" s="14"/>
      <c r="AD1734" s="14"/>
      <c r="AE1734" s="14"/>
      <c r="AT1734" s="255" t="s">
        <v>301</v>
      </c>
      <c r="AU1734" s="255" t="s">
        <v>120</v>
      </c>
      <c r="AV1734" s="14" t="s">
        <v>120</v>
      </c>
      <c r="AW1734" s="14" t="s">
        <v>32</v>
      </c>
      <c r="AX1734" s="14" t="s">
        <v>77</v>
      </c>
      <c r="AY1734" s="255" t="s">
        <v>292</v>
      </c>
    </row>
    <row r="1735" s="14" customFormat="1">
      <c r="A1735" s="14"/>
      <c r="B1735" s="245"/>
      <c r="C1735" s="246"/>
      <c r="D1735" s="236" t="s">
        <v>301</v>
      </c>
      <c r="E1735" s="247" t="s">
        <v>1</v>
      </c>
      <c r="F1735" s="248" t="s">
        <v>2094</v>
      </c>
      <c r="G1735" s="246"/>
      <c r="H1735" s="249">
        <v>5.6500000000000004</v>
      </c>
      <c r="I1735" s="250"/>
      <c r="J1735" s="246"/>
      <c r="K1735" s="246"/>
      <c r="L1735" s="251"/>
      <c r="M1735" s="252"/>
      <c r="N1735" s="253"/>
      <c r="O1735" s="253"/>
      <c r="P1735" s="253"/>
      <c r="Q1735" s="253"/>
      <c r="R1735" s="253"/>
      <c r="S1735" s="253"/>
      <c r="T1735" s="254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55" t="s">
        <v>301</v>
      </c>
      <c r="AU1735" s="255" t="s">
        <v>120</v>
      </c>
      <c r="AV1735" s="14" t="s">
        <v>120</v>
      </c>
      <c r="AW1735" s="14" t="s">
        <v>32</v>
      </c>
      <c r="AX1735" s="14" t="s">
        <v>77</v>
      </c>
      <c r="AY1735" s="255" t="s">
        <v>292</v>
      </c>
    </row>
    <row r="1736" s="14" customFormat="1">
      <c r="A1736" s="14"/>
      <c r="B1736" s="245"/>
      <c r="C1736" s="246"/>
      <c r="D1736" s="236" t="s">
        <v>301</v>
      </c>
      <c r="E1736" s="247" t="s">
        <v>1</v>
      </c>
      <c r="F1736" s="248" t="s">
        <v>2095</v>
      </c>
      <c r="G1736" s="246"/>
      <c r="H1736" s="249">
        <v>14.24</v>
      </c>
      <c r="I1736" s="250"/>
      <c r="J1736" s="246"/>
      <c r="K1736" s="246"/>
      <c r="L1736" s="251"/>
      <c r="M1736" s="252"/>
      <c r="N1736" s="253"/>
      <c r="O1736" s="253"/>
      <c r="P1736" s="253"/>
      <c r="Q1736" s="253"/>
      <c r="R1736" s="253"/>
      <c r="S1736" s="253"/>
      <c r="T1736" s="254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T1736" s="255" t="s">
        <v>301</v>
      </c>
      <c r="AU1736" s="255" t="s">
        <v>120</v>
      </c>
      <c r="AV1736" s="14" t="s">
        <v>120</v>
      </c>
      <c r="AW1736" s="14" t="s">
        <v>32</v>
      </c>
      <c r="AX1736" s="14" t="s">
        <v>77</v>
      </c>
      <c r="AY1736" s="255" t="s">
        <v>292</v>
      </c>
    </row>
    <row r="1737" s="14" customFormat="1">
      <c r="A1737" s="14"/>
      <c r="B1737" s="245"/>
      <c r="C1737" s="246"/>
      <c r="D1737" s="236" t="s">
        <v>301</v>
      </c>
      <c r="E1737" s="247" t="s">
        <v>1</v>
      </c>
      <c r="F1737" s="248" t="s">
        <v>2096</v>
      </c>
      <c r="G1737" s="246"/>
      <c r="H1737" s="249">
        <v>4.1799999999999997</v>
      </c>
      <c r="I1737" s="250"/>
      <c r="J1737" s="246"/>
      <c r="K1737" s="246"/>
      <c r="L1737" s="251"/>
      <c r="M1737" s="252"/>
      <c r="N1737" s="253"/>
      <c r="O1737" s="253"/>
      <c r="P1737" s="253"/>
      <c r="Q1737" s="253"/>
      <c r="R1737" s="253"/>
      <c r="S1737" s="253"/>
      <c r="T1737" s="254"/>
      <c r="U1737" s="14"/>
      <c r="V1737" s="14"/>
      <c r="W1737" s="14"/>
      <c r="X1737" s="14"/>
      <c r="Y1737" s="14"/>
      <c r="Z1737" s="14"/>
      <c r="AA1737" s="14"/>
      <c r="AB1737" s="14"/>
      <c r="AC1737" s="14"/>
      <c r="AD1737" s="14"/>
      <c r="AE1737" s="14"/>
      <c r="AT1737" s="255" t="s">
        <v>301</v>
      </c>
      <c r="AU1737" s="255" t="s">
        <v>120</v>
      </c>
      <c r="AV1737" s="14" t="s">
        <v>120</v>
      </c>
      <c r="AW1737" s="14" t="s">
        <v>32</v>
      </c>
      <c r="AX1737" s="14" t="s">
        <v>77</v>
      </c>
      <c r="AY1737" s="255" t="s">
        <v>292</v>
      </c>
    </row>
    <row r="1738" s="16" customFormat="1">
      <c r="A1738" s="16"/>
      <c r="B1738" s="267"/>
      <c r="C1738" s="268"/>
      <c r="D1738" s="236" t="s">
        <v>301</v>
      </c>
      <c r="E1738" s="269" t="s">
        <v>1</v>
      </c>
      <c r="F1738" s="270" t="s">
        <v>316</v>
      </c>
      <c r="G1738" s="268"/>
      <c r="H1738" s="271">
        <v>73.430000000000007</v>
      </c>
      <c r="I1738" s="272"/>
      <c r="J1738" s="268"/>
      <c r="K1738" s="268"/>
      <c r="L1738" s="273"/>
      <c r="M1738" s="274"/>
      <c r="N1738" s="275"/>
      <c r="O1738" s="275"/>
      <c r="P1738" s="275"/>
      <c r="Q1738" s="275"/>
      <c r="R1738" s="275"/>
      <c r="S1738" s="275"/>
      <c r="T1738" s="276"/>
      <c r="U1738" s="16"/>
      <c r="V1738" s="16"/>
      <c r="W1738" s="16"/>
      <c r="X1738" s="16"/>
      <c r="Y1738" s="16"/>
      <c r="Z1738" s="16"/>
      <c r="AA1738" s="16"/>
      <c r="AB1738" s="16"/>
      <c r="AC1738" s="16"/>
      <c r="AD1738" s="16"/>
      <c r="AE1738" s="16"/>
      <c r="AT1738" s="277" t="s">
        <v>301</v>
      </c>
      <c r="AU1738" s="277" t="s">
        <v>120</v>
      </c>
      <c r="AV1738" s="16" t="s">
        <v>317</v>
      </c>
      <c r="AW1738" s="16" t="s">
        <v>32</v>
      </c>
      <c r="AX1738" s="16" t="s">
        <v>77</v>
      </c>
      <c r="AY1738" s="277" t="s">
        <v>292</v>
      </c>
    </row>
    <row r="1739" s="13" customFormat="1">
      <c r="A1739" s="13"/>
      <c r="B1739" s="234"/>
      <c r="C1739" s="235"/>
      <c r="D1739" s="236" t="s">
        <v>301</v>
      </c>
      <c r="E1739" s="237" t="s">
        <v>1</v>
      </c>
      <c r="F1739" s="238" t="s">
        <v>544</v>
      </c>
      <c r="G1739" s="235"/>
      <c r="H1739" s="237" t="s">
        <v>1</v>
      </c>
      <c r="I1739" s="239"/>
      <c r="J1739" s="235"/>
      <c r="K1739" s="235"/>
      <c r="L1739" s="240"/>
      <c r="M1739" s="241"/>
      <c r="N1739" s="242"/>
      <c r="O1739" s="242"/>
      <c r="P1739" s="242"/>
      <c r="Q1739" s="242"/>
      <c r="R1739" s="242"/>
      <c r="S1739" s="242"/>
      <c r="T1739" s="243"/>
      <c r="U1739" s="13"/>
      <c r="V1739" s="13"/>
      <c r="W1739" s="13"/>
      <c r="X1739" s="13"/>
      <c r="Y1739" s="13"/>
      <c r="Z1739" s="13"/>
      <c r="AA1739" s="13"/>
      <c r="AB1739" s="13"/>
      <c r="AC1739" s="13"/>
      <c r="AD1739" s="13"/>
      <c r="AE1739" s="13"/>
      <c r="AT1739" s="244" t="s">
        <v>301</v>
      </c>
      <c r="AU1739" s="244" t="s">
        <v>120</v>
      </c>
      <c r="AV1739" s="13" t="s">
        <v>85</v>
      </c>
      <c r="AW1739" s="13" t="s">
        <v>32</v>
      </c>
      <c r="AX1739" s="13" t="s">
        <v>77</v>
      </c>
      <c r="AY1739" s="244" t="s">
        <v>292</v>
      </c>
    </row>
    <row r="1740" s="14" customFormat="1">
      <c r="A1740" s="14"/>
      <c r="B1740" s="245"/>
      <c r="C1740" s="246"/>
      <c r="D1740" s="236" t="s">
        <v>301</v>
      </c>
      <c r="E1740" s="247" t="s">
        <v>1</v>
      </c>
      <c r="F1740" s="248" t="s">
        <v>2097</v>
      </c>
      <c r="G1740" s="246"/>
      <c r="H1740" s="249">
        <v>8.8399999999999999</v>
      </c>
      <c r="I1740" s="250"/>
      <c r="J1740" s="246"/>
      <c r="K1740" s="246"/>
      <c r="L1740" s="251"/>
      <c r="M1740" s="252"/>
      <c r="N1740" s="253"/>
      <c r="O1740" s="253"/>
      <c r="P1740" s="253"/>
      <c r="Q1740" s="253"/>
      <c r="R1740" s="253"/>
      <c r="S1740" s="253"/>
      <c r="T1740" s="254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55" t="s">
        <v>301</v>
      </c>
      <c r="AU1740" s="255" t="s">
        <v>120</v>
      </c>
      <c r="AV1740" s="14" t="s">
        <v>120</v>
      </c>
      <c r="AW1740" s="14" t="s">
        <v>32</v>
      </c>
      <c r="AX1740" s="14" t="s">
        <v>77</v>
      </c>
      <c r="AY1740" s="255" t="s">
        <v>292</v>
      </c>
    </row>
    <row r="1741" s="14" customFormat="1">
      <c r="A1741" s="14"/>
      <c r="B1741" s="245"/>
      <c r="C1741" s="246"/>
      <c r="D1741" s="236" t="s">
        <v>301</v>
      </c>
      <c r="E1741" s="247" t="s">
        <v>1</v>
      </c>
      <c r="F1741" s="248" t="s">
        <v>2098</v>
      </c>
      <c r="G1741" s="246"/>
      <c r="H1741" s="249">
        <v>43.68</v>
      </c>
      <c r="I1741" s="250"/>
      <c r="J1741" s="246"/>
      <c r="K1741" s="246"/>
      <c r="L1741" s="251"/>
      <c r="M1741" s="252"/>
      <c r="N1741" s="253"/>
      <c r="O1741" s="253"/>
      <c r="P1741" s="253"/>
      <c r="Q1741" s="253"/>
      <c r="R1741" s="253"/>
      <c r="S1741" s="253"/>
      <c r="T1741" s="254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55" t="s">
        <v>301</v>
      </c>
      <c r="AU1741" s="255" t="s">
        <v>120</v>
      </c>
      <c r="AV1741" s="14" t="s">
        <v>120</v>
      </c>
      <c r="AW1741" s="14" t="s">
        <v>32</v>
      </c>
      <c r="AX1741" s="14" t="s">
        <v>77</v>
      </c>
      <c r="AY1741" s="255" t="s">
        <v>292</v>
      </c>
    </row>
    <row r="1742" s="14" customFormat="1">
      <c r="A1742" s="14"/>
      <c r="B1742" s="245"/>
      <c r="C1742" s="246"/>
      <c r="D1742" s="236" t="s">
        <v>301</v>
      </c>
      <c r="E1742" s="247" t="s">
        <v>1</v>
      </c>
      <c r="F1742" s="248" t="s">
        <v>2099</v>
      </c>
      <c r="G1742" s="246"/>
      <c r="H1742" s="249">
        <v>10.279999999999999</v>
      </c>
      <c r="I1742" s="250"/>
      <c r="J1742" s="246"/>
      <c r="K1742" s="246"/>
      <c r="L1742" s="251"/>
      <c r="M1742" s="252"/>
      <c r="N1742" s="253"/>
      <c r="O1742" s="253"/>
      <c r="P1742" s="253"/>
      <c r="Q1742" s="253"/>
      <c r="R1742" s="253"/>
      <c r="S1742" s="253"/>
      <c r="T1742" s="254"/>
      <c r="U1742" s="14"/>
      <c r="V1742" s="14"/>
      <c r="W1742" s="14"/>
      <c r="X1742" s="14"/>
      <c r="Y1742" s="14"/>
      <c r="Z1742" s="14"/>
      <c r="AA1742" s="14"/>
      <c r="AB1742" s="14"/>
      <c r="AC1742" s="14"/>
      <c r="AD1742" s="14"/>
      <c r="AE1742" s="14"/>
      <c r="AT1742" s="255" t="s">
        <v>301</v>
      </c>
      <c r="AU1742" s="255" t="s">
        <v>120</v>
      </c>
      <c r="AV1742" s="14" t="s">
        <v>120</v>
      </c>
      <c r="AW1742" s="14" t="s">
        <v>32</v>
      </c>
      <c r="AX1742" s="14" t="s">
        <v>77</v>
      </c>
      <c r="AY1742" s="255" t="s">
        <v>292</v>
      </c>
    </row>
    <row r="1743" s="14" customFormat="1">
      <c r="A1743" s="14"/>
      <c r="B1743" s="245"/>
      <c r="C1743" s="246"/>
      <c r="D1743" s="236" t="s">
        <v>301</v>
      </c>
      <c r="E1743" s="247" t="s">
        <v>1</v>
      </c>
      <c r="F1743" s="248" t="s">
        <v>2100</v>
      </c>
      <c r="G1743" s="246"/>
      <c r="H1743" s="249">
        <v>5.4299999999999997</v>
      </c>
      <c r="I1743" s="250"/>
      <c r="J1743" s="246"/>
      <c r="K1743" s="246"/>
      <c r="L1743" s="251"/>
      <c r="M1743" s="252"/>
      <c r="N1743" s="253"/>
      <c r="O1743" s="253"/>
      <c r="P1743" s="253"/>
      <c r="Q1743" s="253"/>
      <c r="R1743" s="253"/>
      <c r="S1743" s="253"/>
      <c r="T1743" s="254"/>
      <c r="U1743" s="14"/>
      <c r="V1743" s="14"/>
      <c r="W1743" s="14"/>
      <c r="X1743" s="14"/>
      <c r="Y1743" s="14"/>
      <c r="Z1743" s="14"/>
      <c r="AA1743" s="14"/>
      <c r="AB1743" s="14"/>
      <c r="AC1743" s="14"/>
      <c r="AD1743" s="14"/>
      <c r="AE1743" s="14"/>
      <c r="AT1743" s="255" t="s">
        <v>301</v>
      </c>
      <c r="AU1743" s="255" t="s">
        <v>120</v>
      </c>
      <c r="AV1743" s="14" t="s">
        <v>120</v>
      </c>
      <c r="AW1743" s="14" t="s">
        <v>32</v>
      </c>
      <c r="AX1743" s="14" t="s">
        <v>77</v>
      </c>
      <c r="AY1743" s="255" t="s">
        <v>292</v>
      </c>
    </row>
    <row r="1744" s="14" customFormat="1">
      <c r="A1744" s="14"/>
      <c r="B1744" s="245"/>
      <c r="C1744" s="246"/>
      <c r="D1744" s="236" t="s">
        <v>301</v>
      </c>
      <c r="E1744" s="247" t="s">
        <v>1</v>
      </c>
      <c r="F1744" s="248" t="s">
        <v>2101</v>
      </c>
      <c r="G1744" s="246"/>
      <c r="H1744" s="249">
        <v>14.23</v>
      </c>
      <c r="I1744" s="250"/>
      <c r="J1744" s="246"/>
      <c r="K1744" s="246"/>
      <c r="L1744" s="251"/>
      <c r="M1744" s="252"/>
      <c r="N1744" s="253"/>
      <c r="O1744" s="253"/>
      <c r="P1744" s="253"/>
      <c r="Q1744" s="253"/>
      <c r="R1744" s="253"/>
      <c r="S1744" s="253"/>
      <c r="T1744" s="254"/>
      <c r="U1744" s="14"/>
      <c r="V1744" s="14"/>
      <c r="W1744" s="14"/>
      <c r="X1744" s="14"/>
      <c r="Y1744" s="14"/>
      <c r="Z1744" s="14"/>
      <c r="AA1744" s="14"/>
      <c r="AB1744" s="14"/>
      <c r="AC1744" s="14"/>
      <c r="AD1744" s="14"/>
      <c r="AE1744" s="14"/>
      <c r="AT1744" s="255" t="s">
        <v>301</v>
      </c>
      <c r="AU1744" s="255" t="s">
        <v>120</v>
      </c>
      <c r="AV1744" s="14" t="s">
        <v>120</v>
      </c>
      <c r="AW1744" s="14" t="s">
        <v>32</v>
      </c>
      <c r="AX1744" s="14" t="s">
        <v>77</v>
      </c>
      <c r="AY1744" s="255" t="s">
        <v>292</v>
      </c>
    </row>
    <row r="1745" s="16" customFormat="1">
      <c r="A1745" s="16"/>
      <c r="B1745" s="267"/>
      <c r="C1745" s="268"/>
      <c r="D1745" s="236" t="s">
        <v>301</v>
      </c>
      <c r="E1745" s="269" t="s">
        <v>1</v>
      </c>
      <c r="F1745" s="270" t="s">
        <v>316</v>
      </c>
      <c r="G1745" s="268"/>
      <c r="H1745" s="271">
        <v>82.459999999999994</v>
      </c>
      <c r="I1745" s="272"/>
      <c r="J1745" s="268"/>
      <c r="K1745" s="268"/>
      <c r="L1745" s="273"/>
      <c r="M1745" s="274"/>
      <c r="N1745" s="275"/>
      <c r="O1745" s="275"/>
      <c r="P1745" s="275"/>
      <c r="Q1745" s="275"/>
      <c r="R1745" s="275"/>
      <c r="S1745" s="275"/>
      <c r="T1745" s="276"/>
      <c r="U1745" s="16"/>
      <c r="V1745" s="16"/>
      <c r="W1745" s="16"/>
      <c r="X1745" s="16"/>
      <c r="Y1745" s="16"/>
      <c r="Z1745" s="16"/>
      <c r="AA1745" s="16"/>
      <c r="AB1745" s="16"/>
      <c r="AC1745" s="16"/>
      <c r="AD1745" s="16"/>
      <c r="AE1745" s="16"/>
      <c r="AT1745" s="277" t="s">
        <v>301</v>
      </c>
      <c r="AU1745" s="277" t="s">
        <v>120</v>
      </c>
      <c r="AV1745" s="16" t="s">
        <v>317</v>
      </c>
      <c r="AW1745" s="16" t="s">
        <v>32</v>
      </c>
      <c r="AX1745" s="16" t="s">
        <v>77</v>
      </c>
      <c r="AY1745" s="277" t="s">
        <v>292</v>
      </c>
    </row>
    <row r="1746" s="13" customFormat="1">
      <c r="A1746" s="13"/>
      <c r="B1746" s="234"/>
      <c r="C1746" s="235"/>
      <c r="D1746" s="236" t="s">
        <v>301</v>
      </c>
      <c r="E1746" s="237" t="s">
        <v>1</v>
      </c>
      <c r="F1746" s="238" t="s">
        <v>547</v>
      </c>
      <c r="G1746" s="235"/>
      <c r="H1746" s="237" t="s">
        <v>1</v>
      </c>
      <c r="I1746" s="239"/>
      <c r="J1746" s="235"/>
      <c r="K1746" s="235"/>
      <c r="L1746" s="240"/>
      <c r="M1746" s="241"/>
      <c r="N1746" s="242"/>
      <c r="O1746" s="242"/>
      <c r="P1746" s="242"/>
      <c r="Q1746" s="242"/>
      <c r="R1746" s="242"/>
      <c r="S1746" s="242"/>
      <c r="T1746" s="243"/>
      <c r="U1746" s="13"/>
      <c r="V1746" s="13"/>
      <c r="W1746" s="13"/>
      <c r="X1746" s="13"/>
      <c r="Y1746" s="13"/>
      <c r="Z1746" s="13"/>
      <c r="AA1746" s="13"/>
      <c r="AB1746" s="13"/>
      <c r="AC1746" s="13"/>
      <c r="AD1746" s="13"/>
      <c r="AE1746" s="13"/>
      <c r="AT1746" s="244" t="s">
        <v>301</v>
      </c>
      <c r="AU1746" s="244" t="s">
        <v>120</v>
      </c>
      <c r="AV1746" s="13" t="s">
        <v>85</v>
      </c>
      <c r="AW1746" s="13" t="s">
        <v>32</v>
      </c>
      <c r="AX1746" s="13" t="s">
        <v>77</v>
      </c>
      <c r="AY1746" s="244" t="s">
        <v>292</v>
      </c>
    </row>
    <row r="1747" s="14" customFormat="1">
      <c r="A1747" s="14"/>
      <c r="B1747" s="245"/>
      <c r="C1747" s="246"/>
      <c r="D1747" s="236" t="s">
        <v>301</v>
      </c>
      <c r="E1747" s="247" t="s">
        <v>1</v>
      </c>
      <c r="F1747" s="248" t="s">
        <v>2102</v>
      </c>
      <c r="G1747" s="246"/>
      <c r="H1747" s="249">
        <v>5.54</v>
      </c>
      <c r="I1747" s="250"/>
      <c r="J1747" s="246"/>
      <c r="K1747" s="246"/>
      <c r="L1747" s="251"/>
      <c r="M1747" s="252"/>
      <c r="N1747" s="253"/>
      <c r="O1747" s="253"/>
      <c r="P1747" s="253"/>
      <c r="Q1747" s="253"/>
      <c r="R1747" s="253"/>
      <c r="S1747" s="253"/>
      <c r="T1747" s="254"/>
      <c r="U1747" s="14"/>
      <c r="V1747" s="14"/>
      <c r="W1747" s="14"/>
      <c r="X1747" s="14"/>
      <c r="Y1747" s="14"/>
      <c r="Z1747" s="14"/>
      <c r="AA1747" s="14"/>
      <c r="AB1747" s="14"/>
      <c r="AC1747" s="14"/>
      <c r="AD1747" s="14"/>
      <c r="AE1747" s="14"/>
      <c r="AT1747" s="255" t="s">
        <v>301</v>
      </c>
      <c r="AU1747" s="255" t="s">
        <v>120</v>
      </c>
      <c r="AV1747" s="14" t="s">
        <v>120</v>
      </c>
      <c r="AW1747" s="14" t="s">
        <v>32</v>
      </c>
      <c r="AX1747" s="14" t="s">
        <v>77</v>
      </c>
      <c r="AY1747" s="255" t="s">
        <v>292</v>
      </c>
    </row>
    <row r="1748" s="14" customFormat="1">
      <c r="A1748" s="14"/>
      <c r="B1748" s="245"/>
      <c r="C1748" s="246"/>
      <c r="D1748" s="236" t="s">
        <v>301</v>
      </c>
      <c r="E1748" s="247" t="s">
        <v>1</v>
      </c>
      <c r="F1748" s="248" t="s">
        <v>2103</v>
      </c>
      <c r="G1748" s="246"/>
      <c r="H1748" s="249">
        <v>5.6699999999999999</v>
      </c>
      <c r="I1748" s="250"/>
      <c r="J1748" s="246"/>
      <c r="K1748" s="246"/>
      <c r="L1748" s="251"/>
      <c r="M1748" s="252"/>
      <c r="N1748" s="253"/>
      <c r="O1748" s="253"/>
      <c r="P1748" s="253"/>
      <c r="Q1748" s="253"/>
      <c r="R1748" s="253"/>
      <c r="S1748" s="253"/>
      <c r="T1748" s="254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55" t="s">
        <v>301</v>
      </c>
      <c r="AU1748" s="255" t="s">
        <v>120</v>
      </c>
      <c r="AV1748" s="14" t="s">
        <v>120</v>
      </c>
      <c r="AW1748" s="14" t="s">
        <v>32</v>
      </c>
      <c r="AX1748" s="14" t="s">
        <v>77</v>
      </c>
      <c r="AY1748" s="255" t="s">
        <v>292</v>
      </c>
    </row>
    <row r="1749" s="14" customFormat="1">
      <c r="A1749" s="14"/>
      <c r="B1749" s="245"/>
      <c r="C1749" s="246"/>
      <c r="D1749" s="236" t="s">
        <v>301</v>
      </c>
      <c r="E1749" s="247" t="s">
        <v>1</v>
      </c>
      <c r="F1749" s="248" t="s">
        <v>2104</v>
      </c>
      <c r="G1749" s="246"/>
      <c r="H1749" s="249">
        <v>32.759999999999998</v>
      </c>
      <c r="I1749" s="250"/>
      <c r="J1749" s="246"/>
      <c r="K1749" s="246"/>
      <c r="L1749" s="251"/>
      <c r="M1749" s="252"/>
      <c r="N1749" s="253"/>
      <c r="O1749" s="253"/>
      <c r="P1749" s="253"/>
      <c r="Q1749" s="253"/>
      <c r="R1749" s="253"/>
      <c r="S1749" s="253"/>
      <c r="T1749" s="254"/>
      <c r="U1749" s="14"/>
      <c r="V1749" s="14"/>
      <c r="W1749" s="14"/>
      <c r="X1749" s="14"/>
      <c r="Y1749" s="14"/>
      <c r="Z1749" s="14"/>
      <c r="AA1749" s="14"/>
      <c r="AB1749" s="14"/>
      <c r="AC1749" s="14"/>
      <c r="AD1749" s="14"/>
      <c r="AE1749" s="14"/>
      <c r="AT1749" s="255" t="s">
        <v>301</v>
      </c>
      <c r="AU1749" s="255" t="s">
        <v>120</v>
      </c>
      <c r="AV1749" s="14" t="s">
        <v>120</v>
      </c>
      <c r="AW1749" s="14" t="s">
        <v>32</v>
      </c>
      <c r="AX1749" s="14" t="s">
        <v>77</v>
      </c>
      <c r="AY1749" s="255" t="s">
        <v>292</v>
      </c>
    </row>
    <row r="1750" s="14" customFormat="1">
      <c r="A1750" s="14"/>
      <c r="B1750" s="245"/>
      <c r="C1750" s="246"/>
      <c r="D1750" s="236" t="s">
        <v>301</v>
      </c>
      <c r="E1750" s="247" t="s">
        <v>1</v>
      </c>
      <c r="F1750" s="248" t="s">
        <v>2105</v>
      </c>
      <c r="G1750" s="246"/>
      <c r="H1750" s="249">
        <v>10.279999999999999</v>
      </c>
      <c r="I1750" s="250"/>
      <c r="J1750" s="246"/>
      <c r="K1750" s="246"/>
      <c r="L1750" s="251"/>
      <c r="M1750" s="252"/>
      <c r="N1750" s="253"/>
      <c r="O1750" s="253"/>
      <c r="P1750" s="253"/>
      <c r="Q1750" s="253"/>
      <c r="R1750" s="253"/>
      <c r="S1750" s="253"/>
      <c r="T1750" s="254"/>
      <c r="U1750" s="14"/>
      <c r="V1750" s="14"/>
      <c r="W1750" s="14"/>
      <c r="X1750" s="14"/>
      <c r="Y1750" s="14"/>
      <c r="Z1750" s="14"/>
      <c r="AA1750" s="14"/>
      <c r="AB1750" s="14"/>
      <c r="AC1750" s="14"/>
      <c r="AD1750" s="14"/>
      <c r="AE1750" s="14"/>
      <c r="AT1750" s="255" t="s">
        <v>301</v>
      </c>
      <c r="AU1750" s="255" t="s">
        <v>120</v>
      </c>
      <c r="AV1750" s="14" t="s">
        <v>120</v>
      </c>
      <c r="AW1750" s="14" t="s">
        <v>32</v>
      </c>
      <c r="AX1750" s="14" t="s">
        <v>77</v>
      </c>
      <c r="AY1750" s="255" t="s">
        <v>292</v>
      </c>
    </row>
    <row r="1751" s="14" customFormat="1">
      <c r="A1751" s="14"/>
      <c r="B1751" s="245"/>
      <c r="C1751" s="246"/>
      <c r="D1751" s="236" t="s">
        <v>301</v>
      </c>
      <c r="E1751" s="247" t="s">
        <v>1</v>
      </c>
      <c r="F1751" s="248" t="s">
        <v>2106</v>
      </c>
      <c r="G1751" s="246"/>
      <c r="H1751" s="249">
        <v>5.4299999999999997</v>
      </c>
      <c r="I1751" s="250"/>
      <c r="J1751" s="246"/>
      <c r="K1751" s="246"/>
      <c r="L1751" s="251"/>
      <c r="M1751" s="252"/>
      <c r="N1751" s="253"/>
      <c r="O1751" s="253"/>
      <c r="P1751" s="253"/>
      <c r="Q1751" s="253"/>
      <c r="R1751" s="253"/>
      <c r="S1751" s="253"/>
      <c r="T1751" s="254"/>
      <c r="U1751" s="14"/>
      <c r="V1751" s="14"/>
      <c r="W1751" s="14"/>
      <c r="X1751" s="14"/>
      <c r="Y1751" s="14"/>
      <c r="Z1751" s="14"/>
      <c r="AA1751" s="14"/>
      <c r="AB1751" s="14"/>
      <c r="AC1751" s="14"/>
      <c r="AD1751" s="14"/>
      <c r="AE1751" s="14"/>
      <c r="AT1751" s="255" t="s">
        <v>301</v>
      </c>
      <c r="AU1751" s="255" t="s">
        <v>120</v>
      </c>
      <c r="AV1751" s="14" t="s">
        <v>120</v>
      </c>
      <c r="AW1751" s="14" t="s">
        <v>32</v>
      </c>
      <c r="AX1751" s="14" t="s">
        <v>77</v>
      </c>
      <c r="AY1751" s="255" t="s">
        <v>292</v>
      </c>
    </row>
    <row r="1752" s="14" customFormat="1">
      <c r="A1752" s="14"/>
      <c r="B1752" s="245"/>
      <c r="C1752" s="246"/>
      <c r="D1752" s="236" t="s">
        <v>301</v>
      </c>
      <c r="E1752" s="247" t="s">
        <v>1</v>
      </c>
      <c r="F1752" s="248" t="s">
        <v>2107</v>
      </c>
      <c r="G1752" s="246"/>
      <c r="H1752" s="249">
        <v>5.6500000000000004</v>
      </c>
      <c r="I1752" s="250"/>
      <c r="J1752" s="246"/>
      <c r="K1752" s="246"/>
      <c r="L1752" s="251"/>
      <c r="M1752" s="252"/>
      <c r="N1752" s="253"/>
      <c r="O1752" s="253"/>
      <c r="P1752" s="253"/>
      <c r="Q1752" s="253"/>
      <c r="R1752" s="253"/>
      <c r="S1752" s="253"/>
      <c r="T1752" s="254"/>
      <c r="U1752" s="14"/>
      <c r="V1752" s="14"/>
      <c r="W1752" s="14"/>
      <c r="X1752" s="14"/>
      <c r="Y1752" s="14"/>
      <c r="Z1752" s="14"/>
      <c r="AA1752" s="14"/>
      <c r="AB1752" s="14"/>
      <c r="AC1752" s="14"/>
      <c r="AD1752" s="14"/>
      <c r="AE1752" s="14"/>
      <c r="AT1752" s="255" t="s">
        <v>301</v>
      </c>
      <c r="AU1752" s="255" t="s">
        <v>120</v>
      </c>
      <c r="AV1752" s="14" t="s">
        <v>120</v>
      </c>
      <c r="AW1752" s="14" t="s">
        <v>32</v>
      </c>
      <c r="AX1752" s="14" t="s">
        <v>77</v>
      </c>
      <c r="AY1752" s="255" t="s">
        <v>292</v>
      </c>
    </row>
    <row r="1753" s="14" customFormat="1">
      <c r="A1753" s="14"/>
      <c r="B1753" s="245"/>
      <c r="C1753" s="246"/>
      <c r="D1753" s="236" t="s">
        <v>301</v>
      </c>
      <c r="E1753" s="247" t="s">
        <v>1</v>
      </c>
      <c r="F1753" s="248" t="s">
        <v>2108</v>
      </c>
      <c r="G1753" s="246"/>
      <c r="H1753" s="249">
        <v>14.289999999999999</v>
      </c>
      <c r="I1753" s="250"/>
      <c r="J1753" s="246"/>
      <c r="K1753" s="246"/>
      <c r="L1753" s="251"/>
      <c r="M1753" s="252"/>
      <c r="N1753" s="253"/>
      <c r="O1753" s="253"/>
      <c r="P1753" s="253"/>
      <c r="Q1753" s="253"/>
      <c r="R1753" s="253"/>
      <c r="S1753" s="253"/>
      <c r="T1753" s="254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55" t="s">
        <v>301</v>
      </c>
      <c r="AU1753" s="255" t="s">
        <v>120</v>
      </c>
      <c r="AV1753" s="14" t="s">
        <v>120</v>
      </c>
      <c r="AW1753" s="14" t="s">
        <v>32</v>
      </c>
      <c r="AX1753" s="14" t="s">
        <v>77</v>
      </c>
      <c r="AY1753" s="255" t="s">
        <v>292</v>
      </c>
    </row>
    <row r="1754" s="16" customFormat="1">
      <c r="A1754" s="16"/>
      <c r="B1754" s="267"/>
      <c r="C1754" s="268"/>
      <c r="D1754" s="236" t="s">
        <v>301</v>
      </c>
      <c r="E1754" s="269" t="s">
        <v>1</v>
      </c>
      <c r="F1754" s="270" t="s">
        <v>316</v>
      </c>
      <c r="G1754" s="268"/>
      <c r="H1754" s="271">
        <v>79.620000000000005</v>
      </c>
      <c r="I1754" s="272"/>
      <c r="J1754" s="268"/>
      <c r="K1754" s="268"/>
      <c r="L1754" s="273"/>
      <c r="M1754" s="274"/>
      <c r="N1754" s="275"/>
      <c r="O1754" s="275"/>
      <c r="P1754" s="275"/>
      <c r="Q1754" s="275"/>
      <c r="R1754" s="275"/>
      <c r="S1754" s="275"/>
      <c r="T1754" s="276"/>
      <c r="U1754" s="16"/>
      <c r="V1754" s="16"/>
      <c r="W1754" s="16"/>
      <c r="X1754" s="16"/>
      <c r="Y1754" s="16"/>
      <c r="Z1754" s="16"/>
      <c r="AA1754" s="16"/>
      <c r="AB1754" s="16"/>
      <c r="AC1754" s="16"/>
      <c r="AD1754" s="16"/>
      <c r="AE1754" s="16"/>
      <c r="AT1754" s="277" t="s">
        <v>301</v>
      </c>
      <c r="AU1754" s="277" t="s">
        <v>120</v>
      </c>
      <c r="AV1754" s="16" t="s">
        <v>317</v>
      </c>
      <c r="AW1754" s="16" t="s">
        <v>32</v>
      </c>
      <c r="AX1754" s="16" t="s">
        <v>77</v>
      </c>
      <c r="AY1754" s="277" t="s">
        <v>292</v>
      </c>
    </row>
    <row r="1755" s="13" customFormat="1">
      <c r="A1755" s="13"/>
      <c r="B1755" s="234"/>
      <c r="C1755" s="235"/>
      <c r="D1755" s="236" t="s">
        <v>301</v>
      </c>
      <c r="E1755" s="237" t="s">
        <v>1</v>
      </c>
      <c r="F1755" s="238" t="s">
        <v>550</v>
      </c>
      <c r="G1755" s="235"/>
      <c r="H1755" s="237" t="s">
        <v>1</v>
      </c>
      <c r="I1755" s="239"/>
      <c r="J1755" s="235"/>
      <c r="K1755" s="235"/>
      <c r="L1755" s="240"/>
      <c r="M1755" s="241"/>
      <c r="N1755" s="242"/>
      <c r="O1755" s="242"/>
      <c r="P1755" s="242"/>
      <c r="Q1755" s="242"/>
      <c r="R1755" s="242"/>
      <c r="S1755" s="242"/>
      <c r="T1755" s="243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4" t="s">
        <v>301</v>
      </c>
      <c r="AU1755" s="244" t="s">
        <v>120</v>
      </c>
      <c r="AV1755" s="13" t="s">
        <v>85</v>
      </c>
      <c r="AW1755" s="13" t="s">
        <v>32</v>
      </c>
      <c r="AX1755" s="13" t="s">
        <v>77</v>
      </c>
      <c r="AY1755" s="244" t="s">
        <v>292</v>
      </c>
    </row>
    <row r="1756" s="14" customFormat="1">
      <c r="A1756" s="14"/>
      <c r="B1756" s="245"/>
      <c r="C1756" s="246"/>
      <c r="D1756" s="236" t="s">
        <v>301</v>
      </c>
      <c r="E1756" s="247" t="s">
        <v>1</v>
      </c>
      <c r="F1756" s="248" t="s">
        <v>2109</v>
      </c>
      <c r="G1756" s="246"/>
      <c r="H1756" s="249">
        <v>23.809999999999999</v>
      </c>
      <c r="I1756" s="250"/>
      <c r="J1756" s="246"/>
      <c r="K1756" s="246"/>
      <c r="L1756" s="251"/>
      <c r="M1756" s="252"/>
      <c r="N1756" s="253"/>
      <c r="O1756" s="253"/>
      <c r="P1756" s="253"/>
      <c r="Q1756" s="253"/>
      <c r="R1756" s="253"/>
      <c r="S1756" s="253"/>
      <c r="T1756" s="254"/>
      <c r="U1756" s="14"/>
      <c r="V1756" s="14"/>
      <c r="W1756" s="14"/>
      <c r="X1756" s="14"/>
      <c r="Y1756" s="14"/>
      <c r="Z1756" s="14"/>
      <c r="AA1756" s="14"/>
      <c r="AB1756" s="14"/>
      <c r="AC1756" s="14"/>
      <c r="AD1756" s="14"/>
      <c r="AE1756" s="14"/>
      <c r="AT1756" s="255" t="s">
        <v>301</v>
      </c>
      <c r="AU1756" s="255" t="s">
        <v>120</v>
      </c>
      <c r="AV1756" s="14" t="s">
        <v>120</v>
      </c>
      <c r="AW1756" s="14" t="s">
        <v>32</v>
      </c>
      <c r="AX1756" s="14" t="s">
        <v>77</v>
      </c>
      <c r="AY1756" s="255" t="s">
        <v>292</v>
      </c>
    </row>
    <row r="1757" s="16" customFormat="1">
      <c r="A1757" s="16"/>
      <c r="B1757" s="267"/>
      <c r="C1757" s="268"/>
      <c r="D1757" s="236" t="s">
        <v>301</v>
      </c>
      <c r="E1757" s="269" t="s">
        <v>1</v>
      </c>
      <c r="F1757" s="270" t="s">
        <v>316</v>
      </c>
      <c r="G1757" s="268"/>
      <c r="H1757" s="271">
        <v>23.809999999999999</v>
      </c>
      <c r="I1757" s="272"/>
      <c r="J1757" s="268"/>
      <c r="K1757" s="268"/>
      <c r="L1757" s="273"/>
      <c r="M1757" s="274"/>
      <c r="N1757" s="275"/>
      <c r="O1757" s="275"/>
      <c r="P1757" s="275"/>
      <c r="Q1757" s="275"/>
      <c r="R1757" s="275"/>
      <c r="S1757" s="275"/>
      <c r="T1757" s="276"/>
      <c r="U1757" s="16"/>
      <c r="V1757" s="16"/>
      <c r="W1757" s="16"/>
      <c r="X1757" s="16"/>
      <c r="Y1757" s="16"/>
      <c r="Z1757" s="16"/>
      <c r="AA1757" s="16"/>
      <c r="AB1757" s="16"/>
      <c r="AC1757" s="16"/>
      <c r="AD1757" s="16"/>
      <c r="AE1757" s="16"/>
      <c r="AT1757" s="277" t="s">
        <v>301</v>
      </c>
      <c r="AU1757" s="277" t="s">
        <v>120</v>
      </c>
      <c r="AV1757" s="16" t="s">
        <v>317</v>
      </c>
      <c r="AW1757" s="16" t="s">
        <v>32</v>
      </c>
      <c r="AX1757" s="16" t="s">
        <v>77</v>
      </c>
      <c r="AY1757" s="277" t="s">
        <v>292</v>
      </c>
    </row>
    <row r="1758" s="15" customFormat="1">
      <c r="A1758" s="15"/>
      <c r="B1758" s="256"/>
      <c r="C1758" s="257"/>
      <c r="D1758" s="236" t="s">
        <v>301</v>
      </c>
      <c r="E1758" s="258" t="s">
        <v>202</v>
      </c>
      <c r="F1758" s="259" t="s">
        <v>304</v>
      </c>
      <c r="G1758" s="257"/>
      <c r="H1758" s="260">
        <v>344.79000000000002</v>
      </c>
      <c r="I1758" s="261"/>
      <c r="J1758" s="257"/>
      <c r="K1758" s="257"/>
      <c r="L1758" s="262"/>
      <c r="M1758" s="263"/>
      <c r="N1758" s="264"/>
      <c r="O1758" s="264"/>
      <c r="P1758" s="264"/>
      <c r="Q1758" s="264"/>
      <c r="R1758" s="264"/>
      <c r="S1758" s="264"/>
      <c r="T1758" s="265"/>
      <c r="U1758" s="15"/>
      <c r="V1758" s="15"/>
      <c r="W1758" s="15"/>
      <c r="X1758" s="15"/>
      <c r="Y1758" s="15"/>
      <c r="Z1758" s="15"/>
      <c r="AA1758" s="15"/>
      <c r="AB1758" s="15"/>
      <c r="AC1758" s="15"/>
      <c r="AD1758" s="15"/>
      <c r="AE1758" s="15"/>
      <c r="AT1758" s="266" t="s">
        <v>301</v>
      </c>
      <c r="AU1758" s="266" t="s">
        <v>120</v>
      </c>
      <c r="AV1758" s="15" t="s">
        <v>299</v>
      </c>
      <c r="AW1758" s="15" t="s">
        <v>32</v>
      </c>
      <c r="AX1758" s="15" t="s">
        <v>85</v>
      </c>
      <c r="AY1758" s="266" t="s">
        <v>292</v>
      </c>
    </row>
    <row r="1759" s="2" customFormat="1" ht="16.5" customHeight="1">
      <c r="A1759" s="39"/>
      <c r="B1759" s="40"/>
      <c r="C1759" s="221" t="s">
        <v>2110</v>
      </c>
      <c r="D1759" s="221" t="s">
        <v>294</v>
      </c>
      <c r="E1759" s="222" t="s">
        <v>2111</v>
      </c>
      <c r="F1759" s="223" t="s">
        <v>2112</v>
      </c>
      <c r="G1759" s="224" t="s">
        <v>297</v>
      </c>
      <c r="H1759" s="225">
        <v>2991.3400000000001</v>
      </c>
      <c r="I1759" s="226"/>
      <c r="J1759" s="227">
        <f>ROUND(I1759*H1759,2)</f>
        <v>0</v>
      </c>
      <c r="K1759" s="223" t="s">
        <v>298</v>
      </c>
      <c r="L1759" s="45"/>
      <c r="M1759" s="228" t="s">
        <v>1</v>
      </c>
      <c r="N1759" s="229" t="s">
        <v>43</v>
      </c>
      <c r="O1759" s="92"/>
      <c r="P1759" s="230">
        <f>O1759*H1759</f>
        <v>0</v>
      </c>
      <c r="Q1759" s="230">
        <v>0.00010000000000000001</v>
      </c>
      <c r="R1759" s="230">
        <f>Q1759*H1759</f>
        <v>0.29913400000000001</v>
      </c>
      <c r="S1759" s="230">
        <v>0</v>
      </c>
      <c r="T1759" s="231">
        <f>S1759*H1759</f>
        <v>0</v>
      </c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R1759" s="232" t="s">
        <v>438</v>
      </c>
      <c r="AT1759" s="232" t="s">
        <v>294</v>
      </c>
      <c r="AU1759" s="232" t="s">
        <v>120</v>
      </c>
      <c r="AY1759" s="18" t="s">
        <v>292</v>
      </c>
      <c r="BE1759" s="233">
        <f>IF(N1759="základní",J1759,0)</f>
        <v>0</v>
      </c>
      <c r="BF1759" s="233">
        <f>IF(N1759="snížená",J1759,0)</f>
        <v>0</v>
      </c>
      <c r="BG1759" s="233">
        <f>IF(N1759="zákl. přenesená",J1759,0)</f>
        <v>0</v>
      </c>
      <c r="BH1759" s="233">
        <f>IF(N1759="sníž. přenesená",J1759,0)</f>
        <v>0</v>
      </c>
      <c r="BI1759" s="233">
        <f>IF(N1759="nulová",J1759,0)</f>
        <v>0</v>
      </c>
      <c r="BJ1759" s="18" t="s">
        <v>120</v>
      </c>
      <c r="BK1759" s="233">
        <f>ROUND(I1759*H1759,2)</f>
        <v>0</v>
      </c>
      <c r="BL1759" s="18" t="s">
        <v>438</v>
      </c>
      <c r="BM1759" s="232" t="s">
        <v>2113</v>
      </c>
    </row>
    <row r="1760" s="14" customFormat="1">
      <c r="A1760" s="14"/>
      <c r="B1760" s="245"/>
      <c r="C1760" s="246"/>
      <c r="D1760" s="236" t="s">
        <v>301</v>
      </c>
      <c r="E1760" s="247" t="s">
        <v>1</v>
      </c>
      <c r="F1760" s="248" t="s">
        <v>2114</v>
      </c>
      <c r="G1760" s="246"/>
      <c r="H1760" s="249">
        <v>2991.3400000000001</v>
      </c>
      <c r="I1760" s="250"/>
      <c r="J1760" s="246"/>
      <c r="K1760" s="246"/>
      <c r="L1760" s="251"/>
      <c r="M1760" s="252"/>
      <c r="N1760" s="253"/>
      <c r="O1760" s="253"/>
      <c r="P1760" s="253"/>
      <c r="Q1760" s="253"/>
      <c r="R1760" s="253"/>
      <c r="S1760" s="253"/>
      <c r="T1760" s="254"/>
      <c r="U1760" s="14"/>
      <c r="V1760" s="14"/>
      <c r="W1760" s="14"/>
      <c r="X1760" s="14"/>
      <c r="Y1760" s="14"/>
      <c r="Z1760" s="14"/>
      <c r="AA1760" s="14"/>
      <c r="AB1760" s="14"/>
      <c r="AC1760" s="14"/>
      <c r="AD1760" s="14"/>
      <c r="AE1760" s="14"/>
      <c r="AT1760" s="255" t="s">
        <v>301</v>
      </c>
      <c r="AU1760" s="255" t="s">
        <v>120</v>
      </c>
      <c r="AV1760" s="14" t="s">
        <v>120</v>
      </c>
      <c r="AW1760" s="14" t="s">
        <v>32</v>
      </c>
      <c r="AX1760" s="14" t="s">
        <v>85</v>
      </c>
      <c r="AY1760" s="255" t="s">
        <v>292</v>
      </c>
    </row>
    <row r="1761" s="2" customFormat="1" ht="16.5" customHeight="1">
      <c r="A1761" s="39"/>
      <c r="B1761" s="40"/>
      <c r="C1761" s="221" t="s">
        <v>2115</v>
      </c>
      <c r="D1761" s="221" t="s">
        <v>294</v>
      </c>
      <c r="E1761" s="222" t="s">
        <v>2116</v>
      </c>
      <c r="F1761" s="223" t="s">
        <v>2117</v>
      </c>
      <c r="G1761" s="224" t="s">
        <v>407</v>
      </c>
      <c r="H1761" s="225">
        <v>42.200000000000003</v>
      </c>
      <c r="I1761" s="226"/>
      <c r="J1761" s="227">
        <f>ROUND(I1761*H1761,2)</f>
        <v>0</v>
      </c>
      <c r="K1761" s="223" t="s">
        <v>298</v>
      </c>
      <c r="L1761" s="45"/>
      <c r="M1761" s="228" t="s">
        <v>1</v>
      </c>
      <c r="N1761" s="229" t="s">
        <v>43</v>
      </c>
      <c r="O1761" s="92"/>
      <c r="P1761" s="230">
        <f>O1761*H1761</f>
        <v>0</v>
      </c>
      <c r="Q1761" s="230">
        <v>0.0043800000000000002</v>
      </c>
      <c r="R1761" s="230">
        <f>Q1761*H1761</f>
        <v>0.18483600000000003</v>
      </c>
      <c r="S1761" s="230">
        <v>0</v>
      </c>
      <c r="T1761" s="231">
        <f>S1761*H1761</f>
        <v>0</v>
      </c>
      <c r="U1761" s="39"/>
      <c r="V1761" s="39"/>
      <c r="W1761" s="39"/>
      <c r="X1761" s="39"/>
      <c r="Y1761" s="39"/>
      <c r="Z1761" s="39"/>
      <c r="AA1761" s="39"/>
      <c r="AB1761" s="39"/>
      <c r="AC1761" s="39"/>
      <c r="AD1761" s="39"/>
      <c r="AE1761" s="39"/>
      <c r="AR1761" s="232" t="s">
        <v>438</v>
      </c>
      <c r="AT1761" s="232" t="s">
        <v>294</v>
      </c>
      <c r="AU1761" s="232" t="s">
        <v>120</v>
      </c>
      <c r="AY1761" s="18" t="s">
        <v>292</v>
      </c>
      <c r="BE1761" s="233">
        <f>IF(N1761="základní",J1761,0)</f>
        <v>0</v>
      </c>
      <c r="BF1761" s="233">
        <f>IF(N1761="snížená",J1761,0)</f>
        <v>0</v>
      </c>
      <c r="BG1761" s="233">
        <f>IF(N1761="zákl. přenesená",J1761,0)</f>
        <v>0</v>
      </c>
      <c r="BH1761" s="233">
        <f>IF(N1761="sníž. přenesená",J1761,0)</f>
        <v>0</v>
      </c>
      <c r="BI1761" s="233">
        <f>IF(N1761="nulová",J1761,0)</f>
        <v>0</v>
      </c>
      <c r="BJ1761" s="18" t="s">
        <v>120</v>
      </c>
      <c r="BK1761" s="233">
        <f>ROUND(I1761*H1761,2)</f>
        <v>0</v>
      </c>
      <c r="BL1761" s="18" t="s">
        <v>438</v>
      </c>
      <c r="BM1761" s="232" t="s">
        <v>2118</v>
      </c>
    </row>
    <row r="1762" s="14" customFormat="1">
      <c r="A1762" s="14"/>
      <c r="B1762" s="245"/>
      <c r="C1762" s="246"/>
      <c r="D1762" s="236" t="s">
        <v>301</v>
      </c>
      <c r="E1762" s="247" t="s">
        <v>1</v>
      </c>
      <c r="F1762" s="248" t="s">
        <v>2119</v>
      </c>
      <c r="G1762" s="246"/>
      <c r="H1762" s="249">
        <v>20</v>
      </c>
      <c r="I1762" s="250"/>
      <c r="J1762" s="246"/>
      <c r="K1762" s="246"/>
      <c r="L1762" s="251"/>
      <c r="M1762" s="252"/>
      <c r="N1762" s="253"/>
      <c r="O1762" s="253"/>
      <c r="P1762" s="253"/>
      <c r="Q1762" s="253"/>
      <c r="R1762" s="253"/>
      <c r="S1762" s="253"/>
      <c r="T1762" s="254"/>
      <c r="U1762" s="14"/>
      <c r="V1762" s="14"/>
      <c r="W1762" s="14"/>
      <c r="X1762" s="14"/>
      <c r="Y1762" s="14"/>
      <c r="Z1762" s="14"/>
      <c r="AA1762" s="14"/>
      <c r="AB1762" s="14"/>
      <c r="AC1762" s="14"/>
      <c r="AD1762" s="14"/>
      <c r="AE1762" s="14"/>
      <c r="AT1762" s="255" t="s">
        <v>301</v>
      </c>
      <c r="AU1762" s="255" t="s">
        <v>120</v>
      </c>
      <c r="AV1762" s="14" t="s">
        <v>120</v>
      </c>
      <c r="AW1762" s="14" t="s">
        <v>32</v>
      </c>
      <c r="AX1762" s="14" t="s">
        <v>77</v>
      </c>
      <c r="AY1762" s="255" t="s">
        <v>292</v>
      </c>
    </row>
    <row r="1763" s="14" customFormat="1">
      <c r="A1763" s="14"/>
      <c r="B1763" s="245"/>
      <c r="C1763" s="246"/>
      <c r="D1763" s="236" t="s">
        <v>301</v>
      </c>
      <c r="E1763" s="247" t="s">
        <v>1</v>
      </c>
      <c r="F1763" s="248" t="s">
        <v>2120</v>
      </c>
      <c r="G1763" s="246"/>
      <c r="H1763" s="249">
        <v>22.199999999999999</v>
      </c>
      <c r="I1763" s="250"/>
      <c r="J1763" s="246"/>
      <c r="K1763" s="246"/>
      <c r="L1763" s="251"/>
      <c r="M1763" s="252"/>
      <c r="N1763" s="253"/>
      <c r="O1763" s="253"/>
      <c r="P1763" s="253"/>
      <c r="Q1763" s="253"/>
      <c r="R1763" s="253"/>
      <c r="S1763" s="253"/>
      <c r="T1763" s="254"/>
      <c r="U1763" s="14"/>
      <c r="V1763" s="14"/>
      <c r="W1763" s="14"/>
      <c r="X1763" s="14"/>
      <c r="Y1763" s="14"/>
      <c r="Z1763" s="14"/>
      <c r="AA1763" s="14"/>
      <c r="AB1763" s="14"/>
      <c r="AC1763" s="14"/>
      <c r="AD1763" s="14"/>
      <c r="AE1763" s="14"/>
      <c r="AT1763" s="255" t="s">
        <v>301</v>
      </c>
      <c r="AU1763" s="255" t="s">
        <v>120</v>
      </c>
      <c r="AV1763" s="14" t="s">
        <v>120</v>
      </c>
      <c r="AW1763" s="14" t="s">
        <v>32</v>
      </c>
      <c r="AX1763" s="14" t="s">
        <v>77</v>
      </c>
      <c r="AY1763" s="255" t="s">
        <v>292</v>
      </c>
    </row>
    <row r="1764" s="15" customFormat="1">
      <c r="A1764" s="15"/>
      <c r="B1764" s="256"/>
      <c r="C1764" s="257"/>
      <c r="D1764" s="236" t="s">
        <v>301</v>
      </c>
      <c r="E1764" s="258" t="s">
        <v>1</v>
      </c>
      <c r="F1764" s="259" t="s">
        <v>304</v>
      </c>
      <c r="G1764" s="257"/>
      <c r="H1764" s="260">
        <v>42.200000000000003</v>
      </c>
      <c r="I1764" s="261"/>
      <c r="J1764" s="257"/>
      <c r="K1764" s="257"/>
      <c r="L1764" s="262"/>
      <c r="M1764" s="263"/>
      <c r="N1764" s="264"/>
      <c r="O1764" s="264"/>
      <c r="P1764" s="264"/>
      <c r="Q1764" s="264"/>
      <c r="R1764" s="264"/>
      <c r="S1764" s="264"/>
      <c r="T1764" s="26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T1764" s="266" t="s">
        <v>301</v>
      </c>
      <c r="AU1764" s="266" t="s">
        <v>120</v>
      </c>
      <c r="AV1764" s="15" t="s">
        <v>299</v>
      </c>
      <c r="AW1764" s="15" t="s">
        <v>32</v>
      </c>
      <c r="AX1764" s="15" t="s">
        <v>85</v>
      </c>
      <c r="AY1764" s="266" t="s">
        <v>292</v>
      </c>
    </row>
    <row r="1765" s="2" customFormat="1" ht="24.15" customHeight="1">
      <c r="A1765" s="39"/>
      <c r="B1765" s="40"/>
      <c r="C1765" s="221" t="s">
        <v>2121</v>
      </c>
      <c r="D1765" s="221" t="s">
        <v>294</v>
      </c>
      <c r="E1765" s="222" t="s">
        <v>2122</v>
      </c>
      <c r="F1765" s="223" t="s">
        <v>2123</v>
      </c>
      <c r="G1765" s="224" t="s">
        <v>297</v>
      </c>
      <c r="H1765" s="225">
        <v>502.61000000000001</v>
      </c>
      <c r="I1765" s="226"/>
      <c r="J1765" s="227">
        <f>ROUND(I1765*H1765,2)</f>
        <v>0</v>
      </c>
      <c r="K1765" s="223" t="s">
        <v>298</v>
      </c>
      <c r="L1765" s="45"/>
      <c r="M1765" s="228" t="s">
        <v>1</v>
      </c>
      <c r="N1765" s="229" t="s">
        <v>43</v>
      </c>
      <c r="O1765" s="92"/>
      <c r="P1765" s="230">
        <f>O1765*H1765</f>
        <v>0</v>
      </c>
      <c r="Q1765" s="230">
        <v>0.00010000000000000001</v>
      </c>
      <c r="R1765" s="230">
        <f>Q1765*H1765</f>
        <v>0.050261000000000007</v>
      </c>
      <c r="S1765" s="230">
        <v>0</v>
      </c>
      <c r="T1765" s="231">
        <f>S1765*H1765</f>
        <v>0</v>
      </c>
      <c r="U1765" s="39"/>
      <c r="V1765" s="39"/>
      <c r="W1765" s="39"/>
      <c r="X1765" s="39"/>
      <c r="Y1765" s="39"/>
      <c r="Z1765" s="39"/>
      <c r="AA1765" s="39"/>
      <c r="AB1765" s="39"/>
      <c r="AC1765" s="39"/>
      <c r="AD1765" s="39"/>
      <c r="AE1765" s="39"/>
      <c r="AR1765" s="232" t="s">
        <v>438</v>
      </c>
      <c r="AT1765" s="232" t="s">
        <v>294</v>
      </c>
      <c r="AU1765" s="232" t="s">
        <v>120</v>
      </c>
      <c r="AY1765" s="18" t="s">
        <v>292</v>
      </c>
      <c r="BE1765" s="233">
        <f>IF(N1765="základní",J1765,0)</f>
        <v>0</v>
      </c>
      <c r="BF1765" s="233">
        <f>IF(N1765="snížená",J1765,0)</f>
        <v>0</v>
      </c>
      <c r="BG1765" s="233">
        <f>IF(N1765="zákl. přenesená",J1765,0)</f>
        <v>0</v>
      </c>
      <c r="BH1765" s="233">
        <f>IF(N1765="sníž. přenesená",J1765,0)</f>
        <v>0</v>
      </c>
      <c r="BI1765" s="233">
        <f>IF(N1765="nulová",J1765,0)</f>
        <v>0</v>
      </c>
      <c r="BJ1765" s="18" t="s">
        <v>120</v>
      </c>
      <c r="BK1765" s="233">
        <f>ROUND(I1765*H1765,2)</f>
        <v>0</v>
      </c>
      <c r="BL1765" s="18" t="s">
        <v>438</v>
      </c>
      <c r="BM1765" s="232" t="s">
        <v>2124</v>
      </c>
    </row>
    <row r="1766" s="13" customFormat="1">
      <c r="A1766" s="13"/>
      <c r="B1766" s="234"/>
      <c r="C1766" s="235"/>
      <c r="D1766" s="236" t="s">
        <v>301</v>
      </c>
      <c r="E1766" s="237" t="s">
        <v>1</v>
      </c>
      <c r="F1766" s="238" t="s">
        <v>2055</v>
      </c>
      <c r="G1766" s="235"/>
      <c r="H1766" s="237" t="s">
        <v>1</v>
      </c>
      <c r="I1766" s="239"/>
      <c r="J1766" s="235"/>
      <c r="K1766" s="235"/>
      <c r="L1766" s="240"/>
      <c r="M1766" s="241"/>
      <c r="N1766" s="242"/>
      <c r="O1766" s="242"/>
      <c r="P1766" s="242"/>
      <c r="Q1766" s="242"/>
      <c r="R1766" s="242"/>
      <c r="S1766" s="242"/>
      <c r="T1766" s="243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44" t="s">
        <v>301</v>
      </c>
      <c r="AU1766" s="244" t="s">
        <v>120</v>
      </c>
      <c r="AV1766" s="13" t="s">
        <v>85</v>
      </c>
      <c r="AW1766" s="13" t="s">
        <v>32</v>
      </c>
      <c r="AX1766" s="13" t="s">
        <v>77</v>
      </c>
      <c r="AY1766" s="244" t="s">
        <v>292</v>
      </c>
    </row>
    <row r="1767" s="14" customFormat="1">
      <c r="A1767" s="14"/>
      <c r="B1767" s="245"/>
      <c r="C1767" s="246"/>
      <c r="D1767" s="236" t="s">
        <v>301</v>
      </c>
      <c r="E1767" s="247" t="s">
        <v>1</v>
      </c>
      <c r="F1767" s="248" t="s">
        <v>2056</v>
      </c>
      <c r="G1767" s="246"/>
      <c r="H1767" s="249">
        <v>13.029999999999999</v>
      </c>
      <c r="I1767" s="250"/>
      <c r="J1767" s="246"/>
      <c r="K1767" s="246"/>
      <c r="L1767" s="251"/>
      <c r="M1767" s="252"/>
      <c r="N1767" s="253"/>
      <c r="O1767" s="253"/>
      <c r="P1767" s="253"/>
      <c r="Q1767" s="253"/>
      <c r="R1767" s="253"/>
      <c r="S1767" s="253"/>
      <c r="T1767" s="254"/>
      <c r="U1767" s="14"/>
      <c r="V1767" s="14"/>
      <c r="W1767" s="14"/>
      <c r="X1767" s="14"/>
      <c r="Y1767" s="14"/>
      <c r="Z1767" s="14"/>
      <c r="AA1767" s="14"/>
      <c r="AB1767" s="14"/>
      <c r="AC1767" s="14"/>
      <c r="AD1767" s="14"/>
      <c r="AE1767" s="14"/>
      <c r="AT1767" s="255" t="s">
        <v>301</v>
      </c>
      <c r="AU1767" s="255" t="s">
        <v>120</v>
      </c>
      <c r="AV1767" s="14" t="s">
        <v>120</v>
      </c>
      <c r="AW1767" s="14" t="s">
        <v>32</v>
      </c>
      <c r="AX1767" s="14" t="s">
        <v>77</v>
      </c>
      <c r="AY1767" s="255" t="s">
        <v>292</v>
      </c>
    </row>
    <row r="1768" s="14" customFormat="1">
      <c r="A1768" s="14"/>
      <c r="B1768" s="245"/>
      <c r="C1768" s="246"/>
      <c r="D1768" s="236" t="s">
        <v>301</v>
      </c>
      <c r="E1768" s="247" t="s">
        <v>1</v>
      </c>
      <c r="F1768" s="248" t="s">
        <v>2057</v>
      </c>
      <c r="G1768" s="246"/>
      <c r="H1768" s="249">
        <v>250.91999999999999</v>
      </c>
      <c r="I1768" s="250"/>
      <c r="J1768" s="246"/>
      <c r="K1768" s="246"/>
      <c r="L1768" s="251"/>
      <c r="M1768" s="252"/>
      <c r="N1768" s="253"/>
      <c r="O1768" s="253"/>
      <c r="P1768" s="253"/>
      <c r="Q1768" s="253"/>
      <c r="R1768" s="253"/>
      <c r="S1768" s="253"/>
      <c r="T1768" s="254"/>
      <c r="U1768" s="14"/>
      <c r="V1768" s="14"/>
      <c r="W1768" s="14"/>
      <c r="X1768" s="14"/>
      <c r="Y1768" s="14"/>
      <c r="Z1768" s="14"/>
      <c r="AA1768" s="14"/>
      <c r="AB1768" s="14"/>
      <c r="AC1768" s="14"/>
      <c r="AD1768" s="14"/>
      <c r="AE1768" s="14"/>
      <c r="AT1768" s="255" t="s">
        <v>301</v>
      </c>
      <c r="AU1768" s="255" t="s">
        <v>120</v>
      </c>
      <c r="AV1768" s="14" t="s">
        <v>120</v>
      </c>
      <c r="AW1768" s="14" t="s">
        <v>32</v>
      </c>
      <c r="AX1768" s="14" t="s">
        <v>77</v>
      </c>
      <c r="AY1768" s="255" t="s">
        <v>292</v>
      </c>
    </row>
    <row r="1769" s="14" customFormat="1">
      <c r="A1769" s="14"/>
      <c r="B1769" s="245"/>
      <c r="C1769" s="246"/>
      <c r="D1769" s="236" t="s">
        <v>301</v>
      </c>
      <c r="E1769" s="247" t="s">
        <v>1</v>
      </c>
      <c r="F1769" s="248" t="s">
        <v>2058</v>
      </c>
      <c r="G1769" s="246"/>
      <c r="H1769" s="249">
        <v>16.68</v>
      </c>
      <c r="I1769" s="250"/>
      <c r="J1769" s="246"/>
      <c r="K1769" s="246"/>
      <c r="L1769" s="251"/>
      <c r="M1769" s="252"/>
      <c r="N1769" s="253"/>
      <c r="O1769" s="253"/>
      <c r="P1769" s="253"/>
      <c r="Q1769" s="253"/>
      <c r="R1769" s="253"/>
      <c r="S1769" s="253"/>
      <c r="T1769" s="25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T1769" s="255" t="s">
        <v>301</v>
      </c>
      <c r="AU1769" s="255" t="s">
        <v>120</v>
      </c>
      <c r="AV1769" s="14" t="s">
        <v>120</v>
      </c>
      <c r="AW1769" s="14" t="s">
        <v>32</v>
      </c>
      <c r="AX1769" s="14" t="s">
        <v>77</v>
      </c>
      <c r="AY1769" s="255" t="s">
        <v>292</v>
      </c>
    </row>
    <row r="1770" s="14" customFormat="1">
      <c r="A1770" s="14"/>
      <c r="B1770" s="245"/>
      <c r="C1770" s="246"/>
      <c r="D1770" s="236" t="s">
        <v>301</v>
      </c>
      <c r="E1770" s="247" t="s">
        <v>1</v>
      </c>
      <c r="F1770" s="248" t="s">
        <v>2059</v>
      </c>
      <c r="G1770" s="246"/>
      <c r="H1770" s="249">
        <v>24.800000000000001</v>
      </c>
      <c r="I1770" s="250"/>
      <c r="J1770" s="246"/>
      <c r="K1770" s="246"/>
      <c r="L1770" s="251"/>
      <c r="M1770" s="252"/>
      <c r="N1770" s="253"/>
      <c r="O1770" s="253"/>
      <c r="P1770" s="253"/>
      <c r="Q1770" s="253"/>
      <c r="R1770" s="253"/>
      <c r="S1770" s="253"/>
      <c r="T1770" s="254"/>
      <c r="U1770" s="14"/>
      <c r="V1770" s="14"/>
      <c r="W1770" s="14"/>
      <c r="X1770" s="14"/>
      <c r="Y1770" s="14"/>
      <c r="Z1770" s="14"/>
      <c r="AA1770" s="14"/>
      <c r="AB1770" s="14"/>
      <c r="AC1770" s="14"/>
      <c r="AD1770" s="14"/>
      <c r="AE1770" s="14"/>
      <c r="AT1770" s="255" t="s">
        <v>301</v>
      </c>
      <c r="AU1770" s="255" t="s">
        <v>120</v>
      </c>
      <c r="AV1770" s="14" t="s">
        <v>120</v>
      </c>
      <c r="AW1770" s="14" t="s">
        <v>32</v>
      </c>
      <c r="AX1770" s="14" t="s">
        <v>77</v>
      </c>
      <c r="AY1770" s="255" t="s">
        <v>292</v>
      </c>
    </row>
    <row r="1771" s="14" customFormat="1">
      <c r="A1771" s="14"/>
      <c r="B1771" s="245"/>
      <c r="C1771" s="246"/>
      <c r="D1771" s="236" t="s">
        <v>301</v>
      </c>
      <c r="E1771" s="247" t="s">
        <v>1</v>
      </c>
      <c r="F1771" s="248" t="s">
        <v>2060</v>
      </c>
      <c r="G1771" s="246"/>
      <c r="H1771" s="249">
        <v>17.23</v>
      </c>
      <c r="I1771" s="250"/>
      <c r="J1771" s="246"/>
      <c r="K1771" s="246"/>
      <c r="L1771" s="251"/>
      <c r="M1771" s="252"/>
      <c r="N1771" s="253"/>
      <c r="O1771" s="253"/>
      <c r="P1771" s="253"/>
      <c r="Q1771" s="253"/>
      <c r="R1771" s="253"/>
      <c r="S1771" s="253"/>
      <c r="T1771" s="254"/>
      <c r="U1771" s="14"/>
      <c r="V1771" s="14"/>
      <c r="W1771" s="14"/>
      <c r="X1771" s="14"/>
      <c r="Y1771" s="14"/>
      <c r="Z1771" s="14"/>
      <c r="AA1771" s="14"/>
      <c r="AB1771" s="14"/>
      <c r="AC1771" s="14"/>
      <c r="AD1771" s="14"/>
      <c r="AE1771" s="14"/>
      <c r="AT1771" s="255" t="s">
        <v>301</v>
      </c>
      <c r="AU1771" s="255" t="s">
        <v>120</v>
      </c>
      <c r="AV1771" s="14" t="s">
        <v>120</v>
      </c>
      <c r="AW1771" s="14" t="s">
        <v>32</v>
      </c>
      <c r="AX1771" s="14" t="s">
        <v>77</v>
      </c>
      <c r="AY1771" s="255" t="s">
        <v>292</v>
      </c>
    </row>
    <row r="1772" s="14" customFormat="1">
      <c r="A1772" s="14"/>
      <c r="B1772" s="245"/>
      <c r="C1772" s="246"/>
      <c r="D1772" s="236" t="s">
        <v>301</v>
      </c>
      <c r="E1772" s="247" t="s">
        <v>1</v>
      </c>
      <c r="F1772" s="248" t="s">
        <v>2061</v>
      </c>
      <c r="G1772" s="246"/>
      <c r="H1772" s="249">
        <v>11.949999999999999</v>
      </c>
      <c r="I1772" s="250"/>
      <c r="J1772" s="246"/>
      <c r="K1772" s="246"/>
      <c r="L1772" s="251"/>
      <c r="M1772" s="252"/>
      <c r="N1772" s="253"/>
      <c r="O1772" s="253"/>
      <c r="P1772" s="253"/>
      <c r="Q1772" s="253"/>
      <c r="R1772" s="253"/>
      <c r="S1772" s="253"/>
      <c r="T1772" s="254"/>
      <c r="U1772" s="14"/>
      <c r="V1772" s="14"/>
      <c r="W1772" s="14"/>
      <c r="X1772" s="14"/>
      <c r="Y1772" s="14"/>
      <c r="Z1772" s="14"/>
      <c r="AA1772" s="14"/>
      <c r="AB1772" s="14"/>
      <c r="AC1772" s="14"/>
      <c r="AD1772" s="14"/>
      <c r="AE1772" s="14"/>
      <c r="AT1772" s="255" t="s">
        <v>301</v>
      </c>
      <c r="AU1772" s="255" t="s">
        <v>120</v>
      </c>
      <c r="AV1772" s="14" t="s">
        <v>120</v>
      </c>
      <c r="AW1772" s="14" t="s">
        <v>32</v>
      </c>
      <c r="AX1772" s="14" t="s">
        <v>77</v>
      </c>
      <c r="AY1772" s="255" t="s">
        <v>292</v>
      </c>
    </row>
    <row r="1773" s="14" customFormat="1">
      <c r="A1773" s="14"/>
      <c r="B1773" s="245"/>
      <c r="C1773" s="246"/>
      <c r="D1773" s="236" t="s">
        <v>301</v>
      </c>
      <c r="E1773" s="247" t="s">
        <v>1</v>
      </c>
      <c r="F1773" s="248" t="s">
        <v>2062</v>
      </c>
      <c r="G1773" s="246"/>
      <c r="H1773" s="249">
        <v>8.9100000000000001</v>
      </c>
      <c r="I1773" s="250"/>
      <c r="J1773" s="246"/>
      <c r="K1773" s="246"/>
      <c r="L1773" s="251"/>
      <c r="M1773" s="252"/>
      <c r="N1773" s="253"/>
      <c r="O1773" s="253"/>
      <c r="P1773" s="253"/>
      <c r="Q1773" s="253"/>
      <c r="R1773" s="253"/>
      <c r="S1773" s="253"/>
      <c r="T1773" s="254"/>
      <c r="U1773" s="14"/>
      <c r="V1773" s="14"/>
      <c r="W1773" s="14"/>
      <c r="X1773" s="14"/>
      <c r="Y1773" s="14"/>
      <c r="Z1773" s="14"/>
      <c r="AA1773" s="14"/>
      <c r="AB1773" s="14"/>
      <c r="AC1773" s="14"/>
      <c r="AD1773" s="14"/>
      <c r="AE1773" s="14"/>
      <c r="AT1773" s="255" t="s">
        <v>301</v>
      </c>
      <c r="AU1773" s="255" t="s">
        <v>120</v>
      </c>
      <c r="AV1773" s="14" t="s">
        <v>120</v>
      </c>
      <c r="AW1773" s="14" t="s">
        <v>32</v>
      </c>
      <c r="AX1773" s="14" t="s">
        <v>77</v>
      </c>
      <c r="AY1773" s="255" t="s">
        <v>292</v>
      </c>
    </row>
    <row r="1774" s="14" customFormat="1">
      <c r="A1774" s="14"/>
      <c r="B1774" s="245"/>
      <c r="C1774" s="246"/>
      <c r="D1774" s="236" t="s">
        <v>301</v>
      </c>
      <c r="E1774" s="247" t="s">
        <v>1</v>
      </c>
      <c r="F1774" s="248" t="s">
        <v>2063</v>
      </c>
      <c r="G1774" s="246"/>
      <c r="H1774" s="249">
        <v>13.07</v>
      </c>
      <c r="I1774" s="250"/>
      <c r="J1774" s="246"/>
      <c r="K1774" s="246"/>
      <c r="L1774" s="251"/>
      <c r="M1774" s="252"/>
      <c r="N1774" s="253"/>
      <c r="O1774" s="253"/>
      <c r="P1774" s="253"/>
      <c r="Q1774" s="253"/>
      <c r="R1774" s="253"/>
      <c r="S1774" s="253"/>
      <c r="T1774" s="254"/>
      <c r="U1774" s="14"/>
      <c r="V1774" s="14"/>
      <c r="W1774" s="14"/>
      <c r="X1774" s="14"/>
      <c r="Y1774" s="14"/>
      <c r="Z1774" s="14"/>
      <c r="AA1774" s="14"/>
      <c r="AB1774" s="14"/>
      <c r="AC1774" s="14"/>
      <c r="AD1774" s="14"/>
      <c r="AE1774" s="14"/>
      <c r="AT1774" s="255" t="s">
        <v>301</v>
      </c>
      <c r="AU1774" s="255" t="s">
        <v>120</v>
      </c>
      <c r="AV1774" s="14" t="s">
        <v>120</v>
      </c>
      <c r="AW1774" s="14" t="s">
        <v>32</v>
      </c>
      <c r="AX1774" s="14" t="s">
        <v>77</v>
      </c>
      <c r="AY1774" s="255" t="s">
        <v>292</v>
      </c>
    </row>
    <row r="1775" s="14" customFormat="1">
      <c r="A1775" s="14"/>
      <c r="B1775" s="245"/>
      <c r="C1775" s="246"/>
      <c r="D1775" s="236" t="s">
        <v>301</v>
      </c>
      <c r="E1775" s="247" t="s">
        <v>1</v>
      </c>
      <c r="F1775" s="248" t="s">
        <v>2064</v>
      </c>
      <c r="G1775" s="246"/>
      <c r="H1775" s="249">
        <v>13.52</v>
      </c>
      <c r="I1775" s="250"/>
      <c r="J1775" s="246"/>
      <c r="K1775" s="246"/>
      <c r="L1775" s="251"/>
      <c r="M1775" s="252"/>
      <c r="N1775" s="253"/>
      <c r="O1775" s="253"/>
      <c r="P1775" s="253"/>
      <c r="Q1775" s="253"/>
      <c r="R1775" s="253"/>
      <c r="S1775" s="253"/>
      <c r="T1775" s="254"/>
      <c r="U1775" s="14"/>
      <c r="V1775" s="14"/>
      <c r="W1775" s="14"/>
      <c r="X1775" s="14"/>
      <c r="Y1775" s="14"/>
      <c r="Z1775" s="14"/>
      <c r="AA1775" s="14"/>
      <c r="AB1775" s="14"/>
      <c r="AC1775" s="14"/>
      <c r="AD1775" s="14"/>
      <c r="AE1775" s="14"/>
      <c r="AT1775" s="255" t="s">
        <v>301</v>
      </c>
      <c r="AU1775" s="255" t="s">
        <v>120</v>
      </c>
      <c r="AV1775" s="14" t="s">
        <v>120</v>
      </c>
      <c r="AW1775" s="14" t="s">
        <v>32</v>
      </c>
      <c r="AX1775" s="14" t="s">
        <v>77</v>
      </c>
      <c r="AY1775" s="255" t="s">
        <v>292</v>
      </c>
    </row>
    <row r="1776" s="14" customFormat="1">
      <c r="A1776" s="14"/>
      <c r="B1776" s="245"/>
      <c r="C1776" s="246"/>
      <c r="D1776" s="236" t="s">
        <v>301</v>
      </c>
      <c r="E1776" s="247" t="s">
        <v>1</v>
      </c>
      <c r="F1776" s="248" t="s">
        <v>2065</v>
      </c>
      <c r="G1776" s="246"/>
      <c r="H1776" s="249">
        <v>16.359999999999999</v>
      </c>
      <c r="I1776" s="250"/>
      <c r="J1776" s="246"/>
      <c r="K1776" s="246"/>
      <c r="L1776" s="251"/>
      <c r="M1776" s="252"/>
      <c r="N1776" s="253"/>
      <c r="O1776" s="253"/>
      <c r="P1776" s="253"/>
      <c r="Q1776" s="253"/>
      <c r="R1776" s="253"/>
      <c r="S1776" s="253"/>
      <c r="T1776" s="254"/>
      <c r="U1776" s="14"/>
      <c r="V1776" s="14"/>
      <c r="W1776" s="14"/>
      <c r="X1776" s="14"/>
      <c r="Y1776" s="14"/>
      <c r="Z1776" s="14"/>
      <c r="AA1776" s="14"/>
      <c r="AB1776" s="14"/>
      <c r="AC1776" s="14"/>
      <c r="AD1776" s="14"/>
      <c r="AE1776" s="14"/>
      <c r="AT1776" s="255" t="s">
        <v>301</v>
      </c>
      <c r="AU1776" s="255" t="s">
        <v>120</v>
      </c>
      <c r="AV1776" s="14" t="s">
        <v>120</v>
      </c>
      <c r="AW1776" s="14" t="s">
        <v>32</v>
      </c>
      <c r="AX1776" s="14" t="s">
        <v>77</v>
      </c>
      <c r="AY1776" s="255" t="s">
        <v>292</v>
      </c>
    </row>
    <row r="1777" s="14" customFormat="1">
      <c r="A1777" s="14"/>
      <c r="B1777" s="245"/>
      <c r="C1777" s="246"/>
      <c r="D1777" s="236" t="s">
        <v>301</v>
      </c>
      <c r="E1777" s="247" t="s">
        <v>1</v>
      </c>
      <c r="F1777" s="248" t="s">
        <v>2066</v>
      </c>
      <c r="G1777" s="246"/>
      <c r="H1777" s="249">
        <v>11.4</v>
      </c>
      <c r="I1777" s="250"/>
      <c r="J1777" s="246"/>
      <c r="K1777" s="246"/>
      <c r="L1777" s="251"/>
      <c r="M1777" s="252"/>
      <c r="N1777" s="253"/>
      <c r="O1777" s="253"/>
      <c r="P1777" s="253"/>
      <c r="Q1777" s="253"/>
      <c r="R1777" s="253"/>
      <c r="S1777" s="253"/>
      <c r="T1777" s="254"/>
      <c r="U1777" s="14"/>
      <c r="V1777" s="14"/>
      <c r="W1777" s="14"/>
      <c r="X1777" s="14"/>
      <c r="Y1777" s="14"/>
      <c r="Z1777" s="14"/>
      <c r="AA1777" s="14"/>
      <c r="AB1777" s="14"/>
      <c r="AC1777" s="14"/>
      <c r="AD1777" s="14"/>
      <c r="AE1777" s="14"/>
      <c r="AT1777" s="255" t="s">
        <v>301</v>
      </c>
      <c r="AU1777" s="255" t="s">
        <v>120</v>
      </c>
      <c r="AV1777" s="14" t="s">
        <v>120</v>
      </c>
      <c r="AW1777" s="14" t="s">
        <v>32</v>
      </c>
      <c r="AX1777" s="14" t="s">
        <v>77</v>
      </c>
      <c r="AY1777" s="255" t="s">
        <v>292</v>
      </c>
    </row>
    <row r="1778" s="14" customFormat="1">
      <c r="A1778" s="14"/>
      <c r="B1778" s="245"/>
      <c r="C1778" s="246"/>
      <c r="D1778" s="236" t="s">
        <v>301</v>
      </c>
      <c r="E1778" s="247" t="s">
        <v>1</v>
      </c>
      <c r="F1778" s="248" t="s">
        <v>2067</v>
      </c>
      <c r="G1778" s="246"/>
      <c r="H1778" s="249">
        <v>13.58</v>
      </c>
      <c r="I1778" s="250"/>
      <c r="J1778" s="246"/>
      <c r="K1778" s="246"/>
      <c r="L1778" s="251"/>
      <c r="M1778" s="252"/>
      <c r="N1778" s="253"/>
      <c r="O1778" s="253"/>
      <c r="P1778" s="253"/>
      <c r="Q1778" s="253"/>
      <c r="R1778" s="253"/>
      <c r="S1778" s="253"/>
      <c r="T1778" s="254"/>
      <c r="U1778" s="14"/>
      <c r="V1778" s="14"/>
      <c r="W1778" s="14"/>
      <c r="X1778" s="14"/>
      <c r="Y1778" s="14"/>
      <c r="Z1778" s="14"/>
      <c r="AA1778" s="14"/>
      <c r="AB1778" s="14"/>
      <c r="AC1778" s="14"/>
      <c r="AD1778" s="14"/>
      <c r="AE1778" s="14"/>
      <c r="AT1778" s="255" t="s">
        <v>301</v>
      </c>
      <c r="AU1778" s="255" t="s">
        <v>120</v>
      </c>
      <c r="AV1778" s="14" t="s">
        <v>120</v>
      </c>
      <c r="AW1778" s="14" t="s">
        <v>32</v>
      </c>
      <c r="AX1778" s="14" t="s">
        <v>77</v>
      </c>
      <c r="AY1778" s="255" t="s">
        <v>292</v>
      </c>
    </row>
    <row r="1779" s="14" customFormat="1">
      <c r="A1779" s="14"/>
      <c r="B1779" s="245"/>
      <c r="C1779" s="246"/>
      <c r="D1779" s="236" t="s">
        <v>301</v>
      </c>
      <c r="E1779" s="247" t="s">
        <v>1</v>
      </c>
      <c r="F1779" s="248" t="s">
        <v>2068</v>
      </c>
      <c r="G1779" s="246"/>
      <c r="H1779" s="249">
        <v>3.6800000000000002</v>
      </c>
      <c r="I1779" s="250"/>
      <c r="J1779" s="246"/>
      <c r="K1779" s="246"/>
      <c r="L1779" s="251"/>
      <c r="M1779" s="252"/>
      <c r="N1779" s="253"/>
      <c r="O1779" s="253"/>
      <c r="P1779" s="253"/>
      <c r="Q1779" s="253"/>
      <c r="R1779" s="253"/>
      <c r="S1779" s="253"/>
      <c r="T1779" s="254"/>
      <c r="U1779" s="14"/>
      <c r="V1779" s="14"/>
      <c r="W1779" s="14"/>
      <c r="X1779" s="14"/>
      <c r="Y1779" s="14"/>
      <c r="Z1779" s="14"/>
      <c r="AA1779" s="14"/>
      <c r="AB1779" s="14"/>
      <c r="AC1779" s="14"/>
      <c r="AD1779" s="14"/>
      <c r="AE1779" s="14"/>
      <c r="AT1779" s="255" t="s">
        <v>301</v>
      </c>
      <c r="AU1779" s="255" t="s">
        <v>120</v>
      </c>
      <c r="AV1779" s="14" t="s">
        <v>120</v>
      </c>
      <c r="AW1779" s="14" t="s">
        <v>32</v>
      </c>
      <c r="AX1779" s="14" t="s">
        <v>77</v>
      </c>
      <c r="AY1779" s="255" t="s">
        <v>292</v>
      </c>
    </row>
    <row r="1780" s="14" customFormat="1">
      <c r="A1780" s="14"/>
      <c r="B1780" s="245"/>
      <c r="C1780" s="246"/>
      <c r="D1780" s="236" t="s">
        <v>301</v>
      </c>
      <c r="E1780" s="247" t="s">
        <v>1</v>
      </c>
      <c r="F1780" s="248" t="s">
        <v>2069</v>
      </c>
      <c r="G1780" s="246"/>
      <c r="H1780" s="249">
        <v>4.7800000000000002</v>
      </c>
      <c r="I1780" s="250"/>
      <c r="J1780" s="246"/>
      <c r="K1780" s="246"/>
      <c r="L1780" s="251"/>
      <c r="M1780" s="252"/>
      <c r="N1780" s="253"/>
      <c r="O1780" s="253"/>
      <c r="P1780" s="253"/>
      <c r="Q1780" s="253"/>
      <c r="R1780" s="253"/>
      <c r="S1780" s="253"/>
      <c r="T1780" s="254"/>
      <c r="U1780" s="14"/>
      <c r="V1780" s="14"/>
      <c r="W1780" s="14"/>
      <c r="X1780" s="14"/>
      <c r="Y1780" s="14"/>
      <c r="Z1780" s="14"/>
      <c r="AA1780" s="14"/>
      <c r="AB1780" s="14"/>
      <c r="AC1780" s="14"/>
      <c r="AD1780" s="14"/>
      <c r="AE1780" s="14"/>
      <c r="AT1780" s="255" t="s">
        <v>301</v>
      </c>
      <c r="AU1780" s="255" t="s">
        <v>120</v>
      </c>
      <c r="AV1780" s="14" t="s">
        <v>120</v>
      </c>
      <c r="AW1780" s="14" t="s">
        <v>32</v>
      </c>
      <c r="AX1780" s="14" t="s">
        <v>77</v>
      </c>
      <c r="AY1780" s="255" t="s">
        <v>292</v>
      </c>
    </row>
    <row r="1781" s="14" customFormat="1">
      <c r="A1781" s="14"/>
      <c r="B1781" s="245"/>
      <c r="C1781" s="246"/>
      <c r="D1781" s="236" t="s">
        <v>301</v>
      </c>
      <c r="E1781" s="247" t="s">
        <v>1</v>
      </c>
      <c r="F1781" s="248" t="s">
        <v>2070</v>
      </c>
      <c r="G1781" s="246"/>
      <c r="H1781" s="249">
        <v>4.8099999999999996</v>
      </c>
      <c r="I1781" s="250"/>
      <c r="J1781" s="246"/>
      <c r="K1781" s="246"/>
      <c r="L1781" s="251"/>
      <c r="M1781" s="252"/>
      <c r="N1781" s="253"/>
      <c r="O1781" s="253"/>
      <c r="P1781" s="253"/>
      <c r="Q1781" s="253"/>
      <c r="R1781" s="253"/>
      <c r="S1781" s="253"/>
      <c r="T1781" s="254"/>
      <c r="U1781" s="14"/>
      <c r="V1781" s="14"/>
      <c r="W1781" s="14"/>
      <c r="X1781" s="14"/>
      <c r="Y1781" s="14"/>
      <c r="Z1781" s="14"/>
      <c r="AA1781" s="14"/>
      <c r="AB1781" s="14"/>
      <c r="AC1781" s="14"/>
      <c r="AD1781" s="14"/>
      <c r="AE1781" s="14"/>
      <c r="AT1781" s="255" t="s">
        <v>301</v>
      </c>
      <c r="AU1781" s="255" t="s">
        <v>120</v>
      </c>
      <c r="AV1781" s="14" t="s">
        <v>120</v>
      </c>
      <c r="AW1781" s="14" t="s">
        <v>32</v>
      </c>
      <c r="AX1781" s="14" t="s">
        <v>77</v>
      </c>
      <c r="AY1781" s="255" t="s">
        <v>292</v>
      </c>
    </row>
    <row r="1782" s="14" customFormat="1">
      <c r="A1782" s="14"/>
      <c r="B1782" s="245"/>
      <c r="C1782" s="246"/>
      <c r="D1782" s="236" t="s">
        <v>301</v>
      </c>
      <c r="E1782" s="247" t="s">
        <v>1</v>
      </c>
      <c r="F1782" s="248" t="s">
        <v>2071</v>
      </c>
      <c r="G1782" s="246"/>
      <c r="H1782" s="249">
        <v>4.4299999999999997</v>
      </c>
      <c r="I1782" s="250"/>
      <c r="J1782" s="246"/>
      <c r="K1782" s="246"/>
      <c r="L1782" s="251"/>
      <c r="M1782" s="252"/>
      <c r="N1782" s="253"/>
      <c r="O1782" s="253"/>
      <c r="P1782" s="253"/>
      <c r="Q1782" s="253"/>
      <c r="R1782" s="253"/>
      <c r="S1782" s="253"/>
      <c r="T1782" s="254"/>
      <c r="U1782" s="14"/>
      <c r="V1782" s="14"/>
      <c r="W1782" s="14"/>
      <c r="X1782" s="14"/>
      <c r="Y1782" s="14"/>
      <c r="Z1782" s="14"/>
      <c r="AA1782" s="14"/>
      <c r="AB1782" s="14"/>
      <c r="AC1782" s="14"/>
      <c r="AD1782" s="14"/>
      <c r="AE1782" s="14"/>
      <c r="AT1782" s="255" t="s">
        <v>301</v>
      </c>
      <c r="AU1782" s="255" t="s">
        <v>120</v>
      </c>
      <c r="AV1782" s="14" t="s">
        <v>120</v>
      </c>
      <c r="AW1782" s="14" t="s">
        <v>32</v>
      </c>
      <c r="AX1782" s="14" t="s">
        <v>77</v>
      </c>
      <c r="AY1782" s="255" t="s">
        <v>292</v>
      </c>
    </row>
    <row r="1783" s="14" customFormat="1">
      <c r="A1783" s="14"/>
      <c r="B1783" s="245"/>
      <c r="C1783" s="246"/>
      <c r="D1783" s="236" t="s">
        <v>301</v>
      </c>
      <c r="E1783" s="247" t="s">
        <v>1</v>
      </c>
      <c r="F1783" s="248" t="s">
        <v>2072</v>
      </c>
      <c r="G1783" s="246"/>
      <c r="H1783" s="249">
        <v>19.41</v>
      </c>
      <c r="I1783" s="250"/>
      <c r="J1783" s="246"/>
      <c r="K1783" s="246"/>
      <c r="L1783" s="251"/>
      <c r="M1783" s="252"/>
      <c r="N1783" s="253"/>
      <c r="O1783" s="253"/>
      <c r="P1783" s="253"/>
      <c r="Q1783" s="253"/>
      <c r="R1783" s="253"/>
      <c r="S1783" s="253"/>
      <c r="T1783" s="25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T1783" s="255" t="s">
        <v>301</v>
      </c>
      <c r="AU1783" s="255" t="s">
        <v>120</v>
      </c>
      <c r="AV1783" s="14" t="s">
        <v>120</v>
      </c>
      <c r="AW1783" s="14" t="s">
        <v>32</v>
      </c>
      <c r="AX1783" s="14" t="s">
        <v>77</v>
      </c>
      <c r="AY1783" s="255" t="s">
        <v>292</v>
      </c>
    </row>
    <row r="1784" s="14" customFormat="1">
      <c r="A1784" s="14"/>
      <c r="B1784" s="245"/>
      <c r="C1784" s="246"/>
      <c r="D1784" s="236" t="s">
        <v>301</v>
      </c>
      <c r="E1784" s="247" t="s">
        <v>1</v>
      </c>
      <c r="F1784" s="248" t="s">
        <v>2073</v>
      </c>
      <c r="G1784" s="246"/>
      <c r="H1784" s="249">
        <v>19</v>
      </c>
      <c r="I1784" s="250"/>
      <c r="J1784" s="246"/>
      <c r="K1784" s="246"/>
      <c r="L1784" s="251"/>
      <c r="M1784" s="252"/>
      <c r="N1784" s="253"/>
      <c r="O1784" s="253"/>
      <c r="P1784" s="253"/>
      <c r="Q1784" s="253"/>
      <c r="R1784" s="253"/>
      <c r="S1784" s="253"/>
      <c r="T1784" s="254"/>
      <c r="U1784" s="14"/>
      <c r="V1784" s="14"/>
      <c r="W1784" s="14"/>
      <c r="X1784" s="14"/>
      <c r="Y1784" s="14"/>
      <c r="Z1784" s="14"/>
      <c r="AA1784" s="14"/>
      <c r="AB1784" s="14"/>
      <c r="AC1784" s="14"/>
      <c r="AD1784" s="14"/>
      <c r="AE1784" s="14"/>
      <c r="AT1784" s="255" t="s">
        <v>301</v>
      </c>
      <c r="AU1784" s="255" t="s">
        <v>120</v>
      </c>
      <c r="AV1784" s="14" t="s">
        <v>120</v>
      </c>
      <c r="AW1784" s="14" t="s">
        <v>32</v>
      </c>
      <c r="AX1784" s="14" t="s">
        <v>77</v>
      </c>
      <c r="AY1784" s="255" t="s">
        <v>292</v>
      </c>
    </row>
    <row r="1785" s="14" customFormat="1">
      <c r="A1785" s="14"/>
      <c r="B1785" s="245"/>
      <c r="C1785" s="246"/>
      <c r="D1785" s="236" t="s">
        <v>301</v>
      </c>
      <c r="E1785" s="247" t="s">
        <v>1</v>
      </c>
      <c r="F1785" s="248" t="s">
        <v>2074</v>
      </c>
      <c r="G1785" s="246"/>
      <c r="H1785" s="249">
        <v>16</v>
      </c>
      <c r="I1785" s="250"/>
      <c r="J1785" s="246"/>
      <c r="K1785" s="246"/>
      <c r="L1785" s="251"/>
      <c r="M1785" s="252"/>
      <c r="N1785" s="253"/>
      <c r="O1785" s="253"/>
      <c r="P1785" s="253"/>
      <c r="Q1785" s="253"/>
      <c r="R1785" s="253"/>
      <c r="S1785" s="253"/>
      <c r="T1785" s="254"/>
      <c r="U1785" s="14"/>
      <c r="V1785" s="14"/>
      <c r="W1785" s="14"/>
      <c r="X1785" s="14"/>
      <c r="Y1785" s="14"/>
      <c r="Z1785" s="14"/>
      <c r="AA1785" s="14"/>
      <c r="AB1785" s="14"/>
      <c r="AC1785" s="14"/>
      <c r="AD1785" s="14"/>
      <c r="AE1785" s="14"/>
      <c r="AT1785" s="255" t="s">
        <v>301</v>
      </c>
      <c r="AU1785" s="255" t="s">
        <v>120</v>
      </c>
      <c r="AV1785" s="14" t="s">
        <v>120</v>
      </c>
      <c r="AW1785" s="14" t="s">
        <v>32</v>
      </c>
      <c r="AX1785" s="14" t="s">
        <v>77</v>
      </c>
      <c r="AY1785" s="255" t="s">
        <v>292</v>
      </c>
    </row>
    <row r="1786" s="14" customFormat="1">
      <c r="A1786" s="14"/>
      <c r="B1786" s="245"/>
      <c r="C1786" s="246"/>
      <c r="D1786" s="236" t="s">
        <v>301</v>
      </c>
      <c r="E1786" s="247" t="s">
        <v>1</v>
      </c>
      <c r="F1786" s="248" t="s">
        <v>2075</v>
      </c>
      <c r="G1786" s="246"/>
      <c r="H1786" s="249">
        <v>16.600000000000001</v>
      </c>
      <c r="I1786" s="250"/>
      <c r="J1786" s="246"/>
      <c r="K1786" s="246"/>
      <c r="L1786" s="251"/>
      <c r="M1786" s="252"/>
      <c r="N1786" s="253"/>
      <c r="O1786" s="253"/>
      <c r="P1786" s="253"/>
      <c r="Q1786" s="253"/>
      <c r="R1786" s="253"/>
      <c r="S1786" s="253"/>
      <c r="T1786" s="254"/>
      <c r="U1786" s="14"/>
      <c r="V1786" s="14"/>
      <c r="W1786" s="14"/>
      <c r="X1786" s="14"/>
      <c r="Y1786" s="14"/>
      <c r="Z1786" s="14"/>
      <c r="AA1786" s="14"/>
      <c r="AB1786" s="14"/>
      <c r="AC1786" s="14"/>
      <c r="AD1786" s="14"/>
      <c r="AE1786" s="14"/>
      <c r="AT1786" s="255" t="s">
        <v>301</v>
      </c>
      <c r="AU1786" s="255" t="s">
        <v>120</v>
      </c>
      <c r="AV1786" s="14" t="s">
        <v>120</v>
      </c>
      <c r="AW1786" s="14" t="s">
        <v>32</v>
      </c>
      <c r="AX1786" s="14" t="s">
        <v>77</v>
      </c>
      <c r="AY1786" s="255" t="s">
        <v>292</v>
      </c>
    </row>
    <row r="1787" s="14" customFormat="1">
      <c r="A1787" s="14"/>
      <c r="B1787" s="245"/>
      <c r="C1787" s="246"/>
      <c r="D1787" s="236" t="s">
        <v>301</v>
      </c>
      <c r="E1787" s="247" t="s">
        <v>1</v>
      </c>
      <c r="F1787" s="248" t="s">
        <v>2076</v>
      </c>
      <c r="G1787" s="246"/>
      <c r="H1787" s="249">
        <v>2.4500000000000002</v>
      </c>
      <c r="I1787" s="250"/>
      <c r="J1787" s="246"/>
      <c r="K1787" s="246"/>
      <c r="L1787" s="251"/>
      <c r="M1787" s="252"/>
      <c r="N1787" s="253"/>
      <c r="O1787" s="253"/>
      <c r="P1787" s="253"/>
      <c r="Q1787" s="253"/>
      <c r="R1787" s="253"/>
      <c r="S1787" s="253"/>
      <c r="T1787" s="25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T1787" s="255" t="s">
        <v>301</v>
      </c>
      <c r="AU1787" s="255" t="s">
        <v>120</v>
      </c>
      <c r="AV1787" s="14" t="s">
        <v>120</v>
      </c>
      <c r="AW1787" s="14" t="s">
        <v>32</v>
      </c>
      <c r="AX1787" s="14" t="s">
        <v>77</v>
      </c>
      <c r="AY1787" s="255" t="s">
        <v>292</v>
      </c>
    </row>
    <row r="1788" s="15" customFormat="1">
      <c r="A1788" s="15"/>
      <c r="B1788" s="256"/>
      <c r="C1788" s="257"/>
      <c r="D1788" s="236" t="s">
        <v>301</v>
      </c>
      <c r="E1788" s="258" t="s">
        <v>1</v>
      </c>
      <c r="F1788" s="259" t="s">
        <v>304</v>
      </c>
      <c r="G1788" s="257"/>
      <c r="H1788" s="260">
        <v>502.61000000000001</v>
      </c>
      <c r="I1788" s="261"/>
      <c r="J1788" s="257"/>
      <c r="K1788" s="257"/>
      <c r="L1788" s="262"/>
      <c r="M1788" s="263"/>
      <c r="N1788" s="264"/>
      <c r="O1788" s="264"/>
      <c r="P1788" s="264"/>
      <c r="Q1788" s="264"/>
      <c r="R1788" s="264"/>
      <c r="S1788" s="264"/>
      <c r="T1788" s="265"/>
      <c r="U1788" s="15"/>
      <c r="V1788" s="15"/>
      <c r="W1788" s="15"/>
      <c r="X1788" s="15"/>
      <c r="Y1788" s="15"/>
      <c r="Z1788" s="15"/>
      <c r="AA1788" s="15"/>
      <c r="AB1788" s="15"/>
      <c r="AC1788" s="15"/>
      <c r="AD1788" s="15"/>
      <c r="AE1788" s="15"/>
      <c r="AT1788" s="266" t="s">
        <v>301</v>
      </c>
      <c r="AU1788" s="266" t="s">
        <v>120</v>
      </c>
      <c r="AV1788" s="15" t="s">
        <v>299</v>
      </c>
      <c r="AW1788" s="15" t="s">
        <v>32</v>
      </c>
      <c r="AX1788" s="15" t="s">
        <v>85</v>
      </c>
      <c r="AY1788" s="266" t="s">
        <v>292</v>
      </c>
    </row>
    <row r="1789" s="2" customFormat="1" ht="24.15" customHeight="1">
      <c r="A1789" s="39"/>
      <c r="B1789" s="40"/>
      <c r="C1789" s="221" t="s">
        <v>2125</v>
      </c>
      <c r="D1789" s="221" t="s">
        <v>294</v>
      </c>
      <c r="E1789" s="222" t="s">
        <v>2126</v>
      </c>
      <c r="F1789" s="223" t="s">
        <v>2127</v>
      </c>
      <c r="G1789" s="224" t="s">
        <v>581</v>
      </c>
      <c r="H1789" s="225">
        <v>35</v>
      </c>
      <c r="I1789" s="226"/>
      <c r="J1789" s="227">
        <f>ROUND(I1789*H1789,2)</f>
        <v>0</v>
      </c>
      <c r="K1789" s="223" t="s">
        <v>298</v>
      </c>
      <c r="L1789" s="45"/>
      <c r="M1789" s="228" t="s">
        <v>1</v>
      </c>
      <c r="N1789" s="229" t="s">
        <v>43</v>
      </c>
      <c r="O1789" s="92"/>
      <c r="P1789" s="230">
        <f>O1789*H1789</f>
        <v>0</v>
      </c>
      <c r="Q1789" s="230">
        <v>3.0000000000000001E-05</v>
      </c>
      <c r="R1789" s="230">
        <f>Q1789*H1789</f>
        <v>0.0010499999999999999</v>
      </c>
      <c r="S1789" s="230">
        <v>0</v>
      </c>
      <c r="T1789" s="231">
        <f>S1789*H1789</f>
        <v>0</v>
      </c>
      <c r="U1789" s="39"/>
      <c r="V1789" s="39"/>
      <c r="W1789" s="39"/>
      <c r="X1789" s="39"/>
      <c r="Y1789" s="39"/>
      <c r="Z1789" s="39"/>
      <c r="AA1789" s="39"/>
      <c r="AB1789" s="39"/>
      <c r="AC1789" s="39"/>
      <c r="AD1789" s="39"/>
      <c r="AE1789" s="39"/>
      <c r="AR1789" s="232" t="s">
        <v>438</v>
      </c>
      <c r="AT1789" s="232" t="s">
        <v>294</v>
      </c>
      <c r="AU1789" s="232" t="s">
        <v>120</v>
      </c>
      <c r="AY1789" s="18" t="s">
        <v>292</v>
      </c>
      <c r="BE1789" s="233">
        <f>IF(N1789="základní",J1789,0)</f>
        <v>0</v>
      </c>
      <c r="BF1789" s="233">
        <f>IF(N1789="snížená",J1789,0)</f>
        <v>0</v>
      </c>
      <c r="BG1789" s="233">
        <f>IF(N1789="zákl. přenesená",J1789,0)</f>
        <v>0</v>
      </c>
      <c r="BH1789" s="233">
        <f>IF(N1789="sníž. přenesená",J1789,0)</f>
        <v>0</v>
      </c>
      <c r="BI1789" s="233">
        <f>IF(N1789="nulová",J1789,0)</f>
        <v>0</v>
      </c>
      <c r="BJ1789" s="18" t="s">
        <v>120</v>
      </c>
      <c r="BK1789" s="233">
        <f>ROUND(I1789*H1789,2)</f>
        <v>0</v>
      </c>
      <c r="BL1789" s="18" t="s">
        <v>438</v>
      </c>
      <c r="BM1789" s="232" t="s">
        <v>2128</v>
      </c>
    </row>
    <row r="1790" s="13" customFormat="1">
      <c r="A1790" s="13"/>
      <c r="B1790" s="234"/>
      <c r="C1790" s="235"/>
      <c r="D1790" s="236" t="s">
        <v>301</v>
      </c>
      <c r="E1790" s="237" t="s">
        <v>1</v>
      </c>
      <c r="F1790" s="238" t="s">
        <v>2129</v>
      </c>
      <c r="G1790" s="235"/>
      <c r="H1790" s="237" t="s">
        <v>1</v>
      </c>
      <c r="I1790" s="239"/>
      <c r="J1790" s="235"/>
      <c r="K1790" s="235"/>
      <c r="L1790" s="240"/>
      <c r="M1790" s="241"/>
      <c r="N1790" s="242"/>
      <c r="O1790" s="242"/>
      <c r="P1790" s="242"/>
      <c r="Q1790" s="242"/>
      <c r="R1790" s="242"/>
      <c r="S1790" s="242"/>
      <c r="T1790" s="243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244" t="s">
        <v>301</v>
      </c>
      <c r="AU1790" s="244" t="s">
        <v>120</v>
      </c>
      <c r="AV1790" s="13" t="s">
        <v>85</v>
      </c>
      <c r="AW1790" s="13" t="s">
        <v>32</v>
      </c>
      <c r="AX1790" s="13" t="s">
        <v>77</v>
      </c>
      <c r="AY1790" s="244" t="s">
        <v>292</v>
      </c>
    </row>
    <row r="1791" s="14" customFormat="1">
      <c r="A1791" s="14"/>
      <c r="B1791" s="245"/>
      <c r="C1791" s="246"/>
      <c r="D1791" s="236" t="s">
        <v>301</v>
      </c>
      <c r="E1791" s="247" t="s">
        <v>1</v>
      </c>
      <c r="F1791" s="248" t="s">
        <v>2130</v>
      </c>
      <c r="G1791" s="246"/>
      <c r="H1791" s="249">
        <v>35</v>
      </c>
      <c r="I1791" s="250"/>
      <c r="J1791" s="246"/>
      <c r="K1791" s="246"/>
      <c r="L1791" s="251"/>
      <c r="M1791" s="252"/>
      <c r="N1791" s="253"/>
      <c r="O1791" s="253"/>
      <c r="P1791" s="253"/>
      <c r="Q1791" s="253"/>
      <c r="R1791" s="253"/>
      <c r="S1791" s="253"/>
      <c r="T1791" s="254"/>
      <c r="U1791" s="14"/>
      <c r="V1791" s="14"/>
      <c r="W1791" s="14"/>
      <c r="X1791" s="14"/>
      <c r="Y1791" s="14"/>
      <c r="Z1791" s="14"/>
      <c r="AA1791" s="14"/>
      <c r="AB1791" s="14"/>
      <c r="AC1791" s="14"/>
      <c r="AD1791" s="14"/>
      <c r="AE1791" s="14"/>
      <c r="AT1791" s="255" t="s">
        <v>301</v>
      </c>
      <c r="AU1791" s="255" t="s">
        <v>120</v>
      </c>
      <c r="AV1791" s="14" t="s">
        <v>120</v>
      </c>
      <c r="AW1791" s="14" t="s">
        <v>32</v>
      </c>
      <c r="AX1791" s="14" t="s">
        <v>85</v>
      </c>
      <c r="AY1791" s="255" t="s">
        <v>292</v>
      </c>
    </row>
    <row r="1792" s="2" customFormat="1" ht="24.15" customHeight="1">
      <c r="A1792" s="39"/>
      <c r="B1792" s="40"/>
      <c r="C1792" s="278" t="s">
        <v>2131</v>
      </c>
      <c r="D1792" s="278" t="s">
        <v>626</v>
      </c>
      <c r="E1792" s="279" t="s">
        <v>2132</v>
      </c>
      <c r="F1792" s="280" t="s">
        <v>2133</v>
      </c>
      <c r="G1792" s="281" t="s">
        <v>581</v>
      </c>
      <c r="H1792" s="282">
        <v>35</v>
      </c>
      <c r="I1792" s="283"/>
      <c r="J1792" s="284">
        <f>ROUND(I1792*H1792,2)</f>
        <v>0</v>
      </c>
      <c r="K1792" s="280" t="s">
        <v>298</v>
      </c>
      <c r="L1792" s="285"/>
      <c r="M1792" s="286" t="s">
        <v>1</v>
      </c>
      <c r="N1792" s="287" t="s">
        <v>43</v>
      </c>
      <c r="O1792" s="92"/>
      <c r="P1792" s="230">
        <f>O1792*H1792</f>
        <v>0</v>
      </c>
      <c r="Q1792" s="230">
        <v>0.0022000000000000001</v>
      </c>
      <c r="R1792" s="230">
        <f>Q1792*H1792</f>
        <v>0.076999999999999999</v>
      </c>
      <c r="S1792" s="230">
        <v>0</v>
      </c>
      <c r="T1792" s="231">
        <f>S1792*H1792</f>
        <v>0</v>
      </c>
      <c r="U1792" s="39"/>
      <c r="V1792" s="39"/>
      <c r="W1792" s="39"/>
      <c r="X1792" s="39"/>
      <c r="Y1792" s="39"/>
      <c r="Z1792" s="39"/>
      <c r="AA1792" s="39"/>
      <c r="AB1792" s="39"/>
      <c r="AC1792" s="39"/>
      <c r="AD1792" s="39"/>
      <c r="AE1792" s="39"/>
      <c r="AR1792" s="232" t="s">
        <v>573</v>
      </c>
      <c r="AT1792" s="232" t="s">
        <v>626</v>
      </c>
      <c r="AU1792" s="232" t="s">
        <v>120</v>
      </c>
      <c r="AY1792" s="18" t="s">
        <v>292</v>
      </c>
      <c r="BE1792" s="233">
        <f>IF(N1792="základní",J1792,0)</f>
        <v>0</v>
      </c>
      <c r="BF1792" s="233">
        <f>IF(N1792="snížená",J1792,0)</f>
        <v>0</v>
      </c>
      <c r="BG1792" s="233">
        <f>IF(N1792="zákl. přenesená",J1792,0)</f>
        <v>0</v>
      </c>
      <c r="BH1792" s="233">
        <f>IF(N1792="sníž. přenesená",J1792,0)</f>
        <v>0</v>
      </c>
      <c r="BI1792" s="233">
        <f>IF(N1792="nulová",J1792,0)</f>
        <v>0</v>
      </c>
      <c r="BJ1792" s="18" t="s">
        <v>120</v>
      </c>
      <c r="BK1792" s="233">
        <f>ROUND(I1792*H1792,2)</f>
        <v>0</v>
      </c>
      <c r="BL1792" s="18" t="s">
        <v>438</v>
      </c>
      <c r="BM1792" s="232" t="s">
        <v>2134</v>
      </c>
    </row>
    <row r="1793" s="2" customFormat="1" ht="37.8" customHeight="1">
      <c r="A1793" s="39"/>
      <c r="B1793" s="40"/>
      <c r="C1793" s="221" t="s">
        <v>2135</v>
      </c>
      <c r="D1793" s="221" t="s">
        <v>294</v>
      </c>
      <c r="E1793" s="222" t="s">
        <v>2136</v>
      </c>
      <c r="F1793" s="223" t="s">
        <v>2137</v>
      </c>
      <c r="G1793" s="224" t="s">
        <v>407</v>
      </c>
      <c r="H1793" s="225">
        <v>109.2</v>
      </c>
      <c r="I1793" s="226"/>
      <c r="J1793" s="227">
        <f>ROUND(I1793*H1793,2)</f>
        <v>0</v>
      </c>
      <c r="K1793" s="223" t="s">
        <v>298</v>
      </c>
      <c r="L1793" s="45"/>
      <c r="M1793" s="228" t="s">
        <v>1</v>
      </c>
      <c r="N1793" s="229" t="s">
        <v>43</v>
      </c>
      <c r="O1793" s="92"/>
      <c r="P1793" s="230">
        <f>O1793*H1793</f>
        <v>0</v>
      </c>
      <c r="Q1793" s="230">
        <v>0.016660000000000001</v>
      </c>
      <c r="R1793" s="230">
        <f>Q1793*H1793</f>
        <v>1.8192720000000002</v>
      </c>
      <c r="S1793" s="230">
        <v>0</v>
      </c>
      <c r="T1793" s="231">
        <f>S1793*H1793</f>
        <v>0</v>
      </c>
      <c r="U1793" s="39"/>
      <c r="V1793" s="39"/>
      <c r="W1793" s="39"/>
      <c r="X1793" s="39"/>
      <c r="Y1793" s="39"/>
      <c r="Z1793" s="39"/>
      <c r="AA1793" s="39"/>
      <c r="AB1793" s="39"/>
      <c r="AC1793" s="39"/>
      <c r="AD1793" s="39"/>
      <c r="AE1793" s="39"/>
      <c r="AR1793" s="232" t="s">
        <v>438</v>
      </c>
      <c r="AT1793" s="232" t="s">
        <v>294</v>
      </c>
      <c r="AU1793" s="232" t="s">
        <v>120</v>
      </c>
      <c r="AY1793" s="18" t="s">
        <v>292</v>
      </c>
      <c r="BE1793" s="233">
        <f>IF(N1793="základní",J1793,0)</f>
        <v>0</v>
      </c>
      <c r="BF1793" s="233">
        <f>IF(N1793="snížená",J1793,0)</f>
        <v>0</v>
      </c>
      <c r="BG1793" s="233">
        <f>IF(N1793="zákl. přenesená",J1793,0)</f>
        <v>0</v>
      </c>
      <c r="BH1793" s="233">
        <f>IF(N1793="sníž. přenesená",J1793,0)</f>
        <v>0</v>
      </c>
      <c r="BI1793" s="233">
        <f>IF(N1793="nulová",J1793,0)</f>
        <v>0</v>
      </c>
      <c r="BJ1793" s="18" t="s">
        <v>120</v>
      </c>
      <c r="BK1793" s="233">
        <f>ROUND(I1793*H1793,2)</f>
        <v>0</v>
      </c>
      <c r="BL1793" s="18" t="s">
        <v>438</v>
      </c>
      <c r="BM1793" s="232" t="s">
        <v>2138</v>
      </c>
    </row>
    <row r="1794" s="13" customFormat="1">
      <c r="A1794" s="13"/>
      <c r="B1794" s="234"/>
      <c r="C1794" s="235"/>
      <c r="D1794" s="236" t="s">
        <v>301</v>
      </c>
      <c r="E1794" s="237" t="s">
        <v>1</v>
      </c>
      <c r="F1794" s="238" t="s">
        <v>1221</v>
      </c>
      <c r="G1794" s="235"/>
      <c r="H1794" s="237" t="s">
        <v>1</v>
      </c>
      <c r="I1794" s="239"/>
      <c r="J1794" s="235"/>
      <c r="K1794" s="235"/>
      <c r="L1794" s="240"/>
      <c r="M1794" s="241"/>
      <c r="N1794" s="242"/>
      <c r="O1794" s="242"/>
      <c r="P1794" s="242"/>
      <c r="Q1794" s="242"/>
      <c r="R1794" s="242"/>
      <c r="S1794" s="242"/>
      <c r="T1794" s="243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T1794" s="244" t="s">
        <v>301</v>
      </c>
      <c r="AU1794" s="244" t="s">
        <v>120</v>
      </c>
      <c r="AV1794" s="13" t="s">
        <v>85</v>
      </c>
      <c r="AW1794" s="13" t="s">
        <v>32</v>
      </c>
      <c r="AX1794" s="13" t="s">
        <v>77</v>
      </c>
      <c r="AY1794" s="244" t="s">
        <v>292</v>
      </c>
    </row>
    <row r="1795" s="14" customFormat="1">
      <c r="A1795" s="14"/>
      <c r="B1795" s="245"/>
      <c r="C1795" s="246"/>
      <c r="D1795" s="236" t="s">
        <v>301</v>
      </c>
      <c r="E1795" s="247" t="s">
        <v>1</v>
      </c>
      <c r="F1795" s="248" t="s">
        <v>1222</v>
      </c>
      <c r="G1795" s="246"/>
      <c r="H1795" s="249">
        <v>48</v>
      </c>
      <c r="I1795" s="250"/>
      <c r="J1795" s="246"/>
      <c r="K1795" s="246"/>
      <c r="L1795" s="251"/>
      <c r="M1795" s="252"/>
      <c r="N1795" s="253"/>
      <c r="O1795" s="253"/>
      <c r="P1795" s="253"/>
      <c r="Q1795" s="253"/>
      <c r="R1795" s="253"/>
      <c r="S1795" s="253"/>
      <c r="T1795" s="254"/>
      <c r="U1795" s="14"/>
      <c r="V1795" s="14"/>
      <c r="W1795" s="14"/>
      <c r="X1795" s="14"/>
      <c r="Y1795" s="14"/>
      <c r="Z1795" s="14"/>
      <c r="AA1795" s="14"/>
      <c r="AB1795" s="14"/>
      <c r="AC1795" s="14"/>
      <c r="AD1795" s="14"/>
      <c r="AE1795" s="14"/>
      <c r="AT1795" s="255" t="s">
        <v>301</v>
      </c>
      <c r="AU1795" s="255" t="s">
        <v>120</v>
      </c>
      <c r="AV1795" s="14" t="s">
        <v>120</v>
      </c>
      <c r="AW1795" s="14" t="s">
        <v>32</v>
      </c>
      <c r="AX1795" s="14" t="s">
        <v>77</v>
      </c>
      <c r="AY1795" s="255" t="s">
        <v>292</v>
      </c>
    </row>
    <row r="1796" s="13" customFormat="1">
      <c r="A1796" s="13"/>
      <c r="B1796" s="234"/>
      <c r="C1796" s="235"/>
      <c r="D1796" s="236" t="s">
        <v>301</v>
      </c>
      <c r="E1796" s="237" t="s">
        <v>1</v>
      </c>
      <c r="F1796" s="238" t="s">
        <v>1223</v>
      </c>
      <c r="G1796" s="235"/>
      <c r="H1796" s="237" t="s">
        <v>1</v>
      </c>
      <c r="I1796" s="239"/>
      <c r="J1796" s="235"/>
      <c r="K1796" s="235"/>
      <c r="L1796" s="240"/>
      <c r="M1796" s="241"/>
      <c r="N1796" s="242"/>
      <c r="O1796" s="242"/>
      <c r="P1796" s="242"/>
      <c r="Q1796" s="242"/>
      <c r="R1796" s="242"/>
      <c r="S1796" s="242"/>
      <c r="T1796" s="243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T1796" s="244" t="s">
        <v>301</v>
      </c>
      <c r="AU1796" s="244" t="s">
        <v>120</v>
      </c>
      <c r="AV1796" s="13" t="s">
        <v>85</v>
      </c>
      <c r="AW1796" s="13" t="s">
        <v>32</v>
      </c>
      <c r="AX1796" s="13" t="s">
        <v>77</v>
      </c>
      <c r="AY1796" s="244" t="s">
        <v>292</v>
      </c>
    </row>
    <row r="1797" s="14" customFormat="1">
      <c r="A1797" s="14"/>
      <c r="B1797" s="245"/>
      <c r="C1797" s="246"/>
      <c r="D1797" s="236" t="s">
        <v>301</v>
      </c>
      <c r="E1797" s="247" t="s">
        <v>1</v>
      </c>
      <c r="F1797" s="248" t="s">
        <v>1224</v>
      </c>
      <c r="G1797" s="246"/>
      <c r="H1797" s="249">
        <v>54.399999999999999</v>
      </c>
      <c r="I1797" s="250"/>
      <c r="J1797" s="246"/>
      <c r="K1797" s="246"/>
      <c r="L1797" s="251"/>
      <c r="M1797" s="252"/>
      <c r="N1797" s="253"/>
      <c r="O1797" s="253"/>
      <c r="P1797" s="253"/>
      <c r="Q1797" s="253"/>
      <c r="R1797" s="253"/>
      <c r="S1797" s="253"/>
      <c r="T1797" s="254"/>
      <c r="U1797" s="14"/>
      <c r="V1797" s="14"/>
      <c r="W1797" s="14"/>
      <c r="X1797" s="14"/>
      <c r="Y1797" s="14"/>
      <c r="Z1797" s="14"/>
      <c r="AA1797" s="14"/>
      <c r="AB1797" s="14"/>
      <c r="AC1797" s="14"/>
      <c r="AD1797" s="14"/>
      <c r="AE1797" s="14"/>
      <c r="AT1797" s="255" t="s">
        <v>301</v>
      </c>
      <c r="AU1797" s="255" t="s">
        <v>120</v>
      </c>
      <c r="AV1797" s="14" t="s">
        <v>120</v>
      </c>
      <c r="AW1797" s="14" t="s">
        <v>32</v>
      </c>
      <c r="AX1797" s="14" t="s">
        <v>77</v>
      </c>
      <c r="AY1797" s="255" t="s">
        <v>292</v>
      </c>
    </row>
    <row r="1798" s="13" customFormat="1">
      <c r="A1798" s="13"/>
      <c r="B1798" s="234"/>
      <c r="C1798" s="235"/>
      <c r="D1798" s="236" t="s">
        <v>301</v>
      </c>
      <c r="E1798" s="237" t="s">
        <v>1</v>
      </c>
      <c r="F1798" s="238" t="s">
        <v>1225</v>
      </c>
      <c r="G1798" s="235"/>
      <c r="H1798" s="237" t="s">
        <v>1</v>
      </c>
      <c r="I1798" s="239"/>
      <c r="J1798" s="235"/>
      <c r="K1798" s="235"/>
      <c r="L1798" s="240"/>
      <c r="M1798" s="241"/>
      <c r="N1798" s="242"/>
      <c r="O1798" s="242"/>
      <c r="P1798" s="242"/>
      <c r="Q1798" s="242"/>
      <c r="R1798" s="242"/>
      <c r="S1798" s="242"/>
      <c r="T1798" s="243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T1798" s="244" t="s">
        <v>301</v>
      </c>
      <c r="AU1798" s="244" t="s">
        <v>120</v>
      </c>
      <c r="AV1798" s="13" t="s">
        <v>85</v>
      </c>
      <c r="AW1798" s="13" t="s">
        <v>32</v>
      </c>
      <c r="AX1798" s="13" t="s">
        <v>77</v>
      </c>
      <c r="AY1798" s="244" t="s">
        <v>292</v>
      </c>
    </row>
    <row r="1799" s="14" customFormat="1">
      <c r="A1799" s="14"/>
      <c r="B1799" s="245"/>
      <c r="C1799" s="246"/>
      <c r="D1799" s="236" t="s">
        <v>301</v>
      </c>
      <c r="E1799" s="247" t="s">
        <v>1</v>
      </c>
      <c r="F1799" s="248" t="s">
        <v>1226</v>
      </c>
      <c r="G1799" s="246"/>
      <c r="H1799" s="249">
        <v>6.7999999999999998</v>
      </c>
      <c r="I1799" s="250"/>
      <c r="J1799" s="246"/>
      <c r="K1799" s="246"/>
      <c r="L1799" s="251"/>
      <c r="M1799" s="252"/>
      <c r="N1799" s="253"/>
      <c r="O1799" s="253"/>
      <c r="P1799" s="253"/>
      <c r="Q1799" s="253"/>
      <c r="R1799" s="253"/>
      <c r="S1799" s="253"/>
      <c r="T1799" s="254"/>
      <c r="U1799" s="14"/>
      <c r="V1799" s="14"/>
      <c r="W1799" s="14"/>
      <c r="X1799" s="14"/>
      <c r="Y1799" s="14"/>
      <c r="Z1799" s="14"/>
      <c r="AA1799" s="14"/>
      <c r="AB1799" s="14"/>
      <c r="AC1799" s="14"/>
      <c r="AD1799" s="14"/>
      <c r="AE1799" s="14"/>
      <c r="AT1799" s="255" t="s">
        <v>301</v>
      </c>
      <c r="AU1799" s="255" t="s">
        <v>120</v>
      </c>
      <c r="AV1799" s="14" t="s">
        <v>120</v>
      </c>
      <c r="AW1799" s="14" t="s">
        <v>32</v>
      </c>
      <c r="AX1799" s="14" t="s">
        <v>77</v>
      </c>
      <c r="AY1799" s="255" t="s">
        <v>292</v>
      </c>
    </row>
    <row r="1800" s="15" customFormat="1">
      <c r="A1800" s="15"/>
      <c r="B1800" s="256"/>
      <c r="C1800" s="257"/>
      <c r="D1800" s="236" t="s">
        <v>301</v>
      </c>
      <c r="E1800" s="258" t="s">
        <v>1</v>
      </c>
      <c r="F1800" s="259" t="s">
        <v>304</v>
      </c>
      <c r="G1800" s="257"/>
      <c r="H1800" s="260">
        <v>109.2</v>
      </c>
      <c r="I1800" s="261"/>
      <c r="J1800" s="257"/>
      <c r="K1800" s="257"/>
      <c r="L1800" s="262"/>
      <c r="M1800" s="263"/>
      <c r="N1800" s="264"/>
      <c r="O1800" s="264"/>
      <c r="P1800" s="264"/>
      <c r="Q1800" s="264"/>
      <c r="R1800" s="264"/>
      <c r="S1800" s="264"/>
      <c r="T1800" s="26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T1800" s="266" t="s">
        <v>301</v>
      </c>
      <c r="AU1800" s="266" t="s">
        <v>120</v>
      </c>
      <c r="AV1800" s="15" t="s">
        <v>299</v>
      </c>
      <c r="AW1800" s="15" t="s">
        <v>32</v>
      </c>
      <c r="AX1800" s="15" t="s">
        <v>85</v>
      </c>
      <c r="AY1800" s="266" t="s">
        <v>292</v>
      </c>
    </row>
    <row r="1801" s="2" customFormat="1" ht="24.15" customHeight="1">
      <c r="A1801" s="39"/>
      <c r="B1801" s="40"/>
      <c r="C1801" s="221" t="s">
        <v>2139</v>
      </c>
      <c r="D1801" s="221" t="s">
        <v>294</v>
      </c>
      <c r="E1801" s="222" t="s">
        <v>2140</v>
      </c>
      <c r="F1801" s="223" t="s">
        <v>2141</v>
      </c>
      <c r="G1801" s="224" t="s">
        <v>297</v>
      </c>
      <c r="H1801" s="225">
        <v>9.8000000000000007</v>
      </c>
      <c r="I1801" s="226"/>
      <c r="J1801" s="227">
        <f>ROUND(I1801*H1801,2)</f>
        <v>0</v>
      </c>
      <c r="K1801" s="223" t="s">
        <v>298</v>
      </c>
      <c r="L1801" s="45"/>
      <c r="M1801" s="228" t="s">
        <v>1</v>
      </c>
      <c r="N1801" s="229" t="s">
        <v>43</v>
      </c>
      <c r="O1801" s="92"/>
      <c r="P1801" s="230">
        <f>O1801*H1801</f>
        <v>0</v>
      </c>
      <c r="Q1801" s="230">
        <v>0.054010000000000002</v>
      </c>
      <c r="R1801" s="230">
        <f>Q1801*H1801</f>
        <v>0.52929800000000005</v>
      </c>
      <c r="S1801" s="230">
        <v>0</v>
      </c>
      <c r="T1801" s="231">
        <f>S1801*H1801</f>
        <v>0</v>
      </c>
      <c r="U1801" s="39"/>
      <c r="V1801" s="39"/>
      <c r="W1801" s="39"/>
      <c r="X1801" s="39"/>
      <c r="Y1801" s="39"/>
      <c r="Z1801" s="39"/>
      <c r="AA1801" s="39"/>
      <c r="AB1801" s="39"/>
      <c r="AC1801" s="39"/>
      <c r="AD1801" s="39"/>
      <c r="AE1801" s="39"/>
      <c r="AR1801" s="232" t="s">
        <v>438</v>
      </c>
      <c r="AT1801" s="232" t="s">
        <v>294</v>
      </c>
      <c r="AU1801" s="232" t="s">
        <v>120</v>
      </c>
      <c r="AY1801" s="18" t="s">
        <v>292</v>
      </c>
      <c r="BE1801" s="233">
        <f>IF(N1801="základní",J1801,0)</f>
        <v>0</v>
      </c>
      <c r="BF1801" s="233">
        <f>IF(N1801="snížená",J1801,0)</f>
        <v>0</v>
      </c>
      <c r="BG1801" s="233">
        <f>IF(N1801="zákl. přenesená",J1801,0)</f>
        <v>0</v>
      </c>
      <c r="BH1801" s="233">
        <f>IF(N1801="sníž. přenesená",J1801,0)</f>
        <v>0</v>
      </c>
      <c r="BI1801" s="233">
        <f>IF(N1801="nulová",J1801,0)</f>
        <v>0</v>
      </c>
      <c r="BJ1801" s="18" t="s">
        <v>120</v>
      </c>
      <c r="BK1801" s="233">
        <f>ROUND(I1801*H1801,2)</f>
        <v>0</v>
      </c>
      <c r="BL1801" s="18" t="s">
        <v>438</v>
      </c>
      <c r="BM1801" s="232" t="s">
        <v>2142</v>
      </c>
    </row>
    <row r="1802" s="13" customFormat="1">
      <c r="A1802" s="13"/>
      <c r="B1802" s="234"/>
      <c r="C1802" s="235"/>
      <c r="D1802" s="236" t="s">
        <v>301</v>
      </c>
      <c r="E1802" s="237" t="s">
        <v>1</v>
      </c>
      <c r="F1802" s="238" t="s">
        <v>2143</v>
      </c>
      <c r="G1802" s="235"/>
      <c r="H1802" s="237" t="s">
        <v>1</v>
      </c>
      <c r="I1802" s="239"/>
      <c r="J1802" s="235"/>
      <c r="K1802" s="235"/>
      <c r="L1802" s="240"/>
      <c r="M1802" s="241"/>
      <c r="N1802" s="242"/>
      <c r="O1802" s="242"/>
      <c r="P1802" s="242"/>
      <c r="Q1802" s="242"/>
      <c r="R1802" s="242"/>
      <c r="S1802" s="242"/>
      <c r="T1802" s="243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44" t="s">
        <v>301</v>
      </c>
      <c r="AU1802" s="244" t="s">
        <v>120</v>
      </c>
      <c r="AV1802" s="13" t="s">
        <v>85</v>
      </c>
      <c r="AW1802" s="13" t="s">
        <v>32</v>
      </c>
      <c r="AX1802" s="13" t="s">
        <v>77</v>
      </c>
      <c r="AY1802" s="244" t="s">
        <v>292</v>
      </c>
    </row>
    <row r="1803" s="14" customFormat="1">
      <c r="A1803" s="14"/>
      <c r="B1803" s="245"/>
      <c r="C1803" s="246"/>
      <c r="D1803" s="236" t="s">
        <v>301</v>
      </c>
      <c r="E1803" s="247" t="s">
        <v>1</v>
      </c>
      <c r="F1803" s="248" t="s">
        <v>2144</v>
      </c>
      <c r="G1803" s="246"/>
      <c r="H1803" s="249">
        <v>4</v>
      </c>
      <c r="I1803" s="250"/>
      <c r="J1803" s="246"/>
      <c r="K1803" s="246"/>
      <c r="L1803" s="251"/>
      <c r="M1803" s="252"/>
      <c r="N1803" s="253"/>
      <c r="O1803" s="253"/>
      <c r="P1803" s="253"/>
      <c r="Q1803" s="253"/>
      <c r="R1803" s="253"/>
      <c r="S1803" s="253"/>
      <c r="T1803" s="254"/>
      <c r="U1803" s="14"/>
      <c r="V1803" s="14"/>
      <c r="W1803" s="14"/>
      <c r="X1803" s="14"/>
      <c r="Y1803" s="14"/>
      <c r="Z1803" s="14"/>
      <c r="AA1803" s="14"/>
      <c r="AB1803" s="14"/>
      <c r="AC1803" s="14"/>
      <c r="AD1803" s="14"/>
      <c r="AE1803" s="14"/>
      <c r="AT1803" s="255" t="s">
        <v>301</v>
      </c>
      <c r="AU1803" s="255" t="s">
        <v>120</v>
      </c>
      <c r="AV1803" s="14" t="s">
        <v>120</v>
      </c>
      <c r="AW1803" s="14" t="s">
        <v>32</v>
      </c>
      <c r="AX1803" s="14" t="s">
        <v>77</v>
      </c>
      <c r="AY1803" s="255" t="s">
        <v>292</v>
      </c>
    </row>
    <row r="1804" s="14" customFormat="1">
      <c r="A1804" s="14"/>
      <c r="B1804" s="245"/>
      <c r="C1804" s="246"/>
      <c r="D1804" s="236" t="s">
        <v>301</v>
      </c>
      <c r="E1804" s="247" t="s">
        <v>1</v>
      </c>
      <c r="F1804" s="248" t="s">
        <v>2145</v>
      </c>
      <c r="G1804" s="246"/>
      <c r="H1804" s="249">
        <v>5.7999999999999998</v>
      </c>
      <c r="I1804" s="250"/>
      <c r="J1804" s="246"/>
      <c r="K1804" s="246"/>
      <c r="L1804" s="251"/>
      <c r="M1804" s="252"/>
      <c r="N1804" s="253"/>
      <c r="O1804" s="253"/>
      <c r="P1804" s="253"/>
      <c r="Q1804" s="253"/>
      <c r="R1804" s="253"/>
      <c r="S1804" s="253"/>
      <c r="T1804" s="254"/>
      <c r="U1804" s="14"/>
      <c r="V1804" s="14"/>
      <c r="W1804" s="14"/>
      <c r="X1804" s="14"/>
      <c r="Y1804" s="14"/>
      <c r="Z1804" s="14"/>
      <c r="AA1804" s="14"/>
      <c r="AB1804" s="14"/>
      <c r="AC1804" s="14"/>
      <c r="AD1804" s="14"/>
      <c r="AE1804" s="14"/>
      <c r="AT1804" s="255" t="s">
        <v>301</v>
      </c>
      <c r="AU1804" s="255" t="s">
        <v>120</v>
      </c>
      <c r="AV1804" s="14" t="s">
        <v>120</v>
      </c>
      <c r="AW1804" s="14" t="s">
        <v>32</v>
      </c>
      <c r="AX1804" s="14" t="s">
        <v>77</v>
      </c>
      <c r="AY1804" s="255" t="s">
        <v>292</v>
      </c>
    </row>
    <row r="1805" s="15" customFormat="1">
      <c r="A1805" s="15"/>
      <c r="B1805" s="256"/>
      <c r="C1805" s="257"/>
      <c r="D1805" s="236" t="s">
        <v>301</v>
      </c>
      <c r="E1805" s="258" t="s">
        <v>1</v>
      </c>
      <c r="F1805" s="259" t="s">
        <v>304</v>
      </c>
      <c r="G1805" s="257"/>
      <c r="H1805" s="260">
        <v>9.8000000000000007</v>
      </c>
      <c r="I1805" s="261"/>
      <c r="J1805" s="257"/>
      <c r="K1805" s="257"/>
      <c r="L1805" s="262"/>
      <c r="M1805" s="263"/>
      <c r="N1805" s="264"/>
      <c r="O1805" s="264"/>
      <c r="P1805" s="264"/>
      <c r="Q1805" s="264"/>
      <c r="R1805" s="264"/>
      <c r="S1805" s="264"/>
      <c r="T1805" s="265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T1805" s="266" t="s">
        <v>301</v>
      </c>
      <c r="AU1805" s="266" t="s">
        <v>120</v>
      </c>
      <c r="AV1805" s="15" t="s">
        <v>299</v>
      </c>
      <c r="AW1805" s="15" t="s">
        <v>32</v>
      </c>
      <c r="AX1805" s="15" t="s">
        <v>85</v>
      </c>
      <c r="AY1805" s="266" t="s">
        <v>292</v>
      </c>
    </row>
    <row r="1806" s="2" customFormat="1" ht="24.15" customHeight="1">
      <c r="A1806" s="39"/>
      <c r="B1806" s="40"/>
      <c r="C1806" s="221" t="s">
        <v>2146</v>
      </c>
      <c r="D1806" s="221" t="s">
        <v>294</v>
      </c>
      <c r="E1806" s="222" t="s">
        <v>2147</v>
      </c>
      <c r="F1806" s="223" t="s">
        <v>2148</v>
      </c>
      <c r="G1806" s="224" t="s">
        <v>581</v>
      </c>
      <c r="H1806" s="225">
        <v>3</v>
      </c>
      <c r="I1806" s="226"/>
      <c r="J1806" s="227">
        <f>ROUND(I1806*H1806,2)</f>
        <v>0</v>
      </c>
      <c r="K1806" s="223" t="s">
        <v>298</v>
      </c>
      <c r="L1806" s="45"/>
      <c r="M1806" s="228" t="s">
        <v>1</v>
      </c>
      <c r="N1806" s="229" t="s">
        <v>43</v>
      </c>
      <c r="O1806" s="92"/>
      <c r="P1806" s="230">
        <f>O1806*H1806</f>
        <v>0</v>
      </c>
      <c r="Q1806" s="230">
        <v>0.054149999999999997</v>
      </c>
      <c r="R1806" s="230">
        <f>Q1806*H1806</f>
        <v>0.16244999999999998</v>
      </c>
      <c r="S1806" s="230">
        <v>0</v>
      </c>
      <c r="T1806" s="231">
        <f>S1806*H1806</f>
        <v>0</v>
      </c>
      <c r="U1806" s="39"/>
      <c r="V1806" s="39"/>
      <c r="W1806" s="39"/>
      <c r="X1806" s="39"/>
      <c r="Y1806" s="39"/>
      <c r="Z1806" s="39"/>
      <c r="AA1806" s="39"/>
      <c r="AB1806" s="39"/>
      <c r="AC1806" s="39"/>
      <c r="AD1806" s="39"/>
      <c r="AE1806" s="39"/>
      <c r="AR1806" s="232" t="s">
        <v>438</v>
      </c>
      <c r="AT1806" s="232" t="s">
        <v>294</v>
      </c>
      <c r="AU1806" s="232" t="s">
        <v>120</v>
      </c>
      <c r="AY1806" s="18" t="s">
        <v>292</v>
      </c>
      <c r="BE1806" s="233">
        <f>IF(N1806="základní",J1806,0)</f>
        <v>0</v>
      </c>
      <c r="BF1806" s="233">
        <f>IF(N1806="snížená",J1806,0)</f>
        <v>0</v>
      </c>
      <c r="BG1806" s="233">
        <f>IF(N1806="zákl. přenesená",J1806,0)</f>
        <v>0</v>
      </c>
      <c r="BH1806" s="233">
        <f>IF(N1806="sníž. přenesená",J1806,0)</f>
        <v>0</v>
      </c>
      <c r="BI1806" s="233">
        <f>IF(N1806="nulová",J1806,0)</f>
        <v>0</v>
      </c>
      <c r="BJ1806" s="18" t="s">
        <v>120</v>
      </c>
      <c r="BK1806" s="233">
        <f>ROUND(I1806*H1806,2)</f>
        <v>0</v>
      </c>
      <c r="BL1806" s="18" t="s">
        <v>438</v>
      </c>
      <c r="BM1806" s="232" t="s">
        <v>2149</v>
      </c>
    </row>
    <row r="1807" s="14" customFormat="1">
      <c r="A1807" s="14"/>
      <c r="B1807" s="245"/>
      <c r="C1807" s="246"/>
      <c r="D1807" s="236" t="s">
        <v>301</v>
      </c>
      <c r="E1807" s="247" t="s">
        <v>1</v>
      </c>
      <c r="F1807" s="248" t="s">
        <v>2150</v>
      </c>
      <c r="G1807" s="246"/>
      <c r="H1807" s="249">
        <v>1</v>
      </c>
      <c r="I1807" s="250"/>
      <c r="J1807" s="246"/>
      <c r="K1807" s="246"/>
      <c r="L1807" s="251"/>
      <c r="M1807" s="252"/>
      <c r="N1807" s="253"/>
      <c r="O1807" s="253"/>
      <c r="P1807" s="253"/>
      <c r="Q1807" s="253"/>
      <c r="R1807" s="253"/>
      <c r="S1807" s="253"/>
      <c r="T1807" s="254"/>
      <c r="U1807" s="14"/>
      <c r="V1807" s="14"/>
      <c r="W1807" s="14"/>
      <c r="X1807" s="14"/>
      <c r="Y1807" s="14"/>
      <c r="Z1807" s="14"/>
      <c r="AA1807" s="14"/>
      <c r="AB1807" s="14"/>
      <c r="AC1807" s="14"/>
      <c r="AD1807" s="14"/>
      <c r="AE1807" s="14"/>
      <c r="AT1807" s="255" t="s">
        <v>301</v>
      </c>
      <c r="AU1807" s="255" t="s">
        <v>120</v>
      </c>
      <c r="AV1807" s="14" t="s">
        <v>120</v>
      </c>
      <c r="AW1807" s="14" t="s">
        <v>32</v>
      </c>
      <c r="AX1807" s="14" t="s">
        <v>77</v>
      </c>
      <c r="AY1807" s="255" t="s">
        <v>292</v>
      </c>
    </row>
    <row r="1808" s="14" customFormat="1">
      <c r="A1808" s="14"/>
      <c r="B1808" s="245"/>
      <c r="C1808" s="246"/>
      <c r="D1808" s="236" t="s">
        <v>301</v>
      </c>
      <c r="E1808" s="247" t="s">
        <v>1</v>
      </c>
      <c r="F1808" s="248" t="s">
        <v>2151</v>
      </c>
      <c r="G1808" s="246"/>
      <c r="H1808" s="249">
        <v>2</v>
      </c>
      <c r="I1808" s="250"/>
      <c r="J1808" s="246"/>
      <c r="K1808" s="246"/>
      <c r="L1808" s="251"/>
      <c r="M1808" s="252"/>
      <c r="N1808" s="253"/>
      <c r="O1808" s="253"/>
      <c r="P1808" s="253"/>
      <c r="Q1808" s="253"/>
      <c r="R1808" s="253"/>
      <c r="S1808" s="253"/>
      <c r="T1808" s="254"/>
      <c r="U1808" s="14"/>
      <c r="V1808" s="14"/>
      <c r="W1808" s="14"/>
      <c r="X1808" s="14"/>
      <c r="Y1808" s="14"/>
      <c r="Z1808" s="14"/>
      <c r="AA1808" s="14"/>
      <c r="AB1808" s="14"/>
      <c r="AC1808" s="14"/>
      <c r="AD1808" s="14"/>
      <c r="AE1808" s="14"/>
      <c r="AT1808" s="255" t="s">
        <v>301</v>
      </c>
      <c r="AU1808" s="255" t="s">
        <v>120</v>
      </c>
      <c r="AV1808" s="14" t="s">
        <v>120</v>
      </c>
      <c r="AW1808" s="14" t="s">
        <v>32</v>
      </c>
      <c r="AX1808" s="14" t="s">
        <v>77</v>
      </c>
      <c r="AY1808" s="255" t="s">
        <v>292</v>
      </c>
    </row>
    <row r="1809" s="15" customFormat="1">
      <c r="A1809" s="15"/>
      <c r="B1809" s="256"/>
      <c r="C1809" s="257"/>
      <c r="D1809" s="236" t="s">
        <v>301</v>
      </c>
      <c r="E1809" s="258" t="s">
        <v>1</v>
      </c>
      <c r="F1809" s="259" t="s">
        <v>304</v>
      </c>
      <c r="G1809" s="257"/>
      <c r="H1809" s="260">
        <v>3</v>
      </c>
      <c r="I1809" s="261"/>
      <c r="J1809" s="257"/>
      <c r="K1809" s="257"/>
      <c r="L1809" s="262"/>
      <c r="M1809" s="263"/>
      <c r="N1809" s="264"/>
      <c r="O1809" s="264"/>
      <c r="P1809" s="264"/>
      <c r="Q1809" s="264"/>
      <c r="R1809" s="264"/>
      <c r="S1809" s="264"/>
      <c r="T1809" s="265"/>
      <c r="U1809" s="15"/>
      <c r="V1809" s="15"/>
      <c r="W1809" s="15"/>
      <c r="X1809" s="15"/>
      <c r="Y1809" s="15"/>
      <c r="Z1809" s="15"/>
      <c r="AA1809" s="15"/>
      <c r="AB1809" s="15"/>
      <c r="AC1809" s="15"/>
      <c r="AD1809" s="15"/>
      <c r="AE1809" s="15"/>
      <c r="AT1809" s="266" t="s">
        <v>301</v>
      </c>
      <c r="AU1809" s="266" t="s">
        <v>120</v>
      </c>
      <c r="AV1809" s="15" t="s">
        <v>299</v>
      </c>
      <c r="AW1809" s="15" t="s">
        <v>32</v>
      </c>
      <c r="AX1809" s="15" t="s">
        <v>85</v>
      </c>
      <c r="AY1809" s="266" t="s">
        <v>292</v>
      </c>
    </row>
    <row r="1810" s="2" customFormat="1" ht="24.15" customHeight="1">
      <c r="A1810" s="39"/>
      <c r="B1810" s="40"/>
      <c r="C1810" s="221" t="s">
        <v>2152</v>
      </c>
      <c r="D1810" s="221" t="s">
        <v>294</v>
      </c>
      <c r="E1810" s="222" t="s">
        <v>2153</v>
      </c>
      <c r="F1810" s="223" t="s">
        <v>2154</v>
      </c>
      <c r="G1810" s="224" t="s">
        <v>365</v>
      </c>
      <c r="H1810" s="225">
        <v>39.752000000000002</v>
      </c>
      <c r="I1810" s="226"/>
      <c r="J1810" s="227">
        <f>ROUND(I1810*H1810,2)</f>
        <v>0</v>
      </c>
      <c r="K1810" s="223" t="s">
        <v>298</v>
      </c>
      <c r="L1810" s="45"/>
      <c r="M1810" s="228" t="s">
        <v>1</v>
      </c>
      <c r="N1810" s="229" t="s">
        <v>43</v>
      </c>
      <c r="O1810" s="92"/>
      <c r="P1810" s="230">
        <f>O1810*H1810</f>
        <v>0</v>
      </c>
      <c r="Q1810" s="230">
        <v>0</v>
      </c>
      <c r="R1810" s="230">
        <f>Q1810*H1810</f>
        <v>0</v>
      </c>
      <c r="S1810" s="230">
        <v>0</v>
      </c>
      <c r="T1810" s="231">
        <f>S1810*H1810</f>
        <v>0</v>
      </c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R1810" s="232" t="s">
        <v>438</v>
      </c>
      <c r="AT1810" s="232" t="s">
        <v>294</v>
      </c>
      <c r="AU1810" s="232" t="s">
        <v>120</v>
      </c>
      <c r="AY1810" s="18" t="s">
        <v>292</v>
      </c>
      <c r="BE1810" s="233">
        <f>IF(N1810="základní",J1810,0)</f>
        <v>0</v>
      </c>
      <c r="BF1810" s="233">
        <f>IF(N1810="snížená",J1810,0)</f>
        <v>0</v>
      </c>
      <c r="BG1810" s="233">
        <f>IF(N1810="zákl. přenesená",J1810,0)</f>
        <v>0</v>
      </c>
      <c r="BH1810" s="233">
        <f>IF(N1810="sníž. přenesená",J1810,0)</f>
        <v>0</v>
      </c>
      <c r="BI1810" s="233">
        <f>IF(N1810="nulová",J1810,0)</f>
        <v>0</v>
      </c>
      <c r="BJ1810" s="18" t="s">
        <v>120</v>
      </c>
      <c r="BK1810" s="233">
        <f>ROUND(I1810*H1810,2)</f>
        <v>0</v>
      </c>
      <c r="BL1810" s="18" t="s">
        <v>438</v>
      </c>
      <c r="BM1810" s="232" t="s">
        <v>2155</v>
      </c>
    </row>
    <row r="1811" s="12" customFormat="1" ht="22.8" customHeight="1">
      <c r="A1811" s="12"/>
      <c r="B1811" s="205"/>
      <c r="C1811" s="206"/>
      <c r="D1811" s="207" t="s">
        <v>76</v>
      </c>
      <c r="E1811" s="219" t="s">
        <v>2156</v>
      </c>
      <c r="F1811" s="219" t="s">
        <v>2157</v>
      </c>
      <c r="G1811" s="206"/>
      <c r="H1811" s="206"/>
      <c r="I1811" s="209"/>
      <c r="J1811" s="220">
        <f>BK1811</f>
        <v>0</v>
      </c>
      <c r="K1811" s="206"/>
      <c r="L1811" s="211"/>
      <c r="M1811" s="212"/>
      <c r="N1811" s="213"/>
      <c r="O1811" s="213"/>
      <c r="P1811" s="214">
        <f>SUM(P1812:P1837)</f>
        <v>0</v>
      </c>
      <c r="Q1811" s="213"/>
      <c r="R1811" s="214">
        <f>SUM(R1812:R1837)</f>
        <v>2.9537619999999998</v>
      </c>
      <c r="S1811" s="213"/>
      <c r="T1811" s="215">
        <f>SUM(T1812:T1837)</f>
        <v>0</v>
      </c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R1811" s="216" t="s">
        <v>120</v>
      </c>
      <c r="AT1811" s="217" t="s">
        <v>76</v>
      </c>
      <c r="AU1811" s="217" t="s">
        <v>85</v>
      </c>
      <c r="AY1811" s="216" t="s">
        <v>292</v>
      </c>
      <c r="BK1811" s="218">
        <f>SUM(BK1812:BK1837)</f>
        <v>0</v>
      </c>
    </row>
    <row r="1812" s="2" customFormat="1" ht="33" customHeight="1">
      <c r="A1812" s="39"/>
      <c r="B1812" s="40"/>
      <c r="C1812" s="221" t="s">
        <v>2158</v>
      </c>
      <c r="D1812" s="221" t="s">
        <v>294</v>
      </c>
      <c r="E1812" s="222" t="s">
        <v>2159</v>
      </c>
      <c r="F1812" s="223" t="s">
        <v>2160</v>
      </c>
      <c r="G1812" s="224" t="s">
        <v>407</v>
      </c>
      <c r="H1812" s="225">
        <v>172</v>
      </c>
      <c r="I1812" s="226"/>
      <c r="J1812" s="227">
        <f>ROUND(I1812*H1812,2)</f>
        <v>0</v>
      </c>
      <c r="K1812" s="223" t="s">
        <v>298</v>
      </c>
      <c r="L1812" s="45"/>
      <c r="M1812" s="228" t="s">
        <v>1</v>
      </c>
      <c r="N1812" s="229" t="s">
        <v>43</v>
      </c>
      <c r="O1812" s="92"/>
      <c r="P1812" s="230">
        <f>O1812*H1812</f>
        <v>0</v>
      </c>
      <c r="Q1812" s="230">
        <v>0.0024299999999999999</v>
      </c>
      <c r="R1812" s="230">
        <f>Q1812*H1812</f>
        <v>0.41796</v>
      </c>
      <c r="S1812" s="230">
        <v>0</v>
      </c>
      <c r="T1812" s="231">
        <f>S1812*H1812</f>
        <v>0</v>
      </c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R1812" s="232" t="s">
        <v>438</v>
      </c>
      <c r="AT1812" s="232" t="s">
        <v>294</v>
      </c>
      <c r="AU1812" s="232" t="s">
        <v>120</v>
      </c>
      <c r="AY1812" s="18" t="s">
        <v>292</v>
      </c>
      <c r="BE1812" s="233">
        <f>IF(N1812="základní",J1812,0)</f>
        <v>0</v>
      </c>
      <c r="BF1812" s="233">
        <f>IF(N1812="snížená",J1812,0)</f>
        <v>0</v>
      </c>
      <c r="BG1812" s="233">
        <f>IF(N1812="zákl. přenesená",J1812,0)</f>
        <v>0</v>
      </c>
      <c r="BH1812" s="233">
        <f>IF(N1812="sníž. přenesená",J1812,0)</f>
        <v>0</v>
      </c>
      <c r="BI1812" s="233">
        <f>IF(N1812="nulová",J1812,0)</f>
        <v>0</v>
      </c>
      <c r="BJ1812" s="18" t="s">
        <v>120</v>
      </c>
      <c r="BK1812" s="233">
        <f>ROUND(I1812*H1812,2)</f>
        <v>0</v>
      </c>
      <c r="BL1812" s="18" t="s">
        <v>438</v>
      </c>
      <c r="BM1812" s="232" t="s">
        <v>2161</v>
      </c>
    </row>
    <row r="1813" s="13" customFormat="1">
      <c r="A1813" s="13"/>
      <c r="B1813" s="234"/>
      <c r="C1813" s="235"/>
      <c r="D1813" s="236" t="s">
        <v>301</v>
      </c>
      <c r="E1813" s="237" t="s">
        <v>1</v>
      </c>
      <c r="F1813" s="238" t="s">
        <v>2162</v>
      </c>
      <c r="G1813" s="235"/>
      <c r="H1813" s="237" t="s">
        <v>1</v>
      </c>
      <c r="I1813" s="239"/>
      <c r="J1813" s="235"/>
      <c r="K1813" s="235"/>
      <c r="L1813" s="240"/>
      <c r="M1813" s="241"/>
      <c r="N1813" s="242"/>
      <c r="O1813" s="242"/>
      <c r="P1813" s="242"/>
      <c r="Q1813" s="242"/>
      <c r="R1813" s="242"/>
      <c r="S1813" s="242"/>
      <c r="T1813" s="243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244" t="s">
        <v>301</v>
      </c>
      <c r="AU1813" s="244" t="s">
        <v>120</v>
      </c>
      <c r="AV1813" s="13" t="s">
        <v>85</v>
      </c>
      <c r="AW1813" s="13" t="s">
        <v>32</v>
      </c>
      <c r="AX1813" s="13" t="s">
        <v>77</v>
      </c>
      <c r="AY1813" s="244" t="s">
        <v>292</v>
      </c>
    </row>
    <row r="1814" s="14" customFormat="1">
      <c r="A1814" s="14"/>
      <c r="B1814" s="245"/>
      <c r="C1814" s="246"/>
      <c r="D1814" s="236" t="s">
        <v>301</v>
      </c>
      <c r="E1814" s="247" t="s">
        <v>1</v>
      </c>
      <c r="F1814" s="248" t="s">
        <v>2163</v>
      </c>
      <c r="G1814" s="246"/>
      <c r="H1814" s="249">
        <v>172</v>
      </c>
      <c r="I1814" s="250"/>
      <c r="J1814" s="246"/>
      <c r="K1814" s="246"/>
      <c r="L1814" s="251"/>
      <c r="M1814" s="252"/>
      <c r="N1814" s="253"/>
      <c r="O1814" s="253"/>
      <c r="P1814" s="253"/>
      <c r="Q1814" s="253"/>
      <c r="R1814" s="253"/>
      <c r="S1814" s="253"/>
      <c r="T1814" s="254"/>
      <c r="U1814" s="14"/>
      <c r="V1814" s="14"/>
      <c r="W1814" s="14"/>
      <c r="X1814" s="14"/>
      <c r="Y1814" s="14"/>
      <c r="Z1814" s="14"/>
      <c r="AA1814" s="14"/>
      <c r="AB1814" s="14"/>
      <c r="AC1814" s="14"/>
      <c r="AD1814" s="14"/>
      <c r="AE1814" s="14"/>
      <c r="AT1814" s="255" t="s">
        <v>301</v>
      </c>
      <c r="AU1814" s="255" t="s">
        <v>120</v>
      </c>
      <c r="AV1814" s="14" t="s">
        <v>120</v>
      </c>
      <c r="AW1814" s="14" t="s">
        <v>32</v>
      </c>
      <c r="AX1814" s="14" t="s">
        <v>85</v>
      </c>
      <c r="AY1814" s="255" t="s">
        <v>292</v>
      </c>
    </row>
    <row r="1815" s="2" customFormat="1" ht="33" customHeight="1">
      <c r="A1815" s="39"/>
      <c r="B1815" s="40"/>
      <c r="C1815" s="221" t="s">
        <v>2164</v>
      </c>
      <c r="D1815" s="221" t="s">
        <v>294</v>
      </c>
      <c r="E1815" s="222" t="s">
        <v>2165</v>
      </c>
      <c r="F1815" s="223" t="s">
        <v>2166</v>
      </c>
      <c r="G1815" s="224" t="s">
        <v>407</v>
      </c>
      <c r="H1815" s="225">
        <v>74</v>
      </c>
      <c r="I1815" s="226"/>
      <c r="J1815" s="227">
        <f>ROUND(I1815*H1815,2)</f>
        <v>0</v>
      </c>
      <c r="K1815" s="223" t="s">
        <v>298</v>
      </c>
      <c r="L1815" s="45"/>
      <c r="M1815" s="228" t="s">
        <v>1</v>
      </c>
      <c r="N1815" s="229" t="s">
        <v>43</v>
      </c>
      <c r="O1815" s="92"/>
      <c r="P1815" s="230">
        <f>O1815*H1815</f>
        <v>0</v>
      </c>
      <c r="Q1815" s="230">
        <v>0.0028</v>
      </c>
      <c r="R1815" s="230">
        <f>Q1815*H1815</f>
        <v>0.2072</v>
      </c>
      <c r="S1815" s="230">
        <v>0</v>
      </c>
      <c r="T1815" s="231">
        <f>S1815*H1815</f>
        <v>0</v>
      </c>
      <c r="U1815" s="39"/>
      <c r="V1815" s="39"/>
      <c r="W1815" s="39"/>
      <c r="X1815" s="39"/>
      <c r="Y1815" s="39"/>
      <c r="Z1815" s="39"/>
      <c r="AA1815" s="39"/>
      <c r="AB1815" s="39"/>
      <c r="AC1815" s="39"/>
      <c r="AD1815" s="39"/>
      <c r="AE1815" s="39"/>
      <c r="AR1815" s="232" t="s">
        <v>438</v>
      </c>
      <c r="AT1815" s="232" t="s">
        <v>294</v>
      </c>
      <c r="AU1815" s="232" t="s">
        <v>120</v>
      </c>
      <c r="AY1815" s="18" t="s">
        <v>292</v>
      </c>
      <c r="BE1815" s="233">
        <f>IF(N1815="základní",J1815,0)</f>
        <v>0</v>
      </c>
      <c r="BF1815" s="233">
        <f>IF(N1815="snížená",J1815,0)</f>
        <v>0</v>
      </c>
      <c r="BG1815" s="233">
        <f>IF(N1815="zákl. přenesená",J1815,0)</f>
        <v>0</v>
      </c>
      <c r="BH1815" s="233">
        <f>IF(N1815="sníž. přenesená",J1815,0)</f>
        <v>0</v>
      </c>
      <c r="BI1815" s="233">
        <f>IF(N1815="nulová",J1815,0)</f>
        <v>0</v>
      </c>
      <c r="BJ1815" s="18" t="s">
        <v>120</v>
      </c>
      <c r="BK1815" s="233">
        <f>ROUND(I1815*H1815,2)</f>
        <v>0</v>
      </c>
      <c r="BL1815" s="18" t="s">
        <v>438</v>
      </c>
      <c r="BM1815" s="232" t="s">
        <v>2167</v>
      </c>
    </row>
    <row r="1816" s="13" customFormat="1">
      <c r="A1816" s="13"/>
      <c r="B1816" s="234"/>
      <c r="C1816" s="235"/>
      <c r="D1816" s="236" t="s">
        <v>301</v>
      </c>
      <c r="E1816" s="237" t="s">
        <v>1</v>
      </c>
      <c r="F1816" s="238" t="s">
        <v>2162</v>
      </c>
      <c r="G1816" s="235"/>
      <c r="H1816" s="237" t="s">
        <v>1</v>
      </c>
      <c r="I1816" s="239"/>
      <c r="J1816" s="235"/>
      <c r="K1816" s="235"/>
      <c r="L1816" s="240"/>
      <c r="M1816" s="241"/>
      <c r="N1816" s="242"/>
      <c r="O1816" s="242"/>
      <c r="P1816" s="242"/>
      <c r="Q1816" s="242"/>
      <c r="R1816" s="242"/>
      <c r="S1816" s="242"/>
      <c r="T1816" s="243"/>
      <c r="U1816" s="13"/>
      <c r="V1816" s="13"/>
      <c r="W1816" s="13"/>
      <c r="X1816" s="13"/>
      <c r="Y1816" s="13"/>
      <c r="Z1816" s="13"/>
      <c r="AA1816" s="13"/>
      <c r="AB1816" s="13"/>
      <c r="AC1816" s="13"/>
      <c r="AD1816" s="13"/>
      <c r="AE1816" s="13"/>
      <c r="AT1816" s="244" t="s">
        <v>301</v>
      </c>
      <c r="AU1816" s="244" t="s">
        <v>120</v>
      </c>
      <c r="AV1816" s="13" t="s">
        <v>85</v>
      </c>
      <c r="AW1816" s="13" t="s">
        <v>32</v>
      </c>
      <c r="AX1816" s="13" t="s">
        <v>77</v>
      </c>
      <c r="AY1816" s="244" t="s">
        <v>292</v>
      </c>
    </row>
    <row r="1817" s="14" customFormat="1">
      <c r="A1817" s="14"/>
      <c r="B1817" s="245"/>
      <c r="C1817" s="246"/>
      <c r="D1817" s="236" t="s">
        <v>301</v>
      </c>
      <c r="E1817" s="247" t="s">
        <v>1</v>
      </c>
      <c r="F1817" s="248" t="s">
        <v>2168</v>
      </c>
      <c r="G1817" s="246"/>
      <c r="H1817" s="249">
        <v>74</v>
      </c>
      <c r="I1817" s="250"/>
      <c r="J1817" s="246"/>
      <c r="K1817" s="246"/>
      <c r="L1817" s="251"/>
      <c r="M1817" s="252"/>
      <c r="N1817" s="253"/>
      <c r="O1817" s="253"/>
      <c r="P1817" s="253"/>
      <c r="Q1817" s="253"/>
      <c r="R1817" s="253"/>
      <c r="S1817" s="253"/>
      <c r="T1817" s="254"/>
      <c r="U1817" s="14"/>
      <c r="V1817" s="14"/>
      <c r="W1817" s="14"/>
      <c r="X1817" s="14"/>
      <c r="Y1817" s="14"/>
      <c r="Z1817" s="14"/>
      <c r="AA1817" s="14"/>
      <c r="AB1817" s="14"/>
      <c r="AC1817" s="14"/>
      <c r="AD1817" s="14"/>
      <c r="AE1817" s="14"/>
      <c r="AT1817" s="255" t="s">
        <v>301</v>
      </c>
      <c r="AU1817" s="255" t="s">
        <v>120</v>
      </c>
      <c r="AV1817" s="14" t="s">
        <v>120</v>
      </c>
      <c r="AW1817" s="14" t="s">
        <v>32</v>
      </c>
      <c r="AX1817" s="14" t="s">
        <v>85</v>
      </c>
      <c r="AY1817" s="255" t="s">
        <v>292</v>
      </c>
    </row>
    <row r="1818" s="2" customFormat="1" ht="33" customHeight="1">
      <c r="A1818" s="39"/>
      <c r="B1818" s="40"/>
      <c r="C1818" s="221" t="s">
        <v>2169</v>
      </c>
      <c r="D1818" s="221" t="s">
        <v>294</v>
      </c>
      <c r="E1818" s="222" t="s">
        <v>2170</v>
      </c>
      <c r="F1818" s="223" t="s">
        <v>2171</v>
      </c>
      <c r="G1818" s="224" t="s">
        <v>407</v>
      </c>
      <c r="H1818" s="225">
        <v>500</v>
      </c>
      <c r="I1818" s="226"/>
      <c r="J1818" s="227">
        <f>ROUND(I1818*H1818,2)</f>
        <v>0</v>
      </c>
      <c r="K1818" s="223" t="s">
        <v>298</v>
      </c>
      <c r="L1818" s="45"/>
      <c r="M1818" s="228" t="s">
        <v>1</v>
      </c>
      <c r="N1818" s="229" t="s">
        <v>43</v>
      </c>
      <c r="O1818" s="92"/>
      <c r="P1818" s="230">
        <f>O1818*H1818</f>
        <v>0</v>
      </c>
      <c r="Q1818" s="230">
        <v>0.00314</v>
      </c>
      <c r="R1818" s="230">
        <f>Q1818*H1818</f>
        <v>1.5700000000000001</v>
      </c>
      <c r="S1818" s="230">
        <v>0</v>
      </c>
      <c r="T1818" s="231">
        <f>S1818*H1818</f>
        <v>0</v>
      </c>
      <c r="U1818" s="39"/>
      <c r="V1818" s="39"/>
      <c r="W1818" s="39"/>
      <c r="X1818" s="39"/>
      <c r="Y1818" s="39"/>
      <c r="Z1818" s="39"/>
      <c r="AA1818" s="39"/>
      <c r="AB1818" s="39"/>
      <c r="AC1818" s="39"/>
      <c r="AD1818" s="39"/>
      <c r="AE1818" s="39"/>
      <c r="AR1818" s="232" t="s">
        <v>438</v>
      </c>
      <c r="AT1818" s="232" t="s">
        <v>294</v>
      </c>
      <c r="AU1818" s="232" t="s">
        <v>120</v>
      </c>
      <c r="AY1818" s="18" t="s">
        <v>292</v>
      </c>
      <c r="BE1818" s="233">
        <f>IF(N1818="základní",J1818,0)</f>
        <v>0</v>
      </c>
      <c r="BF1818" s="233">
        <f>IF(N1818="snížená",J1818,0)</f>
        <v>0</v>
      </c>
      <c r="BG1818" s="233">
        <f>IF(N1818="zákl. přenesená",J1818,0)</f>
        <v>0</v>
      </c>
      <c r="BH1818" s="233">
        <f>IF(N1818="sníž. přenesená",J1818,0)</f>
        <v>0</v>
      </c>
      <c r="BI1818" s="233">
        <f>IF(N1818="nulová",J1818,0)</f>
        <v>0</v>
      </c>
      <c r="BJ1818" s="18" t="s">
        <v>120</v>
      </c>
      <c r="BK1818" s="233">
        <f>ROUND(I1818*H1818,2)</f>
        <v>0</v>
      </c>
      <c r="BL1818" s="18" t="s">
        <v>438</v>
      </c>
      <c r="BM1818" s="232" t="s">
        <v>2172</v>
      </c>
    </row>
    <row r="1819" s="13" customFormat="1">
      <c r="A1819" s="13"/>
      <c r="B1819" s="234"/>
      <c r="C1819" s="235"/>
      <c r="D1819" s="236" t="s">
        <v>301</v>
      </c>
      <c r="E1819" s="237" t="s">
        <v>1</v>
      </c>
      <c r="F1819" s="238" t="s">
        <v>2162</v>
      </c>
      <c r="G1819" s="235"/>
      <c r="H1819" s="237" t="s">
        <v>1</v>
      </c>
      <c r="I1819" s="239"/>
      <c r="J1819" s="235"/>
      <c r="K1819" s="235"/>
      <c r="L1819" s="240"/>
      <c r="M1819" s="241"/>
      <c r="N1819" s="242"/>
      <c r="O1819" s="242"/>
      <c r="P1819" s="242"/>
      <c r="Q1819" s="242"/>
      <c r="R1819" s="242"/>
      <c r="S1819" s="242"/>
      <c r="T1819" s="243"/>
      <c r="U1819" s="13"/>
      <c r="V1819" s="13"/>
      <c r="W1819" s="13"/>
      <c r="X1819" s="13"/>
      <c r="Y1819" s="13"/>
      <c r="Z1819" s="13"/>
      <c r="AA1819" s="13"/>
      <c r="AB1819" s="13"/>
      <c r="AC1819" s="13"/>
      <c r="AD1819" s="13"/>
      <c r="AE1819" s="13"/>
      <c r="AT1819" s="244" t="s">
        <v>301</v>
      </c>
      <c r="AU1819" s="244" t="s">
        <v>120</v>
      </c>
      <c r="AV1819" s="13" t="s">
        <v>85</v>
      </c>
      <c r="AW1819" s="13" t="s">
        <v>32</v>
      </c>
      <c r="AX1819" s="13" t="s">
        <v>77</v>
      </c>
      <c r="AY1819" s="244" t="s">
        <v>292</v>
      </c>
    </row>
    <row r="1820" s="14" customFormat="1">
      <c r="A1820" s="14"/>
      <c r="B1820" s="245"/>
      <c r="C1820" s="246"/>
      <c r="D1820" s="236" t="s">
        <v>301</v>
      </c>
      <c r="E1820" s="247" t="s">
        <v>1</v>
      </c>
      <c r="F1820" s="248" t="s">
        <v>2173</v>
      </c>
      <c r="G1820" s="246"/>
      <c r="H1820" s="249">
        <v>500</v>
      </c>
      <c r="I1820" s="250"/>
      <c r="J1820" s="246"/>
      <c r="K1820" s="246"/>
      <c r="L1820" s="251"/>
      <c r="M1820" s="252"/>
      <c r="N1820" s="253"/>
      <c r="O1820" s="253"/>
      <c r="P1820" s="253"/>
      <c r="Q1820" s="253"/>
      <c r="R1820" s="253"/>
      <c r="S1820" s="253"/>
      <c r="T1820" s="254"/>
      <c r="U1820" s="14"/>
      <c r="V1820" s="14"/>
      <c r="W1820" s="14"/>
      <c r="X1820" s="14"/>
      <c r="Y1820" s="14"/>
      <c r="Z1820" s="14"/>
      <c r="AA1820" s="14"/>
      <c r="AB1820" s="14"/>
      <c r="AC1820" s="14"/>
      <c r="AD1820" s="14"/>
      <c r="AE1820" s="14"/>
      <c r="AT1820" s="255" t="s">
        <v>301</v>
      </c>
      <c r="AU1820" s="255" t="s">
        <v>120</v>
      </c>
      <c r="AV1820" s="14" t="s">
        <v>120</v>
      </c>
      <c r="AW1820" s="14" t="s">
        <v>32</v>
      </c>
      <c r="AX1820" s="14" t="s">
        <v>85</v>
      </c>
      <c r="AY1820" s="255" t="s">
        <v>292</v>
      </c>
    </row>
    <row r="1821" s="2" customFormat="1" ht="33" customHeight="1">
      <c r="A1821" s="39"/>
      <c r="B1821" s="40"/>
      <c r="C1821" s="221" t="s">
        <v>2174</v>
      </c>
      <c r="D1821" s="221" t="s">
        <v>294</v>
      </c>
      <c r="E1821" s="222" t="s">
        <v>2175</v>
      </c>
      <c r="F1821" s="223" t="s">
        <v>2176</v>
      </c>
      <c r="G1821" s="224" t="s">
        <v>581</v>
      </c>
      <c r="H1821" s="225">
        <v>75</v>
      </c>
      <c r="I1821" s="226"/>
      <c r="J1821" s="227">
        <f>ROUND(I1821*H1821,2)</f>
        <v>0</v>
      </c>
      <c r="K1821" s="223" t="s">
        <v>298</v>
      </c>
      <c r="L1821" s="45"/>
      <c r="M1821" s="228" t="s">
        <v>1</v>
      </c>
      <c r="N1821" s="229" t="s">
        <v>43</v>
      </c>
      <c r="O1821" s="92"/>
      <c r="P1821" s="230">
        <f>O1821*H1821</f>
        <v>0</v>
      </c>
      <c r="Q1821" s="230">
        <v>0</v>
      </c>
      <c r="R1821" s="230">
        <f>Q1821*H1821</f>
        <v>0</v>
      </c>
      <c r="S1821" s="230">
        <v>0</v>
      </c>
      <c r="T1821" s="231">
        <f>S1821*H1821</f>
        <v>0</v>
      </c>
      <c r="U1821" s="39"/>
      <c r="V1821" s="39"/>
      <c r="W1821" s="39"/>
      <c r="X1821" s="39"/>
      <c r="Y1821" s="39"/>
      <c r="Z1821" s="39"/>
      <c r="AA1821" s="39"/>
      <c r="AB1821" s="39"/>
      <c r="AC1821" s="39"/>
      <c r="AD1821" s="39"/>
      <c r="AE1821" s="39"/>
      <c r="AR1821" s="232" t="s">
        <v>438</v>
      </c>
      <c r="AT1821" s="232" t="s">
        <v>294</v>
      </c>
      <c r="AU1821" s="232" t="s">
        <v>120</v>
      </c>
      <c r="AY1821" s="18" t="s">
        <v>292</v>
      </c>
      <c r="BE1821" s="233">
        <f>IF(N1821="základní",J1821,0)</f>
        <v>0</v>
      </c>
      <c r="BF1821" s="233">
        <f>IF(N1821="snížená",J1821,0)</f>
        <v>0</v>
      </c>
      <c r="BG1821" s="233">
        <f>IF(N1821="zákl. přenesená",J1821,0)</f>
        <v>0</v>
      </c>
      <c r="BH1821" s="233">
        <f>IF(N1821="sníž. přenesená",J1821,0)</f>
        <v>0</v>
      </c>
      <c r="BI1821" s="233">
        <f>IF(N1821="nulová",J1821,0)</f>
        <v>0</v>
      </c>
      <c r="BJ1821" s="18" t="s">
        <v>120</v>
      </c>
      <c r="BK1821" s="233">
        <f>ROUND(I1821*H1821,2)</f>
        <v>0</v>
      </c>
      <c r="BL1821" s="18" t="s">
        <v>438</v>
      </c>
      <c r="BM1821" s="232" t="s">
        <v>2177</v>
      </c>
    </row>
    <row r="1822" s="2" customFormat="1" ht="24.15" customHeight="1">
      <c r="A1822" s="39"/>
      <c r="B1822" s="40"/>
      <c r="C1822" s="221" t="s">
        <v>2178</v>
      </c>
      <c r="D1822" s="221" t="s">
        <v>294</v>
      </c>
      <c r="E1822" s="222" t="s">
        <v>2179</v>
      </c>
      <c r="F1822" s="223" t="s">
        <v>2180</v>
      </c>
      <c r="G1822" s="224" t="s">
        <v>407</v>
      </c>
      <c r="H1822" s="225">
        <v>48</v>
      </c>
      <c r="I1822" s="226"/>
      <c r="J1822" s="227">
        <f>ROUND(I1822*H1822,2)</f>
        <v>0</v>
      </c>
      <c r="K1822" s="223" t="s">
        <v>298</v>
      </c>
      <c r="L1822" s="45"/>
      <c r="M1822" s="228" t="s">
        <v>1</v>
      </c>
      <c r="N1822" s="229" t="s">
        <v>43</v>
      </c>
      <c r="O1822" s="92"/>
      <c r="P1822" s="230">
        <f>O1822*H1822</f>
        <v>0</v>
      </c>
      <c r="Q1822" s="230">
        <v>0.0014599999999999999</v>
      </c>
      <c r="R1822" s="230">
        <f>Q1822*H1822</f>
        <v>0.070080000000000003</v>
      </c>
      <c r="S1822" s="230">
        <v>0</v>
      </c>
      <c r="T1822" s="231">
        <f>S1822*H1822</f>
        <v>0</v>
      </c>
      <c r="U1822" s="39"/>
      <c r="V1822" s="39"/>
      <c r="W1822" s="39"/>
      <c r="X1822" s="39"/>
      <c r="Y1822" s="39"/>
      <c r="Z1822" s="39"/>
      <c r="AA1822" s="39"/>
      <c r="AB1822" s="39"/>
      <c r="AC1822" s="39"/>
      <c r="AD1822" s="39"/>
      <c r="AE1822" s="39"/>
      <c r="AR1822" s="232" t="s">
        <v>438</v>
      </c>
      <c r="AT1822" s="232" t="s">
        <v>294</v>
      </c>
      <c r="AU1822" s="232" t="s">
        <v>120</v>
      </c>
      <c r="AY1822" s="18" t="s">
        <v>292</v>
      </c>
      <c r="BE1822" s="233">
        <f>IF(N1822="základní",J1822,0)</f>
        <v>0</v>
      </c>
      <c r="BF1822" s="233">
        <f>IF(N1822="snížená",J1822,0)</f>
        <v>0</v>
      </c>
      <c r="BG1822" s="233">
        <f>IF(N1822="zákl. přenesená",J1822,0)</f>
        <v>0</v>
      </c>
      <c r="BH1822" s="233">
        <f>IF(N1822="sníž. přenesená",J1822,0)</f>
        <v>0</v>
      </c>
      <c r="BI1822" s="233">
        <f>IF(N1822="nulová",J1822,0)</f>
        <v>0</v>
      </c>
      <c r="BJ1822" s="18" t="s">
        <v>120</v>
      </c>
      <c r="BK1822" s="233">
        <f>ROUND(I1822*H1822,2)</f>
        <v>0</v>
      </c>
      <c r="BL1822" s="18" t="s">
        <v>438</v>
      </c>
      <c r="BM1822" s="232" t="s">
        <v>2181</v>
      </c>
    </row>
    <row r="1823" s="13" customFormat="1">
      <c r="A1823" s="13"/>
      <c r="B1823" s="234"/>
      <c r="C1823" s="235"/>
      <c r="D1823" s="236" t="s">
        <v>301</v>
      </c>
      <c r="E1823" s="237" t="s">
        <v>1</v>
      </c>
      <c r="F1823" s="238" t="s">
        <v>2162</v>
      </c>
      <c r="G1823" s="235"/>
      <c r="H1823" s="237" t="s">
        <v>1</v>
      </c>
      <c r="I1823" s="239"/>
      <c r="J1823" s="235"/>
      <c r="K1823" s="235"/>
      <c r="L1823" s="240"/>
      <c r="M1823" s="241"/>
      <c r="N1823" s="242"/>
      <c r="O1823" s="242"/>
      <c r="P1823" s="242"/>
      <c r="Q1823" s="242"/>
      <c r="R1823" s="242"/>
      <c r="S1823" s="242"/>
      <c r="T1823" s="243"/>
      <c r="U1823" s="13"/>
      <c r="V1823" s="13"/>
      <c r="W1823" s="13"/>
      <c r="X1823" s="13"/>
      <c r="Y1823" s="13"/>
      <c r="Z1823" s="13"/>
      <c r="AA1823" s="13"/>
      <c r="AB1823" s="13"/>
      <c r="AC1823" s="13"/>
      <c r="AD1823" s="13"/>
      <c r="AE1823" s="13"/>
      <c r="AT1823" s="244" t="s">
        <v>301</v>
      </c>
      <c r="AU1823" s="244" t="s">
        <v>120</v>
      </c>
      <c r="AV1823" s="13" t="s">
        <v>85</v>
      </c>
      <c r="AW1823" s="13" t="s">
        <v>32</v>
      </c>
      <c r="AX1823" s="13" t="s">
        <v>77</v>
      </c>
      <c r="AY1823" s="244" t="s">
        <v>292</v>
      </c>
    </row>
    <row r="1824" s="14" customFormat="1">
      <c r="A1824" s="14"/>
      <c r="B1824" s="245"/>
      <c r="C1824" s="246"/>
      <c r="D1824" s="236" t="s">
        <v>301</v>
      </c>
      <c r="E1824" s="247" t="s">
        <v>1</v>
      </c>
      <c r="F1824" s="248" t="s">
        <v>2182</v>
      </c>
      <c r="G1824" s="246"/>
      <c r="H1824" s="249">
        <v>12</v>
      </c>
      <c r="I1824" s="250"/>
      <c r="J1824" s="246"/>
      <c r="K1824" s="246"/>
      <c r="L1824" s="251"/>
      <c r="M1824" s="252"/>
      <c r="N1824" s="253"/>
      <c r="O1824" s="253"/>
      <c r="P1824" s="253"/>
      <c r="Q1824" s="253"/>
      <c r="R1824" s="253"/>
      <c r="S1824" s="253"/>
      <c r="T1824" s="254"/>
      <c r="U1824" s="14"/>
      <c r="V1824" s="14"/>
      <c r="W1824" s="14"/>
      <c r="X1824" s="14"/>
      <c r="Y1824" s="14"/>
      <c r="Z1824" s="14"/>
      <c r="AA1824" s="14"/>
      <c r="AB1824" s="14"/>
      <c r="AC1824" s="14"/>
      <c r="AD1824" s="14"/>
      <c r="AE1824" s="14"/>
      <c r="AT1824" s="255" t="s">
        <v>301</v>
      </c>
      <c r="AU1824" s="255" t="s">
        <v>120</v>
      </c>
      <c r="AV1824" s="14" t="s">
        <v>120</v>
      </c>
      <c r="AW1824" s="14" t="s">
        <v>32</v>
      </c>
      <c r="AX1824" s="14" t="s">
        <v>77</v>
      </c>
      <c r="AY1824" s="255" t="s">
        <v>292</v>
      </c>
    </row>
    <row r="1825" s="14" customFormat="1">
      <c r="A1825" s="14"/>
      <c r="B1825" s="245"/>
      <c r="C1825" s="246"/>
      <c r="D1825" s="236" t="s">
        <v>301</v>
      </c>
      <c r="E1825" s="247" t="s">
        <v>1</v>
      </c>
      <c r="F1825" s="248" t="s">
        <v>2183</v>
      </c>
      <c r="G1825" s="246"/>
      <c r="H1825" s="249">
        <v>36</v>
      </c>
      <c r="I1825" s="250"/>
      <c r="J1825" s="246"/>
      <c r="K1825" s="246"/>
      <c r="L1825" s="251"/>
      <c r="M1825" s="252"/>
      <c r="N1825" s="253"/>
      <c r="O1825" s="253"/>
      <c r="P1825" s="253"/>
      <c r="Q1825" s="253"/>
      <c r="R1825" s="253"/>
      <c r="S1825" s="253"/>
      <c r="T1825" s="254"/>
      <c r="U1825" s="14"/>
      <c r="V1825" s="14"/>
      <c r="W1825" s="14"/>
      <c r="X1825" s="14"/>
      <c r="Y1825" s="14"/>
      <c r="Z1825" s="14"/>
      <c r="AA1825" s="14"/>
      <c r="AB1825" s="14"/>
      <c r="AC1825" s="14"/>
      <c r="AD1825" s="14"/>
      <c r="AE1825" s="14"/>
      <c r="AT1825" s="255" t="s">
        <v>301</v>
      </c>
      <c r="AU1825" s="255" t="s">
        <v>120</v>
      </c>
      <c r="AV1825" s="14" t="s">
        <v>120</v>
      </c>
      <c r="AW1825" s="14" t="s">
        <v>32</v>
      </c>
      <c r="AX1825" s="14" t="s">
        <v>77</v>
      </c>
      <c r="AY1825" s="255" t="s">
        <v>292</v>
      </c>
    </row>
    <row r="1826" s="15" customFormat="1">
      <c r="A1826" s="15"/>
      <c r="B1826" s="256"/>
      <c r="C1826" s="257"/>
      <c r="D1826" s="236" t="s">
        <v>301</v>
      </c>
      <c r="E1826" s="258" t="s">
        <v>1</v>
      </c>
      <c r="F1826" s="259" t="s">
        <v>304</v>
      </c>
      <c r="G1826" s="257"/>
      <c r="H1826" s="260">
        <v>48</v>
      </c>
      <c r="I1826" s="261"/>
      <c r="J1826" s="257"/>
      <c r="K1826" s="257"/>
      <c r="L1826" s="262"/>
      <c r="M1826" s="263"/>
      <c r="N1826" s="264"/>
      <c r="O1826" s="264"/>
      <c r="P1826" s="264"/>
      <c r="Q1826" s="264"/>
      <c r="R1826" s="264"/>
      <c r="S1826" s="264"/>
      <c r="T1826" s="265"/>
      <c r="U1826" s="15"/>
      <c r="V1826" s="15"/>
      <c r="W1826" s="15"/>
      <c r="X1826" s="15"/>
      <c r="Y1826" s="15"/>
      <c r="Z1826" s="15"/>
      <c r="AA1826" s="15"/>
      <c r="AB1826" s="15"/>
      <c r="AC1826" s="15"/>
      <c r="AD1826" s="15"/>
      <c r="AE1826" s="15"/>
      <c r="AT1826" s="266" t="s">
        <v>301</v>
      </c>
      <c r="AU1826" s="266" t="s">
        <v>120</v>
      </c>
      <c r="AV1826" s="15" t="s">
        <v>299</v>
      </c>
      <c r="AW1826" s="15" t="s">
        <v>32</v>
      </c>
      <c r="AX1826" s="15" t="s">
        <v>85</v>
      </c>
      <c r="AY1826" s="266" t="s">
        <v>292</v>
      </c>
    </row>
    <row r="1827" s="2" customFormat="1" ht="24.15" customHeight="1">
      <c r="A1827" s="39"/>
      <c r="B1827" s="40"/>
      <c r="C1827" s="221" t="s">
        <v>2184</v>
      </c>
      <c r="D1827" s="221" t="s">
        <v>294</v>
      </c>
      <c r="E1827" s="222" t="s">
        <v>2185</v>
      </c>
      <c r="F1827" s="223" t="s">
        <v>2186</v>
      </c>
      <c r="G1827" s="224" t="s">
        <v>407</v>
      </c>
      <c r="H1827" s="225">
        <v>158.19999999999999</v>
      </c>
      <c r="I1827" s="226"/>
      <c r="J1827" s="227">
        <f>ROUND(I1827*H1827,2)</f>
        <v>0</v>
      </c>
      <c r="K1827" s="223" t="s">
        <v>298</v>
      </c>
      <c r="L1827" s="45"/>
      <c r="M1827" s="228" t="s">
        <v>1</v>
      </c>
      <c r="N1827" s="229" t="s">
        <v>43</v>
      </c>
      <c r="O1827" s="92"/>
      <c r="P1827" s="230">
        <f>O1827*H1827</f>
        <v>0</v>
      </c>
      <c r="Q1827" s="230">
        <v>0.0017099999999999999</v>
      </c>
      <c r="R1827" s="230">
        <f>Q1827*H1827</f>
        <v>0.27052199999999998</v>
      </c>
      <c r="S1827" s="230">
        <v>0</v>
      </c>
      <c r="T1827" s="231">
        <f>S1827*H1827</f>
        <v>0</v>
      </c>
      <c r="U1827" s="39"/>
      <c r="V1827" s="39"/>
      <c r="W1827" s="39"/>
      <c r="X1827" s="39"/>
      <c r="Y1827" s="39"/>
      <c r="Z1827" s="39"/>
      <c r="AA1827" s="39"/>
      <c r="AB1827" s="39"/>
      <c r="AC1827" s="39"/>
      <c r="AD1827" s="39"/>
      <c r="AE1827" s="39"/>
      <c r="AR1827" s="232" t="s">
        <v>438</v>
      </c>
      <c r="AT1827" s="232" t="s">
        <v>294</v>
      </c>
      <c r="AU1827" s="232" t="s">
        <v>120</v>
      </c>
      <c r="AY1827" s="18" t="s">
        <v>292</v>
      </c>
      <c r="BE1827" s="233">
        <f>IF(N1827="základní",J1827,0)</f>
        <v>0</v>
      </c>
      <c r="BF1827" s="233">
        <f>IF(N1827="snížená",J1827,0)</f>
        <v>0</v>
      </c>
      <c r="BG1827" s="233">
        <f>IF(N1827="zákl. přenesená",J1827,0)</f>
        <v>0</v>
      </c>
      <c r="BH1827" s="233">
        <f>IF(N1827="sníž. přenesená",J1827,0)</f>
        <v>0</v>
      </c>
      <c r="BI1827" s="233">
        <f>IF(N1827="nulová",J1827,0)</f>
        <v>0</v>
      </c>
      <c r="BJ1827" s="18" t="s">
        <v>120</v>
      </c>
      <c r="BK1827" s="233">
        <f>ROUND(I1827*H1827,2)</f>
        <v>0</v>
      </c>
      <c r="BL1827" s="18" t="s">
        <v>438</v>
      </c>
      <c r="BM1827" s="232" t="s">
        <v>2187</v>
      </c>
    </row>
    <row r="1828" s="13" customFormat="1">
      <c r="A1828" s="13"/>
      <c r="B1828" s="234"/>
      <c r="C1828" s="235"/>
      <c r="D1828" s="236" t="s">
        <v>301</v>
      </c>
      <c r="E1828" s="237" t="s">
        <v>1</v>
      </c>
      <c r="F1828" s="238" t="s">
        <v>2162</v>
      </c>
      <c r="G1828" s="235"/>
      <c r="H1828" s="237" t="s">
        <v>1</v>
      </c>
      <c r="I1828" s="239"/>
      <c r="J1828" s="235"/>
      <c r="K1828" s="235"/>
      <c r="L1828" s="240"/>
      <c r="M1828" s="241"/>
      <c r="N1828" s="242"/>
      <c r="O1828" s="242"/>
      <c r="P1828" s="242"/>
      <c r="Q1828" s="242"/>
      <c r="R1828" s="242"/>
      <c r="S1828" s="242"/>
      <c r="T1828" s="243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44" t="s">
        <v>301</v>
      </c>
      <c r="AU1828" s="244" t="s">
        <v>120</v>
      </c>
      <c r="AV1828" s="13" t="s">
        <v>85</v>
      </c>
      <c r="AW1828" s="13" t="s">
        <v>32</v>
      </c>
      <c r="AX1828" s="13" t="s">
        <v>77</v>
      </c>
      <c r="AY1828" s="244" t="s">
        <v>292</v>
      </c>
    </row>
    <row r="1829" s="14" customFormat="1">
      <c r="A1829" s="14"/>
      <c r="B1829" s="245"/>
      <c r="C1829" s="246"/>
      <c r="D1829" s="236" t="s">
        <v>301</v>
      </c>
      <c r="E1829" s="247" t="s">
        <v>1</v>
      </c>
      <c r="F1829" s="248" t="s">
        <v>2188</v>
      </c>
      <c r="G1829" s="246"/>
      <c r="H1829" s="249">
        <v>28</v>
      </c>
      <c r="I1829" s="250"/>
      <c r="J1829" s="246"/>
      <c r="K1829" s="246"/>
      <c r="L1829" s="251"/>
      <c r="M1829" s="252"/>
      <c r="N1829" s="253"/>
      <c r="O1829" s="253"/>
      <c r="P1829" s="253"/>
      <c r="Q1829" s="253"/>
      <c r="R1829" s="253"/>
      <c r="S1829" s="253"/>
      <c r="T1829" s="254"/>
      <c r="U1829" s="14"/>
      <c r="V1829" s="14"/>
      <c r="W1829" s="14"/>
      <c r="X1829" s="14"/>
      <c r="Y1829" s="14"/>
      <c r="Z1829" s="14"/>
      <c r="AA1829" s="14"/>
      <c r="AB1829" s="14"/>
      <c r="AC1829" s="14"/>
      <c r="AD1829" s="14"/>
      <c r="AE1829" s="14"/>
      <c r="AT1829" s="255" t="s">
        <v>301</v>
      </c>
      <c r="AU1829" s="255" t="s">
        <v>120</v>
      </c>
      <c r="AV1829" s="14" t="s">
        <v>120</v>
      </c>
      <c r="AW1829" s="14" t="s">
        <v>32</v>
      </c>
      <c r="AX1829" s="14" t="s">
        <v>77</v>
      </c>
      <c r="AY1829" s="255" t="s">
        <v>292</v>
      </c>
    </row>
    <row r="1830" s="14" customFormat="1">
      <c r="A1830" s="14"/>
      <c r="B1830" s="245"/>
      <c r="C1830" s="246"/>
      <c r="D1830" s="236" t="s">
        <v>301</v>
      </c>
      <c r="E1830" s="247" t="s">
        <v>1</v>
      </c>
      <c r="F1830" s="248" t="s">
        <v>2189</v>
      </c>
      <c r="G1830" s="246"/>
      <c r="H1830" s="249">
        <v>123</v>
      </c>
      <c r="I1830" s="250"/>
      <c r="J1830" s="246"/>
      <c r="K1830" s="246"/>
      <c r="L1830" s="251"/>
      <c r="M1830" s="252"/>
      <c r="N1830" s="253"/>
      <c r="O1830" s="253"/>
      <c r="P1830" s="253"/>
      <c r="Q1830" s="253"/>
      <c r="R1830" s="253"/>
      <c r="S1830" s="253"/>
      <c r="T1830" s="254"/>
      <c r="U1830" s="14"/>
      <c r="V1830" s="14"/>
      <c r="W1830" s="14"/>
      <c r="X1830" s="14"/>
      <c r="Y1830" s="14"/>
      <c r="Z1830" s="14"/>
      <c r="AA1830" s="14"/>
      <c r="AB1830" s="14"/>
      <c r="AC1830" s="14"/>
      <c r="AD1830" s="14"/>
      <c r="AE1830" s="14"/>
      <c r="AT1830" s="255" t="s">
        <v>301</v>
      </c>
      <c r="AU1830" s="255" t="s">
        <v>120</v>
      </c>
      <c r="AV1830" s="14" t="s">
        <v>120</v>
      </c>
      <c r="AW1830" s="14" t="s">
        <v>32</v>
      </c>
      <c r="AX1830" s="14" t="s">
        <v>77</v>
      </c>
      <c r="AY1830" s="255" t="s">
        <v>292</v>
      </c>
    </row>
    <row r="1831" s="14" customFormat="1">
      <c r="A1831" s="14"/>
      <c r="B1831" s="245"/>
      <c r="C1831" s="246"/>
      <c r="D1831" s="236" t="s">
        <v>301</v>
      </c>
      <c r="E1831" s="247" t="s">
        <v>1</v>
      </c>
      <c r="F1831" s="248" t="s">
        <v>2190</v>
      </c>
      <c r="G1831" s="246"/>
      <c r="H1831" s="249">
        <v>7.2000000000000002</v>
      </c>
      <c r="I1831" s="250"/>
      <c r="J1831" s="246"/>
      <c r="K1831" s="246"/>
      <c r="L1831" s="251"/>
      <c r="M1831" s="252"/>
      <c r="N1831" s="253"/>
      <c r="O1831" s="253"/>
      <c r="P1831" s="253"/>
      <c r="Q1831" s="253"/>
      <c r="R1831" s="253"/>
      <c r="S1831" s="253"/>
      <c r="T1831" s="254"/>
      <c r="U1831" s="14"/>
      <c r="V1831" s="14"/>
      <c r="W1831" s="14"/>
      <c r="X1831" s="14"/>
      <c r="Y1831" s="14"/>
      <c r="Z1831" s="14"/>
      <c r="AA1831" s="14"/>
      <c r="AB1831" s="14"/>
      <c r="AC1831" s="14"/>
      <c r="AD1831" s="14"/>
      <c r="AE1831" s="14"/>
      <c r="AT1831" s="255" t="s">
        <v>301</v>
      </c>
      <c r="AU1831" s="255" t="s">
        <v>120</v>
      </c>
      <c r="AV1831" s="14" t="s">
        <v>120</v>
      </c>
      <c r="AW1831" s="14" t="s">
        <v>32</v>
      </c>
      <c r="AX1831" s="14" t="s">
        <v>77</v>
      </c>
      <c r="AY1831" s="255" t="s">
        <v>292</v>
      </c>
    </row>
    <row r="1832" s="15" customFormat="1">
      <c r="A1832" s="15"/>
      <c r="B1832" s="256"/>
      <c r="C1832" s="257"/>
      <c r="D1832" s="236" t="s">
        <v>301</v>
      </c>
      <c r="E1832" s="258" t="s">
        <v>1</v>
      </c>
      <c r="F1832" s="259" t="s">
        <v>304</v>
      </c>
      <c r="G1832" s="257"/>
      <c r="H1832" s="260">
        <v>158.19999999999999</v>
      </c>
      <c r="I1832" s="261"/>
      <c r="J1832" s="257"/>
      <c r="K1832" s="257"/>
      <c r="L1832" s="262"/>
      <c r="M1832" s="263"/>
      <c r="N1832" s="264"/>
      <c r="O1832" s="264"/>
      <c r="P1832" s="264"/>
      <c r="Q1832" s="264"/>
      <c r="R1832" s="264"/>
      <c r="S1832" s="264"/>
      <c r="T1832" s="265"/>
      <c r="U1832" s="15"/>
      <c r="V1832" s="15"/>
      <c r="W1832" s="15"/>
      <c r="X1832" s="15"/>
      <c r="Y1832" s="15"/>
      <c r="Z1832" s="15"/>
      <c r="AA1832" s="15"/>
      <c r="AB1832" s="15"/>
      <c r="AC1832" s="15"/>
      <c r="AD1832" s="15"/>
      <c r="AE1832" s="15"/>
      <c r="AT1832" s="266" t="s">
        <v>301</v>
      </c>
      <c r="AU1832" s="266" t="s">
        <v>120</v>
      </c>
      <c r="AV1832" s="15" t="s">
        <v>299</v>
      </c>
      <c r="AW1832" s="15" t="s">
        <v>32</v>
      </c>
      <c r="AX1832" s="15" t="s">
        <v>85</v>
      </c>
      <c r="AY1832" s="266" t="s">
        <v>292</v>
      </c>
    </row>
    <row r="1833" s="2" customFormat="1" ht="24.15" customHeight="1">
      <c r="A1833" s="39"/>
      <c r="B1833" s="40"/>
      <c r="C1833" s="221" t="s">
        <v>2191</v>
      </c>
      <c r="D1833" s="221" t="s">
        <v>294</v>
      </c>
      <c r="E1833" s="222" t="s">
        <v>2192</v>
      </c>
      <c r="F1833" s="223" t="s">
        <v>2193</v>
      </c>
      <c r="G1833" s="224" t="s">
        <v>407</v>
      </c>
      <c r="H1833" s="225">
        <v>110</v>
      </c>
      <c r="I1833" s="226"/>
      <c r="J1833" s="227">
        <f>ROUND(I1833*H1833,2)</f>
        <v>0</v>
      </c>
      <c r="K1833" s="223" t="s">
        <v>298</v>
      </c>
      <c r="L1833" s="45"/>
      <c r="M1833" s="228" t="s">
        <v>1</v>
      </c>
      <c r="N1833" s="229" t="s">
        <v>43</v>
      </c>
      <c r="O1833" s="92"/>
      <c r="P1833" s="230">
        <f>O1833*H1833</f>
        <v>0</v>
      </c>
      <c r="Q1833" s="230">
        <v>0.0038</v>
      </c>
      <c r="R1833" s="230">
        <f>Q1833*H1833</f>
        <v>0.41799999999999998</v>
      </c>
      <c r="S1833" s="230">
        <v>0</v>
      </c>
      <c r="T1833" s="231">
        <f>S1833*H1833</f>
        <v>0</v>
      </c>
      <c r="U1833" s="39"/>
      <c r="V1833" s="39"/>
      <c r="W1833" s="39"/>
      <c r="X1833" s="39"/>
      <c r="Y1833" s="39"/>
      <c r="Z1833" s="39"/>
      <c r="AA1833" s="39"/>
      <c r="AB1833" s="39"/>
      <c r="AC1833" s="39"/>
      <c r="AD1833" s="39"/>
      <c r="AE1833" s="39"/>
      <c r="AR1833" s="232" t="s">
        <v>438</v>
      </c>
      <c r="AT1833" s="232" t="s">
        <v>294</v>
      </c>
      <c r="AU1833" s="232" t="s">
        <v>120</v>
      </c>
      <c r="AY1833" s="18" t="s">
        <v>292</v>
      </c>
      <c r="BE1833" s="233">
        <f>IF(N1833="základní",J1833,0)</f>
        <v>0</v>
      </c>
      <c r="BF1833" s="233">
        <f>IF(N1833="snížená",J1833,0)</f>
        <v>0</v>
      </c>
      <c r="BG1833" s="233">
        <f>IF(N1833="zákl. přenesená",J1833,0)</f>
        <v>0</v>
      </c>
      <c r="BH1833" s="233">
        <f>IF(N1833="sníž. přenesená",J1833,0)</f>
        <v>0</v>
      </c>
      <c r="BI1833" s="233">
        <f>IF(N1833="nulová",J1833,0)</f>
        <v>0</v>
      </c>
      <c r="BJ1833" s="18" t="s">
        <v>120</v>
      </c>
      <c r="BK1833" s="233">
        <f>ROUND(I1833*H1833,2)</f>
        <v>0</v>
      </c>
      <c r="BL1833" s="18" t="s">
        <v>438</v>
      </c>
      <c r="BM1833" s="232" t="s">
        <v>2194</v>
      </c>
    </row>
    <row r="1834" s="13" customFormat="1">
      <c r="A1834" s="13"/>
      <c r="B1834" s="234"/>
      <c r="C1834" s="235"/>
      <c r="D1834" s="236" t="s">
        <v>301</v>
      </c>
      <c r="E1834" s="237" t="s">
        <v>1</v>
      </c>
      <c r="F1834" s="238" t="s">
        <v>2162</v>
      </c>
      <c r="G1834" s="235"/>
      <c r="H1834" s="237" t="s">
        <v>1</v>
      </c>
      <c r="I1834" s="239"/>
      <c r="J1834" s="235"/>
      <c r="K1834" s="235"/>
      <c r="L1834" s="240"/>
      <c r="M1834" s="241"/>
      <c r="N1834" s="242"/>
      <c r="O1834" s="242"/>
      <c r="P1834" s="242"/>
      <c r="Q1834" s="242"/>
      <c r="R1834" s="242"/>
      <c r="S1834" s="242"/>
      <c r="T1834" s="243"/>
      <c r="U1834" s="13"/>
      <c r="V1834" s="13"/>
      <c r="W1834" s="13"/>
      <c r="X1834" s="13"/>
      <c r="Y1834" s="13"/>
      <c r="Z1834" s="13"/>
      <c r="AA1834" s="13"/>
      <c r="AB1834" s="13"/>
      <c r="AC1834" s="13"/>
      <c r="AD1834" s="13"/>
      <c r="AE1834" s="13"/>
      <c r="AT1834" s="244" t="s">
        <v>301</v>
      </c>
      <c r="AU1834" s="244" t="s">
        <v>120</v>
      </c>
      <c r="AV1834" s="13" t="s">
        <v>85</v>
      </c>
      <c r="AW1834" s="13" t="s">
        <v>32</v>
      </c>
      <c r="AX1834" s="13" t="s">
        <v>77</v>
      </c>
      <c r="AY1834" s="244" t="s">
        <v>292</v>
      </c>
    </row>
    <row r="1835" s="14" customFormat="1">
      <c r="A1835" s="14"/>
      <c r="B1835" s="245"/>
      <c r="C1835" s="246"/>
      <c r="D1835" s="236" t="s">
        <v>301</v>
      </c>
      <c r="E1835" s="247" t="s">
        <v>1</v>
      </c>
      <c r="F1835" s="248" t="s">
        <v>2195</v>
      </c>
      <c r="G1835" s="246"/>
      <c r="H1835" s="249">
        <v>110</v>
      </c>
      <c r="I1835" s="250"/>
      <c r="J1835" s="246"/>
      <c r="K1835" s="246"/>
      <c r="L1835" s="251"/>
      <c r="M1835" s="252"/>
      <c r="N1835" s="253"/>
      <c r="O1835" s="253"/>
      <c r="P1835" s="253"/>
      <c r="Q1835" s="253"/>
      <c r="R1835" s="253"/>
      <c r="S1835" s="253"/>
      <c r="T1835" s="254"/>
      <c r="U1835" s="14"/>
      <c r="V1835" s="14"/>
      <c r="W1835" s="14"/>
      <c r="X1835" s="14"/>
      <c r="Y1835" s="14"/>
      <c r="Z1835" s="14"/>
      <c r="AA1835" s="14"/>
      <c r="AB1835" s="14"/>
      <c r="AC1835" s="14"/>
      <c r="AD1835" s="14"/>
      <c r="AE1835" s="14"/>
      <c r="AT1835" s="255" t="s">
        <v>301</v>
      </c>
      <c r="AU1835" s="255" t="s">
        <v>120</v>
      </c>
      <c r="AV1835" s="14" t="s">
        <v>120</v>
      </c>
      <c r="AW1835" s="14" t="s">
        <v>32</v>
      </c>
      <c r="AX1835" s="14" t="s">
        <v>77</v>
      </c>
      <c r="AY1835" s="255" t="s">
        <v>292</v>
      </c>
    </row>
    <row r="1836" s="15" customFormat="1">
      <c r="A1836" s="15"/>
      <c r="B1836" s="256"/>
      <c r="C1836" s="257"/>
      <c r="D1836" s="236" t="s">
        <v>301</v>
      </c>
      <c r="E1836" s="258" t="s">
        <v>1</v>
      </c>
      <c r="F1836" s="259" t="s">
        <v>304</v>
      </c>
      <c r="G1836" s="257"/>
      <c r="H1836" s="260">
        <v>110</v>
      </c>
      <c r="I1836" s="261"/>
      <c r="J1836" s="257"/>
      <c r="K1836" s="257"/>
      <c r="L1836" s="262"/>
      <c r="M1836" s="263"/>
      <c r="N1836" s="264"/>
      <c r="O1836" s="264"/>
      <c r="P1836" s="264"/>
      <c r="Q1836" s="264"/>
      <c r="R1836" s="264"/>
      <c r="S1836" s="264"/>
      <c r="T1836" s="26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T1836" s="266" t="s">
        <v>301</v>
      </c>
      <c r="AU1836" s="266" t="s">
        <v>120</v>
      </c>
      <c r="AV1836" s="15" t="s">
        <v>299</v>
      </c>
      <c r="AW1836" s="15" t="s">
        <v>32</v>
      </c>
      <c r="AX1836" s="15" t="s">
        <v>85</v>
      </c>
      <c r="AY1836" s="266" t="s">
        <v>292</v>
      </c>
    </row>
    <row r="1837" s="2" customFormat="1" ht="24.15" customHeight="1">
      <c r="A1837" s="39"/>
      <c r="B1837" s="40"/>
      <c r="C1837" s="221" t="s">
        <v>2196</v>
      </c>
      <c r="D1837" s="221" t="s">
        <v>294</v>
      </c>
      <c r="E1837" s="222" t="s">
        <v>2197</v>
      </c>
      <c r="F1837" s="223" t="s">
        <v>2198</v>
      </c>
      <c r="G1837" s="224" t="s">
        <v>365</v>
      </c>
      <c r="H1837" s="225">
        <v>2.9540000000000002</v>
      </c>
      <c r="I1837" s="226"/>
      <c r="J1837" s="227">
        <f>ROUND(I1837*H1837,2)</f>
        <v>0</v>
      </c>
      <c r="K1837" s="223" t="s">
        <v>298</v>
      </c>
      <c r="L1837" s="45"/>
      <c r="M1837" s="228" t="s">
        <v>1</v>
      </c>
      <c r="N1837" s="229" t="s">
        <v>43</v>
      </c>
      <c r="O1837" s="92"/>
      <c r="P1837" s="230">
        <f>O1837*H1837</f>
        <v>0</v>
      </c>
      <c r="Q1837" s="230">
        <v>0</v>
      </c>
      <c r="R1837" s="230">
        <f>Q1837*H1837</f>
        <v>0</v>
      </c>
      <c r="S1837" s="230">
        <v>0</v>
      </c>
      <c r="T1837" s="231">
        <f>S1837*H1837</f>
        <v>0</v>
      </c>
      <c r="U1837" s="39"/>
      <c r="V1837" s="39"/>
      <c r="W1837" s="39"/>
      <c r="X1837" s="39"/>
      <c r="Y1837" s="39"/>
      <c r="Z1837" s="39"/>
      <c r="AA1837" s="39"/>
      <c r="AB1837" s="39"/>
      <c r="AC1837" s="39"/>
      <c r="AD1837" s="39"/>
      <c r="AE1837" s="39"/>
      <c r="AR1837" s="232" t="s">
        <v>438</v>
      </c>
      <c r="AT1837" s="232" t="s">
        <v>294</v>
      </c>
      <c r="AU1837" s="232" t="s">
        <v>120</v>
      </c>
      <c r="AY1837" s="18" t="s">
        <v>292</v>
      </c>
      <c r="BE1837" s="233">
        <f>IF(N1837="základní",J1837,0)</f>
        <v>0</v>
      </c>
      <c r="BF1837" s="233">
        <f>IF(N1837="snížená",J1837,0)</f>
        <v>0</v>
      </c>
      <c r="BG1837" s="233">
        <f>IF(N1837="zákl. přenesená",J1837,0)</f>
        <v>0</v>
      </c>
      <c r="BH1837" s="233">
        <f>IF(N1837="sníž. přenesená",J1837,0)</f>
        <v>0</v>
      </c>
      <c r="BI1837" s="233">
        <f>IF(N1837="nulová",J1837,0)</f>
        <v>0</v>
      </c>
      <c r="BJ1837" s="18" t="s">
        <v>120</v>
      </c>
      <c r="BK1837" s="233">
        <f>ROUND(I1837*H1837,2)</f>
        <v>0</v>
      </c>
      <c r="BL1837" s="18" t="s">
        <v>438</v>
      </c>
      <c r="BM1837" s="232" t="s">
        <v>2199</v>
      </c>
    </row>
    <row r="1838" s="12" customFormat="1" ht="22.8" customHeight="1">
      <c r="A1838" s="12"/>
      <c r="B1838" s="205"/>
      <c r="C1838" s="206"/>
      <c r="D1838" s="207" t="s">
        <v>76</v>
      </c>
      <c r="E1838" s="219" t="s">
        <v>2200</v>
      </c>
      <c r="F1838" s="219" t="s">
        <v>2201</v>
      </c>
      <c r="G1838" s="206"/>
      <c r="H1838" s="206"/>
      <c r="I1838" s="209"/>
      <c r="J1838" s="220">
        <f>BK1838</f>
        <v>0</v>
      </c>
      <c r="K1838" s="206"/>
      <c r="L1838" s="211"/>
      <c r="M1838" s="212"/>
      <c r="N1838" s="213"/>
      <c r="O1838" s="213"/>
      <c r="P1838" s="214">
        <f>SUM(P1839:P2067)</f>
        <v>0</v>
      </c>
      <c r="Q1838" s="213"/>
      <c r="R1838" s="214">
        <f>SUM(R1839:R2067)</f>
        <v>0.070509999999999989</v>
      </c>
      <c r="S1838" s="213"/>
      <c r="T1838" s="215">
        <f>SUM(T1839:T2067)</f>
        <v>0</v>
      </c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R1838" s="216" t="s">
        <v>120</v>
      </c>
      <c r="AT1838" s="217" t="s">
        <v>76</v>
      </c>
      <c r="AU1838" s="217" t="s">
        <v>85</v>
      </c>
      <c r="AY1838" s="216" t="s">
        <v>292</v>
      </c>
      <c r="BK1838" s="218">
        <f>SUM(BK1839:BK2067)</f>
        <v>0</v>
      </c>
    </row>
    <row r="1839" s="2" customFormat="1" ht="24.15" customHeight="1">
      <c r="A1839" s="39"/>
      <c r="B1839" s="40"/>
      <c r="C1839" s="221" t="s">
        <v>2202</v>
      </c>
      <c r="D1839" s="221" t="s">
        <v>294</v>
      </c>
      <c r="E1839" s="222" t="s">
        <v>2203</v>
      </c>
      <c r="F1839" s="223" t="s">
        <v>2204</v>
      </c>
      <c r="G1839" s="224" t="s">
        <v>581</v>
      </c>
      <c r="H1839" s="225">
        <v>18</v>
      </c>
      <c r="I1839" s="226"/>
      <c r="J1839" s="227">
        <f>ROUND(I1839*H1839,2)</f>
        <v>0</v>
      </c>
      <c r="K1839" s="223" t="s">
        <v>298</v>
      </c>
      <c r="L1839" s="45"/>
      <c r="M1839" s="228" t="s">
        <v>1</v>
      </c>
      <c r="N1839" s="229" t="s">
        <v>43</v>
      </c>
      <c r="O1839" s="92"/>
      <c r="P1839" s="230">
        <f>O1839*H1839</f>
        <v>0</v>
      </c>
      <c r="Q1839" s="230">
        <v>0</v>
      </c>
      <c r="R1839" s="230">
        <f>Q1839*H1839</f>
        <v>0</v>
      </c>
      <c r="S1839" s="230">
        <v>0</v>
      </c>
      <c r="T1839" s="231">
        <f>S1839*H1839</f>
        <v>0</v>
      </c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R1839" s="232" t="s">
        <v>438</v>
      </c>
      <c r="AT1839" s="232" t="s">
        <v>294</v>
      </c>
      <c r="AU1839" s="232" t="s">
        <v>120</v>
      </c>
      <c r="AY1839" s="18" t="s">
        <v>292</v>
      </c>
      <c r="BE1839" s="233">
        <f>IF(N1839="základní",J1839,0)</f>
        <v>0</v>
      </c>
      <c r="BF1839" s="233">
        <f>IF(N1839="snížená",J1839,0)</f>
        <v>0</v>
      </c>
      <c r="BG1839" s="233">
        <f>IF(N1839="zákl. přenesená",J1839,0)</f>
        <v>0</v>
      </c>
      <c r="BH1839" s="233">
        <f>IF(N1839="sníž. přenesená",J1839,0)</f>
        <v>0</v>
      </c>
      <c r="BI1839" s="233">
        <f>IF(N1839="nulová",J1839,0)</f>
        <v>0</v>
      </c>
      <c r="BJ1839" s="18" t="s">
        <v>120</v>
      </c>
      <c r="BK1839" s="233">
        <f>ROUND(I1839*H1839,2)</f>
        <v>0</v>
      </c>
      <c r="BL1839" s="18" t="s">
        <v>438</v>
      </c>
      <c r="BM1839" s="232" t="s">
        <v>2205</v>
      </c>
    </row>
    <row r="1840" s="13" customFormat="1">
      <c r="A1840" s="13"/>
      <c r="B1840" s="234"/>
      <c r="C1840" s="235"/>
      <c r="D1840" s="236" t="s">
        <v>301</v>
      </c>
      <c r="E1840" s="237" t="s">
        <v>1</v>
      </c>
      <c r="F1840" s="238" t="s">
        <v>2206</v>
      </c>
      <c r="G1840" s="235"/>
      <c r="H1840" s="237" t="s">
        <v>1</v>
      </c>
      <c r="I1840" s="239"/>
      <c r="J1840" s="235"/>
      <c r="K1840" s="235"/>
      <c r="L1840" s="240"/>
      <c r="M1840" s="241"/>
      <c r="N1840" s="242"/>
      <c r="O1840" s="242"/>
      <c r="P1840" s="242"/>
      <c r="Q1840" s="242"/>
      <c r="R1840" s="242"/>
      <c r="S1840" s="242"/>
      <c r="T1840" s="243"/>
      <c r="U1840" s="13"/>
      <c r="V1840" s="13"/>
      <c r="W1840" s="13"/>
      <c r="X1840" s="13"/>
      <c r="Y1840" s="13"/>
      <c r="Z1840" s="13"/>
      <c r="AA1840" s="13"/>
      <c r="AB1840" s="13"/>
      <c r="AC1840" s="13"/>
      <c r="AD1840" s="13"/>
      <c r="AE1840" s="13"/>
      <c r="AT1840" s="244" t="s">
        <v>301</v>
      </c>
      <c r="AU1840" s="244" t="s">
        <v>120</v>
      </c>
      <c r="AV1840" s="13" t="s">
        <v>85</v>
      </c>
      <c r="AW1840" s="13" t="s">
        <v>32</v>
      </c>
      <c r="AX1840" s="13" t="s">
        <v>77</v>
      </c>
      <c r="AY1840" s="244" t="s">
        <v>292</v>
      </c>
    </row>
    <row r="1841" s="14" customFormat="1">
      <c r="A1841" s="14"/>
      <c r="B1841" s="245"/>
      <c r="C1841" s="246"/>
      <c r="D1841" s="236" t="s">
        <v>301</v>
      </c>
      <c r="E1841" s="247" t="s">
        <v>1</v>
      </c>
      <c r="F1841" s="248" t="s">
        <v>2207</v>
      </c>
      <c r="G1841" s="246"/>
      <c r="H1841" s="249">
        <v>1</v>
      </c>
      <c r="I1841" s="250"/>
      <c r="J1841" s="246"/>
      <c r="K1841" s="246"/>
      <c r="L1841" s="251"/>
      <c r="M1841" s="252"/>
      <c r="N1841" s="253"/>
      <c r="O1841" s="253"/>
      <c r="P1841" s="253"/>
      <c r="Q1841" s="253"/>
      <c r="R1841" s="253"/>
      <c r="S1841" s="253"/>
      <c r="T1841" s="25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T1841" s="255" t="s">
        <v>301</v>
      </c>
      <c r="AU1841" s="255" t="s">
        <v>120</v>
      </c>
      <c r="AV1841" s="14" t="s">
        <v>120</v>
      </c>
      <c r="AW1841" s="14" t="s">
        <v>32</v>
      </c>
      <c r="AX1841" s="14" t="s">
        <v>77</v>
      </c>
      <c r="AY1841" s="255" t="s">
        <v>292</v>
      </c>
    </row>
    <row r="1842" s="14" customFormat="1">
      <c r="A1842" s="14"/>
      <c r="B1842" s="245"/>
      <c r="C1842" s="246"/>
      <c r="D1842" s="236" t="s">
        <v>301</v>
      </c>
      <c r="E1842" s="247" t="s">
        <v>1</v>
      </c>
      <c r="F1842" s="248" t="s">
        <v>2208</v>
      </c>
      <c r="G1842" s="246"/>
      <c r="H1842" s="249">
        <v>1</v>
      </c>
      <c r="I1842" s="250"/>
      <c r="J1842" s="246"/>
      <c r="K1842" s="246"/>
      <c r="L1842" s="251"/>
      <c r="M1842" s="252"/>
      <c r="N1842" s="253"/>
      <c r="O1842" s="253"/>
      <c r="P1842" s="253"/>
      <c r="Q1842" s="253"/>
      <c r="R1842" s="253"/>
      <c r="S1842" s="253"/>
      <c r="T1842" s="254"/>
      <c r="U1842" s="14"/>
      <c r="V1842" s="14"/>
      <c r="W1842" s="14"/>
      <c r="X1842" s="14"/>
      <c r="Y1842" s="14"/>
      <c r="Z1842" s="14"/>
      <c r="AA1842" s="14"/>
      <c r="AB1842" s="14"/>
      <c r="AC1842" s="14"/>
      <c r="AD1842" s="14"/>
      <c r="AE1842" s="14"/>
      <c r="AT1842" s="255" t="s">
        <v>301</v>
      </c>
      <c r="AU1842" s="255" t="s">
        <v>120</v>
      </c>
      <c r="AV1842" s="14" t="s">
        <v>120</v>
      </c>
      <c r="AW1842" s="14" t="s">
        <v>32</v>
      </c>
      <c r="AX1842" s="14" t="s">
        <v>77</v>
      </c>
      <c r="AY1842" s="255" t="s">
        <v>292</v>
      </c>
    </row>
    <row r="1843" s="14" customFormat="1">
      <c r="A1843" s="14"/>
      <c r="B1843" s="245"/>
      <c r="C1843" s="246"/>
      <c r="D1843" s="236" t="s">
        <v>301</v>
      </c>
      <c r="E1843" s="247" t="s">
        <v>1</v>
      </c>
      <c r="F1843" s="248" t="s">
        <v>2209</v>
      </c>
      <c r="G1843" s="246"/>
      <c r="H1843" s="249">
        <v>1</v>
      </c>
      <c r="I1843" s="250"/>
      <c r="J1843" s="246"/>
      <c r="K1843" s="246"/>
      <c r="L1843" s="251"/>
      <c r="M1843" s="252"/>
      <c r="N1843" s="253"/>
      <c r="O1843" s="253"/>
      <c r="P1843" s="253"/>
      <c r="Q1843" s="253"/>
      <c r="R1843" s="253"/>
      <c r="S1843" s="253"/>
      <c r="T1843" s="254"/>
      <c r="U1843" s="14"/>
      <c r="V1843" s="14"/>
      <c r="W1843" s="14"/>
      <c r="X1843" s="14"/>
      <c r="Y1843" s="14"/>
      <c r="Z1843" s="14"/>
      <c r="AA1843" s="14"/>
      <c r="AB1843" s="14"/>
      <c r="AC1843" s="14"/>
      <c r="AD1843" s="14"/>
      <c r="AE1843" s="14"/>
      <c r="AT1843" s="255" t="s">
        <v>301</v>
      </c>
      <c r="AU1843" s="255" t="s">
        <v>120</v>
      </c>
      <c r="AV1843" s="14" t="s">
        <v>120</v>
      </c>
      <c r="AW1843" s="14" t="s">
        <v>32</v>
      </c>
      <c r="AX1843" s="14" t="s">
        <v>77</v>
      </c>
      <c r="AY1843" s="255" t="s">
        <v>292</v>
      </c>
    </row>
    <row r="1844" s="14" customFormat="1">
      <c r="A1844" s="14"/>
      <c r="B1844" s="245"/>
      <c r="C1844" s="246"/>
      <c r="D1844" s="236" t="s">
        <v>301</v>
      </c>
      <c r="E1844" s="247" t="s">
        <v>1</v>
      </c>
      <c r="F1844" s="248" t="s">
        <v>2210</v>
      </c>
      <c r="G1844" s="246"/>
      <c r="H1844" s="249">
        <v>1</v>
      </c>
      <c r="I1844" s="250"/>
      <c r="J1844" s="246"/>
      <c r="K1844" s="246"/>
      <c r="L1844" s="251"/>
      <c r="M1844" s="252"/>
      <c r="N1844" s="253"/>
      <c r="O1844" s="253"/>
      <c r="P1844" s="253"/>
      <c r="Q1844" s="253"/>
      <c r="R1844" s="253"/>
      <c r="S1844" s="253"/>
      <c r="T1844" s="254"/>
      <c r="U1844" s="14"/>
      <c r="V1844" s="14"/>
      <c r="W1844" s="14"/>
      <c r="X1844" s="14"/>
      <c r="Y1844" s="14"/>
      <c r="Z1844" s="14"/>
      <c r="AA1844" s="14"/>
      <c r="AB1844" s="14"/>
      <c r="AC1844" s="14"/>
      <c r="AD1844" s="14"/>
      <c r="AE1844" s="14"/>
      <c r="AT1844" s="255" t="s">
        <v>301</v>
      </c>
      <c r="AU1844" s="255" t="s">
        <v>120</v>
      </c>
      <c r="AV1844" s="14" t="s">
        <v>120</v>
      </c>
      <c r="AW1844" s="14" t="s">
        <v>32</v>
      </c>
      <c r="AX1844" s="14" t="s">
        <v>77</v>
      </c>
      <c r="AY1844" s="255" t="s">
        <v>292</v>
      </c>
    </row>
    <row r="1845" s="14" customFormat="1">
      <c r="A1845" s="14"/>
      <c r="B1845" s="245"/>
      <c r="C1845" s="246"/>
      <c r="D1845" s="236" t="s">
        <v>301</v>
      </c>
      <c r="E1845" s="247" t="s">
        <v>1</v>
      </c>
      <c r="F1845" s="248" t="s">
        <v>2211</v>
      </c>
      <c r="G1845" s="246"/>
      <c r="H1845" s="249">
        <v>2</v>
      </c>
      <c r="I1845" s="250"/>
      <c r="J1845" s="246"/>
      <c r="K1845" s="246"/>
      <c r="L1845" s="251"/>
      <c r="M1845" s="252"/>
      <c r="N1845" s="253"/>
      <c r="O1845" s="253"/>
      <c r="P1845" s="253"/>
      <c r="Q1845" s="253"/>
      <c r="R1845" s="253"/>
      <c r="S1845" s="253"/>
      <c r="T1845" s="254"/>
      <c r="U1845" s="14"/>
      <c r="V1845" s="14"/>
      <c r="W1845" s="14"/>
      <c r="X1845" s="14"/>
      <c r="Y1845" s="14"/>
      <c r="Z1845" s="14"/>
      <c r="AA1845" s="14"/>
      <c r="AB1845" s="14"/>
      <c r="AC1845" s="14"/>
      <c r="AD1845" s="14"/>
      <c r="AE1845" s="14"/>
      <c r="AT1845" s="255" t="s">
        <v>301</v>
      </c>
      <c r="AU1845" s="255" t="s">
        <v>120</v>
      </c>
      <c r="AV1845" s="14" t="s">
        <v>120</v>
      </c>
      <c r="AW1845" s="14" t="s">
        <v>32</v>
      </c>
      <c r="AX1845" s="14" t="s">
        <v>77</v>
      </c>
      <c r="AY1845" s="255" t="s">
        <v>292</v>
      </c>
    </row>
    <row r="1846" s="16" customFormat="1">
      <c r="A1846" s="16"/>
      <c r="B1846" s="267"/>
      <c r="C1846" s="268"/>
      <c r="D1846" s="236" t="s">
        <v>301</v>
      </c>
      <c r="E1846" s="269" t="s">
        <v>1</v>
      </c>
      <c r="F1846" s="270" t="s">
        <v>316</v>
      </c>
      <c r="G1846" s="268"/>
      <c r="H1846" s="271">
        <v>6</v>
      </c>
      <c r="I1846" s="272"/>
      <c r="J1846" s="268"/>
      <c r="K1846" s="268"/>
      <c r="L1846" s="273"/>
      <c r="M1846" s="274"/>
      <c r="N1846" s="275"/>
      <c r="O1846" s="275"/>
      <c r="P1846" s="275"/>
      <c r="Q1846" s="275"/>
      <c r="R1846" s="275"/>
      <c r="S1846" s="275"/>
      <c r="T1846" s="276"/>
      <c r="U1846" s="16"/>
      <c r="V1846" s="16"/>
      <c r="W1846" s="16"/>
      <c r="X1846" s="16"/>
      <c r="Y1846" s="16"/>
      <c r="Z1846" s="16"/>
      <c r="AA1846" s="16"/>
      <c r="AB1846" s="16"/>
      <c r="AC1846" s="16"/>
      <c r="AD1846" s="16"/>
      <c r="AE1846" s="16"/>
      <c r="AT1846" s="277" t="s">
        <v>301</v>
      </c>
      <c r="AU1846" s="277" t="s">
        <v>120</v>
      </c>
      <c r="AV1846" s="16" t="s">
        <v>317</v>
      </c>
      <c r="AW1846" s="16" t="s">
        <v>32</v>
      </c>
      <c r="AX1846" s="16" t="s">
        <v>77</v>
      </c>
      <c r="AY1846" s="277" t="s">
        <v>292</v>
      </c>
    </row>
    <row r="1847" s="13" customFormat="1">
      <c r="A1847" s="13"/>
      <c r="B1847" s="234"/>
      <c r="C1847" s="235"/>
      <c r="D1847" s="236" t="s">
        <v>301</v>
      </c>
      <c r="E1847" s="237" t="s">
        <v>1</v>
      </c>
      <c r="F1847" s="238" t="s">
        <v>2212</v>
      </c>
      <c r="G1847" s="235"/>
      <c r="H1847" s="237" t="s">
        <v>1</v>
      </c>
      <c r="I1847" s="239"/>
      <c r="J1847" s="235"/>
      <c r="K1847" s="235"/>
      <c r="L1847" s="240"/>
      <c r="M1847" s="241"/>
      <c r="N1847" s="242"/>
      <c r="O1847" s="242"/>
      <c r="P1847" s="242"/>
      <c r="Q1847" s="242"/>
      <c r="R1847" s="242"/>
      <c r="S1847" s="242"/>
      <c r="T1847" s="243"/>
      <c r="U1847" s="13"/>
      <c r="V1847" s="13"/>
      <c r="W1847" s="13"/>
      <c r="X1847" s="13"/>
      <c r="Y1847" s="13"/>
      <c r="Z1847" s="13"/>
      <c r="AA1847" s="13"/>
      <c r="AB1847" s="13"/>
      <c r="AC1847" s="13"/>
      <c r="AD1847" s="13"/>
      <c r="AE1847" s="13"/>
      <c r="AT1847" s="244" t="s">
        <v>301</v>
      </c>
      <c r="AU1847" s="244" t="s">
        <v>120</v>
      </c>
      <c r="AV1847" s="13" t="s">
        <v>85</v>
      </c>
      <c r="AW1847" s="13" t="s">
        <v>32</v>
      </c>
      <c r="AX1847" s="13" t="s">
        <v>77</v>
      </c>
      <c r="AY1847" s="244" t="s">
        <v>292</v>
      </c>
    </row>
    <row r="1848" s="14" customFormat="1">
      <c r="A1848" s="14"/>
      <c r="B1848" s="245"/>
      <c r="C1848" s="246"/>
      <c r="D1848" s="236" t="s">
        <v>301</v>
      </c>
      <c r="E1848" s="247" t="s">
        <v>1</v>
      </c>
      <c r="F1848" s="248" t="s">
        <v>2213</v>
      </c>
      <c r="G1848" s="246"/>
      <c r="H1848" s="249">
        <v>1</v>
      </c>
      <c r="I1848" s="250"/>
      <c r="J1848" s="246"/>
      <c r="K1848" s="246"/>
      <c r="L1848" s="251"/>
      <c r="M1848" s="252"/>
      <c r="N1848" s="253"/>
      <c r="O1848" s="253"/>
      <c r="P1848" s="253"/>
      <c r="Q1848" s="253"/>
      <c r="R1848" s="253"/>
      <c r="S1848" s="253"/>
      <c r="T1848" s="254"/>
      <c r="U1848" s="14"/>
      <c r="V1848" s="14"/>
      <c r="W1848" s="14"/>
      <c r="X1848" s="14"/>
      <c r="Y1848" s="14"/>
      <c r="Z1848" s="14"/>
      <c r="AA1848" s="14"/>
      <c r="AB1848" s="14"/>
      <c r="AC1848" s="14"/>
      <c r="AD1848" s="14"/>
      <c r="AE1848" s="14"/>
      <c r="AT1848" s="255" t="s">
        <v>301</v>
      </c>
      <c r="AU1848" s="255" t="s">
        <v>120</v>
      </c>
      <c r="AV1848" s="14" t="s">
        <v>120</v>
      </c>
      <c r="AW1848" s="14" t="s">
        <v>32</v>
      </c>
      <c r="AX1848" s="14" t="s">
        <v>77</v>
      </c>
      <c r="AY1848" s="255" t="s">
        <v>292</v>
      </c>
    </row>
    <row r="1849" s="14" customFormat="1">
      <c r="A1849" s="14"/>
      <c r="B1849" s="245"/>
      <c r="C1849" s="246"/>
      <c r="D1849" s="236" t="s">
        <v>301</v>
      </c>
      <c r="E1849" s="247" t="s">
        <v>1</v>
      </c>
      <c r="F1849" s="248" t="s">
        <v>2214</v>
      </c>
      <c r="G1849" s="246"/>
      <c r="H1849" s="249">
        <v>1</v>
      </c>
      <c r="I1849" s="250"/>
      <c r="J1849" s="246"/>
      <c r="K1849" s="246"/>
      <c r="L1849" s="251"/>
      <c r="M1849" s="252"/>
      <c r="N1849" s="253"/>
      <c r="O1849" s="253"/>
      <c r="P1849" s="253"/>
      <c r="Q1849" s="253"/>
      <c r="R1849" s="253"/>
      <c r="S1849" s="253"/>
      <c r="T1849" s="254"/>
      <c r="U1849" s="14"/>
      <c r="V1849" s="14"/>
      <c r="W1849" s="14"/>
      <c r="X1849" s="14"/>
      <c r="Y1849" s="14"/>
      <c r="Z1849" s="14"/>
      <c r="AA1849" s="14"/>
      <c r="AB1849" s="14"/>
      <c r="AC1849" s="14"/>
      <c r="AD1849" s="14"/>
      <c r="AE1849" s="14"/>
      <c r="AT1849" s="255" t="s">
        <v>301</v>
      </c>
      <c r="AU1849" s="255" t="s">
        <v>120</v>
      </c>
      <c r="AV1849" s="14" t="s">
        <v>120</v>
      </c>
      <c r="AW1849" s="14" t="s">
        <v>32</v>
      </c>
      <c r="AX1849" s="14" t="s">
        <v>77</v>
      </c>
      <c r="AY1849" s="255" t="s">
        <v>292</v>
      </c>
    </row>
    <row r="1850" s="14" customFormat="1">
      <c r="A1850" s="14"/>
      <c r="B1850" s="245"/>
      <c r="C1850" s="246"/>
      <c r="D1850" s="236" t="s">
        <v>301</v>
      </c>
      <c r="E1850" s="247" t="s">
        <v>1</v>
      </c>
      <c r="F1850" s="248" t="s">
        <v>2215</v>
      </c>
      <c r="G1850" s="246"/>
      <c r="H1850" s="249">
        <v>1</v>
      </c>
      <c r="I1850" s="250"/>
      <c r="J1850" s="246"/>
      <c r="K1850" s="246"/>
      <c r="L1850" s="251"/>
      <c r="M1850" s="252"/>
      <c r="N1850" s="253"/>
      <c r="O1850" s="253"/>
      <c r="P1850" s="253"/>
      <c r="Q1850" s="253"/>
      <c r="R1850" s="253"/>
      <c r="S1850" s="253"/>
      <c r="T1850" s="254"/>
      <c r="U1850" s="14"/>
      <c r="V1850" s="14"/>
      <c r="W1850" s="14"/>
      <c r="X1850" s="14"/>
      <c r="Y1850" s="14"/>
      <c r="Z1850" s="14"/>
      <c r="AA1850" s="14"/>
      <c r="AB1850" s="14"/>
      <c r="AC1850" s="14"/>
      <c r="AD1850" s="14"/>
      <c r="AE1850" s="14"/>
      <c r="AT1850" s="255" t="s">
        <v>301</v>
      </c>
      <c r="AU1850" s="255" t="s">
        <v>120</v>
      </c>
      <c r="AV1850" s="14" t="s">
        <v>120</v>
      </c>
      <c r="AW1850" s="14" t="s">
        <v>32</v>
      </c>
      <c r="AX1850" s="14" t="s">
        <v>77</v>
      </c>
      <c r="AY1850" s="255" t="s">
        <v>292</v>
      </c>
    </row>
    <row r="1851" s="14" customFormat="1">
      <c r="A1851" s="14"/>
      <c r="B1851" s="245"/>
      <c r="C1851" s="246"/>
      <c r="D1851" s="236" t="s">
        <v>301</v>
      </c>
      <c r="E1851" s="247" t="s">
        <v>1</v>
      </c>
      <c r="F1851" s="248" t="s">
        <v>2216</v>
      </c>
      <c r="G1851" s="246"/>
      <c r="H1851" s="249">
        <v>1</v>
      </c>
      <c r="I1851" s="250"/>
      <c r="J1851" s="246"/>
      <c r="K1851" s="246"/>
      <c r="L1851" s="251"/>
      <c r="M1851" s="252"/>
      <c r="N1851" s="253"/>
      <c r="O1851" s="253"/>
      <c r="P1851" s="253"/>
      <c r="Q1851" s="253"/>
      <c r="R1851" s="253"/>
      <c r="S1851" s="253"/>
      <c r="T1851" s="254"/>
      <c r="U1851" s="14"/>
      <c r="V1851" s="14"/>
      <c r="W1851" s="14"/>
      <c r="X1851" s="14"/>
      <c r="Y1851" s="14"/>
      <c r="Z1851" s="14"/>
      <c r="AA1851" s="14"/>
      <c r="AB1851" s="14"/>
      <c r="AC1851" s="14"/>
      <c r="AD1851" s="14"/>
      <c r="AE1851" s="14"/>
      <c r="AT1851" s="255" t="s">
        <v>301</v>
      </c>
      <c r="AU1851" s="255" t="s">
        <v>120</v>
      </c>
      <c r="AV1851" s="14" t="s">
        <v>120</v>
      </c>
      <c r="AW1851" s="14" t="s">
        <v>32</v>
      </c>
      <c r="AX1851" s="14" t="s">
        <v>77</v>
      </c>
      <c r="AY1851" s="255" t="s">
        <v>292</v>
      </c>
    </row>
    <row r="1852" s="14" customFormat="1">
      <c r="A1852" s="14"/>
      <c r="B1852" s="245"/>
      <c r="C1852" s="246"/>
      <c r="D1852" s="236" t="s">
        <v>301</v>
      </c>
      <c r="E1852" s="247" t="s">
        <v>1</v>
      </c>
      <c r="F1852" s="248" t="s">
        <v>2217</v>
      </c>
      <c r="G1852" s="246"/>
      <c r="H1852" s="249">
        <v>1</v>
      </c>
      <c r="I1852" s="250"/>
      <c r="J1852" s="246"/>
      <c r="K1852" s="246"/>
      <c r="L1852" s="251"/>
      <c r="M1852" s="252"/>
      <c r="N1852" s="253"/>
      <c r="O1852" s="253"/>
      <c r="P1852" s="253"/>
      <c r="Q1852" s="253"/>
      <c r="R1852" s="253"/>
      <c r="S1852" s="253"/>
      <c r="T1852" s="254"/>
      <c r="U1852" s="14"/>
      <c r="V1852" s="14"/>
      <c r="W1852" s="14"/>
      <c r="X1852" s="14"/>
      <c r="Y1852" s="14"/>
      <c r="Z1852" s="14"/>
      <c r="AA1852" s="14"/>
      <c r="AB1852" s="14"/>
      <c r="AC1852" s="14"/>
      <c r="AD1852" s="14"/>
      <c r="AE1852" s="14"/>
      <c r="AT1852" s="255" t="s">
        <v>301</v>
      </c>
      <c r="AU1852" s="255" t="s">
        <v>120</v>
      </c>
      <c r="AV1852" s="14" t="s">
        <v>120</v>
      </c>
      <c r="AW1852" s="14" t="s">
        <v>32</v>
      </c>
      <c r="AX1852" s="14" t="s">
        <v>77</v>
      </c>
      <c r="AY1852" s="255" t="s">
        <v>292</v>
      </c>
    </row>
    <row r="1853" s="14" customFormat="1">
      <c r="A1853" s="14"/>
      <c r="B1853" s="245"/>
      <c r="C1853" s="246"/>
      <c r="D1853" s="236" t="s">
        <v>301</v>
      </c>
      <c r="E1853" s="247" t="s">
        <v>1</v>
      </c>
      <c r="F1853" s="248" t="s">
        <v>2218</v>
      </c>
      <c r="G1853" s="246"/>
      <c r="H1853" s="249">
        <v>1</v>
      </c>
      <c r="I1853" s="250"/>
      <c r="J1853" s="246"/>
      <c r="K1853" s="246"/>
      <c r="L1853" s="251"/>
      <c r="M1853" s="252"/>
      <c r="N1853" s="253"/>
      <c r="O1853" s="253"/>
      <c r="P1853" s="253"/>
      <c r="Q1853" s="253"/>
      <c r="R1853" s="253"/>
      <c r="S1853" s="253"/>
      <c r="T1853" s="254"/>
      <c r="U1853" s="14"/>
      <c r="V1853" s="14"/>
      <c r="W1853" s="14"/>
      <c r="X1853" s="14"/>
      <c r="Y1853" s="14"/>
      <c r="Z1853" s="14"/>
      <c r="AA1853" s="14"/>
      <c r="AB1853" s="14"/>
      <c r="AC1853" s="14"/>
      <c r="AD1853" s="14"/>
      <c r="AE1853" s="14"/>
      <c r="AT1853" s="255" t="s">
        <v>301</v>
      </c>
      <c r="AU1853" s="255" t="s">
        <v>120</v>
      </c>
      <c r="AV1853" s="14" t="s">
        <v>120</v>
      </c>
      <c r="AW1853" s="14" t="s">
        <v>32</v>
      </c>
      <c r="AX1853" s="14" t="s">
        <v>77</v>
      </c>
      <c r="AY1853" s="255" t="s">
        <v>292</v>
      </c>
    </row>
    <row r="1854" s="16" customFormat="1">
      <c r="A1854" s="16"/>
      <c r="B1854" s="267"/>
      <c r="C1854" s="268"/>
      <c r="D1854" s="236" t="s">
        <v>301</v>
      </c>
      <c r="E1854" s="269" t="s">
        <v>1</v>
      </c>
      <c r="F1854" s="270" t="s">
        <v>316</v>
      </c>
      <c r="G1854" s="268"/>
      <c r="H1854" s="271">
        <v>6</v>
      </c>
      <c r="I1854" s="272"/>
      <c r="J1854" s="268"/>
      <c r="K1854" s="268"/>
      <c r="L1854" s="273"/>
      <c r="M1854" s="274"/>
      <c r="N1854" s="275"/>
      <c r="O1854" s="275"/>
      <c r="P1854" s="275"/>
      <c r="Q1854" s="275"/>
      <c r="R1854" s="275"/>
      <c r="S1854" s="275"/>
      <c r="T1854" s="276"/>
      <c r="U1854" s="16"/>
      <c r="V1854" s="16"/>
      <c r="W1854" s="16"/>
      <c r="X1854" s="16"/>
      <c r="Y1854" s="16"/>
      <c r="Z1854" s="16"/>
      <c r="AA1854" s="16"/>
      <c r="AB1854" s="16"/>
      <c r="AC1854" s="16"/>
      <c r="AD1854" s="16"/>
      <c r="AE1854" s="16"/>
      <c r="AT1854" s="277" t="s">
        <v>301</v>
      </c>
      <c r="AU1854" s="277" t="s">
        <v>120</v>
      </c>
      <c r="AV1854" s="16" t="s">
        <v>317</v>
      </c>
      <c r="AW1854" s="16" t="s">
        <v>32</v>
      </c>
      <c r="AX1854" s="16" t="s">
        <v>77</v>
      </c>
      <c r="AY1854" s="277" t="s">
        <v>292</v>
      </c>
    </row>
    <row r="1855" s="13" customFormat="1">
      <c r="A1855" s="13"/>
      <c r="B1855" s="234"/>
      <c r="C1855" s="235"/>
      <c r="D1855" s="236" t="s">
        <v>301</v>
      </c>
      <c r="E1855" s="237" t="s">
        <v>1</v>
      </c>
      <c r="F1855" s="238" t="s">
        <v>2219</v>
      </c>
      <c r="G1855" s="235"/>
      <c r="H1855" s="237" t="s">
        <v>1</v>
      </c>
      <c r="I1855" s="239"/>
      <c r="J1855" s="235"/>
      <c r="K1855" s="235"/>
      <c r="L1855" s="240"/>
      <c r="M1855" s="241"/>
      <c r="N1855" s="242"/>
      <c r="O1855" s="242"/>
      <c r="P1855" s="242"/>
      <c r="Q1855" s="242"/>
      <c r="R1855" s="242"/>
      <c r="S1855" s="242"/>
      <c r="T1855" s="243"/>
      <c r="U1855" s="13"/>
      <c r="V1855" s="13"/>
      <c r="W1855" s="13"/>
      <c r="X1855" s="13"/>
      <c r="Y1855" s="13"/>
      <c r="Z1855" s="13"/>
      <c r="AA1855" s="13"/>
      <c r="AB1855" s="13"/>
      <c r="AC1855" s="13"/>
      <c r="AD1855" s="13"/>
      <c r="AE1855" s="13"/>
      <c r="AT1855" s="244" t="s">
        <v>301</v>
      </c>
      <c r="AU1855" s="244" t="s">
        <v>120</v>
      </c>
      <c r="AV1855" s="13" t="s">
        <v>85</v>
      </c>
      <c r="AW1855" s="13" t="s">
        <v>32</v>
      </c>
      <c r="AX1855" s="13" t="s">
        <v>77</v>
      </c>
      <c r="AY1855" s="244" t="s">
        <v>292</v>
      </c>
    </row>
    <row r="1856" s="14" customFormat="1">
      <c r="A1856" s="14"/>
      <c r="B1856" s="245"/>
      <c r="C1856" s="246"/>
      <c r="D1856" s="236" t="s">
        <v>301</v>
      </c>
      <c r="E1856" s="247" t="s">
        <v>1</v>
      </c>
      <c r="F1856" s="248" t="s">
        <v>2220</v>
      </c>
      <c r="G1856" s="246"/>
      <c r="H1856" s="249">
        <v>1</v>
      </c>
      <c r="I1856" s="250"/>
      <c r="J1856" s="246"/>
      <c r="K1856" s="246"/>
      <c r="L1856" s="251"/>
      <c r="M1856" s="252"/>
      <c r="N1856" s="253"/>
      <c r="O1856" s="253"/>
      <c r="P1856" s="253"/>
      <c r="Q1856" s="253"/>
      <c r="R1856" s="253"/>
      <c r="S1856" s="253"/>
      <c r="T1856" s="254"/>
      <c r="U1856" s="14"/>
      <c r="V1856" s="14"/>
      <c r="W1856" s="14"/>
      <c r="X1856" s="14"/>
      <c r="Y1856" s="14"/>
      <c r="Z1856" s="14"/>
      <c r="AA1856" s="14"/>
      <c r="AB1856" s="14"/>
      <c r="AC1856" s="14"/>
      <c r="AD1856" s="14"/>
      <c r="AE1856" s="14"/>
      <c r="AT1856" s="255" t="s">
        <v>301</v>
      </c>
      <c r="AU1856" s="255" t="s">
        <v>120</v>
      </c>
      <c r="AV1856" s="14" t="s">
        <v>120</v>
      </c>
      <c r="AW1856" s="14" t="s">
        <v>32</v>
      </c>
      <c r="AX1856" s="14" t="s">
        <v>77</v>
      </c>
      <c r="AY1856" s="255" t="s">
        <v>292</v>
      </c>
    </row>
    <row r="1857" s="14" customFormat="1">
      <c r="A1857" s="14"/>
      <c r="B1857" s="245"/>
      <c r="C1857" s="246"/>
      <c r="D1857" s="236" t="s">
        <v>301</v>
      </c>
      <c r="E1857" s="247" t="s">
        <v>1</v>
      </c>
      <c r="F1857" s="248" t="s">
        <v>2221</v>
      </c>
      <c r="G1857" s="246"/>
      <c r="H1857" s="249">
        <v>1</v>
      </c>
      <c r="I1857" s="250"/>
      <c r="J1857" s="246"/>
      <c r="K1857" s="246"/>
      <c r="L1857" s="251"/>
      <c r="M1857" s="252"/>
      <c r="N1857" s="253"/>
      <c r="O1857" s="253"/>
      <c r="P1857" s="253"/>
      <c r="Q1857" s="253"/>
      <c r="R1857" s="253"/>
      <c r="S1857" s="253"/>
      <c r="T1857" s="254"/>
      <c r="U1857" s="14"/>
      <c r="V1857" s="14"/>
      <c r="W1857" s="14"/>
      <c r="X1857" s="14"/>
      <c r="Y1857" s="14"/>
      <c r="Z1857" s="14"/>
      <c r="AA1857" s="14"/>
      <c r="AB1857" s="14"/>
      <c r="AC1857" s="14"/>
      <c r="AD1857" s="14"/>
      <c r="AE1857" s="14"/>
      <c r="AT1857" s="255" t="s">
        <v>301</v>
      </c>
      <c r="AU1857" s="255" t="s">
        <v>120</v>
      </c>
      <c r="AV1857" s="14" t="s">
        <v>120</v>
      </c>
      <c r="AW1857" s="14" t="s">
        <v>32</v>
      </c>
      <c r="AX1857" s="14" t="s">
        <v>77</v>
      </c>
      <c r="AY1857" s="255" t="s">
        <v>292</v>
      </c>
    </row>
    <row r="1858" s="14" customFormat="1">
      <c r="A1858" s="14"/>
      <c r="B1858" s="245"/>
      <c r="C1858" s="246"/>
      <c r="D1858" s="236" t="s">
        <v>301</v>
      </c>
      <c r="E1858" s="247" t="s">
        <v>1</v>
      </c>
      <c r="F1858" s="248" t="s">
        <v>2222</v>
      </c>
      <c r="G1858" s="246"/>
      <c r="H1858" s="249">
        <v>1</v>
      </c>
      <c r="I1858" s="250"/>
      <c r="J1858" s="246"/>
      <c r="K1858" s="246"/>
      <c r="L1858" s="251"/>
      <c r="M1858" s="252"/>
      <c r="N1858" s="253"/>
      <c r="O1858" s="253"/>
      <c r="P1858" s="253"/>
      <c r="Q1858" s="253"/>
      <c r="R1858" s="253"/>
      <c r="S1858" s="253"/>
      <c r="T1858" s="254"/>
      <c r="U1858" s="14"/>
      <c r="V1858" s="14"/>
      <c r="W1858" s="14"/>
      <c r="X1858" s="14"/>
      <c r="Y1858" s="14"/>
      <c r="Z1858" s="14"/>
      <c r="AA1858" s="14"/>
      <c r="AB1858" s="14"/>
      <c r="AC1858" s="14"/>
      <c r="AD1858" s="14"/>
      <c r="AE1858" s="14"/>
      <c r="AT1858" s="255" t="s">
        <v>301</v>
      </c>
      <c r="AU1858" s="255" t="s">
        <v>120</v>
      </c>
      <c r="AV1858" s="14" t="s">
        <v>120</v>
      </c>
      <c r="AW1858" s="14" t="s">
        <v>32</v>
      </c>
      <c r="AX1858" s="14" t="s">
        <v>77</v>
      </c>
      <c r="AY1858" s="255" t="s">
        <v>292</v>
      </c>
    </row>
    <row r="1859" s="14" customFormat="1">
      <c r="A1859" s="14"/>
      <c r="B1859" s="245"/>
      <c r="C1859" s="246"/>
      <c r="D1859" s="236" t="s">
        <v>301</v>
      </c>
      <c r="E1859" s="247" t="s">
        <v>1</v>
      </c>
      <c r="F1859" s="248" t="s">
        <v>2223</v>
      </c>
      <c r="G1859" s="246"/>
      <c r="H1859" s="249">
        <v>1</v>
      </c>
      <c r="I1859" s="250"/>
      <c r="J1859" s="246"/>
      <c r="K1859" s="246"/>
      <c r="L1859" s="251"/>
      <c r="M1859" s="252"/>
      <c r="N1859" s="253"/>
      <c r="O1859" s="253"/>
      <c r="P1859" s="253"/>
      <c r="Q1859" s="253"/>
      <c r="R1859" s="253"/>
      <c r="S1859" s="253"/>
      <c r="T1859" s="254"/>
      <c r="U1859" s="14"/>
      <c r="V1859" s="14"/>
      <c r="W1859" s="14"/>
      <c r="X1859" s="14"/>
      <c r="Y1859" s="14"/>
      <c r="Z1859" s="14"/>
      <c r="AA1859" s="14"/>
      <c r="AB1859" s="14"/>
      <c r="AC1859" s="14"/>
      <c r="AD1859" s="14"/>
      <c r="AE1859" s="14"/>
      <c r="AT1859" s="255" t="s">
        <v>301</v>
      </c>
      <c r="AU1859" s="255" t="s">
        <v>120</v>
      </c>
      <c r="AV1859" s="14" t="s">
        <v>120</v>
      </c>
      <c r="AW1859" s="14" t="s">
        <v>32</v>
      </c>
      <c r="AX1859" s="14" t="s">
        <v>77</v>
      </c>
      <c r="AY1859" s="255" t="s">
        <v>292</v>
      </c>
    </row>
    <row r="1860" s="14" customFormat="1">
      <c r="A1860" s="14"/>
      <c r="B1860" s="245"/>
      <c r="C1860" s="246"/>
      <c r="D1860" s="236" t="s">
        <v>301</v>
      </c>
      <c r="E1860" s="247" t="s">
        <v>1</v>
      </c>
      <c r="F1860" s="248" t="s">
        <v>2224</v>
      </c>
      <c r="G1860" s="246"/>
      <c r="H1860" s="249">
        <v>1</v>
      </c>
      <c r="I1860" s="250"/>
      <c r="J1860" s="246"/>
      <c r="K1860" s="246"/>
      <c r="L1860" s="251"/>
      <c r="M1860" s="252"/>
      <c r="N1860" s="253"/>
      <c r="O1860" s="253"/>
      <c r="P1860" s="253"/>
      <c r="Q1860" s="253"/>
      <c r="R1860" s="253"/>
      <c r="S1860" s="253"/>
      <c r="T1860" s="254"/>
      <c r="U1860" s="14"/>
      <c r="V1860" s="14"/>
      <c r="W1860" s="14"/>
      <c r="X1860" s="14"/>
      <c r="Y1860" s="14"/>
      <c r="Z1860" s="14"/>
      <c r="AA1860" s="14"/>
      <c r="AB1860" s="14"/>
      <c r="AC1860" s="14"/>
      <c r="AD1860" s="14"/>
      <c r="AE1860" s="14"/>
      <c r="AT1860" s="255" t="s">
        <v>301</v>
      </c>
      <c r="AU1860" s="255" t="s">
        <v>120</v>
      </c>
      <c r="AV1860" s="14" t="s">
        <v>120</v>
      </c>
      <c r="AW1860" s="14" t="s">
        <v>32</v>
      </c>
      <c r="AX1860" s="14" t="s">
        <v>77</v>
      </c>
      <c r="AY1860" s="255" t="s">
        <v>292</v>
      </c>
    </row>
    <row r="1861" s="14" customFormat="1">
      <c r="A1861" s="14"/>
      <c r="B1861" s="245"/>
      <c r="C1861" s="246"/>
      <c r="D1861" s="236" t="s">
        <v>301</v>
      </c>
      <c r="E1861" s="247" t="s">
        <v>1</v>
      </c>
      <c r="F1861" s="248" t="s">
        <v>2225</v>
      </c>
      <c r="G1861" s="246"/>
      <c r="H1861" s="249">
        <v>1</v>
      </c>
      <c r="I1861" s="250"/>
      <c r="J1861" s="246"/>
      <c r="K1861" s="246"/>
      <c r="L1861" s="251"/>
      <c r="M1861" s="252"/>
      <c r="N1861" s="253"/>
      <c r="O1861" s="253"/>
      <c r="P1861" s="253"/>
      <c r="Q1861" s="253"/>
      <c r="R1861" s="253"/>
      <c r="S1861" s="253"/>
      <c r="T1861" s="254"/>
      <c r="U1861" s="14"/>
      <c r="V1861" s="14"/>
      <c r="W1861" s="14"/>
      <c r="X1861" s="14"/>
      <c r="Y1861" s="14"/>
      <c r="Z1861" s="14"/>
      <c r="AA1861" s="14"/>
      <c r="AB1861" s="14"/>
      <c r="AC1861" s="14"/>
      <c r="AD1861" s="14"/>
      <c r="AE1861" s="14"/>
      <c r="AT1861" s="255" t="s">
        <v>301</v>
      </c>
      <c r="AU1861" s="255" t="s">
        <v>120</v>
      </c>
      <c r="AV1861" s="14" t="s">
        <v>120</v>
      </c>
      <c r="AW1861" s="14" t="s">
        <v>32</v>
      </c>
      <c r="AX1861" s="14" t="s">
        <v>77</v>
      </c>
      <c r="AY1861" s="255" t="s">
        <v>292</v>
      </c>
    </row>
    <row r="1862" s="16" customFormat="1">
      <c r="A1862" s="16"/>
      <c r="B1862" s="267"/>
      <c r="C1862" s="268"/>
      <c r="D1862" s="236" t="s">
        <v>301</v>
      </c>
      <c r="E1862" s="269" t="s">
        <v>1</v>
      </c>
      <c r="F1862" s="270" t="s">
        <v>316</v>
      </c>
      <c r="G1862" s="268"/>
      <c r="H1862" s="271">
        <v>6</v>
      </c>
      <c r="I1862" s="272"/>
      <c r="J1862" s="268"/>
      <c r="K1862" s="268"/>
      <c r="L1862" s="273"/>
      <c r="M1862" s="274"/>
      <c r="N1862" s="275"/>
      <c r="O1862" s="275"/>
      <c r="P1862" s="275"/>
      <c r="Q1862" s="275"/>
      <c r="R1862" s="275"/>
      <c r="S1862" s="275"/>
      <c r="T1862" s="276"/>
      <c r="U1862" s="16"/>
      <c r="V1862" s="16"/>
      <c r="W1862" s="16"/>
      <c r="X1862" s="16"/>
      <c r="Y1862" s="16"/>
      <c r="Z1862" s="16"/>
      <c r="AA1862" s="16"/>
      <c r="AB1862" s="16"/>
      <c r="AC1862" s="16"/>
      <c r="AD1862" s="16"/>
      <c r="AE1862" s="16"/>
      <c r="AT1862" s="277" t="s">
        <v>301</v>
      </c>
      <c r="AU1862" s="277" t="s">
        <v>120</v>
      </c>
      <c r="AV1862" s="16" t="s">
        <v>317</v>
      </c>
      <c r="AW1862" s="16" t="s">
        <v>32</v>
      </c>
      <c r="AX1862" s="16" t="s">
        <v>77</v>
      </c>
      <c r="AY1862" s="277" t="s">
        <v>292</v>
      </c>
    </row>
    <row r="1863" s="15" customFormat="1">
      <c r="A1863" s="15"/>
      <c r="B1863" s="256"/>
      <c r="C1863" s="257"/>
      <c r="D1863" s="236" t="s">
        <v>301</v>
      </c>
      <c r="E1863" s="258" t="s">
        <v>1</v>
      </c>
      <c r="F1863" s="259" t="s">
        <v>304</v>
      </c>
      <c r="G1863" s="257"/>
      <c r="H1863" s="260">
        <v>18</v>
      </c>
      <c r="I1863" s="261"/>
      <c r="J1863" s="257"/>
      <c r="K1863" s="257"/>
      <c r="L1863" s="262"/>
      <c r="M1863" s="263"/>
      <c r="N1863" s="264"/>
      <c r="O1863" s="264"/>
      <c r="P1863" s="264"/>
      <c r="Q1863" s="264"/>
      <c r="R1863" s="264"/>
      <c r="S1863" s="264"/>
      <c r="T1863" s="265"/>
      <c r="U1863" s="15"/>
      <c r="V1863" s="15"/>
      <c r="W1863" s="15"/>
      <c r="X1863" s="15"/>
      <c r="Y1863" s="15"/>
      <c r="Z1863" s="15"/>
      <c r="AA1863" s="15"/>
      <c r="AB1863" s="15"/>
      <c r="AC1863" s="15"/>
      <c r="AD1863" s="15"/>
      <c r="AE1863" s="15"/>
      <c r="AT1863" s="266" t="s">
        <v>301</v>
      </c>
      <c r="AU1863" s="266" t="s">
        <v>120</v>
      </c>
      <c r="AV1863" s="15" t="s">
        <v>299</v>
      </c>
      <c r="AW1863" s="15" t="s">
        <v>32</v>
      </c>
      <c r="AX1863" s="15" t="s">
        <v>85</v>
      </c>
      <c r="AY1863" s="266" t="s">
        <v>292</v>
      </c>
    </row>
    <row r="1864" s="2" customFormat="1" ht="24.15" customHeight="1">
      <c r="A1864" s="39"/>
      <c r="B1864" s="40"/>
      <c r="C1864" s="221" t="s">
        <v>2226</v>
      </c>
      <c r="D1864" s="221" t="s">
        <v>294</v>
      </c>
      <c r="E1864" s="222" t="s">
        <v>2227</v>
      </c>
      <c r="F1864" s="223" t="s">
        <v>2228</v>
      </c>
      <c r="G1864" s="224" t="s">
        <v>581</v>
      </c>
      <c r="H1864" s="225">
        <v>54</v>
      </c>
      <c r="I1864" s="226"/>
      <c r="J1864" s="227">
        <f>ROUND(I1864*H1864,2)</f>
        <v>0</v>
      </c>
      <c r="K1864" s="223" t="s">
        <v>298</v>
      </c>
      <c r="L1864" s="45"/>
      <c r="M1864" s="228" t="s">
        <v>1</v>
      </c>
      <c r="N1864" s="229" t="s">
        <v>43</v>
      </c>
      <c r="O1864" s="92"/>
      <c r="P1864" s="230">
        <f>O1864*H1864</f>
        <v>0</v>
      </c>
      <c r="Q1864" s="230">
        <v>0</v>
      </c>
      <c r="R1864" s="230">
        <f>Q1864*H1864</f>
        <v>0</v>
      </c>
      <c r="S1864" s="230">
        <v>0</v>
      </c>
      <c r="T1864" s="231">
        <f>S1864*H1864</f>
        <v>0</v>
      </c>
      <c r="U1864" s="39"/>
      <c r="V1864" s="39"/>
      <c r="W1864" s="39"/>
      <c r="X1864" s="39"/>
      <c r="Y1864" s="39"/>
      <c r="Z1864" s="39"/>
      <c r="AA1864" s="39"/>
      <c r="AB1864" s="39"/>
      <c r="AC1864" s="39"/>
      <c r="AD1864" s="39"/>
      <c r="AE1864" s="39"/>
      <c r="AR1864" s="232" t="s">
        <v>438</v>
      </c>
      <c r="AT1864" s="232" t="s">
        <v>294</v>
      </c>
      <c r="AU1864" s="232" t="s">
        <v>120</v>
      </c>
      <c r="AY1864" s="18" t="s">
        <v>292</v>
      </c>
      <c r="BE1864" s="233">
        <f>IF(N1864="základní",J1864,0)</f>
        <v>0</v>
      </c>
      <c r="BF1864" s="233">
        <f>IF(N1864="snížená",J1864,0)</f>
        <v>0</v>
      </c>
      <c r="BG1864" s="233">
        <f>IF(N1864="zákl. přenesená",J1864,0)</f>
        <v>0</v>
      </c>
      <c r="BH1864" s="233">
        <f>IF(N1864="sníž. přenesená",J1864,0)</f>
        <v>0</v>
      </c>
      <c r="BI1864" s="233">
        <f>IF(N1864="nulová",J1864,0)</f>
        <v>0</v>
      </c>
      <c r="BJ1864" s="18" t="s">
        <v>120</v>
      </c>
      <c r="BK1864" s="233">
        <f>ROUND(I1864*H1864,2)</f>
        <v>0</v>
      </c>
      <c r="BL1864" s="18" t="s">
        <v>438</v>
      </c>
      <c r="BM1864" s="232" t="s">
        <v>2229</v>
      </c>
    </row>
    <row r="1865" s="13" customFormat="1">
      <c r="A1865" s="13"/>
      <c r="B1865" s="234"/>
      <c r="C1865" s="235"/>
      <c r="D1865" s="236" t="s">
        <v>301</v>
      </c>
      <c r="E1865" s="237" t="s">
        <v>1</v>
      </c>
      <c r="F1865" s="238" t="s">
        <v>2230</v>
      </c>
      <c r="G1865" s="235"/>
      <c r="H1865" s="237" t="s">
        <v>1</v>
      </c>
      <c r="I1865" s="239"/>
      <c r="J1865" s="235"/>
      <c r="K1865" s="235"/>
      <c r="L1865" s="240"/>
      <c r="M1865" s="241"/>
      <c r="N1865" s="242"/>
      <c r="O1865" s="242"/>
      <c r="P1865" s="242"/>
      <c r="Q1865" s="242"/>
      <c r="R1865" s="242"/>
      <c r="S1865" s="242"/>
      <c r="T1865" s="243"/>
      <c r="U1865" s="13"/>
      <c r="V1865" s="13"/>
      <c r="W1865" s="13"/>
      <c r="X1865" s="13"/>
      <c r="Y1865" s="13"/>
      <c r="Z1865" s="13"/>
      <c r="AA1865" s="13"/>
      <c r="AB1865" s="13"/>
      <c r="AC1865" s="13"/>
      <c r="AD1865" s="13"/>
      <c r="AE1865" s="13"/>
      <c r="AT1865" s="244" t="s">
        <v>301</v>
      </c>
      <c r="AU1865" s="244" t="s">
        <v>120</v>
      </c>
      <c r="AV1865" s="13" t="s">
        <v>85</v>
      </c>
      <c r="AW1865" s="13" t="s">
        <v>32</v>
      </c>
      <c r="AX1865" s="13" t="s">
        <v>77</v>
      </c>
      <c r="AY1865" s="244" t="s">
        <v>292</v>
      </c>
    </row>
    <row r="1866" s="14" customFormat="1">
      <c r="A1866" s="14"/>
      <c r="B1866" s="245"/>
      <c r="C1866" s="246"/>
      <c r="D1866" s="236" t="s">
        <v>301</v>
      </c>
      <c r="E1866" s="247" t="s">
        <v>1</v>
      </c>
      <c r="F1866" s="248" t="s">
        <v>2231</v>
      </c>
      <c r="G1866" s="246"/>
      <c r="H1866" s="249">
        <v>1</v>
      </c>
      <c r="I1866" s="250"/>
      <c r="J1866" s="246"/>
      <c r="K1866" s="246"/>
      <c r="L1866" s="251"/>
      <c r="M1866" s="252"/>
      <c r="N1866" s="253"/>
      <c r="O1866" s="253"/>
      <c r="P1866" s="253"/>
      <c r="Q1866" s="253"/>
      <c r="R1866" s="253"/>
      <c r="S1866" s="253"/>
      <c r="T1866" s="254"/>
      <c r="U1866" s="14"/>
      <c r="V1866" s="14"/>
      <c r="W1866" s="14"/>
      <c r="X1866" s="14"/>
      <c r="Y1866" s="14"/>
      <c r="Z1866" s="14"/>
      <c r="AA1866" s="14"/>
      <c r="AB1866" s="14"/>
      <c r="AC1866" s="14"/>
      <c r="AD1866" s="14"/>
      <c r="AE1866" s="14"/>
      <c r="AT1866" s="255" t="s">
        <v>301</v>
      </c>
      <c r="AU1866" s="255" t="s">
        <v>120</v>
      </c>
      <c r="AV1866" s="14" t="s">
        <v>120</v>
      </c>
      <c r="AW1866" s="14" t="s">
        <v>32</v>
      </c>
      <c r="AX1866" s="14" t="s">
        <v>77</v>
      </c>
      <c r="AY1866" s="255" t="s">
        <v>292</v>
      </c>
    </row>
    <row r="1867" s="16" customFormat="1">
      <c r="A1867" s="16"/>
      <c r="B1867" s="267"/>
      <c r="C1867" s="268"/>
      <c r="D1867" s="236" t="s">
        <v>301</v>
      </c>
      <c r="E1867" s="269" t="s">
        <v>1</v>
      </c>
      <c r="F1867" s="270" t="s">
        <v>316</v>
      </c>
      <c r="G1867" s="268"/>
      <c r="H1867" s="271">
        <v>1</v>
      </c>
      <c r="I1867" s="272"/>
      <c r="J1867" s="268"/>
      <c r="K1867" s="268"/>
      <c r="L1867" s="273"/>
      <c r="M1867" s="274"/>
      <c r="N1867" s="275"/>
      <c r="O1867" s="275"/>
      <c r="P1867" s="275"/>
      <c r="Q1867" s="275"/>
      <c r="R1867" s="275"/>
      <c r="S1867" s="275"/>
      <c r="T1867" s="276"/>
      <c r="U1867" s="16"/>
      <c r="V1867" s="16"/>
      <c r="W1867" s="16"/>
      <c r="X1867" s="16"/>
      <c r="Y1867" s="16"/>
      <c r="Z1867" s="16"/>
      <c r="AA1867" s="16"/>
      <c r="AB1867" s="16"/>
      <c r="AC1867" s="16"/>
      <c r="AD1867" s="16"/>
      <c r="AE1867" s="16"/>
      <c r="AT1867" s="277" t="s">
        <v>301</v>
      </c>
      <c r="AU1867" s="277" t="s">
        <v>120</v>
      </c>
      <c r="AV1867" s="16" t="s">
        <v>317</v>
      </c>
      <c r="AW1867" s="16" t="s">
        <v>32</v>
      </c>
      <c r="AX1867" s="16" t="s">
        <v>77</v>
      </c>
      <c r="AY1867" s="277" t="s">
        <v>292</v>
      </c>
    </row>
    <row r="1868" s="13" customFormat="1">
      <c r="A1868" s="13"/>
      <c r="B1868" s="234"/>
      <c r="C1868" s="235"/>
      <c r="D1868" s="236" t="s">
        <v>301</v>
      </c>
      <c r="E1868" s="237" t="s">
        <v>1</v>
      </c>
      <c r="F1868" s="238" t="s">
        <v>2232</v>
      </c>
      <c r="G1868" s="235"/>
      <c r="H1868" s="237" t="s">
        <v>1</v>
      </c>
      <c r="I1868" s="239"/>
      <c r="J1868" s="235"/>
      <c r="K1868" s="235"/>
      <c r="L1868" s="240"/>
      <c r="M1868" s="241"/>
      <c r="N1868" s="242"/>
      <c r="O1868" s="242"/>
      <c r="P1868" s="242"/>
      <c r="Q1868" s="242"/>
      <c r="R1868" s="242"/>
      <c r="S1868" s="242"/>
      <c r="T1868" s="243"/>
      <c r="U1868" s="13"/>
      <c r="V1868" s="13"/>
      <c r="W1868" s="13"/>
      <c r="X1868" s="13"/>
      <c r="Y1868" s="13"/>
      <c r="Z1868" s="13"/>
      <c r="AA1868" s="13"/>
      <c r="AB1868" s="13"/>
      <c r="AC1868" s="13"/>
      <c r="AD1868" s="13"/>
      <c r="AE1868" s="13"/>
      <c r="AT1868" s="244" t="s">
        <v>301</v>
      </c>
      <c r="AU1868" s="244" t="s">
        <v>120</v>
      </c>
      <c r="AV1868" s="13" t="s">
        <v>85</v>
      </c>
      <c r="AW1868" s="13" t="s">
        <v>32</v>
      </c>
      <c r="AX1868" s="13" t="s">
        <v>77</v>
      </c>
      <c r="AY1868" s="244" t="s">
        <v>292</v>
      </c>
    </row>
    <row r="1869" s="14" customFormat="1">
      <c r="A1869" s="14"/>
      <c r="B1869" s="245"/>
      <c r="C1869" s="246"/>
      <c r="D1869" s="236" t="s">
        <v>301</v>
      </c>
      <c r="E1869" s="247" t="s">
        <v>1</v>
      </c>
      <c r="F1869" s="248" t="s">
        <v>2233</v>
      </c>
      <c r="G1869" s="246"/>
      <c r="H1869" s="249">
        <v>19</v>
      </c>
      <c r="I1869" s="250"/>
      <c r="J1869" s="246"/>
      <c r="K1869" s="246"/>
      <c r="L1869" s="251"/>
      <c r="M1869" s="252"/>
      <c r="N1869" s="253"/>
      <c r="O1869" s="253"/>
      <c r="P1869" s="253"/>
      <c r="Q1869" s="253"/>
      <c r="R1869" s="253"/>
      <c r="S1869" s="253"/>
      <c r="T1869" s="254"/>
      <c r="U1869" s="14"/>
      <c r="V1869" s="14"/>
      <c r="W1869" s="14"/>
      <c r="X1869" s="14"/>
      <c r="Y1869" s="14"/>
      <c r="Z1869" s="14"/>
      <c r="AA1869" s="14"/>
      <c r="AB1869" s="14"/>
      <c r="AC1869" s="14"/>
      <c r="AD1869" s="14"/>
      <c r="AE1869" s="14"/>
      <c r="AT1869" s="255" t="s">
        <v>301</v>
      </c>
      <c r="AU1869" s="255" t="s">
        <v>120</v>
      </c>
      <c r="AV1869" s="14" t="s">
        <v>120</v>
      </c>
      <c r="AW1869" s="14" t="s">
        <v>32</v>
      </c>
      <c r="AX1869" s="14" t="s">
        <v>77</v>
      </c>
      <c r="AY1869" s="255" t="s">
        <v>292</v>
      </c>
    </row>
    <row r="1870" s="14" customFormat="1">
      <c r="A1870" s="14"/>
      <c r="B1870" s="245"/>
      <c r="C1870" s="246"/>
      <c r="D1870" s="236" t="s">
        <v>301</v>
      </c>
      <c r="E1870" s="247" t="s">
        <v>1</v>
      </c>
      <c r="F1870" s="248" t="s">
        <v>2234</v>
      </c>
      <c r="G1870" s="246"/>
      <c r="H1870" s="249">
        <v>18</v>
      </c>
      <c r="I1870" s="250"/>
      <c r="J1870" s="246"/>
      <c r="K1870" s="246"/>
      <c r="L1870" s="251"/>
      <c r="M1870" s="252"/>
      <c r="N1870" s="253"/>
      <c r="O1870" s="253"/>
      <c r="P1870" s="253"/>
      <c r="Q1870" s="253"/>
      <c r="R1870" s="253"/>
      <c r="S1870" s="253"/>
      <c r="T1870" s="25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T1870" s="255" t="s">
        <v>301</v>
      </c>
      <c r="AU1870" s="255" t="s">
        <v>120</v>
      </c>
      <c r="AV1870" s="14" t="s">
        <v>120</v>
      </c>
      <c r="AW1870" s="14" t="s">
        <v>32</v>
      </c>
      <c r="AX1870" s="14" t="s">
        <v>77</v>
      </c>
      <c r="AY1870" s="255" t="s">
        <v>292</v>
      </c>
    </row>
    <row r="1871" s="16" customFormat="1">
      <c r="A1871" s="16"/>
      <c r="B1871" s="267"/>
      <c r="C1871" s="268"/>
      <c r="D1871" s="236" t="s">
        <v>301</v>
      </c>
      <c r="E1871" s="269" t="s">
        <v>1</v>
      </c>
      <c r="F1871" s="270" t="s">
        <v>316</v>
      </c>
      <c r="G1871" s="268"/>
      <c r="H1871" s="271">
        <v>37</v>
      </c>
      <c r="I1871" s="272"/>
      <c r="J1871" s="268"/>
      <c r="K1871" s="268"/>
      <c r="L1871" s="273"/>
      <c r="M1871" s="274"/>
      <c r="N1871" s="275"/>
      <c r="O1871" s="275"/>
      <c r="P1871" s="275"/>
      <c r="Q1871" s="275"/>
      <c r="R1871" s="275"/>
      <c r="S1871" s="275"/>
      <c r="T1871" s="276"/>
      <c r="U1871" s="16"/>
      <c r="V1871" s="16"/>
      <c r="W1871" s="16"/>
      <c r="X1871" s="16"/>
      <c r="Y1871" s="16"/>
      <c r="Z1871" s="16"/>
      <c r="AA1871" s="16"/>
      <c r="AB1871" s="16"/>
      <c r="AC1871" s="16"/>
      <c r="AD1871" s="16"/>
      <c r="AE1871" s="16"/>
      <c r="AT1871" s="277" t="s">
        <v>301</v>
      </c>
      <c r="AU1871" s="277" t="s">
        <v>120</v>
      </c>
      <c r="AV1871" s="16" t="s">
        <v>317</v>
      </c>
      <c r="AW1871" s="16" t="s">
        <v>32</v>
      </c>
      <c r="AX1871" s="16" t="s">
        <v>77</v>
      </c>
      <c r="AY1871" s="277" t="s">
        <v>292</v>
      </c>
    </row>
    <row r="1872" s="13" customFormat="1">
      <c r="A1872" s="13"/>
      <c r="B1872" s="234"/>
      <c r="C1872" s="235"/>
      <c r="D1872" s="236" t="s">
        <v>301</v>
      </c>
      <c r="E1872" s="237" t="s">
        <v>1</v>
      </c>
      <c r="F1872" s="238" t="s">
        <v>2235</v>
      </c>
      <c r="G1872" s="235"/>
      <c r="H1872" s="237" t="s">
        <v>1</v>
      </c>
      <c r="I1872" s="239"/>
      <c r="J1872" s="235"/>
      <c r="K1872" s="235"/>
      <c r="L1872" s="240"/>
      <c r="M1872" s="241"/>
      <c r="N1872" s="242"/>
      <c r="O1872" s="242"/>
      <c r="P1872" s="242"/>
      <c r="Q1872" s="242"/>
      <c r="R1872" s="242"/>
      <c r="S1872" s="242"/>
      <c r="T1872" s="243"/>
      <c r="U1872" s="13"/>
      <c r="V1872" s="13"/>
      <c r="W1872" s="13"/>
      <c r="X1872" s="13"/>
      <c r="Y1872" s="13"/>
      <c r="Z1872" s="13"/>
      <c r="AA1872" s="13"/>
      <c r="AB1872" s="13"/>
      <c r="AC1872" s="13"/>
      <c r="AD1872" s="13"/>
      <c r="AE1872" s="13"/>
      <c r="AT1872" s="244" t="s">
        <v>301</v>
      </c>
      <c r="AU1872" s="244" t="s">
        <v>120</v>
      </c>
      <c r="AV1872" s="13" t="s">
        <v>85</v>
      </c>
      <c r="AW1872" s="13" t="s">
        <v>32</v>
      </c>
      <c r="AX1872" s="13" t="s">
        <v>77</v>
      </c>
      <c r="AY1872" s="244" t="s">
        <v>292</v>
      </c>
    </row>
    <row r="1873" s="14" customFormat="1">
      <c r="A1873" s="14"/>
      <c r="B1873" s="245"/>
      <c r="C1873" s="246"/>
      <c r="D1873" s="236" t="s">
        <v>301</v>
      </c>
      <c r="E1873" s="247" t="s">
        <v>1</v>
      </c>
      <c r="F1873" s="248" t="s">
        <v>2236</v>
      </c>
      <c r="G1873" s="246"/>
      <c r="H1873" s="249">
        <v>1</v>
      </c>
      <c r="I1873" s="250"/>
      <c r="J1873" s="246"/>
      <c r="K1873" s="246"/>
      <c r="L1873" s="251"/>
      <c r="M1873" s="252"/>
      <c r="N1873" s="253"/>
      <c r="O1873" s="253"/>
      <c r="P1873" s="253"/>
      <c r="Q1873" s="253"/>
      <c r="R1873" s="253"/>
      <c r="S1873" s="253"/>
      <c r="T1873" s="254"/>
      <c r="U1873" s="14"/>
      <c r="V1873" s="14"/>
      <c r="W1873" s="14"/>
      <c r="X1873" s="14"/>
      <c r="Y1873" s="14"/>
      <c r="Z1873" s="14"/>
      <c r="AA1873" s="14"/>
      <c r="AB1873" s="14"/>
      <c r="AC1873" s="14"/>
      <c r="AD1873" s="14"/>
      <c r="AE1873" s="14"/>
      <c r="AT1873" s="255" t="s">
        <v>301</v>
      </c>
      <c r="AU1873" s="255" t="s">
        <v>120</v>
      </c>
      <c r="AV1873" s="14" t="s">
        <v>120</v>
      </c>
      <c r="AW1873" s="14" t="s">
        <v>32</v>
      </c>
      <c r="AX1873" s="14" t="s">
        <v>77</v>
      </c>
      <c r="AY1873" s="255" t="s">
        <v>292</v>
      </c>
    </row>
    <row r="1874" s="14" customFormat="1">
      <c r="A1874" s="14"/>
      <c r="B1874" s="245"/>
      <c r="C1874" s="246"/>
      <c r="D1874" s="236" t="s">
        <v>301</v>
      </c>
      <c r="E1874" s="247" t="s">
        <v>1</v>
      </c>
      <c r="F1874" s="248" t="s">
        <v>2237</v>
      </c>
      <c r="G1874" s="246"/>
      <c r="H1874" s="249">
        <v>4</v>
      </c>
      <c r="I1874" s="250"/>
      <c r="J1874" s="246"/>
      <c r="K1874" s="246"/>
      <c r="L1874" s="251"/>
      <c r="M1874" s="252"/>
      <c r="N1874" s="253"/>
      <c r="O1874" s="253"/>
      <c r="P1874" s="253"/>
      <c r="Q1874" s="253"/>
      <c r="R1874" s="253"/>
      <c r="S1874" s="253"/>
      <c r="T1874" s="254"/>
      <c r="U1874" s="14"/>
      <c r="V1874" s="14"/>
      <c r="W1874" s="14"/>
      <c r="X1874" s="14"/>
      <c r="Y1874" s="14"/>
      <c r="Z1874" s="14"/>
      <c r="AA1874" s="14"/>
      <c r="AB1874" s="14"/>
      <c r="AC1874" s="14"/>
      <c r="AD1874" s="14"/>
      <c r="AE1874" s="14"/>
      <c r="AT1874" s="255" t="s">
        <v>301</v>
      </c>
      <c r="AU1874" s="255" t="s">
        <v>120</v>
      </c>
      <c r="AV1874" s="14" t="s">
        <v>120</v>
      </c>
      <c r="AW1874" s="14" t="s">
        <v>32</v>
      </c>
      <c r="AX1874" s="14" t="s">
        <v>77</v>
      </c>
      <c r="AY1874" s="255" t="s">
        <v>292</v>
      </c>
    </row>
    <row r="1875" s="14" customFormat="1">
      <c r="A1875" s="14"/>
      <c r="B1875" s="245"/>
      <c r="C1875" s="246"/>
      <c r="D1875" s="236" t="s">
        <v>301</v>
      </c>
      <c r="E1875" s="247" t="s">
        <v>1</v>
      </c>
      <c r="F1875" s="248" t="s">
        <v>2238</v>
      </c>
      <c r="G1875" s="246"/>
      <c r="H1875" s="249">
        <v>3</v>
      </c>
      <c r="I1875" s="250"/>
      <c r="J1875" s="246"/>
      <c r="K1875" s="246"/>
      <c r="L1875" s="251"/>
      <c r="M1875" s="252"/>
      <c r="N1875" s="253"/>
      <c r="O1875" s="253"/>
      <c r="P1875" s="253"/>
      <c r="Q1875" s="253"/>
      <c r="R1875" s="253"/>
      <c r="S1875" s="253"/>
      <c r="T1875" s="254"/>
      <c r="U1875" s="14"/>
      <c r="V1875" s="14"/>
      <c r="W1875" s="14"/>
      <c r="X1875" s="14"/>
      <c r="Y1875" s="14"/>
      <c r="Z1875" s="14"/>
      <c r="AA1875" s="14"/>
      <c r="AB1875" s="14"/>
      <c r="AC1875" s="14"/>
      <c r="AD1875" s="14"/>
      <c r="AE1875" s="14"/>
      <c r="AT1875" s="255" t="s">
        <v>301</v>
      </c>
      <c r="AU1875" s="255" t="s">
        <v>120</v>
      </c>
      <c r="AV1875" s="14" t="s">
        <v>120</v>
      </c>
      <c r="AW1875" s="14" t="s">
        <v>32</v>
      </c>
      <c r="AX1875" s="14" t="s">
        <v>77</v>
      </c>
      <c r="AY1875" s="255" t="s">
        <v>292</v>
      </c>
    </row>
    <row r="1876" s="16" customFormat="1">
      <c r="A1876" s="16"/>
      <c r="B1876" s="267"/>
      <c r="C1876" s="268"/>
      <c r="D1876" s="236" t="s">
        <v>301</v>
      </c>
      <c r="E1876" s="269" t="s">
        <v>1</v>
      </c>
      <c r="F1876" s="270" t="s">
        <v>316</v>
      </c>
      <c r="G1876" s="268"/>
      <c r="H1876" s="271">
        <v>8</v>
      </c>
      <c r="I1876" s="272"/>
      <c r="J1876" s="268"/>
      <c r="K1876" s="268"/>
      <c r="L1876" s="273"/>
      <c r="M1876" s="274"/>
      <c r="N1876" s="275"/>
      <c r="O1876" s="275"/>
      <c r="P1876" s="275"/>
      <c r="Q1876" s="275"/>
      <c r="R1876" s="275"/>
      <c r="S1876" s="275"/>
      <c r="T1876" s="276"/>
      <c r="U1876" s="16"/>
      <c r="V1876" s="16"/>
      <c r="W1876" s="16"/>
      <c r="X1876" s="16"/>
      <c r="Y1876" s="16"/>
      <c r="Z1876" s="16"/>
      <c r="AA1876" s="16"/>
      <c r="AB1876" s="16"/>
      <c r="AC1876" s="16"/>
      <c r="AD1876" s="16"/>
      <c r="AE1876" s="16"/>
      <c r="AT1876" s="277" t="s">
        <v>301</v>
      </c>
      <c r="AU1876" s="277" t="s">
        <v>120</v>
      </c>
      <c r="AV1876" s="16" t="s">
        <v>317</v>
      </c>
      <c r="AW1876" s="16" t="s">
        <v>32</v>
      </c>
      <c r="AX1876" s="16" t="s">
        <v>77</v>
      </c>
      <c r="AY1876" s="277" t="s">
        <v>292</v>
      </c>
    </row>
    <row r="1877" s="13" customFormat="1">
      <c r="A1877" s="13"/>
      <c r="B1877" s="234"/>
      <c r="C1877" s="235"/>
      <c r="D1877" s="236" t="s">
        <v>301</v>
      </c>
      <c r="E1877" s="237" t="s">
        <v>1</v>
      </c>
      <c r="F1877" s="238" t="s">
        <v>2239</v>
      </c>
      <c r="G1877" s="235"/>
      <c r="H1877" s="237" t="s">
        <v>1</v>
      </c>
      <c r="I1877" s="239"/>
      <c r="J1877" s="235"/>
      <c r="K1877" s="235"/>
      <c r="L1877" s="240"/>
      <c r="M1877" s="241"/>
      <c r="N1877" s="242"/>
      <c r="O1877" s="242"/>
      <c r="P1877" s="242"/>
      <c r="Q1877" s="242"/>
      <c r="R1877" s="242"/>
      <c r="S1877" s="242"/>
      <c r="T1877" s="243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T1877" s="244" t="s">
        <v>301</v>
      </c>
      <c r="AU1877" s="244" t="s">
        <v>120</v>
      </c>
      <c r="AV1877" s="13" t="s">
        <v>85</v>
      </c>
      <c r="AW1877" s="13" t="s">
        <v>32</v>
      </c>
      <c r="AX1877" s="13" t="s">
        <v>77</v>
      </c>
      <c r="AY1877" s="244" t="s">
        <v>292</v>
      </c>
    </row>
    <row r="1878" s="14" customFormat="1">
      <c r="A1878" s="14"/>
      <c r="B1878" s="245"/>
      <c r="C1878" s="246"/>
      <c r="D1878" s="236" t="s">
        <v>301</v>
      </c>
      <c r="E1878" s="247" t="s">
        <v>1</v>
      </c>
      <c r="F1878" s="248" t="s">
        <v>2240</v>
      </c>
      <c r="G1878" s="246"/>
      <c r="H1878" s="249">
        <v>1</v>
      </c>
      <c r="I1878" s="250"/>
      <c r="J1878" s="246"/>
      <c r="K1878" s="246"/>
      <c r="L1878" s="251"/>
      <c r="M1878" s="252"/>
      <c r="N1878" s="253"/>
      <c r="O1878" s="253"/>
      <c r="P1878" s="253"/>
      <c r="Q1878" s="253"/>
      <c r="R1878" s="253"/>
      <c r="S1878" s="253"/>
      <c r="T1878" s="254"/>
      <c r="U1878" s="14"/>
      <c r="V1878" s="14"/>
      <c r="W1878" s="14"/>
      <c r="X1878" s="14"/>
      <c r="Y1878" s="14"/>
      <c r="Z1878" s="14"/>
      <c r="AA1878" s="14"/>
      <c r="AB1878" s="14"/>
      <c r="AC1878" s="14"/>
      <c r="AD1878" s="14"/>
      <c r="AE1878" s="14"/>
      <c r="AT1878" s="255" t="s">
        <v>301</v>
      </c>
      <c r="AU1878" s="255" t="s">
        <v>120</v>
      </c>
      <c r="AV1878" s="14" t="s">
        <v>120</v>
      </c>
      <c r="AW1878" s="14" t="s">
        <v>32</v>
      </c>
      <c r="AX1878" s="14" t="s">
        <v>77</v>
      </c>
      <c r="AY1878" s="255" t="s">
        <v>292</v>
      </c>
    </row>
    <row r="1879" s="14" customFormat="1">
      <c r="A1879" s="14"/>
      <c r="B1879" s="245"/>
      <c r="C1879" s="246"/>
      <c r="D1879" s="236" t="s">
        <v>301</v>
      </c>
      <c r="E1879" s="247" t="s">
        <v>1</v>
      </c>
      <c r="F1879" s="248" t="s">
        <v>2241</v>
      </c>
      <c r="G1879" s="246"/>
      <c r="H1879" s="249">
        <v>1</v>
      </c>
      <c r="I1879" s="250"/>
      <c r="J1879" s="246"/>
      <c r="K1879" s="246"/>
      <c r="L1879" s="251"/>
      <c r="M1879" s="252"/>
      <c r="N1879" s="253"/>
      <c r="O1879" s="253"/>
      <c r="P1879" s="253"/>
      <c r="Q1879" s="253"/>
      <c r="R1879" s="253"/>
      <c r="S1879" s="253"/>
      <c r="T1879" s="254"/>
      <c r="U1879" s="14"/>
      <c r="V1879" s="14"/>
      <c r="W1879" s="14"/>
      <c r="X1879" s="14"/>
      <c r="Y1879" s="14"/>
      <c r="Z1879" s="14"/>
      <c r="AA1879" s="14"/>
      <c r="AB1879" s="14"/>
      <c r="AC1879" s="14"/>
      <c r="AD1879" s="14"/>
      <c r="AE1879" s="14"/>
      <c r="AT1879" s="255" t="s">
        <v>301</v>
      </c>
      <c r="AU1879" s="255" t="s">
        <v>120</v>
      </c>
      <c r="AV1879" s="14" t="s">
        <v>120</v>
      </c>
      <c r="AW1879" s="14" t="s">
        <v>32</v>
      </c>
      <c r="AX1879" s="14" t="s">
        <v>77</v>
      </c>
      <c r="AY1879" s="255" t="s">
        <v>292</v>
      </c>
    </row>
    <row r="1880" s="14" customFormat="1">
      <c r="A1880" s="14"/>
      <c r="B1880" s="245"/>
      <c r="C1880" s="246"/>
      <c r="D1880" s="236" t="s">
        <v>301</v>
      </c>
      <c r="E1880" s="247" t="s">
        <v>1</v>
      </c>
      <c r="F1880" s="248" t="s">
        <v>2242</v>
      </c>
      <c r="G1880" s="246"/>
      <c r="H1880" s="249">
        <v>1</v>
      </c>
      <c r="I1880" s="250"/>
      <c r="J1880" s="246"/>
      <c r="K1880" s="246"/>
      <c r="L1880" s="251"/>
      <c r="M1880" s="252"/>
      <c r="N1880" s="253"/>
      <c r="O1880" s="253"/>
      <c r="P1880" s="253"/>
      <c r="Q1880" s="253"/>
      <c r="R1880" s="253"/>
      <c r="S1880" s="253"/>
      <c r="T1880" s="254"/>
      <c r="U1880" s="14"/>
      <c r="V1880" s="14"/>
      <c r="W1880" s="14"/>
      <c r="X1880" s="14"/>
      <c r="Y1880" s="14"/>
      <c r="Z1880" s="14"/>
      <c r="AA1880" s="14"/>
      <c r="AB1880" s="14"/>
      <c r="AC1880" s="14"/>
      <c r="AD1880" s="14"/>
      <c r="AE1880" s="14"/>
      <c r="AT1880" s="255" t="s">
        <v>301</v>
      </c>
      <c r="AU1880" s="255" t="s">
        <v>120</v>
      </c>
      <c r="AV1880" s="14" t="s">
        <v>120</v>
      </c>
      <c r="AW1880" s="14" t="s">
        <v>32</v>
      </c>
      <c r="AX1880" s="14" t="s">
        <v>77</v>
      </c>
      <c r="AY1880" s="255" t="s">
        <v>292</v>
      </c>
    </row>
    <row r="1881" s="16" customFormat="1">
      <c r="A1881" s="16"/>
      <c r="B1881" s="267"/>
      <c r="C1881" s="268"/>
      <c r="D1881" s="236" t="s">
        <v>301</v>
      </c>
      <c r="E1881" s="269" t="s">
        <v>1</v>
      </c>
      <c r="F1881" s="270" t="s">
        <v>316</v>
      </c>
      <c r="G1881" s="268"/>
      <c r="H1881" s="271">
        <v>3</v>
      </c>
      <c r="I1881" s="272"/>
      <c r="J1881" s="268"/>
      <c r="K1881" s="268"/>
      <c r="L1881" s="273"/>
      <c r="M1881" s="274"/>
      <c r="N1881" s="275"/>
      <c r="O1881" s="275"/>
      <c r="P1881" s="275"/>
      <c r="Q1881" s="275"/>
      <c r="R1881" s="275"/>
      <c r="S1881" s="275"/>
      <c r="T1881" s="276"/>
      <c r="U1881" s="16"/>
      <c r="V1881" s="16"/>
      <c r="W1881" s="16"/>
      <c r="X1881" s="16"/>
      <c r="Y1881" s="16"/>
      <c r="Z1881" s="16"/>
      <c r="AA1881" s="16"/>
      <c r="AB1881" s="16"/>
      <c r="AC1881" s="16"/>
      <c r="AD1881" s="16"/>
      <c r="AE1881" s="16"/>
      <c r="AT1881" s="277" t="s">
        <v>301</v>
      </c>
      <c r="AU1881" s="277" t="s">
        <v>120</v>
      </c>
      <c r="AV1881" s="16" t="s">
        <v>317</v>
      </c>
      <c r="AW1881" s="16" t="s">
        <v>32</v>
      </c>
      <c r="AX1881" s="16" t="s">
        <v>77</v>
      </c>
      <c r="AY1881" s="277" t="s">
        <v>292</v>
      </c>
    </row>
    <row r="1882" s="13" customFormat="1">
      <c r="A1882" s="13"/>
      <c r="B1882" s="234"/>
      <c r="C1882" s="235"/>
      <c r="D1882" s="236" t="s">
        <v>301</v>
      </c>
      <c r="E1882" s="237" t="s">
        <v>1</v>
      </c>
      <c r="F1882" s="238" t="s">
        <v>2243</v>
      </c>
      <c r="G1882" s="235"/>
      <c r="H1882" s="237" t="s">
        <v>1</v>
      </c>
      <c r="I1882" s="239"/>
      <c r="J1882" s="235"/>
      <c r="K1882" s="235"/>
      <c r="L1882" s="240"/>
      <c r="M1882" s="241"/>
      <c r="N1882" s="242"/>
      <c r="O1882" s="242"/>
      <c r="P1882" s="242"/>
      <c r="Q1882" s="242"/>
      <c r="R1882" s="242"/>
      <c r="S1882" s="242"/>
      <c r="T1882" s="243"/>
      <c r="U1882" s="13"/>
      <c r="V1882" s="13"/>
      <c r="W1882" s="13"/>
      <c r="X1882" s="13"/>
      <c r="Y1882" s="13"/>
      <c r="Z1882" s="13"/>
      <c r="AA1882" s="13"/>
      <c r="AB1882" s="13"/>
      <c r="AC1882" s="13"/>
      <c r="AD1882" s="13"/>
      <c r="AE1882" s="13"/>
      <c r="AT1882" s="244" t="s">
        <v>301</v>
      </c>
      <c r="AU1882" s="244" t="s">
        <v>120</v>
      </c>
      <c r="AV1882" s="13" t="s">
        <v>85</v>
      </c>
      <c r="AW1882" s="13" t="s">
        <v>32</v>
      </c>
      <c r="AX1882" s="13" t="s">
        <v>77</v>
      </c>
      <c r="AY1882" s="244" t="s">
        <v>292</v>
      </c>
    </row>
    <row r="1883" s="14" customFormat="1">
      <c r="A1883" s="14"/>
      <c r="B1883" s="245"/>
      <c r="C1883" s="246"/>
      <c r="D1883" s="236" t="s">
        <v>301</v>
      </c>
      <c r="E1883" s="247" t="s">
        <v>1</v>
      </c>
      <c r="F1883" s="248" t="s">
        <v>2244</v>
      </c>
      <c r="G1883" s="246"/>
      <c r="H1883" s="249">
        <v>1</v>
      </c>
      <c r="I1883" s="250"/>
      <c r="J1883" s="246"/>
      <c r="K1883" s="246"/>
      <c r="L1883" s="251"/>
      <c r="M1883" s="252"/>
      <c r="N1883" s="253"/>
      <c r="O1883" s="253"/>
      <c r="P1883" s="253"/>
      <c r="Q1883" s="253"/>
      <c r="R1883" s="253"/>
      <c r="S1883" s="253"/>
      <c r="T1883" s="25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T1883" s="255" t="s">
        <v>301</v>
      </c>
      <c r="AU1883" s="255" t="s">
        <v>120</v>
      </c>
      <c r="AV1883" s="14" t="s">
        <v>120</v>
      </c>
      <c r="AW1883" s="14" t="s">
        <v>32</v>
      </c>
      <c r="AX1883" s="14" t="s">
        <v>77</v>
      </c>
      <c r="AY1883" s="255" t="s">
        <v>292</v>
      </c>
    </row>
    <row r="1884" s="14" customFormat="1">
      <c r="A1884" s="14"/>
      <c r="B1884" s="245"/>
      <c r="C1884" s="246"/>
      <c r="D1884" s="236" t="s">
        <v>301</v>
      </c>
      <c r="E1884" s="247" t="s">
        <v>1</v>
      </c>
      <c r="F1884" s="248" t="s">
        <v>2245</v>
      </c>
      <c r="G1884" s="246"/>
      <c r="H1884" s="249">
        <v>1</v>
      </c>
      <c r="I1884" s="250"/>
      <c r="J1884" s="246"/>
      <c r="K1884" s="246"/>
      <c r="L1884" s="251"/>
      <c r="M1884" s="252"/>
      <c r="N1884" s="253"/>
      <c r="O1884" s="253"/>
      <c r="P1884" s="253"/>
      <c r="Q1884" s="253"/>
      <c r="R1884" s="253"/>
      <c r="S1884" s="253"/>
      <c r="T1884" s="25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T1884" s="255" t="s">
        <v>301</v>
      </c>
      <c r="AU1884" s="255" t="s">
        <v>120</v>
      </c>
      <c r="AV1884" s="14" t="s">
        <v>120</v>
      </c>
      <c r="AW1884" s="14" t="s">
        <v>32</v>
      </c>
      <c r="AX1884" s="14" t="s">
        <v>77</v>
      </c>
      <c r="AY1884" s="255" t="s">
        <v>292</v>
      </c>
    </row>
    <row r="1885" s="14" customFormat="1">
      <c r="A1885" s="14"/>
      <c r="B1885" s="245"/>
      <c r="C1885" s="246"/>
      <c r="D1885" s="236" t="s">
        <v>301</v>
      </c>
      <c r="E1885" s="247" t="s">
        <v>1</v>
      </c>
      <c r="F1885" s="248" t="s">
        <v>2246</v>
      </c>
      <c r="G1885" s="246"/>
      <c r="H1885" s="249">
        <v>1</v>
      </c>
      <c r="I1885" s="250"/>
      <c r="J1885" s="246"/>
      <c r="K1885" s="246"/>
      <c r="L1885" s="251"/>
      <c r="M1885" s="252"/>
      <c r="N1885" s="253"/>
      <c r="O1885" s="253"/>
      <c r="P1885" s="253"/>
      <c r="Q1885" s="253"/>
      <c r="R1885" s="253"/>
      <c r="S1885" s="253"/>
      <c r="T1885" s="25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T1885" s="255" t="s">
        <v>301</v>
      </c>
      <c r="AU1885" s="255" t="s">
        <v>120</v>
      </c>
      <c r="AV1885" s="14" t="s">
        <v>120</v>
      </c>
      <c r="AW1885" s="14" t="s">
        <v>32</v>
      </c>
      <c r="AX1885" s="14" t="s">
        <v>77</v>
      </c>
      <c r="AY1885" s="255" t="s">
        <v>292</v>
      </c>
    </row>
    <row r="1886" s="14" customFormat="1">
      <c r="A1886" s="14"/>
      <c r="B1886" s="245"/>
      <c r="C1886" s="246"/>
      <c r="D1886" s="236" t="s">
        <v>301</v>
      </c>
      <c r="E1886" s="247" t="s">
        <v>1</v>
      </c>
      <c r="F1886" s="248" t="s">
        <v>2247</v>
      </c>
      <c r="G1886" s="246"/>
      <c r="H1886" s="249">
        <v>1</v>
      </c>
      <c r="I1886" s="250"/>
      <c r="J1886" s="246"/>
      <c r="K1886" s="246"/>
      <c r="L1886" s="251"/>
      <c r="M1886" s="252"/>
      <c r="N1886" s="253"/>
      <c r="O1886" s="253"/>
      <c r="P1886" s="253"/>
      <c r="Q1886" s="253"/>
      <c r="R1886" s="253"/>
      <c r="S1886" s="253"/>
      <c r="T1886" s="254"/>
      <c r="U1886" s="14"/>
      <c r="V1886" s="14"/>
      <c r="W1886" s="14"/>
      <c r="X1886" s="14"/>
      <c r="Y1886" s="14"/>
      <c r="Z1886" s="14"/>
      <c r="AA1886" s="14"/>
      <c r="AB1886" s="14"/>
      <c r="AC1886" s="14"/>
      <c r="AD1886" s="14"/>
      <c r="AE1886" s="14"/>
      <c r="AT1886" s="255" t="s">
        <v>301</v>
      </c>
      <c r="AU1886" s="255" t="s">
        <v>120</v>
      </c>
      <c r="AV1886" s="14" t="s">
        <v>120</v>
      </c>
      <c r="AW1886" s="14" t="s">
        <v>32</v>
      </c>
      <c r="AX1886" s="14" t="s">
        <v>77</v>
      </c>
      <c r="AY1886" s="255" t="s">
        <v>292</v>
      </c>
    </row>
    <row r="1887" s="16" customFormat="1">
      <c r="A1887" s="16"/>
      <c r="B1887" s="267"/>
      <c r="C1887" s="268"/>
      <c r="D1887" s="236" t="s">
        <v>301</v>
      </c>
      <c r="E1887" s="269" t="s">
        <v>1</v>
      </c>
      <c r="F1887" s="270" t="s">
        <v>316</v>
      </c>
      <c r="G1887" s="268"/>
      <c r="H1887" s="271">
        <v>4</v>
      </c>
      <c r="I1887" s="272"/>
      <c r="J1887" s="268"/>
      <c r="K1887" s="268"/>
      <c r="L1887" s="273"/>
      <c r="M1887" s="274"/>
      <c r="N1887" s="275"/>
      <c r="O1887" s="275"/>
      <c r="P1887" s="275"/>
      <c r="Q1887" s="275"/>
      <c r="R1887" s="275"/>
      <c r="S1887" s="275"/>
      <c r="T1887" s="276"/>
      <c r="U1887" s="16"/>
      <c r="V1887" s="16"/>
      <c r="W1887" s="16"/>
      <c r="X1887" s="16"/>
      <c r="Y1887" s="16"/>
      <c r="Z1887" s="16"/>
      <c r="AA1887" s="16"/>
      <c r="AB1887" s="16"/>
      <c r="AC1887" s="16"/>
      <c r="AD1887" s="16"/>
      <c r="AE1887" s="16"/>
      <c r="AT1887" s="277" t="s">
        <v>301</v>
      </c>
      <c r="AU1887" s="277" t="s">
        <v>120</v>
      </c>
      <c r="AV1887" s="16" t="s">
        <v>317</v>
      </c>
      <c r="AW1887" s="16" t="s">
        <v>32</v>
      </c>
      <c r="AX1887" s="16" t="s">
        <v>77</v>
      </c>
      <c r="AY1887" s="277" t="s">
        <v>292</v>
      </c>
    </row>
    <row r="1888" s="13" customFormat="1">
      <c r="A1888" s="13"/>
      <c r="B1888" s="234"/>
      <c r="C1888" s="235"/>
      <c r="D1888" s="236" t="s">
        <v>301</v>
      </c>
      <c r="E1888" s="237" t="s">
        <v>1</v>
      </c>
      <c r="F1888" s="238" t="s">
        <v>2248</v>
      </c>
      <c r="G1888" s="235"/>
      <c r="H1888" s="237" t="s">
        <v>1</v>
      </c>
      <c r="I1888" s="239"/>
      <c r="J1888" s="235"/>
      <c r="K1888" s="235"/>
      <c r="L1888" s="240"/>
      <c r="M1888" s="241"/>
      <c r="N1888" s="242"/>
      <c r="O1888" s="242"/>
      <c r="P1888" s="242"/>
      <c r="Q1888" s="242"/>
      <c r="R1888" s="242"/>
      <c r="S1888" s="242"/>
      <c r="T1888" s="243"/>
      <c r="U1888" s="13"/>
      <c r="V1888" s="13"/>
      <c r="W1888" s="13"/>
      <c r="X1888" s="13"/>
      <c r="Y1888" s="13"/>
      <c r="Z1888" s="13"/>
      <c r="AA1888" s="13"/>
      <c r="AB1888" s="13"/>
      <c r="AC1888" s="13"/>
      <c r="AD1888" s="13"/>
      <c r="AE1888" s="13"/>
      <c r="AT1888" s="244" t="s">
        <v>301</v>
      </c>
      <c r="AU1888" s="244" t="s">
        <v>120</v>
      </c>
      <c r="AV1888" s="13" t="s">
        <v>85</v>
      </c>
      <c r="AW1888" s="13" t="s">
        <v>32</v>
      </c>
      <c r="AX1888" s="13" t="s">
        <v>77</v>
      </c>
      <c r="AY1888" s="244" t="s">
        <v>292</v>
      </c>
    </row>
    <row r="1889" s="14" customFormat="1">
      <c r="A1889" s="14"/>
      <c r="B1889" s="245"/>
      <c r="C1889" s="246"/>
      <c r="D1889" s="236" t="s">
        <v>301</v>
      </c>
      <c r="E1889" s="247" t="s">
        <v>1</v>
      </c>
      <c r="F1889" s="248" t="s">
        <v>2249</v>
      </c>
      <c r="G1889" s="246"/>
      <c r="H1889" s="249">
        <v>1</v>
      </c>
      <c r="I1889" s="250"/>
      <c r="J1889" s="246"/>
      <c r="K1889" s="246"/>
      <c r="L1889" s="251"/>
      <c r="M1889" s="252"/>
      <c r="N1889" s="253"/>
      <c r="O1889" s="253"/>
      <c r="P1889" s="253"/>
      <c r="Q1889" s="253"/>
      <c r="R1889" s="253"/>
      <c r="S1889" s="253"/>
      <c r="T1889" s="254"/>
      <c r="U1889" s="14"/>
      <c r="V1889" s="14"/>
      <c r="W1889" s="14"/>
      <c r="X1889" s="14"/>
      <c r="Y1889" s="14"/>
      <c r="Z1889" s="14"/>
      <c r="AA1889" s="14"/>
      <c r="AB1889" s="14"/>
      <c r="AC1889" s="14"/>
      <c r="AD1889" s="14"/>
      <c r="AE1889" s="14"/>
      <c r="AT1889" s="255" t="s">
        <v>301</v>
      </c>
      <c r="AU1889" s="255" t="s">
        <v>120</v>
      </c>
      <c r="AV1889" s="14" t="s">
        <v>120</v>
      </c>
      <c r="AW1889" s="14" t="s">
        <v>32</v>
      </c>
      <c r="AX1889" s="14" t="s">
        <v>77</v>
      </c>
      <c r="AY1889" s="255" t="s">
        <v>292</v>
      </c>
    </row>
    <row r="1890" s="16" customFormat="1">
      <c r="A1890" s="16"/>
      <c r="B1890" s="267"/>
      <c r="C1890" s="268"/>
      <c r="D1890" s="236" t="s">
        <v>301</v>
      </c>
      <c r="E1890" s="269" t="s">
        <v>1</v>
      </c>
      <c r="F1890" s="270" t="s">
        <v>316</v>
      </c>
      <c r="G1890" s="268"/>
      <c r="H1890" s="271">
        <v>1</v>
      </c>
      <c r="I1890" s="272"/>
      <c r="J1890" s="268"/>
      <c r="K1890" s="268"/>
      <c r="L1890" s="273"/>
      <c r="M1890" s="274"/>
      <c r="N1890" s="275"/>
      <c r="O1890" s="275"/>
      <c r="P1890" s="275"/>
      <c r="Q1890" s="275"/>
      <c r="R1890" s="275"/>
      <c r="S1890" s="275"/>
      <c r="T1890" s="276"/>
      <c r="U1890" s="16"/>
      <c r="V1890" s="16"/>
      <c r="W1890" s="16"/>
      <c r="X1890" s="16"/>
      <c r="Y1890" s="16"/>
      <c r="Z1890" s="16"/>
      <c r="AA1890" s="16"/>
      <c r="AB1890" s="16"/>
      <c r="AC1890" s="16"/>
      <c r="AD1890" s="16"/>
      <c r="AE1890" s="16"/>
      <c r="AT1890" s="277" t="s">
        <v>301</v>
      </c>
      <c r="AU1890" s="277" t="s">
        <v>120</v>
      </c>
      <c r="AV1890" s="16" t="s">
        <v>317</v>
      </c>
      <c r="AW1890" s="16" t="s">
        <v>32</v>
      </c>
      <c r="AX1890" s="16" t="s">
        <v>77</v>
      </c>
      <c r="AY1890" s="277" t="s">
        <v>292</v>
      </c>
    </row>
    <row r="1891" s="15" customFormat="1">
      <c r="A1891" s="15"/>
      <c r="B1891" s="256"/>
      <c r="C1891" s="257"/>
      <c r="D1891" s="236" t="s">
        <v>301</v>
      </c>
      <c r="E1891" s="258" t="s">
        <v>1</v>
      </c>
      <c r="F1891" s="259" t="s">
        <v>304</v>
      </c>
      <c r="G1891" s="257"/>
      <c r="H1891" s="260">
        <v>54</v>
      </c>
      <c r="I1891" s="261"/>
      <c r="J1891" s="257"/>
      <c r="K1891" s="257"/>
      <c r="L1891" s="262"/>
      <c r="M1891" s="263"/>
      <c r="N1891" s="264"/>
      <c r="O1891" s="264"/>
      <c r="P1891" s="264"/>
      <c r="Q1891" s="264"/>
      <c r="R1891" s="264"/>
      <c r="S1891" s="264"/>
      <c r="T1891" s="265"/>
      <c r="U1891" s="15"/>
      <c r="V1891" s="15"/>
      <c r="W1891" s="15"/>
      <c r="X1891" s="15"/>
      <c r="Y1891" s="15"/>
      <c r="Z1891" s="15"/>
      <c r="AA1891" s="15"/>
      <c r="AB1891" s="15"/>
      <c r="AC1891" s="15"/>
      <c r="AD1891" s="15"/>
      <c r="AE1891" s="15"/>
      <c r="AT1891" s="266" t="s">
        <v>301</v>
      </c>
      <c r="AU1891" s="266" t="s">
        <v>120</v>
      </c>
      <c r="AV1891" s="15" t="s">
        <v>299</v>
      </c>
      <c r="AW1891" s="15" t="s">
        <v>32</v>
      </c>
      <c r="AX1891" s="15" t="s">
        <v>85</v>
      </c>
      <c r="AY1891" s="266" t="s">
        <v>292</v>
      </c>
    </row>
    <row r="1892" s="2" customFormat="1" ht="24.15" customHeight="1">
      <c r="A1892" s="39"/>
      <c r="B1892" s="40"/>
      <c r="C1892" s="221" t="s">
        <v>2250</v>
      </c>
      <c r="D1892" s="221" t="s">
        <v>294</v>
      </c>
      <c r="E1892" s="222" t="s">
        <v>2251</v>
      </c>
      <c r="F1892" s="223" t="s">
        <v>2252</v>
      </c>
      <c r="G1892" s="224" t="s">
        <v>581</v>
      </c>
      <c r="H1892" s="225">
        <v>1</v>
      </c>
      <c r="I1892" s="226"/>
      <c r="J1892" s="227">
        <f>ROUND(I1892*H1892,2)</f>
        <v>0</v>
      </c>
      <c r="K1892" s="223" t="s">
        <v>298</v>
      </c>
      <c r="L1892" s="45"/>
      <c r="M1892" s="228" t="s">
        <v>1</v>
      </c>
      <c r="N1892" s="229" t="s">
        <v>43</v>
      </c>
      <c r="O1892" s="92"/>
      <c r="P1892" s="230">
        <f>O1892*H1892</f>
        <v>0</v>
      </c>
      <c r="Q1892" s="230">
        <v>0</v>
      </c>
      <c r="R1892" s="230">
        <f>Q1892*H1892</f>
        <v>0</v>
      </c>
      <c r="S1892" s="230">
        <v>0</v>
      </c>
      <c r="T1892" s="231">
        <f>S1892*H1892</f>
        <v>0</v>
      </c>
      <c r="U1892" s="39"/>
      <c r="V1892" s="39"/>
      <c r="W1892" s="39"/>
      <c r="X1892" s="39"/>
      <c r="Y1892" s="39"/>
      <c r="Z1892" s="39"/>
      <c r="AA1892" s="39"/>
      <c r="AB1892" s="39"/>
      <c r="AC1892" s="39"/>
      <c r="AD1892" s="39"/>
      <c r="AE1892" s="39"/>
      <c r="AR1892" s="232" t="s">
        <v>438</v>
      </c>
      <c r="AT1892" s="232" t="s">
        <v>294</v>
      </c>
      <c r="AU1892" s="232" t="s">
        <v>120</v>
      </c>
      <c r="AY1892" s="18" t="s">
        <v>292</v>
      </c>
      <c r="BE1892" s="233">
        <f>IF(N1892="základní",J1892,0)</f>
        <v>0</v>
      </c>
      <c r="BF1892" s="233">
        <f>IF(N1892="snížená",J1892,0)</f>
        <v>0</v>
      </c>
      <c r="BG1892" s="233">
        <f>IF(N1892="zákl. přenesená",J1892,0)</f>
        <v>0</v>
      </c>
      <c r="BH1892" s="233">
        <f>IF(N1892="sníž. přenesená",J1892,0)</f>
        <v>0</v>
      </c>
      <c r="BI1892" s="233">
        <f>IF(N1892="nulová",J1892,0)</f>
        <v>0</v>
      </c>
      <c r="BJ1892" s="18" t="s">
        <v>120</v>
      </c>
      <c r="BK1892" s="233">
        <f>ROUND(I1892*H1892,2)</f>
        <v>0</v>
      </c>
      <c r="BL1892" s="18" t="s">
        <v>438</v>
      </c>
      <c r="BM1892" s="232" t="s">
        <v>2253</v>
      </c>
    </row>
    <row r="1893" s="14" customFormat="1">
      <c r="A1893" s="14"/>
      <c r="B1893" s="245"/>
      <c r="C1893" s="246"/>
      <c r="D1893" s="236" t="s">
        <v>301</v>
      </c>
      <c r="E1893" s="247" t="s">
        <v>1</v>
      </c>
      <c r="F1893" s="248" t="s">
        <v>2254</v>
      </c>
      <c r="G1893" s="246"/>
      <c r="H1893" s="249">
        <v>1</v>
      </c>
      <c r="I1893" s="250"/>
      <c r="J1893" s="246"/>
      <c r="K1893" s="246"/>
      <c r="L1893" s="251"/>
      <c r="M1893" s="252"/>
      <c r="N1893" s="253"/>
      <c r="O1893" s="253"/>
      <c r="P1893" s="253"/>
      <c r="Q1893" s="253"/>
      <c r="R1893" s="253"/>
      <c r="S1893" s="253"/>
      <c r="T1893" s="254"/>
      <c r="U1893" s="14"/>
      <c r="V1893" s="14"/>
      <c r="W1893" s="14"/>
      <c r="X1893" s="14"/>
      <c r="Y1893" s="14"/>
      <c r="Z1893" s="14"/>
      <c r="AA1893" s="14"/>
      <c r="AB1893" s="14"/>
      <c r="AC1893" s="14"/>
      <c r="AD1893" s="14"/>
      <c r="AE1893" s="14"/>
      <c r="AT1893" s="255" t="s">
        <v>301</v>
      </c>
      <c r="AU1893" s="255" t="s">
        <v>120</v>
      </c>
      <c r="AV1893" s="14" t="s">
        <v>120</v>
      </c>
      <c r="AW1893" s="14" t="s">
        <v>32</v>
      </c>
      <c r="AX1893" s="14" t="s">
        <v>77</v>
      </c>
      <c r="AY1893" s="255" t="s">
        <v>292</v>
      </c>
    </row>
    <row r="1894" s="15" customFormat="1">
      <c r="A1894" s="15"/>
      <c r="B1894" s="256"/>
      <c r="C1894" s="257"/>
      <c r="D1894" s="236" t="s">
        <v>301</v>
      </c>
      <c r="E1894" s="258" t="s">
        <v>1</v>
      </c>
      <c r="F1894" s="259" t="s">
        <v>304</v>
      </c>
      <c r="G1894" s="257"/>
      <c r="H1894" s="260">
        <v>1</v>
      </c>
      <c r="I1894" s="261"/>
      <c r="J1894" s="257"/>
      <c r="K1894" s="257"/>
      <c r="L1894" s="262"/>
      <c r="M1894" s="263"/>
      <c r="N1894" s="264"/>
      <c r="O1894" s="264"/>
      <c r="P1894" s="264"/>
      <c r="Q1894" s="264"/>
      <c r="R1894" s="264"/>
      <c r="S1894" s="264"/>
      <c r="T1894" s="265"/>
      <c r="U1894" s="15"/>
      <c r="V1894" s="15"/>
      <c r="W1894" s="15"/>
      <c r="X1894" s="15"/>
      <c r="Y1894" s="15"/>
      <c r="Z1894" s="15"/>
      <c r="AA1894" s="15"/>
      <c r="AB1894" s="15"/>
      <c r="AC1894" s="15"/>
      <c r="AD1894" s="15"/>
      <c r="AE1894" s="15"/>
      <c r="AT1894" s="266" t="s">
        <v>301</v>
      </c>
      <c r="AU1894" s="266" t="s">
        <v>120</v>
      </c>
      <c r="AV1894" s="15" t="s">
        <v>299</v>
      </c>
      <c r="AW1894" s="15" t="s">
        <v>32</v>
      </c>
      <c r="AX1894" s="15" t="s">
        <v>85</v>
      </c>
      <c r="AY1894" s="266" t="s">
        <v>292</v>
      </c>
    </row>
    <row r="1895" s="2" customFormat="1" ht="33" customHeight="1">
      <c r="A1895" s="39"/>
      <c r="B1895" s="40"/>
      <c r="C1895" s="221" t="s">
        <v>2255</v>
      </c>
      <c r="D1895" s="221" t="s">
        <v>294</v>
      </c>
      <c r="E1895" s="222" t="s">
        <v>2256</v>
      </c>
      <c r="F1895" s="223" t="s">
        <v>2257</v>
      </c>
      <c r="G1895" s="224" t="s">
        <v>581</v>
      </c>
      <c r="H1895" s="225">
        <v>28</v>
      </c>
      <c r="I1895" s="226"/>
      <c r="J1895" s="227">
        <f>ROUND(I1895*H1895,2)</f>
        <v>0</v>
      </c>
      <c r="K1895" s="223" t="s">
        <v>298</v>
      </c>
      <c r="L1895" s="45"/>
      <c r="M1895" s="228" t="s">
        <v>1</v>
      </c>
      <c r="N1895" s="229" t="s">
        <v>43</v>
      </c>
      <c r="O1895" s="92"/>
      <c r="P1895" s="230">
        <f>O1895*H1895</f>
        <v>0</v>
      </c>
      <c r="Q1895" s="230">
        <v>0</v>
      </c>
      <c r="R1895" s="230">
        <f>Q1895*H1895</f>
        <v>0</v>
      </c>
      <c r="S1895" s="230">
        <v>0</v>
      </c>
      <c r="T1895" s="231">
        <f>S1895*H1895</f>
        <v>0</v>
      </c>
      <c r="U1895" s="39"/>
      <c r="V1895" s="39"/>
      <c r="W1895" s="39"/>
      <c r="X1895" s="39"/>
      <c r="Y1895" s="39"/>
      <c r="Z1895" s="39"/>
      <c r="AA1895" s="39"/>
      <c r="AB1895" s="39"/>
      <c r="AC1895" s="39"/>
      <c r="AD1895" s="39"/>
      <c r="AE1895" s="39"/>
      <c r="AR1895" s="232" t="s">
        <v>438</v>
      </c>
      <c r="AT1895" s="232" t="s">
        <v>294</v>
      </c>
      <c r="AU1895" s="232" t="s">
        <v>120</v>
      </c>
      <c r="AY1895" s="18" t="s">
        <v>292</v>
      </c>
      <c r="BE1895" s="233">
        <f>IF(N1895="základní",J1895,0)</f>
        <v>0</v>
      </c>
      <c r="BF1895" s="233">
        <f>IF(N1895="snížená",J1895,0)</f>
        <v>0</v>
      </c>
      <c r="BG1895" s="233">
        <f>IF(N1895="zákl. přenesená",J1895,0)</f>
        <v>0</v>
      </c>
      <c r="BH1895" s="233">
        <f>IF(N1895="sníž. přenesená",J1895,0)</f>
        <v>0</v>
      </c>
      <c r="BI1895" s="233">
        <f>IF(N1895="nulová",J1895,0)</f>
        <v>0</v>
      </c>
      <c r="BJ1895" s="18" t="s">
        <v>120</v>
      </c>
      <c r="BK1895" s="233">
        <f>ROUND(I1895*H1895,2)</f>
        <v>0</v>
      </c>
      <c r="BL1895" s="18" t="s">
        <v>438</v>
      </c>
      <c r="BM1895" s="232" t="s">
        <v>2258</v>
      </c>
    </row>
    <row r="1896" s="13" customFormat="1">
      <c r="A1896" s="13"/>
      <c r="B1896" s="234"/>
      <c r="C1896" s="235"/>
      <c r="D1896" s="236" t="s">
        <v>301</v>
      </c>
      <c r="E1896" s="237" t="s">
        <v>1</v>
      </c>
      <c r="F1896" s="238" t="s">
        <v>2259</v>
      </c>
      <c r="G1896" s="235"/>
      <c r="H1896" s="237" t="s">
        <v>1</v>
      </c>
      <c r="I1896" s="239"/>
      <c r="J1896" s="235"/>
      <c r="K1896" s="235"/>
      <c r="L1896" s="240"/>
      <c r="M1896" s="241"/>
      <c r="N1896" s="242"/>
      <c r="O1896" s="242"/>
      <c r="P1896" s="242"/>
      <c r="Q1896" s="242"/>
      <c r="R1896" s="242"/>
      <c r="S1896" s="242"/>
      <c r="T1896" s="243"/>
      <c r="U1896" s="13"/>
      <c r="V1896" s="13"/>
      <c r="W1896" s="13"/>
      <c r="X1896" s="13"/>
      <c r="Y1896" s="13"/>
      <c r="Z1896" s="13"/>
      <c r="AA1896" s="13"/>
      <c r="AB1896" s="13"/>
      <c r="AC1896" s="13"/>
      <c r="AD1896" s="13"/>
      <c r="AE1896" s="13"/>
      <c r="AT1896" s="244" t="s">
        <v>301</v>
      </c>
      <c r="AU1896" s="244" t="s">
        <v>120</v>
      </c>
      <c r="AV1896" s="13" t="s">
        <v>85</v>
      </c>
      <c r="AW1896" s="13" t="s">
        <v>32</v>
      </c>
      <c r="AX1896" s="13" t="s">
        <v>77</v>
      </c>
      <c r="AY1896" s="244" t="s">
        <v>292</v>
      </c>
    </row>
    <row r="1897" s="14" customFormat="1">
      <c r="A1897" s="14"/>
      <c r="B1897" s="245"/>
      <c r="C1897" s="246"/>
      <c r="D1897" s="236" t="s">
        <v>301</v>
      </c>
      <c r="E1897" s="247" t="s">
        <v>1</v>
      </c>
      <c r="F1897" s="248" t="s">
        <v>2260</v>
      </c>
      <c r="G1897" s="246"/>
      <c r="H1897" s="249">
        <v>1</v>
      </c>
      <c r="I1897" s="250"/>
      <c r="J1897" s="246"/>
      <c r="K1897" s="246"/>
      <c r="L1897" s="251"/>
      <c r="M1897" s="252"/>
      <c r="N1897" s="253"/>
      <c r="O1897" s="253"/>
      <c r="P1897" s="253"/>
      <c r="Q1897" s="253"/>
      <c r="R1897" s="253"/>
      <c r="S1897" s="253"/>
      <c r="T1897" s="25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T1897" s="255" t="s">
        <v>301</v>
      </c>
      <c r="AU1897" s="255" t="s">
        <v>120</v>
      </c>
      <c r="AV1897" s="14" t="s">
        <v>120</v>
      </c>
      <c r="AW1897" s="14" t="s">
        <v>32</v>
      </c>
      <c r="AX1897" s="14" t="s">
        <v>77</v>
      </c>
      <c r="AY1897" s="255" t="s">
        <v>292</v>
      </c>
    </row>
    <row r="1898" s="14" customFormat="1">
      <c r="A1898" s="14"/>
      <c r="B1898" s="245"/>
      <c r="C1898" s="246"/>
      <c r="D1898" s="236" t="s">
        <v>301</v>
      </c>
      <c r="E1898" s="247" t="s">
        <v>1</v>
      </c>
      <c r="F1898" s="248" t="s">
        <v>2261</v>
      </c>
      <c r="G1898" s="246"/>
      <c r="H1898" s="249">
        <v>1</v>
      </c>
      <c r="I1898" s="250"/>
      <c r="J1898" s="246"/>
      <c r="K1898" s="246"/>
      <c r="L1898" s="251"/>
      <c r="M1898" s="252"/>
      <c r="N1898" s="253"/>
      <c r="O1898" s="253"/>
      <c r="P1898" s="253"/>
      <c r="Q1898" s="253"/>
      <c r="R1898" s="253"/>
      <c r="S1898" s="253"/>
      <c r="T1898" s="254"/>
      <c r="U1898" s="14"/>
      <c r="V1898" s="14"/>
      <c r="W1898" s="14"/>
      <c r="X1898" s="14"/>
      <c r="Y1898" s="14"/>
      <c r="Z1898" s="14"/>
      <c r="AA1898" s="14"/>
      <c r="AB1898" s="14"/>
      <c r="AC1898" s="14"/>
      <c r="AD1898" s="14"/>
      <c r="AE1898" s="14"/>
      <c r="AT1898" s="255" t="s">
        <v>301</v>
      </c>
      <c r="AU1898" s="255" t="s">
        <v>120</v>
      </c>
      <c r="AV1898" s="14" t="s">
        <v>120</v>
      </c>
      <c r="AW1898" s="14" t="s">
        <v>32</v>
      </c>
      <c r="AX1898" s="14" t="s">
        <v>77</v>
      </c>
      <c r="AY1898" s="255" t="s">
        <v>292</v>
      </c>
    </row>
    <row r="1899" s="14" customFormat="1">
      <c r="A1899" s="14"/>
      <c r="B1899" s="245"/>
      <c r="C1899" s="246"/>
      <c r="D1899" s="236" t="s">
        <v>301</v>
      </c>
      <c r="E1899" s="247" t="s">
        <v>1</v>
      </c>
      <c r="F1899" s="248" t="s">
        <v>2262</v>
      </c>
      <c r="G1899" s="246"/>
      <c r="H1899" s="249">
        <v>1</v>
      </c>
      <c r="I1899" s="250"/>
      <c r="J1899" s="246"/>
      <c r="K1899" s="246"/>
      <c r="L1899" s="251"/>
      <c r="M1899" s="252"/>
      <c r="N1899" s="253"/>
      <c r="O1899" s="253"/>
      <c r="P1899" s="253"/>
      <c r="Q1899" s="253"/>
      <c r="R1899" s="253"/>
      <c r="S1899" s="253"/>
      <c r="T1899" s="254"/>
      <c r="U1899" s="14"/>
      <c r="V1899" s="14"/>
      <c r="W1899" s="14"/>
      <c r="X1899" s="14"/>
      <c r="Y1899" s="14"/>
      <c r="Z1899" s="14"/>
      <c r="AA1899" s="14"/>
      <c r="AB1899" s="14"/>
      <c r="AC1899" s="14"/>
      <c r="AD1899" s="14"/>
      <c r="AE1899" s="14"/>
      <c r="AT1899" s="255" t="s">
        <v>301</v>
      </c>
      <c r="AU1899" s="255" t="s">
        <v>120</v>
      </c>
      <c r="AV1899" s="14" t="s">
        <v>120</v>
      </c>
      <c r="AW1899" s="14" t="s">
        <v>32</v>
      </c>
      <c r="AX1899" s="14" t="s">
        <v>77</v>
      </c>
      <c r="AY1899" s="255" t="s">
        <v>292</v>
      </c>
    </row>
    <row r="1900" s="14" customFormat="1">
      <c r="A1900" s="14"/>
      <c r="B1900" s="245"/>
      <c r="C1900" s="246"/>
      <c r="D1900" s="236" t="s">
        <v>301</v>
      </c>
      <c r="E1900" s="247" t="s">
        <v>1</v>
      </c>
      <c r="F1900" s="248" t="s">
        <v>2263</v>
      </c>
      <c r="G1900" s="246"/>
      <c r="H1900" s="249">
        <v>1</v>
      </c>
      <c r="I1900" s="250"/>
      <c r="J1900" s="246"/>
      <c r="K1900" s="246"/>
      <c r="L1900" s="251"/>
      <c r="M1900" s="252"/>
      <c r="N1900" s="253"/>
      <c r="O1900" s="253"/>
      <c r="P1900" s="253"/>
      <c r="Q1900" s="253"/>
      <c r="R1900" s="253"/>
      <c r="S1900" s="253"/>
      <c r="T1900" s="254"/>
      <c r="U1900" s="14"/>
      <c r="V1900" s="14"/>
      <c r="W1900" s="14"/>
      <c r="X1900" s="14"/>
      <c r="Y1900" s="14"/>
      <c r="Z1900" s="14"/>
      <c r="AA1900" s="14"/>
      <c r="AB1900" s="14"/>
      <c r="AC1900" s="14"/>
      <c r="AD1900" s="14"/>
      <c r="AE1900" s="14"/>
      <c r="AT1900" s="255" t="s">
        <v>301</v>
      </c>
      <c r="AU1900" s="255" t="s">
        <v>120</v>
      </c>
      <c r="AV1900" s="14" t="s">
        <v>120</v>
      </c>
      <c r="AW1900" s="14" t="s">
        <v>32</v>
      </c>
      <c r="AX1900" s="14" t="s">
        <v>77</v>
      </c>
      <c r="AY1900" s="255" t="s">
        <v>292</v>
      </c>
    </row>
    <row r="1901" s="14" customFormat="1">
      <c r="A1901" s="14"/>
      <c r="B1901" s="245"/>
      <c r="C1901" s="246"/>
      <c r="D1901" s="236" t="s">
        <v>301</v>
      </c>
      <c r="E1901" s="247" t="s">
        <v>1</v>
      </c>
      <c r="F1901" s="248" t="s">
        <v>2264</v>
      </c>
      <c r="G1901" s="246"/>
      <c r="H1901" s="249">
        <v>1</v>
      </c>
      <c r="I1901" s="250"/>
      <c r="J1901" s="246"/>
      <c r="K1901" s="246"/>
      <c r="L1901" s="251"/>
      <c r="M1901" s="252"/>
      <c r="N1901" s="253"/>
      <c r="O1901" s="253"/>
      <c r="P1901" s="253"/>
      <c r="Q1901" s="253"/>
      <c r="R1901" s="253"/>
      <c r="S1901" s="253"/>
      <c r="T1901" s="254"/>
      <c r="U1901" s="14"/>
      <c r="V1901" s="14"/>
      <c r="W1901" s="14"/>
      <c r="X1901" s="14"/>
      <c r="Y1901" s="14"/>
      <c r="Z1901" s="14"/>
      <c r="AA1901" s="14"/>
      <c r="AB1901" s="14"/>
      <c r="AC1901" s="14"/>
      <c r="AD1901" s="14"/>
      <c r="AE1901" s="14"/>
      <c r="AT1901" s="255" t="s">
        <v>301</v>
      </c>
      <c r="AU1901" s="255" t="s">
        <v>120</v>
      </c>
      <c r="AV1901" s="14" t="s">
        <v>120</v>
      </c>
      <c r="AW1901" s="14" t="s">
        <v>32</v>
      </c>
      <c r="AX1901" s="14" t="s">
        <v>77</v>
      </c>
      <c r="AY1901" s="255" t="s">
        <v>292</v>
      </c>
    </row>
    <row r="1902" s="14" customFormat="1">
      <c r="A1902" s="14"/>
      <c r="B1902" s="245"/>
      <c r="C1902" s="246"/>
      <c r="D1902" s="236" t="s">
        <v>301</v>
      </c>
      <c r="E1902" s="247" t="s">
        <v>1</v>
      </c>
      <c r="F1902" s="248" t="s">
        <v>2265</v>
      </c>
      <c r="G1902" s="246"/>
      <c r="H1902" s="249">
        <v>1</v>
      </c>
      <c r="I1902" s="250"/>
      <c r="J1902" s="246"/>
      <c r="K1902" s="246"/>
      <c r="L1902" s="251"/>
      <c r="M1902" s="252"/>
      <c r="N1902" s="253"/>
      <c r="O1902" s="253"/>
      <c r="P1902" s="253"/>
      <c r="Q1902" s="253"/>
      <c r="R1902" s="253"/>
      <c r="S1902" s="253"/>
      <c r="T1902" s="254"/>
      <c r="U1902" s="14"/>
      <c r="V1902" s="14"/>
      <c r="W1902" s="14"/>
      <c r="X1902" s="14"/>
      <c r="Y1902" s="14"/>
      <c r="Z1902" s="14"/>
      <c r="AA1902" s="14"/>
      <c r="AB1902" s="14"/>
      <c r="AC1902" s="14"/>
      <c r="AD1902" s="14"/>
      <c r="AE1902" s="14"/>
      <c r="AT1902" s="255" t="s">
        <v>301</v>
      </c>
      <c r="AU1902" s="255" t="s">
        <v>120</v>
      </c>
      <c r="AV1902" s="14" t="s">
        <v>120</v>
      </c>
      <c r="AW1902" s="14" t="s">
        <v>32</v>
      </c>
      <c r="AX1902" s="14" t="s">
        <v>77</v>
      </c>
      <c r="AY1902" s="255" t="s">
        <v>292</v>
      </c>
    </row>
    <row r="1903" s="14" customFormat="1">
      <c r="A1903" s="14"/>
      <c r="B1903" s="245"/>
      <c r="C1903" s="246"/>
      <c r="D1903" s="236" t="s">
        <v>301</v>
      </c>
      <c r="E1903" s="247" t="s">
        <v>1</v>
      </c>
      <c r="F1903" s="248" t="s">
        <v>2266</v>
      </c>
      <c r="G1903" s="246"/>
      <c r="H1903" s="249">
        <v>1</v>
      </c>
      <c r="I1903" s="250"/>
      <c r="J1903" s="246"/>
      <c r="K1903" s="246"/>
      <c r="L1903" s="251"/>
      <c r="M1903" s="252"/>
      <c r="N1903" s="253"/>
      <c r="O1903" s="253"/>
      <c r="P1903" s="253"/>
      <c r="Q1903" s="253"/>
      <c r="R1903" s="253"/>
      <c r="S1903" s="253"/>
      <c r="T1903" s="254"/>
      <c r="U1903" s="14"/>
      <c r="V1903" s="14"/>
      <c r="W1903" s="14"/>
      <c r="X1903" s="14"/>
      <c r="Y1903" s="14"/>
      <c r="Z1903" s="14"/>
      <c r="AA1903" s="14"/>
      <c r="AB1903" s="14"/>
      <c r="AC1903" s="14"/>
      <c r="AD1903" s="14"/>
      <c r="AE1903" s="14"/>
      <c r="AT1903" s="255" t="s">
        <v>301</v>
      </c>
      <c r="AU1903" s="255" t="s">
        <v>120</v>
      </c>
      <c r="AV1903" s="14" t="s">
        <v>120</v>
      </c>
      <c r="AW1903" s="14" t="s">
        <v>32</v>
      </c>
      <c r="AX1903" s="14" t="s">
        <v>77</v>
      </c>
      <c r="AY1903" s="255" t="s">
        <v>292</v>
      </c>
    </row>
    <row r="1904" s="14" customFormat="1">
      <c r="A1904" s="14"/>
      <c r="B1904" s="245"/>
      <c r="C1904" s="246"/>
      <c r="D1904" s="236" t="s">
        <v>301</v>
      </c>
      <c r="E1904" s="247" t="s">
        <v>1</v>
      </c>
      <c r="F1904" s="248" t="s">
        <v>2267</v>
      </c>
      <c r="G1904" s="246"/>
      <c r="H1904" s="249">
        <v>1</v>
      </c>
      <c r="I1904" s="250"/>
      <c r="J1904" s="246"/>
      <c r="K1904" s="246"/>
      <c r="L1904" s="251"/>
      <c r="M1904" s="252"/>
      <c r="N1904" s="253"/>
      <c r="O1904" s="253"/>
      <c r="P1904" s="253"/>
      <c r="Q1904" s="253"/>
      <c r="R1904" s="253"/>
      <c r="S1904" s="253"/>
      <c r="T1904" s="254"/>
      <c r="U1904" s="14"/>
      <c r="V1904" s="14"/>
      <c r="W1904" s="14"/>
      <c r="X1904" s="14"/>
      <c r="Y1904" s="14"/>
      <c r="Z1904" s="14"/>
      <c r="AA1904" s="14"/>
      <c r="AB1904" s="14"/>
      <c r="AC1904" s="14"/>
      <c r="AD1904" s="14"/>
      <c r="AE1904" s="14"/>
      <c r="AT1904" s="255" t="s">
        <v>301</v>
      </c>
      <c r="AU1904" s="255" t="s">
        <v>120</v>
      </c>
      <c r="AV1904" s="14" t="s">
        <v>120</v>
      </c>
      <c r="AW1904" s="14" t="s">
        <v>32</v>
      </c>
      <c r="AX1904" s="14" t="s">
        <v>77</v>
      </c>
      <c r="AY1904" s="255" t="s">
        <v>292</v>
      </c>
    </row>
    <row r="1905" s="14" customFormat="1">
      <c r="A1905" s="14"/>
      <c r="B1905" s="245"/>
      <c r="C1905" s="246"/>
      <c r="D1905" s="236" t="s">
        <v>301</v>
      </c>
      <c r="E1905" s="247" t="s">
        <v>1</v>
      </c>
      <c r="F1905" s="248" t="s">
        <v>2268</v>
      </c>
      <c r="G1905" s="246"/>
      <c r="H1905" s="249">
        <v>1</v>
      </c>
      <c r="I1905" s="250"/>
      <c r="J1905" s="246"/>
      <c r="K1905" s="246"/>
      <c r="L1905" s="251"/>
      <c r="M1905" s="252"/>
      <c r="N1905" s="253"/>
      <c r="O1905" s="253"/>
      <c r="P1905" s="253"/>
      <c r="Q1905" s="253"/>
      <c r="R1905" s="253"/>
      <c r="S1905" s="253"/>
      <c r="T1905" s="254"/>
      <c r="U1905" s="14"/>
      <c r="V1905" s="14"/>
      <c r="W1905" s="14"/>
      <c r="X1905" s="14"/>
      <c r="Y1905" s="14"/>
      <c r="Z1905" s="14"/>
      <c r="AA1905" s="14"/>
      <c r="AB1905" s="14"/>
      <c r="AC1905" s="14"/>
      <c r="AD1905" s="14"/>
      <c r="AE1905" s="14"/>
      <c r="AT1905" s="255" t="s">
        <v>301</v>
      </c>
      <c r="AU1905" s="255" t="s">
        <v>120</v>
      </c>
      <c r="AV1905" s="14" t="s">
        <v>120</v>
      </c>
      <c r="AW1905" s="14" t="s">
        <v>32</v>
      </c>
      <c r="AX1905" s="14" t="s">
        <v>77</v>
      </c>
      <c r="AY1905" s="255" t="s">
        <v>292</v>
      </c>
    </row>
    <row r="1906" s="14" customFormat="1">
      <c r="A1906" s="14"/>
      <c r="B1906" s="245"/>
      <c r="C1906" s="246"/>
      <c r="D1906" s="236" t="s">
        <v>301</v>
      </c>
      <c r="E1906" s="247" t="s">
        <v>1</v>
      </c>
      <c r="F1906" s="248" t="s">
        <v>2269</v>
      </c>
      <c r="G1906" s="246"/>
      <c r="H1906" s="249">
        <v>1</v>
      </c>
      <c r="I1906" s="250"/>
      <c r="J1906" s="246"/>
      <c r="K1906" s="246"/>
      <c r="L1906" s="251"/>
      <c r="M1906" s="252"/>
      <c r="N1906" s="253"/>
      <c r="O1906" s="253"/>
      <c r="P1906" s="253"/>
      <c r="Q1906" s="253"/>
      <c r="R1906" s="253"/>
      <c r="S1906" s="253"/>
      <c r="T1906" s="254"/>
      <c r="U1906" s="14"/>
      <c r="V1906" s="14"/>
      <c r="W1906" s="14"/>
      <c r="X1906" s="14"/>
      <c r="Y1906" s="14"/>
      <c r="Z1906" s="14"/>
      <c r="AA1906" s="14"/>
      <c r="AB1906" s="14"/>
      <c r="AC1906" s="14"/>
      <c r="AD1906" s="14"/>
      <c r="AE1906" s="14"/>
      <c r="AT1906" s="255" t="s">
        <v>301</v>
      </c>
      <c r="AU1906" s="255" t="s">
        <v>120</v>
      </c>
      <c r="AV1906" s="14" t="s">
        <v>120</v>
      </c>
      <c r="AW1906" s="14" t="s">
        <v>32</v>
      </c>
      <c r="AX1906" s="14" t="s">
        <v>77</v>
      </c>
      <c r="AY1906" s="255" t="s">
        <v>292</v>
      </c>
    </row>
    <row r="1907" s="14" customFormat="1">
      <c r="A1907" s="14"/>
      <c r="B1907" s="245"/>
      <c r="C1907" s="246"/>
      <c r="D1907" s="236" t="s">
        <v>301</v>
      </c>
      <c r="E1907" s="247" t="s">
        <v>1</v>
      </c>
      <c r="F1907" s="248" t="s">
        <v>2270</v>
      </c>
      <c r="G1907" s="246"/>
      <c r="H1907" s="249">
        <v>1</v>
      </c>
      <c r="I1907" s="250"/>
      <c r="J1907" s="246"/>
      <c r="K1907" s="246"/>
      <c r="L1907" s="251"/>
      <c r="M1907" s="252"/>
      <c r="N1907" s="253"/>
      <c r="O1907" s="253"/>
      <c r="P1907" s="253"/>
      <c r="Q1907" s="253"/>
      <c r="R1907" s="253"/>
      <c r="S1907" s="253"/>
      <c r="T1907" s="25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T1907" s="255" t="s">
        <v>301</v>
      </c>
      <c r="AU1907" s="255" t="s">
        <v>120</v>
      </c>
      <c r="AV1907" s="14" t="s">
        <v>120</v>
      </c>
      <c r="AW1907" s="14" t="s">
        <v>32</v>
      </c>
      <c r="AX1907" s="14" t="s">
        <v>77</v>
      </c>
      <c r="AY1907" s="255" t="s">
        <v>292</v>
      </c>
    </row>
    <row r="1908" s="14" customFormat="1">
      <c r="A1908" s="14"/>
      <c r="B1908" s="245"/>
      <c r="C1908" s="246"/>
      <c r="D1908" s="236" t="s">
        <v>301</v>
      </c>
      <c r="E1908" s="247" t="s">
        <v>1</v>
      </c>
      <c r="F1908" s="248" t="s">
        <v>2271</v>
      </c>
      <c r="G1908" s="246"/>
      <c r="H1908" s="249">
        <v>1</v>
      </c>
      <c r="I1908" s="250"/>
      <c r="J1908" s="246"/>
      <c r="K1908" s="246"/>
      <c r="L1908" s="251"/>
      <c r="M1908" s="252"/>
      <c r="N1908" s="253"/>
      <c r="O1908" s="253"/>
      <c r="P1908" s="253"/>
      <c r="Q1908" s="253"/>
      <c r="R1908" s="253"/>
      <c r="S1908" s="253"/>
      <c r="T1908" s="254"/>
      <c r="U1908" s="14"/>
      <c r="V1908" s="14"/>
      <c r="W1908" s="14"/>
      <c r="X1908" s="14"/>
      <c r="Y1908" s="14"/>
      <c r="Z1908" s="14"/>
      <c r="AA1908" s="14"/>
      <c r="AB1908" s="14"/>
      <c r="AC1908" s="14"/>
      <c r="AD1908" s="14"/>
      <c r="AE1908" s="14"/>
      <c r="AT1908" s="255" t="s">
        <v>301</v>
      </c>
      <c r="AU1908" s="255" t="s">
        <v>120</v>
      </c>
      <c r="AV1908" s="14" t="s">
        <v>120</v>
      </c>
      <c r="AW1908" s="14" t="s">
        <v>32</v>
      </c>
      <c r="AX1908" s="14" t="s">
        <v>77</v>
      </c>
      <c r="AY1908" s="255" t="s">
        <v>292</v>
      </c>
    </row>
    <row r="1909" s="14" customFormat="1">
      <c r="A1909" s="14"/>
      <c r="B1909" s="245"/>
      <c r="C1909" s="246"/>
      <c r="D1909" s="236" t="s">
        <v>301</v>
      </c>
      <c r="E1909" s="247" t="s">
        <v>1</v>
      </c>
      <c r="F1909" s="248" t="s">
        <v>2272</v>
      </c>
      <c r="G1909" s="246"/>
      <c r="H1909" s="249">
        <v>1</v>
      </c>
      <c r="I1909" s="250"/>
      <c r="J1909" s="246"/>
      <c r="K1909" s="246"/>
      <c r="L1909" s="251"/>
      <c r="M1909" s="252"/>
      <c r="N1909" s="253"/>
      <c r="O1909" s="253"/>
      <c r="P1909" s="253"/>
      <c r="Q1909" s="253"/>
      <c r="R1909" s="253"/>
      <c r="S1909" s="253"/>
      <c r="T1909" s="254"/>
      <c r="U1909" s="14"/>
      <c r="V1909" s="14"/>
      <c r="W1909" s="14"/>
      <c r="X1909" s="14"/>
      <c r="Y1909" s="14"/>
      <c r="Z1909" s="14"/>
      <c r="AA1909" s="14"/>
      <c r="AB1909" s="14"/>
      <c r="AC1909" s="14"/>
      <c r="AD1909" s="14"/>
      <c r="AE1909" s="14"/>
      <c r="AT1909" s="255" t="s">
        <v>301</v>
      </c>
      <c r="AU1909" s="255" t="s">
        <v>120</v>
      </c>
      <c r="AV1909" s="14" t="s">
        <v>120</v>
      </c>
      <c r="AW1909" s="14" t="s">
        <v>32</v>
      </c>
      <c r="AX1909" s="14" t="s">
        <v>77</v>
      </c>
      <c r="AY1909" s="255" t="s">
        <v>292</v>
      </c>
    </row>
    <row r="1910" s="14" customFormat="1">
      <c r="A1910" s="14"/>
      <c r="B1910" s="245"/>
      <c r="C1910" s="246"/>
      <c r="D1910" s="236" t="s">
        <v>301</v>
      </c>
      <c r="E1910" s="247" t="s">
        <v>1</v>
      </c>
      <c r="F1910" s="248" t="s">
        <v>2273</v>
      </c>
      <c r="G1910" s="246"/>
      <c r="H1910" s="249">
        <v>1</v>
      </c>
      <c r="I1910" s="250"/>
      <c r="J1910" s="246"/>
      <c r="K1910" s="246"/>
      <c r="L1910" s="251"/>
      <c r="M1910" s="252"/>
      <c r="N1910" s="253"/>
      <c r="O1910" s="253"/>
      <c r="P1910" s="253"/>
      <c r="Q1910" s="253"/>
      <c r="R1910" s="253"/>
      <c r="S1910" s="253"/>
      <c r="T1910" s="254"/>
      <c r="U1910" s="14"/>
      <c r="V1910" s="14"/>
      <c r="W1910" s="14"/>
      <c r="X1910" s="14"/>
      <c r="Y1910" s="14"/>
      <c r="Z1910" s="14"/>
      <c r="AA1910" s="14"/>
      <c r="AB1910" s="14"/>
      <c r="AC1910" s="14"/>
      <c r="AD1910" s="14"/>
      <c r="AE1910" s="14"/>
      <c r="AT1910" s="255" t="s">
        <v>301</v>
      </c>
      <c r="AU1910" s="255" t="s">
        <v>120</v>
      </c>
      <c r="AV1910" s="14" t="s">
        <v>120</v>
      </c>
      <c r="AW1910" s="14" t="s">
        <v>32</v>
      </c>
      <c r="AX1910" s="14" t="s">
        <v>77</v>
      </c>
      <c r="AY1910" s="255" t="s">
        <v>292</v>
      </c>
    </row>
    <row r="1911" s="14" customFormat="1">
      <c r="A1911" s="14"/>
      <c r="B1911" s="245"/>
      <c r="C1911" s="246"/>
      <c r="D1911" s="236" t="s">
        <v>301</v>
      </c>
      <c r="E1911" s="247" t="s">
        <v>1</v>
      </c>
      <c r="F1911" s="248" t="s">
        <v>2274</v>
      </c>
      <c r="G1911" s="246"/>
      <c r="H1911" s="249">
        <v>1</v>
      </c>
      <c r="I1911" s="250"/>
      <c r="J1911" s="246"/>
      <c r="K1911" s="246"/>
      <c r="L1911" s="251"/>
      <c r="M1911" s="252"/>
      <c r="N1911" s="253"/>
      <c r="O1911" s="253"/>
      <c r="P1911" s="253"/>
      <c r="Q1911" s="253"/>
      <c r="R1911" s="253"/>
      <c r="S1911" s="253"/>
      <c r="T1911" s="254"/>
      <c r="U1911" s="14"/>
      <c r="V1911" s="14"/>
      <c r="W1911" s="14"/>
      <c r="X1911" s="14"/>
      <c r="Y1911" s="14"/>
      <c r="Z1911" s="14"/>
      <c r="AA1911" s="14"/>
      <c r="AB1911" s="14"/>
      <c r="AC1911" s="14"/>
      <c r="AD1911" s="14"/>
      <c r="AE1911" s="14"/>
      <c r="AT1911" s="255" t="s">
        <v>301</v>
      </c>
      <c r="AU1911" s="255" t="s">
        <v>120</v>
      </c>
      <c r="AV1911" s="14" t="s">
        <v>120</v>
      </c>
      <c r="AW1911" s="14" t="s">
        <v>32</v>
      </c>
      <c r="AX1911" s="14" t="s">
        <v>77</v>
      </c>
      <c r="AY1911" s="255" t="s">
        <v>292</v>
      </c>
    </row>
    <row r="1912" s="14" customFormat="1">
      <c r="A1912" s="14"/>
      <c r="B1912" s="245"/>
      <c r="C1912" s="246"/>
      <c r="D1912" s="236" t="s">
        <v>301</v>
      </c>
      <c r="E1912" s="247" t="s">
        <v>1</v>
      </c>
      <c r="F1912" s="248" t="s">
        <v>2275</v>
      </c>
      <c r="G1912" s="246"/>
      <c r="H1912" s="249">
        <v>1</v>
      </c>
      <c r="I1912" s="250"/>
      <c r="J1912" s="246"/>
      <c r="K1912" s="246"/>
      <c r="L1912" s="251"/>
      <c r="M1912" s="252"/>
      <c r="N1912" s="253"/>
      <c r="O1912" s="253"/>
      <c r="P1912" s="253"/>
      <c r="Q1912" s="253"/>
      <c r="R1912" s="253"/>
      <c r="S1912" s="253"/>
      <c r="T1912" s="254"/>
      <c r="U1912" s="14"/>
      <c r="V1912" s="14"/>
      <c r="W1912" s="14"/>
      <c r="X1912" s="14"/>
      <c r="Y1912" s="14"/>
      <c r="Z1912" s="14"/>
      <c r="AA1912" s="14"/>
      <c r="AB1912" s="14"/>
      <c r="AC1912" s="14"/>
      <c r="AD1912" s="14"/>
      <c r="AE1912" s="14"/>
      <c r="AT1912" s="255" t="s">
        <v>301</v>
      </c>
      <c r="AU1912" s="255" t="s">
        <v>120</v>
      </c>
      <c r="AV1912" s="14" t="s">
        <v>120</v>
      </c>
      <c r="AW1912" s="14" t="s">
        <v>32</v>
      </c>
      <c r="AX1912" s="14" t="s">
        <v>77</v>
      </c>
      <c r="AY1912" s="255" t="s">
        <v>292</v>
      </c>
    </row>
    <row r="1913" s="14" customFormat="1">
      <c r="A1913" s="14"/>
      <c r="B1913" s="245"/>
      <c r="C1913" s="246"/>
      <c r="D1913" s="236" t="s">
        <v>301</v>
      </c>
      <c r="E1913" s="247" t="s">
        <v>1</v>
      </c>
      <c r="F1913" s="248" t="s">
        <v>2276</v>
      </c>
      <c r="G1913" s="246"/>
      <c r="H1913" s="249">
        <v>1</v>
      </c>
      <c r="I1913" s="250"/>
      <c r="J1913" s="246"/>
      <c r="K1913" s="246"/>
      <c r="L1913" s="251"/>
      <c r="M1913" s="252"/>
      <c r="N1913" s="253"/>
      <c r="O1913" s="253"/>
      <c r="P1913" s="253"/>
      <c r="Q1913" s="253"/>
      <c r="R1913" s="253"/>
      <c r="S1913" s="253"/>
      <c r="T1913" s="254"/>
      <c r="U1913" s="14"/>
      <c r="V1913" s="14"/>
      <c r="W1913" s="14"/>
      <c r="X1913" s="14"/>
      <c r="Y1913" s="14"/>
      <c r="Z1913" s="14"/>
      <c r="AA1913" s="14"/>
      <c r="AB1913" s="14"/>
      <c r="AC1913" s="14"/>
      <c r="AD1913" s="14"/>
      <c r="AE1913" s="14"/>
      <c r="AT1913" s="255" t="s">
        <v>301</v>
      </c>
      <c r="AU1913" s="255" t="s">
        <v>120</v>
      </c>
      <c r="AV1913" s="14" t="s">
        <v>120</v>
      </c>
      <c r="AW1913" s="14" t="s">
        <v>32</v>
      </c>
      <c r="AX1913" s="14" t="s">
        <v>77</v>
      </c>
      <c r="AY1913" s="255" t="s">
        <v>292</v>
      </c>
    </row>
    <row r="1914" s="14" customFormat="1">
      <c r="A1914" s="14"/>
      <c r="B1914" s="245"/>
      <c r="C1914" s="246"/>
      <c r="D1914" s="236" t="s">
        <v>301</v>
      </c>
      <c r="E1914" s="247" t="s">
        <v>1</v>
      </c>
      <c r="F1914" s="248" t="s">
        <v>2277</v>
      </c>
      <c r="G1914" s="246"/>
      <c r="H1914" s="249">
        <v>1</v>
      </c>
      <c r="I1914" s="250"/>
      <c r="J1914" s="246"/>
      <c r="K1914" s="246"/>
      <c r="L1914" s="251"/>
      <c r="M1914" s="252"/>
      <c r="N1914" s="253"/>
      <c r="O1914" s="253"/>
      <c r="P1914" s="253"/>
      <c r="Q1914" s="253"/>
      <c r="R1914" s="253"/>
      <c r="S1914" s="253"/>
      <c r="T1914" s="254"/>
      <c r="U1914" s="14"/>
      <c r="V1914" s="14"/>
      <c r="W1914" s="14"/>
      <c r="X1914" s="14"/>
      <c r="Y1914" s="14"/>
      <c r="Z1914" s="14"/>
      <c r="AA1914" s="14"/>
      <c r="AB1914" s="14"/>
      <c r="AC1914" s="14"/>
      <c r="AD1914" s="14"/>
      <c r="AE1914" s="14"/>
      <c r="AT1914" s="255" t="s">
        <v>301</v>
      </c>
      <c r="AU1914" s="255" t="s">
        <v>120</v>
      </c>
      <c r="AV1914" s="14" t="s">
        <v>120</v>
      </c>
      <c r="AW1914" s="14" t="s">
        <v>32</v>
      </c>
      <c r="AX1914" s="14" t="s">
        <v>77</v>
      </c>
      <c r="AY1914" s="255" t="s">
        <v>292</v>
      </c>
    </row>
    <row r="1915" s="14" customFormat="1">
      <c r="A1915" s="14"/>
      <c r="B1915" s="245"/>
      <c r="C1915" s="246"/>
      <c r="D1915" s="236" t="s">
        <v>301</v>
      </c>
      <c r="E1915" s="247" t="s">
        <v>1</v>
      </c>
      <c r="F1915" s="248" t="s">
        <v>2278</v>
      </c>
      <c r="G1915" s="246"/>
      <c r="H1915" s="249">
        <v>1</v>
      </c>
      <c r="I1915" s="250"/>
      <c r="J1915" s="246"/>
      <c r="K1915" s="246"/>
      <c r="L1915" s="251"/>
      <c r="M1915" s="252"/>
      <c r="N1915" s="253"/>
      <c r="O1915" s="253"/>
      <c r="P1915" s="253"/>
      <c r="Q1915" s="253"/>
      <c r="R1915" s="253"/>
      <c r="S1915" s="253"/>
      <c r="T1915" s="254"/>
      <c r="U1915" s="14"/>
      <c r="V1915" s="14"/>
      <c r="W1915" s="14"/>
      <c r="X1915" s="14"/>
      <c r="Y1915" s="14"/>
      <c r="Z1915" s="14"/>
      <c r="AA1915" s="14"/>
      <c r="AB1915" s="14"/>
      <c r="AC1915" s="14"/>
      <c r="AD1915" s="14"/>
      <c r="AE1915" s="14"/>
      <c r="AT1915" s="255" t="s">
        <v>301</v>
      </c>
      <c r="AU1915" s="255" t="s">
        <v>120</v>
      </c>
      <c r="AV1915" s="14" t="s">
        <v>120</v>
      </c>
      <c r="AW1915" s="14" t="s">
        <v>32</v>
      </c>
      <c r="AX1915" s="14" t="s">
        <v>77</v>
      </c>
      <c r="AY1915" s="255" t="s">
        <v>292</v>
      </c>
    </row>
    <row r="1916" s="14" customFormat="1">
      <c r="A1916" s="14"/>
      <c r="B1916" s="245"/>
      <c r="C1916" s="246"/>
      <c r="D1916" s="236" t="s">
        <v>301</v>
      </c>
      <c r="E1916" s="247" t="s">
        <v>1</v>
      </c>
      <c r="F1916" s="248" t="s">
        <v>2279</v>
      </c>
      <c r="G1916" s="246"/>
      <c r="H1916" s="249">
        <v>1</v>
      </c>
      <c r="I1916" s="250"/>
      <c r="J1916" s="246"/>
      <c r="K1916" s="246"/>
      <c r="L1916" s="251"/>
      <c r="M1916" s="252"/>
      <c r="N1916" s="253"/>
      <c r="O1916" s="253"/>
      <c r="P1916" s="253"/>
      <c r="Q1916" s="253"/>
      <c r="R1916" s="253"/>
      <c r="S1916" s="253"/>
      <c r="T1916" s="254"/>
      <c r="U1916" s="14"/>
      <c r="V1916" s="14"/>
      <c r="W1916" s="14"/>
      <c r="X1916" s="14"/>
      <c r="Y1916" s="14"/>
      <c r="Z1916" s="14"/>
      <c r="AA1916" s="14"/>
      <c r="AB1916" s="14"/>
      <c r="AC1916" s="14"/>
      <c r="AD1916" s="14"/>
      <c r="AE1916" s="14"/>
      <c r="AT1916" s="255" t="s">
        <v>301</v>
      </c>
      <c r="AU1916" s="255" t="s">
        <v>120</v>
      </c>
      <c r="AV1916" s="14" t="s">
        <v>120</v>
      </c>
      <c r="AW1916" s="14" t="s">
        <v>32</v>
      </c>
      <c r="AX1916" s="14" t="s">
        <v>77</v>
      </c>
      <c r="AY1916" s="255" t="s">
        <v>292</v>
      </c>
    </row>
    <row r="1917" s="14" customFormat="1">
      <c r="A1917" s="14"/>
      <c r="B1917" s="245"/>
      <c r="C1917" s="246"/>
      <c r="D1917" s="236" t="s">
        <v>301</v>
      </c>
      <c r="E1917" s="247" t="s">
        <v>1</v>
      </c>
      <c r="F1917" s="248" t="s">
        <v>2280</v>
      </c>
      <c r="G1917" s="246"/>
      <c r="H1917" s="249">
        <v>1</v>
      </c>
      <c r="I1917" s="250"/>
      <c r="J1917" s="246"/>
      <c r="K1917" s="246"/>
      <c r="L1917" s="251"/>
      <c r="M1917" s="252"/>
      <c r="N1917" s="253"/>
      <c r="O1917" s="253"/>
      <c r="P1917" s="253"/>
      <c r="Q1917" s="253"/>
      <c r="R1917" s="253"/>
      <c r="S1917" s="253"/>
      <c r="T1917" s="254"/>
      <c r="U1917" s="14"/>
      <c r="V1917" s="14"/>
      <c r="W1917" s="14"/>
      <c r="X1917" s="14"/>
      <c r="Y1917" s="14"/>
      <c r="Z1917" s="14"/>
      <c r="AA1917" s="14"/>
      <c r="AB1917" s="14"/>
      <c r="AC1917" s="14"/>
      <c r="AD1917" s="14"/>
      <c r="AE1917" s="14"/>
      <c r="AT1917" s="255" t="s">
        <v>301</v>
      </c>
      <c r="AU1917" s="255" t="s">
        <v>120</v>
      </c>
      <c r="AV1917" s="14" t="s">
        <v>120</v>
      </c>
      <c r="AW1917" s="14" t="s">
        <v>32</v>
      </c>
      <c r="AX1917" s="14" t="s">
        <v>77</v>
      </c>
      <c r="AY1917" s="255" t="s">
        <v>292</v>
      </c>
    </row>
    <row r="1918" s="14" customFormat="1">
      <c r="A1918" s="14"/>
      <c r="B1918" s="245"/>
      <c r="C1918" s="246"/>
      <c r="D1918" s="236" t="s">
        <v>301</v>
      </c>
      <c r="E1918" s="247" t="s">
        <v>1</v>
      </c>
      <c r="F1918" s="248" t="s">
        <v>2281</v>
      </c>
      <c r="G1918" s="246"/>
      <c r="H1918" s="249">
        <v>1</v>
      </c>
      <c r="I1918" s="250"/>
      <c r="J1918" s="246"/>
      <c r="K1918" s="246"/>
      <c r="L1918" s="251"/>
      <c r="M1918" s="252"/>
      <c r="N1918" s="253"/>
      <c r="O1918" s="253"/>
      <c r="P1918" s="253"/>
      <c r="Q1918" s="253"/>
      <c r="R1918" s="253"/>
      <c r="S1918" s="253"/>
      <c r="T1918" s="254"/>
      <c r="U1918" s="14"/>
      <c r="V1918" s="14"/>
      <c r="W1918" s="14"/>
      <c r="X1918" s="14"/>
      <c r="Y1918" s="14"/>
      <c r="Z1918" s="14"/>
      <c r="AA1918" s="14"/>
      <c r="AB1918" s="14"/>
      <c r="AC1918" s="14"/>
      <c r="AD1918" s="14"/>
      <c r="AE1918" s="14"/>
      <c r="AT1918" s="255" t="s">
        <v>301</v>
      </c>
      <c r="AU1918" s="255" t="s">
        <v>120</v>
      </c>
      <c r="AV1918" s="14" t="s">
        <v>120</v>
      </c>
      <c r="AW1918" s="14" t="s">
        <v>32</v>
      </c>
      <c r="AX1918" s="14" t="s">
        <v>77</v>
      </c>
      <c r="AY1918" s="255" t="s">
        <v>292</v>
      </c>
    </row>
    <row r="1919" s="14" customFormat="1">
      <c r="A1919" s="14"/>
      <c r="B1919" s="245"/>
      <c r="C1919" s="246"/>
      <c r="D1919" s="236" t="s">
        <v>301</v>
      </c>
      <c r="E1919" s="247" t="s">
        <v>1</v>
      </c>
      <c r="F1919" s="248" t="s">
        <v>2282</v>
      </c>
      <c r="G1919" s="246"/>
      <c r="H1919" s="249">
        <v>1</v>
      </c>
      <c r="I1919" s="250"/>
      <c r="J1919" s="246"/>
      <c r="K1919" s="246"/>
      <c r="L1919" s="251"/>
      <c r="M1919" s="252"/>
      <c r="N1919" s="253"/>
      <c r="O1919" s="253"/>
      <c r="P1919" s="253"/>
      <c r="Q1919" s="253"/>
      <c r="R1919" s="253"/>
      <c r="S1919" s="253"/>
      <c r="T1919" s="254"/>
      <c r="U1919" s="14"/>
      <c r="V1919" s="14"/>
      <c r="W1919" s="14"/>
      <c r="X1919" s="14"/>
      <c r="Y1919" s="14"/>
      <c r="Z1919" s="14"/>
      <c r="AA1919" s="14"/>
      <c r="AB1919" s="14"/>
      <c r="AC1919" s="14"/>
      <c r="AD1919" s="14"/>
      <c r="AE1919" s="14"/>
      <c r="AT1919" s="255" t="s">
        <v>301</v>
      </c>
      <c r="AU1919" s="255" t="s">
        <v>120</v>
      </c>
      <c r="AV1919" s="14" t="s">
        <v>120</v>
      </c>
      <c r="AW1919" s="14" t="s">
        <v>32</v>
      </c>
      <c r="AX1919" s="14" t="s">
        <v>77</v>
      </c>
      <c r="AY1919" s="255" t="s">
        <v>292</v>
      </c>
    </row>
    <row r="1920" s="14" customFormat="1">
      <c r="A1920" s="14"/>
      <c r="B1920" s="245"/>
      <c r="C1920" s="246"/>
      <c r="D1920" s="236" t="s">
        <v>301</v>
      </c>
      <c r="E1920" s="247" t="s">
        <v>1</v>
      </c>
      <c r="F1920" s="248" t="s">
        <v>2283</v>
      </c>
      <c r="G1920" s="246"/>
      <c r="H1920" s="249">
        <v>1</v>
      </c>
      <c r="I1920" s="250"/>
      <c r="J1920" s="246"/>
      <c r="K1920" s="246"/>
      <c r="L1920" s="251"/>
      <c r="M1920" s="252"/>
      <c r="N1920" s="253"/>
      <c r="O1920" s="253"/>
      <c r="P1920" s="253"/>
      <c r="Q1920" s="253"/>
      <c r="R1920" s="253"/>
      <c r="S1920" s="253"/>
      <c r="T1920" s="254"/>
      <c r="U1920" s="14"/>
      <c r="V1920" s="14"/>
      <c r="W1920" s="14"/>
      <c r="X1920" s="14"/>
      <c r="Y1920" s="14"/>
      <c r="Z1920" s="14"/>
      <c r="AA1920" s="14"/>
      <c r="AB1920" s="14"/>
      <c r="AC1920" s="14"/>
      <c r="AD1920" s="14"/>
      <c r="AE1920" s="14"/>
      <c r="AT1920" s="255" t="s">
        <v>301</v>
      </c>
      <c r="AU1920" s="255" t="s">
        <v>120</v>
      </c>
      <c r="AV1920" s="14" t="s">
        <v>120</v>
      </c>
      <c r="AW1920" s="14" t="s">
        <v>32</v>
      </c>
      <c r="AX1920" s="14" t="s">
        <v>77</v>
      </c>
      <c r="AY1920" s="255" t="s">
        <v>292</v>
      </c>
    </row>
    <row r="1921" s="16" customFormat="1">
      <c r="A1921" s="16"/>
      <c r="B1921" s="267"/>
      <c r="C1921" s="268"/>
      <c r="D1921" s="236" t="s">
        <v>301</v>
      </c>
      <c r="E1921" s="269" t="s">
        <v>1</v>
      </c>
      <c r="F1921" s="270" t="s">
        <v>316</v>
      </c>
      <c r="G1921" s="268"/>
      <c r="H1921" s="271">
        <v>24</v>
      </c>
      <c r="I1921" s="272"/>
      <c r="J1921" s="268"/>
      <c r="K1921" s="268"/>
      <c r="L1921" s="273"/>
      <c r="M1921" s="274"/>
      <c r="N1921" s="275"/>
      <c r="O1921" s="275"/>
      <c r="P1921" s="275"/>
      <c r="Q1921" s="275"/>
      <c r="R1921" s="275"/>
      <c r="S1921" s="275"/>
      <c r="T1921" s="276"/>
      <c r="U1921" s="16"/>
      <c r="V1921" s="16"/>
      <c r="W1921" s="16"/>
      <c r="X1921" s="16"/>
      <c r="Y1921" s="16"/>
      <c r="Z1921" s="16"/>
      <c r="AA1921" s="16"/>
      <c r="AB1921" s="16"/>
      <c r="AC1921" s="16"/>
      <c r="AD1921" s="16"/>
      <c r="AE1921" s="16"/>
      <c r="AT1921" s="277" t="s">
        <v>301</v>
      </c>
      <c r="AU1921" s="277" t="s">
        <v>120</v>
      </c>
      <c r="AV1921" s="16" t="s">
        <v>317</v>
      </c>
      <c r="AW1921" s="16" t="s">
        <v>32</v>
      </c>
      <c r="AX1921" s="16" t="s">
        <v>77</v>
      </c>
      <c r="AY1921" s="277" t="s">
        <v>292</v>
      </c>
    </row>
    <row r="1922" s="13" customFormat="1">
      <c r="A1922" s="13"/>
      <c r="B1922" s="234"/>
      <c r="C1922" s="235"/>
      <c r="D1922" s="236" t="s">
        <v>301</v>
      </c>
      <c r="E1922" s="237" t="s">
        <v>1</v>
      </c>
      <c r="F1922" s="238" t="s">
        <v>2284</v>
      </c>
      <c r="G1922" s="235"/>
      <c r="H1922" s="237" t="s">
        <v>1</v>
      </c>
      <c r="I1922" s="239"/>
      <c r="J1922" s="235"/>
      <c r="K1922" s="235"/>
      <c r="L1922" s="240"/>
      <c r="M1922" s="241"/>
      <c r="N1922" s="242"/>
      <c r="O1922" s="242"/>
      <c r="P1922" s="242"/>
      <c r="Q1922" s="242"/>
      <c r="R1922" s="242"/>
      <c r="S1922" s="242"/>
      <c r="T1922" s="243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T1922" s="244" t="s">
        <v>301</v>
      </c>
      <c r="AU1922" s="244" t="s">
        <v>120</v>
      </c>
      <c r="AV1922" s="13" t="s">
        <v>85</v>
      </c>
      <c r="AW1922" s="13" t="s">
        <v>32</v>
      </c>
      <c r="AX1922" s="13" t="s">
        <v>77</v>
      </c>
      <c r="AY1922" s="244" t="s">
        <v>292</v>
      </c>
    </row>
    <row r="1923" s="14" customFormat="1">
      <c r="A1923" s="14"/>
      <c r="B1923" s="245"/>
      <c r="C1923" s="246"/>
      <c r="D1923" s="236" t="s">
        <v>301</v>
      </c>
      <c r="E1923" s="247" t="s">
        <v>1</v>
      </c>
      <c r="F1923" s="248" t="s">
        <v>2285</v>
      </c>
      <c r="G1923" s="246"/>
      <c r="H1923" s="249">
        <v>1</v>
      </c>
      <c r="I1923" s="250"/>
      <c r="J1923" s="246"/>
      <c r="K1923" s="246"/>
      <c r="L1923" s="251"/>
      <c r="M1923" s="252"/>
      <c r="N1923" s="253"/>
      <c r="O1923" s="253"/>
      <c r="P1923" s="253"/>
      <c r="Q1923" s="253"/>
      <c r="R1923" s="253"/>
      <c r="S1923" s="253"/>
      <c r="T1923" s="254"/>
      <c r="U1923" s="14"/>
      <c r="V1923" s="14"/>
      <c r="W1923" s="14"/>
      <c r="X1923" s="14"/>
      <c r="Y1923" s="14"/>
      <c r="Z1923" s="14"/>
      <c r="AA1923" s="14"/>
      <c r="AB1923" s="14"/>
      <c r="AC1923" s="14"/>
      <c r="AD1923" s="14"/>
      <c r="AE1923" s="14"/>
      <c r="AT1923" s="255" t="s">
        <v>301</v>
      </c>
      <c r="AU1923" s="255" t="s">
        <v>120</v>
      </c>
      <c r="AV1923" s="14" t="s">
        <v>120</v>
      </c>
      <c r="AW1923" s="14" t="s">
        <v>32</v>
      </c>
      <c r="AX1923" s="14" t="s">
        <v>77</v>
      </c>
      <c r="AY1923" s="255" t="s">
        <v>292</v>
      </c>
    </row>
    <row r="1924" s="14" customFormat="1">
      <c r="A1924" s="14"/>
      <c r="B1924" s="245"/>
      <c r="C1924" s="246"/>
      <c r="D1924" s="236" t="s">
        <v>301</v>
      </c>
      <c r="E1924" s="247" t="s">
        <v>1</v>
      </c>
      <c r="F1924" s="248" t="s">
        <v>2286</v>
      </c>
      <c r="G1924" s="246"/>
      <c r="H1924" s="249">
        <v>1</v>
      </c>
      <c r="I1924" s="250"/>
      <c r="J1924" s="246"/>
      <c r="K1924" s="246"/>
      <c r="L1924" s="251"/>
      <c r="M1924" s="252"/>
      <c r="N1924" s="253"/>
      <c r="O1924" s="253"/>
      <c r="P1924" s="253"/>
      <c r="Q1924" s="253"/>
      <c r="R1924" s="253"/>
      <c r="S1924" s="253"/>
      <c r="T1924" s="254"/>
      <c r="U1924" s="14"/>
      <c r="V1924" s="14"/>
      <c r="W1924" s="14"/>
      <c r="X1924" s="14"/>
      <c r="Y1924" s="14"/>
      <c r="Z1924" s="14"/>
      <c r="AA1924" s="14"/>
      <c r="AB1924" s="14"/>
      <c r="AC1924" s="14"/>
      <c r="AD1924" s="14"/>
      <c r="AE1924" s="14"/>
      <c r="AT1924" s="255" t="s">
        <v>301</v>
      </c>
      <c r="AU1924" s="255" t="s">
        <v>120</v>
      </c>
      <c r="AV1924" s="14" t="s">
        <v>120</v>
      </c>
      <c r="AW1924" s="14" t="s">
        <v>32</v>
      </c>
      <c r="AX1924" s="14" t="s">
        <v>77</v>
      </c>
      <c r="AY1924" s="255" t="s">
        <v>292</v>
      </c>
    </row>
    <row r="1925" s="14" customFormat="1">
      <c r="A1925" s="14"/>
      <c r="B1925" s="245"/>
      <c r="C1925" s="246"/>
      <c r="D1925" s="236" t="s">
        <v>301</v>
      </c>
      <c r="E1925" s="247" t="s">
        <v>1</v>
      </c>
      <c r="F1925" s="248" t="s">
        <v>2287</v>
      </c>
      <c r="G1925" s="246"/>
      <c r="H1925" s="249">
        <v>1</v>
      </c>
      <c r="I1925" s="250"/>
      <c r="J1925" s="246"/>
      <c r="K1925" s="246"/>
      <c r="L1925" s="251"/>
      <c r="M1925" s="252"/>
      <c r="N1925" s="253"/>
      <c r="O1925" s="253"/>
      <c r="P1925" s="253"/>
      <c r="Q1925" s="253"/>
      <c r="R1925" s="253"/>
      <c r="S1925" s="253"/>
      <c r="T1925" s="254"/>
      <c r="U1925" s="14"/>
      <c r="V1925" s="14"/>
      <c r="W1925" s="14"/>
      <c r="X1925" s="14"/>
      <c r="Y1925" s="14"/>
      <c r="Z1925" s="14"/>
      <c r="AA1925" s="14"/>
      <c r="AB1925" s="14"/>
      <c r="AC1925" s="14"/>
      <c r="AD1925" s="14"/>
      <c r="AE1925" s="14"/>
      <c r="AT1925" s="255" t="s">
        <v>301</v>
      </c>
      <c r="AU1925" s="255" t="s">
        <v>120</v>
      </c>
      <c r="AV1925" s="14" t="s">
        <v>120</v>
      </c>
      <c r="AW1925" s="14" t="s">
        <v>32</v>
      </c>
      <c r="AX1925" s="14" t="s">
        <v>77</v>
      </c>
      <c r="AY1925" s="255" t="s">
        <v>292</v>
      </c>
    </row>
    <row r="1926" s="14" customFormat="1">
      <c r="A1926" s="14"/>
      <c r="B1926" s="245"/>
      <c r="C1926" s="246"/>
      <c r="D1926" s="236" t="s">
        <v>301</v>
      </c>
      <c r="E1926" s="247" t="s">
        <v>1</v>
      </c>
      <c r="F1926" s="248" t="s">
        <v>2288</v>
      </c>
      <c r="G1926" s="246"/>
      <c r="H1926" s="249">
        <v>1</v>
      </c>
      <c r="I1926" s="250"/>
      <c r="J1926" s="246"/>
      <c r="K1926" s="246"/>
      <c r="L1926" s="251"/>
      <c r="M1926" s="252"/>
      <c r="N1926" s="253"/>
      <c r="O1926" s="253"/>
      <c r="P1926" s="253"/>
      <c r="Q1926" s="253"/>
      <c r="R1926" s="253"/>
      <c r="S1926" s="253"/>
      <c r="T1926" s="254"/>
      <c r="U1926" s="14"/>
      <c r="V1926" s="14"/>
      <c r="W1926" s="14"/>
      <c r="X1926" s="14"/>
      <c r="Y1926" s="14"/>
      <c r="Z1926" s="14"/>
      <c r="AA1926" s="14"/>
      <c r="AB1926" s="14"/>
      <c r="AC1926" s="14"/>
      <c r="AD1926" s="14"/>
      <c r="AE1926" s="14"/>
      <c r="AT1926" s="255" t="s">
        <v>301</v>
      </c>
      <c r="AU1926" s="255" t="s">
        <v>120</v>
      </c>
      <c r="AV1926" s="14" t="s">
        <v>120</v>
      </c>
      <c r="AW1926" s="14" t="s">
        <v>32</v>
      </c>
      <c r="AX1926" s="14" t="s">
        <v>77</v>
      </c>
      <c r="AY1926" s="255" t="s">
        <v>292</v>
      </c>
    </row>
    <row r="1927" s="16" customFormat="1">
      <c r="A1927" s="16"/>
      <c r="B1927" s="267"/>
      <c r="C1927" s="268"/>
      <c r="D1927" s="236" t="s">
        <v>301</v>
      </c>
      <c r="E1927" s="269" t="s">
        <v>1</v>
      </c>
      <c r="F1927" s="270" t="s">
        <v>316</v>
      </c>
      <c r="G1927" s="268"/>
      <c r="H1927" s="271">
        <v>4</v>
      </c>
      <c r="I1927" s="272"/>
      <c r="J1927" s="268"/>
      <c r="K1927" s="268"/>
      <c r="L1927" s="273"/>
      <c r="M1927" s="274"/>
      <c r="N1927" s="275"/>
      <c r="O1927" s="275"/>
      <c r="P1927" s="275"/>
      <c r="Q1927" s="275"/>
      <c r="R1927" s="275"/>
      <c r="S1927" s="275"/>
      <c r="T1927" s="276"/>
      <c r="U1927" s="16"/>
      <c r="V1927" s="16"/>
      <c r="W1927" s="16"/>
      <c r="X1927" s="16"/>
      <c r="Y1927" s="16"/>
      <c r="Z1927" s="16"/>
      <c r="AA1927" s="16"/>
      <c r="AB1927" s="16"/>
      <c r="AC1927" s="16"/>
      <c r="AD1927" s="16"/>
      <c r="AE1927" s="16"/>
      <c r="AT1927" s="277" t="s">
        <v>301</v>
      </c>
      <c r="AU1927" s="277" t="s">
        <v>120</v>
      </c>
      <c r="AV1927" s="16" t="s">
        <v>317</v>
      </c>
      <c r="AW1927" s="16" t="s">
        <v>32</v>
      </c>
      <c r="AX1927" s="16" t="s">
        <v>77</v>
      </c>
      <c r="AY1927" s="277" t="s">
        <v>292</v>
      </c>
    </row>
    <row r="1928" s="15" customFormat="1">
      <c r="A1928" s="15"/>
      <c r="B1928" s="256"/>
      <c r="C1928" s="257"/>
      <c r="D1928" s="236" t="s">
        <v>301</v>
      </c>
      <c r="E1928" s="258" t="s">
        <v>1</v>
      </c>
      <c r="F1928" s="259" t="s">
        <v>304</v>
      </c>
      <c r="G1928" s="257"/>
      <c r="H1928" s="260">
        <v>28</v>
      </c>
      <c r="I1928" s="261"/>
      <c r="J1928" s="257"/>
      <c r="K1928" s="257"/>
      <c r="L1928" s="262"/>
      <c r="M1928" s="263"/>
      <c r="N1928" s="264"/>
      <c r="O1928" s="264"/>
      <c r="P1928" s="264"/>
      <c r="Q1928" s="264"/>
      <c r="R1928" s="264"/>
      <c r="S1928" s="264"/>
      <c r="T1928" s="265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T1928" s="266" t="s">
        <v>301</v>
      </c>
      <c r="AU1928" s="266" t="s">
        <v>120</v>
      </c>
      <c r="AV1928" s="15" t="s">
        <v>299</v>
      </c>
      <c r="AW1928" s="15" t="s">
        <v>32</v>
      </c>
      <c r="AX1928" s="15" t="s">
        <v>85</v>
      </c>
      <c r="AY1928" s="266" t="s">
        <v>292</v>
      </c>
    </row>
    <row r="1929" s="2" customFormat="1" ht="33" customHeight="1">
      <c r="A1929" s="39"/>
      <c r="B1929" s="40"/>
      <c r="C1929" s="221" t="s">
        <v>2289</v>
      </c>
      <c r="D1929" s="221" t="s">
        <v>294</v>
      </c>
      <c r="E1929" s="222" t="s">
        <v>2290</v>
      </c>
      <c r="F1929" s="223" t="s">
        <v>2291</v>
      </c>
      <c r="G1929" s="224" t="s">
        <v>581</v>
      </c>
      <c r="H1929" s="225">
        <v>49</v>
      </c>
      <c r="I1929" s="226"/>
      <c r="J1929" s="227">
        <f>ROUND(I1929*H1929,2)</f>
        <v>0</v>
      </c>
      <c r="K1929" s="223" t="s">
        <v>298</v>
      </c>
      <c r="L1929" s="45"/>
      <c r="M1929" s="228" t="s">
        <v>1</v>
      </c>
      <c r="N1929" s="229" t="s">
        <v>43</v>
      </c>
      <c r="O1929" s="92"/>
      <c r="P1929" s="230">
        <f>O1929*H1929</f>
        <v>0</v>
      </c>
      <c r="Q1929" s="230">
        <v>0</v>
      </c>
      <c r="R1929" s="230">
        <f>Q1929*H1929</f>
        <v>0</v>
      </c>
      <c r="S1929" s="230">
        <v>0</v>
      </c>
      <c r="T1929" s="231">
        <f>S1929*H1929</f>
        <v>0</v>
      </c>
      <c r="U1929" s="39"/>
      <c r="V1929" s="39"/>
      <c r="W1929" s="39"/>
      <c r="X1929" s="39"/>
      <c r="Y1929" s="39"/>
      <c r="Z1929" s="39"/>
      <c r="AA1929" s="39"/>
      <c r="AB1929" s="39"/>
      <c r="AC1929" s="39"/>
      <c r="AD1929" s="39"/>
      <c r="AE1929" s="39"/>
      <c r="AR1929" s="232" t="s">
        <v>438</v>
      </c>
      <c r="AT1929" s="232" t="s">
        <v>294</v>
      </c>
      <c r="AU1929" s="232" t="s">
        <v>120</v>
      </c>
      <c r="AY1929" s="18" t="s">
        <v>292</v>
      </c>
      <c r="BE1929" s="233">
        <f>IF(N1929="základní",J1929,0)</f>
        <v>0</v>
      </c>
      <c r="BF1929" s="233">
        <f>IF(N1929="snížená",J1929,0)</f>
        <v>0</v>
      </c>
      <c r="BG1929" s="233">
        <f>IF(N1929="zákl. přenesená",J1929,0)</f>
        <v>0</v>
      </c>
      <c r="BH1929" s="233">
        <f>IF(N1929="sníž. přenesená",J1929,0)</f>
        <v>0</v>
      </c>
      <c r="BI1929" s="233">
        <f>IF(N1929="nulová",J1929,0)</f>
        <v>0</v>
      </c>
      <c r="BJ1929" s="18" t="s">
        <v>120</v>
      </c>
      <c r="BK1929" s="233">
        <f>ROUND(I1929*H1929,2)</f>
        <v>0</v>
      </c>
      <c r="BL1929" s="18" t="s">
        <v>438</v>
      </c>
      <c r="BM1929" s="232" t="s">
        <v>2292</v>
      </c>
    </row>
    <row r="1930" s="13" customFormat="1">
      <c r="A1930" s="13"/>
      <c r="B1930" s="234"/>
      <c r="C1930" s="235"/>
      <c r="D1930" s="236" t="s">
        <v>301</v>
      </c>
      <c r="E1930" s="237" t="s">
        <v>1</v>
      </c>
      <c r="F1930" s="238" t="s">
        <v>2293</v>
      </c>
      <c r="G1930" s="235"/>
      <c r="H1930" s="237" t="s">
        <v>1</v>
      </c>
      <c r="I1930" s="239"/>
      <c r="J1930" s="235"/>
      <c r="K1930" s="235"/>
      <c r="L1930" s="240"/>
      <c r="M1930" s="241"/>
      <c r="N1930" s="242"/>
      <c r="O1930" s="242"/>
      <c r="P1930" s="242"/>
      <c r="Q1930" s="242"/>
      <c r="R1930" s="242"/>
      <c r="S1930" s="242"/>
      <c r="T1930" s="243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44" t="s">
        <v>301</v>
      </c>
      <c r="AU1930" s="244" t="s">
        <v>120</v>
      </c>
      <c r="AV1930" s="13" t="s">
        <v>85</v>
      </c>
      <c r="AW1930" s="13" t="s">
        <v>32</v>
      </c>
      <c r="AX1930" s="13" t="s">
        <v>77</v>
      </c>
      <c r="AY1930" s="244" t="s">
        <v>292</v>
      </c>
    </row>
    <row r="1931" s="14" customFormat="1">
      <c r="A1931" s="14"/>
      <c r="B1931" s="245"/>
      <c r="C1931" s="246"/>
      <c r="D1931" s="236" t="s">
        <v>301</v>
      </c>
      <c r="E1931" s="247" t="s">
        <v>1</v>
      </c>
      <c r="F1931" s="248" t="s">
        <v>2294</v>
      </c>
      <c r="G1931" s="246"/>
      <c r="H1931" s="249">
        <v>1</v>
      </c>
      <c r="I1931" s="250"/>
      <c r="J1931" s="246"/>
      <c r="K1931" s="246"/>
      <c r="L1931" s="251"/>
      <c r="M1931" s="252"/>
      <c r="N1931" s="253"/>
      <c r="O1931" s="253"/>
      <c r="P1931" s="253"/>
      <c r="Q1931" s="253"/>
      <c r="R1931" s="253"/>
      <c r="S1931" s="253"/>
      <c r="T1931" s="254"/>
      <c r="U1931" s="14"/>
      <c r="V1931" s="14"/>
      <c r="W1931" s="14"/>
      <c r="X1931" s="14"/>
      <c r="Y1931" s="14"/>
      <c r="Z1931" s="14"/>
      <c r="AA1931" s="14"/>
      <c r="AB1931" s="14"/>
      <c r="AC1931" s="14"/>
      <c r="AD1931" s="14"/>
      <c r="AE1931" s="14"/>
      <c r="AT1931" s="255" t="s">
        <v>301</v>
      </c>
      <c r="AU1931" s="255" t="s">
        <v>120</v>
      </c>
      <c r="AV1931" s="14" t="s">
        <v>120</v>
      </c>
      <c r="AW1931" s="14" t="s">
        <v>32</v>
      </c>
      <c r="AX1931" s="14" t="s">
        <v>77</v>
      </c>
      <c r="AY1931" s="255" t="s">
        <v>292</v>
      </c>
    </row>
    <row r="1932" s="14" customFormat="1">
      <c r="A1932" s="14"/>
      <c r="B1932" s="245"/>
      <c r="C1932" s="246"/>
      <c r="D1932" s="236" t="s">
        <v>301</v>
      </c>
      <c r="E1932" s="247" t="s">
        <v>1</v>
      </c>
      <c r="F1932" s="248" t="s">
        <v>2295</v>
      </c>
      <c r="G1932" s="246"/>
      <c r="H1932" s="249">
        <v>1</v>
      </c>
      <c r="I1932" s="250"/>
      <c r="J1932" s="246"/>
      <c r="K1932" s="246"/>
      <c r="L1932" s="251"/>
      <c r="M1932" s="252"/>
      <c r="N1932" s="253"/>
      <c r="O1932" s="253"/>
      <c r="P1932" s="253"/>
      <c r="Q1932" s="253"/>
      <c r="R1932" s="253"/>
      <c r="S1932" s="253"/>
      <c r="T1932" s="25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T1932" s="255" t="s">
        <v>301</v>
      </c>
      <c r="AU1932" s="255" t="s">
        <v>120</v>
      </c>
      <c r="AV1932" s="14" t="s">
        <v>120</v>
      </c>
      <c r="AW1932" s="14" t="s">
        <v>32</v>
      </c>
      <c r="AX1932" s="14" t="s">
        <v>77</v>
      </c>
      <c r="AY1932" s="255" t="s">
        <v>292</v>
      </c>
    </row>
    <row r="1933" s="14" customFormat="1">
      <c r="A1933" s="14"/>
      <c r="B1933" s="245"/>
      <c r="C1933" s="246"/>
      <c r="D1933" s="236" t="s">
        <v>301</v>
      </c>
      <c r="E1933" s="247" t="s">
        <v>1</v>
      </c>
      <c r="F1933" s="248" t="s">
        <v>2296</v>
      </c>
      <c r="G1933" s="246"/>
      <c r="H1933" s="249">
        <v>1</v>
      </c>
      <c r="I1933" s="250"/>
      <c r="J1933" s="246"/>
      <c r="K1933" s="246"/>
      <c r="L1933" s="251"/>
      <c r="M1933" s="252"/>
      <c r="N1933" s="253"/>
      <c r="O1933" s="253"/>
      <c r="P1933" s="253"/>
      <c r="Q1933" s="253"/>
      <c r="R1933" s="253"/>
      <c r="S1933" s="253"/>
      <c r="T1933" s="254"/>
      <c r="U1933" s="14"/>
      <c r="V1933" s="14"/>
      <c r="W1933" s="14"/>
      <c r="X1933" s="14"/>
      <c r="Y1933" s="14"/>
      <c r="Z1933" s="14"/>
      <c r="AA1933" s="14"/>
      <c r="AB1933" s="14"/>
      <c r="AC1933" s="14"/>
      <c r="AD1933" s="14"/>
      <c r="AE1933" s="14"/>
      <c r="AT1933" s="255" t="s">
        <v>301</v>
      </c>
      <c r="AU1933" s="255" t="s">
        <v>120</v>
      </c>
      <c r="AV1933" s="14" t="s">
        <v>120</v>
      </c>
      <c r="AW1933" s="14" t="s">
        <v>32</v>
      </c>
      <c r="AX1933" s="14" t="s">
        <v>77</v>
      </c>
      <c r="AY1933" s="255" t="s">
        <v>292</v>
      </c>
    </row>
    <row r="1934" s="16" customFormat="1">
      <c r="A1934" s="16"/>
      <c r="B1934" s="267"/>
      <c r="C1934" s="268"/>
      <c r="D1934" s="236" t="s">
        <v>301</v>
      </c>
      <c r="E1934" s="269" t="s">
        <v>1</v>
      </c>
      <c r="F1934" s="270" t="s">
        <v>316</v>
      </c>
      <c r="G1934" s="268"/>
      <c r="H1934" s="271">
        <v>3</v>
      </c>
      <c r="I1934" s="272"/>
      <c r="J1934" s="268"/>
      <c r="K1934" s="268"/>
      <c r="L1934" s="273"/>
      <c r="M1934" s="274"/>
      <c r="N1934" s="275"/>
      <c r="O1934" s="275"/>
      <c r="P1934" s="275"/>
      <c r="Q1934" s="275"/>
      <c r="R1934" s="275"/>
      <c r="S1934" s="275"/>
      <c r="T1934" s="276"/>
      <c r="U1934" s="16"/>
      <c r="V1934" s="16"/>
      <c r="W1934" s="16"/>
      <c r="X1934" s="16"/>
      <c r="Y1934" s="16"/>
      <c r="Z1934" s="16"/>
      <c r="AA1934" s="16"/>
      <c r="AB1934" s="16"/>
      <c r="AC1934" s="16"/>
      <c r="AD1934" s="16"/>
      <c r="AE1934" s="16"/>
      <c r="AT1934" s="277" t="s">
        <v>301</v>
      </c>
      <c r="AU1934" s="277" t="s">
        <v>120</v>
      </c>
      <c r="AV1934" s="16" t="s">
        <v>317</v>
      </c>
      <c r="AW1934" s="16" t="s">
        <v>32</v>
      </c>
      <c r="AX1934" s="16" t="s">
        <v>77</v>
      </c>
      <c r="AY1934" s="277" t="s">
        <v>292</v>
      </c>
    </row>
    <row r="1935" s="13" customFormat="1">
      <c r="A1935" s="13"/>
      <c r="B1935" s="234"/>
      <c r="C1935" s="235"/>
      <c r="D1935" s="236" t="s">
        <v>301</v>
      </c>
      <c r="E1935" s="237" t="s">
        <v>1</v>
      </c>
      <c r="F1935" s="238" t="s">
        <v>2297</v>
      </c>
      <c r="G1935" s="235"/>
      <c r="H1935" s="237" t="s">
        <v>1</v>
      </c>
      <c r="I1935" s="239"/>
      <c r="J1935" s="235"/>
      <c r="K1935" s="235"/>
      <c r="L1935" s="240"/>
      <c r="M1935" s="241"/>
      <c r="N1935" s="242"/>
      <c r="O1935" s="242"/>
      <c r="P1935" s="242"/>
      <c r="Q1935" s="242"/>
      <c r="R1935" s="242"/>
      <c r="S1935" s="242"/>
      <c r="T1935" s="243"/>
      <c r="U1935" s="13"/>
      <c r="V1935" s="13"/>
      <c r="W1935" s="13"/>
      <c r="X1935" s="13"/>
      <c r="Y1935" s="13"/>
      <c r="Z1935" s="13"/>
      <c r="AA1935" s="13"/>
      <c r="AB1935" s="13"/>
      <c r="AC1935" s="13"/>
      <c r="AD1935" s="13"/>
      <c r="AE1935" s="13"/>
      <c r="AT1935" s="244" t="s">
        <v>301</v>
      </c>
      <c r="AU1935" s="244" t="s">
        <v>120</v>
      </c>
      <c r="AV1935" s="13" t="s">
        <v>85</v>
      </c>
      <c r="AW1935" s="13" t="s">
        <v>32</v>
      </c>
      <c r="AX1935" s="13" t="s">
        <v>77</v>
      </c>
      <c r="AY1935" s="244" t="s">
        <v>292</v>
      </c>
    </row>
    <row r="1936" s="14" customFormat="1">
      <c r="A1936" s="14"/>
      <c r="B1936" s="245"/>
      <c r="C1936" s="246"/>
      <c r="D1936" s="236" t="s">
        <v>301</v>
      </c>
      <c r="E1936" s="247" t="s">
        <v>1</v>
      </c>
      <c r="F1936" s="248" t="s">
        <v>2298</v>
      </c>
      <c r="G1936" s="246"/>
      <c r="H1936" s="249">
        <v>6</v>
      </c>
      <c r="I1936" s="250"/>
      <c r="J1936" s="246"/>
      <c r="K1936" s="246"/>
      <c r="L1936" s="251"/>
      <c r="M1936" s="252"/>
      <c r="N1936" s="253"/>
      <c r="O1936" s="253"/>
      <c r="P1936" s="253"/>
      <c r="Q1936" s="253"/>
      <c r="R1936" s="253"/>
      <c r="S1936" s="253"/>
      <c r="T1936" s="254"/>
      <c r="U1936" s="14"/>
      <c r="V1936" s="14"/>
      <c r="W1936" s="14"/>
      <c r="X1936" s="14"/>
      <c r="Y1936" s="14"/>
      <c r="Z1936" s="14"/>
      <c r="AA1936" s="14"/>
      <c r="AB1936" s="14"/>
      <c r="AC1936" s="14"/>
      <c r="AD1936" s="14"/>
      <c r="AE1936" s="14"/>
      <c r="AT1936" s="255" t="s">
        <v>301</v>
      </c>
      <c r="AU1936" s="255" t="s">
        <v>120</v>
      </c>
      <c r="AV1936" s="14" t="s">
        <v>120</v>
      </c>
      <c r="AW1936" s="14" t="s">
        <v>32</v>
      </c>
      <c r="AX1936" s="14" t="s">
        <v>77</v>
      </c>
      <c r="AY1936" s="255" t="s">
        <v>292</v>
      </c>
    </row>
    <row r="1937" s="14" customFormat="1">
      <c r="A1937" s="14"/>
      <c r="B1937" s="245"/>
      <c r="C1937" s="246"/>
      <c r="D1937" s="236" t="s">
        <v>301</v>
      </c>
      <c r="E1937" s="247" t="s">
        <v>1</v>
      </c>
      <c r="F1937" s="248" t="s">
        <v>2299</v>
      </c>
      <c r="G1937" s="246"/>
      <c r="H1937" s="249">
        <v>5</v>
      </c>
      <c r="I1937" s="250"/>
      <c r="J1937" s="246"/>
      <c r="K1937" s="246"/>
      <c r="L1937" s="251"/>
      <c r="M1937" s="252"/>
      <c r="N1937" s="253"/>
      <c r="O1937" s="253"/>
      <c r="P1937" s="253"/>
      <c r="Q1937" s="253"/>
      <c r="R1937" s="253"/>
      <c r="S1937" s="253"/>
      <c r="T1937" s="254"/>
      <c r="U1937" s="14"/>
      <c r="V1937" s="14"/>
      <c r="W1937" s="14"/>
      <c r="X1937" s="14"/>
      <c r="Y1937" s="14"/>
      <c r="Z1937" s="14"/>
      <c r="AA1937" s="14"/>
      <c r="AB1937" s="14"/>
      <c r="AC1937" s="14"/>
      <c r="AD1937" s="14"/>
      <c r="AE1937" s="14"/>
      <c r="AT1937" s="255" t="s">
        <v>301</v>
      </c>
      <c r="AU1937" s="255" t="s">
        <v>120</v>
      </c>
      <c r="AV1937" s="14" t="s">
        <v>120</v>
      </c>
      <c r="AW1937" s="14" t="s">
        <v>32</v>
      </c>
      <c r="AX1937" s="14" t="s">
        <v>77</v>
      </c>
      <c r="AY1937" s="255" t="s">
        <v>292</v>
      </c>
    </row>
    <row r="1938" s="14" customFormat="1">
      <c r="A1938" s="14"/>
      <c r="B1938" s="245"/>
      <c r="C1938" s="246"/>
      <c r="D1938" s="236" t="s">
        <v>301</v>
      </c>
      <c r="E1938" s="247" t="s">
        <v>1</v>
      </c>
      <c r="F1938" s="248" t="s">
        <v>2300</v>
      </c>
      <c r="G1938" s="246"/>
      <c r="H1938" s="249">
        <v>5</v>
      </c>
      <c r="I1938" s="250"/>
      <c r="J1938" s="246"/>
      <c r="K1938" s="246"/>
      <c r="L1938" s="251"/>
      <c r="M1938" s="252"/>
      <c r="N1938" s="253"/>
      <c r="O1938" s="253"/>
      <c r="P1938" s="253"/>
      <c r="Q1938" s="253"/>
      <c r="R1938" s="253"/>
      <c r="S1938" s="253"/>
      <c r="T1938" s="254"/>
      <c r="U1938" s="14"/>
      <c r="V1938" s="14"/>
      <c r="W1938" s="14"/>
      <c r="X1938" s="14"/>
      <c r="Y1938" s="14"/>
      <c r="Z1938" s="14"/>
      <c r="AA1938" s="14"/>
      <c r="AB1938" s="14"/>
      <c r="AC1938" s="14"/>
      <c r="AD1938" s="14"/>
      <c r="AE1938" s="14"/>
      <c r="AT1938" s="255" t="s">
        <v>301</v>
      </c>
      <c r="AU1938" s="255" t="s">
        <v>120</v>
      </c>
      <c r="AV1938" s="14" t="s">
        <v>120</v>
      </c>
      <c r="AW1938" s="14" t="s">
        <v>32</v>
      </c>
      <c r="AX1938" s="14" t="s">
        <v>77</v>
      </c>
      <c r="AY1938" s="255" t="s">
        <v>292</v>
      </c>
    </row>
    <row r="1939" s="14" customFormat="1">
      <c r="A1939" s="14"/>
      <c r="B1939" s="245"/>
      <c r="C1939" s="246"/>
      <c r="D1939" s="236" t="s">
        <v>301</v>
      </c>
      <c r="E1939" s="247" t="s">
        <v>1</v>
      </c>
      <c r="F1939" s="248" t="s">
        <v>2301</v>
      </c>
      <c r="G1939" s="246"/>
      <c r="H1939" s="249">
        <v>6</v>
      </c>
      <c r="I1939" s="250"/>
      <c r="J1939" s="246"/>
      <c r="K1939" s="246"/>
      <c r="L1939" s="251"/>
      <c r="M1939" s="252"/>
      <c r="N1939" s="253"/>
      <c r="O1939" s="253"/>
      <c r="P1939" s="253"/>
      <c r="Q1939" s="253"/>
      <c r="R1939" s="253"/>
      <c r="S1939" s="253"/>
      <c r="T1939" s="254"/>
      <c r="U1939" s="14"/>
      <c r="V1939" s="14"/>
      <c r="W1939" s="14"/>
      <c r="X1939" s="14"/>
      <c r="Y1939" s="14"/>
      <c r="Z1939" s="14"/>
      <c r="AA1939" s="14"/>
      <c r="AB1939" s="14"/>
      <c r="AC1939" s="14"/>
      <c r="AD1939" s="14"/>
      <c r="AE1939" s="14"/>
      <c r="AT1939" s="255" t="s">
        <v>301</v>
      </c>
      <c r="AU1939" s="255" t="s">
        <v>120</v>
      </c>
      <c r="AV1939" s="14" t="s">
        <v>120</v>
      </c>
      <c r="AW1939" s="14" t="s">
        <v>32</v>
      </c>
      <c r="AX1939" s="14" t="s">
        <v>77</v>
      </c>
      <c r="AY1939" s="255" t="s">
        <v>292</v>
      </c>
    </row>
    <row r="1940" s="14" customFormat="1">
      <c r="A1940" s="14"/>
      <c r="B1940" s="245"/>
      <c r="C1940" s="246"/>
      <c r="D1940" s="236" t="s">
        <v>301</v>
      </c>
      <c r="E1940" s="247" t="s">
        <v>1</v>
      </c>
      <c r="F1940" s="248" t="s">
        <v>2302</v>
      </c>
      <c r="G1940" s="246"/>
      <c r="H1940" s="249">
        <v>7</v>
      </c>
      <c r="I1940" s="250"/>
      <c r="J1940" s="246"/>
      <c r="K1940" s="246"/>
      <c r="L1940" s="251"/>
      <c r="M1940" s="252"/>
      <c r="N1940" s="253"/>
      <c r="O1940" s="253"/>
      <c r="P1940" s="253"/>
      <c r="Q1940" s="253"/>
      <c r="R1940" s="253"/>
      <c r="S1940" s="253"/>
      <c r="T1940" s="254"/>
      <c r="U1940" s="14"/>
      <c r="V1940" s="14"/>
      <c r="W1940" s="14"/>
      <c r="X1940" s="14"/>
      <c r="Y1940" s="14"/>
      <c r="Z1940" s="14"/>
      <c r="AA1940" s="14"/>
      <c r="AB1940" s="14"/>
      <c r="AC1940" s="14"/>
      <c r="AD1940" s="14"/>
      <c r="AE1940" s="14"/>
      <c r="AT1940" s="255" t="s">
        <v>301</v>
      </c>
      <c r="AU1940" s="255" t="s">
        <v>120</v>
      </c>
      <c r="AV1940" s="14" t="s">
        <v>120</v>
      </c>
      <c r="AW1940" s="14" t="s">
        <v>32</v>
      </c>
      <c r="AX1940" s="14" t="s">
        <v>77</v>
      </c>
      <c r="AY1940" s="255" t="s">
        <v>292</v>
      </c>
    </row>
    <row r="1941" s="14" customFormat="1">
      <c r="A1941" s="14"/>
      <c r="B1941" s="245"/>
      <c r="C1941" s="246"/>
      <c r="D1941" s="236" t="s">
        <v>301</v>
      </c>
      <c r="E1941" s="247" t="s">
        <v>1</v>
      </c>
      <c r="F1941" s="248" t="s">
        <v>2303</v>
      </c>
      <c r="G1941" s="246"/>
      <c r="H1941" s="249">
        <v>1</v>
      </c>
      <c r="I1941" s="250"/>
      <c r="J1941" s="246"/>
      <c r="K1941" s="246"/>
      <c r="L1941" s="251"/>
      <c r="M1941" s="252"/>
      <c r="N1941" s="253"/>
      <c r="O1941" s="253"/>
      <c r="P1941" s="253"/>
      <c r="Q1941" s="253"/>
      <c r="R1941" s="253"/>
      <c r="S1941" s="253"/>
      <c r="T1941" s="254"/>
      <c r="U1941" s="14"/>
      <c r="V1941" s="14"/>
      <c r="W1941" s="14"/>
      <c r="X1941" s="14"/>
      <c r="Y1941" s="14"/>
      <c r="Z1941" s="14"/>
      <c r="AA1941" s="14"/>
      <c r="AB1941" s="14"/>
      <c r="AC1941" s="14"/>
      <c r="AD1941" s="14"/>
      <c r="AE1941" s="14"/>
      <c r="AT1941" s="255" t="s">
        <v>301</v>
      </c>
      <c r="AU1941" s="255" t="s">
        <v>120</v>
      </c>
      <c r="AV1941" s="14" t="s">
        <v>120</v>
      </c>
      <c r="AW1941" s="14" t="s">
        <v>32</v>
      </c>
      <c r="AX1941" s="14" t="s">
        <v>77</v>
      </c>
      <c r="AY1941" s="255" t="s">
        <v>292</v>
      </c>
    </row>
    <row r="1942" s="14" customFormat="1">
      <c r="A1942" s="14"/>
      <c r="B1942" s="245"/>
      <c r="C1942" s="246"/>
      <c r="D1942" s="236" t="s">
        <v>301</v>
      </c>
      <c r="E1942" s="247" t="s">
        <v>1</v>
      </c>
      <c r="F1942" s="248" t="s">
        <v>2304</v>
      </c>
      <c r="G1942" s="246"/>
      <c r="H1942" s="249">
        <v>4</v>
      </c>
      <c r="I1942" s="250"/>
      <c r="J1942" s="246"/>
      <c r="K1942" s="246"/>
      <c r="L1942" s="251"/>
      <c r="M1942" s="252"/>
      <c r="N1942" s="253"/>
      <c r="O1942" s="253"/>
      <c r="P1942" s="253"/>
      <c r="Q1942" s="253"/>
      <c r="R1942" s="253"/>
      <c r="S1942" s="253"/>
      <c r="T1942" s="254"/>
      <c r="U1942" s="14"/>
      <c r="V1942" s="14"/>
      <c r="W1942" s="14"/>
      <c r="X1942" s="14"/>
      <c r="Y1942" s="14"/>
      <c r="Z1942" s="14"/>
      <c r="AA1942" s="14"/>
      <c r="AB1942" s="14"/>
      <c r="AC1942" s="14"/>
      <c r="AD1942" s="14"/>
      <c r="AE1942" s="14"/>
      <c r="AT1942" s="255" t="s">
        <v>301</v>
      </c>
      <c r="AU1942" s="255" t="s">
        <v>120</v>
      </c>
      <c r="AV1942" s="14" t="s">
        <v>120</v>
      </c>
      <c r="AW1942" s="14" t="s">
        <v>32</v>
      </c>
      <c r="AX1942" s="14" t="s">
        <v>77</v>
      </c>
      <c r="AY1942" s="255" t="s">
        <v>292</v>
      </c>
    </row>
    <row r="1943" s="14" customFormat="1">
      <c r="A1943" s="14"/>
      <c r="B1943" s="245"/>
      <c r="C1943" s="246"/>
      <c r="D1943" s="236" t="s">
        <v>301</v>
      </c>
      <c r="E1943" s="247" t="s">
        <v>1</v>
      </c>
      <c r="F1943" s="248" t="s">
        <v>2305</v>
      </c>
      <c r="G1943" s="246"/>
      <c r="H1943" s="249">
        <v>5</v>
      </c>
      <c r="I1943" s="250"/>
      <c r="J1943" s="246"/>
      <c r="K1943" s="246"/>
      <c r="L1943" s="251"/>
      <c r="M1943" s="252"/>
      <c r="N1943" s="253"/>
      <c r="O1943" s="253"/>
      <c r="P1943" s="253"/>
      <c r="Q1943" s="253"/>
      <c r="R1943" s="253"/>
      <c r="S1943" s="253"/>
      <c r="T1943" s="254"/>
      <c r="U1943" s="14"/>
      <c r="V1943" s="14"/>
      <c r="W1943" s="14"/>
      <c r="X1943" s="14"/>
      <c r="Y1943" s="14"/>
      <c r="Z1943" s="14"/>
      <c r="AA1943" s="14"/>
      <c r="AB1943" s="14"/>
      <c r="AC1943" s="14"/>
      <c r="AD1943" s="14"/>
      <c r="AE1943" s="14"/>
      <c r="AT1943" s="255" t="s">
        <v>301</v>
      </c>
      <c r="AU1943" s="255" t="s">
        <v>120</v>
      </c>
      <c r="AV1943" s="14" t="s">
        <v>120</v>
      </c>
      <c r="AW1943" s="14" t="s">
        <v>32</v>
      </c>
      <c r="AX1943" s="14" t="s">
        <v>77</v>
      </c>
      <c r="AY1943" s="255" t="s">
        <v>292</v>
      </c>
    </row>
    <row r="1944" s="14" customFormat="1">
      <c r="A1944" s="14"/>
      <c r="B1944" s="245"/>
      <c r="C1944" s="246"/>
      <c r="D1944" s="236" t="s">
        <v>301</v>
      </c>
      <c r="E1944" s="247" t="s">
        <v>1</v>
      </c>
      <c r="F1944" s="248" t="s">
        <v>2306</v>
      </c>
      <c r="G1944" s="246"/>
      <c r="H1944" s="249">
        <v>6</v>
      </c>
      <c r="I1944" s="250"/>
      <c r="J1944" s="246"/>
      <c r="K1944" s="246"/>
      <c r="L1944" s="251"/>
      <c r="M1944" s="252"/>
      <c r="N1944" s="253"/>
      <c r="O1944" s="253"/>
      <c r="P1944" s="253"/>
      <c r="Q1944" s="253"/>
      <c r="R1944" s="253"/>
      <c r="S1944" s="253"/>
      <c r="T1944" s="254"/>
      <c r="U1944" s="14"/>
      <c r="V1944" s="14"/>
      <c r="W1944" s="14"/>
      <c r="X1944" s="14"/>
      <c r="Y1944" s="14"/>
      <c r="Z1944" s="14"/>
      <c r="AA1944" s="14"/>
      <c r="AB1944" s="14"/>
      <c r="AC1944" s="14"/>
      <c r="AD1944" s="14"/>
      <c r="AE1944" s="14"/>
      <c r="AT1944" s="255" t="s">
        <v>301</v>
      </c>
      <c r="AU1944" s="255" t="s">
        <v>120</v>
      </c>
      <c r="AV1944" s="14" t="s">
        <v>120</v>
      </c>
      <c r="AW1944" s="14" t="s">
        <v>32</v>
      </c>
      <c r="AX1944" s="14" t="s">
        <v>77</v>
      </c>
      <c r="AY1944" s="255" t="s">
        <v>292</v>
      </c>
    </row>
    <row r="1945" s="16" customFormat="1">
      <c r="A1945" s="16"/>
      <c r="B1945" s="267"/>
      <c r="C1945" s="268"/>
      <c r="D1945" s="236" t="s">
        <v>301</v>
      </c>
      <c r="E1945" s="269" t="s">
        <v>1</v>
      </c>
      <c r="F1945" s="270" t="s">
        <v>316</v>
      </c>
      <c r="G1945" s="268"/>
      <c r="H1945" s="271">
        <v>45</v>
      </c>
      <c r="I1945" s="272"/>
      <c r="J1945" s="268"/>
      <c r="K1945" s="268"/>
      <c r="L1945" s="273"/>
      <c r="M1945" s="274"/>
      <c r="N1945" s="275"/>
      <c r="O1945" s="275"/>
      <c r="P1945" s="275"/>
      <c r="Q1945" s="275"/>
      <c r="R1945" s="275"/>
      <c r="S1945" s="275"/>
      <c r="T1945" s="276"/>
      <c r="U1945" s="16"/>
      <c r="V1945" s="16"/>
      <c r="W1945" s="16"/>
      <c r="X1945" s="16"/>
      <c r="Y1945" s="16"/>
      <c r="Z1945" s="16"/>
      <c r="AA1945" s="16"/>
      <c r="AB1945" s="16"/>
      <c r="AC1945" s="16"/>
      <c r="AD1945" s="16"/>
      <c r="AE1945" s="16"/>
      <c r="AT1945" s="277" t="s">
        <v>301</v>
      </c>
      <c r="AU1945" s="277" t="s">
        <v>120</v>
      </c>
      <c r="AV1945" s="16" t="s">
        <v>317</v>
      </c>
      <c r="AW1945" s="16" t="s">
        <v>32</v>
      </c>
      <c r="AX1945" s="16" t="s">
        <v>77</v>
      </c>
      <c r="AY1945" s="277" t="s">
        <v>292</v>
      </c>
    </row>
    <row r="1946" s="13" customFormat="1">
      <c r="A1946" s="13"/>
      <c r="B1946" s="234"/>
      <c r="C1946" s="235"/>
      <c r="D1946" s="236" t="s">
        <v>301</v>
      </c>
      <c r="E1946" s="237" t="s">
        <v>1</v>
      </c>
      <c r="F1946" s="238" t="s">
        <v>2307</v>
      </c>
      <c r="G1946" s="235"/>
      <c r="H1946" s="237" t="s">
        <v>1</v>
      </c>
      <c r="I1946" s="239"/>
      <c r="J1946" s="235"/>
      <c r="K1946" s="235"/>
      <c r="L1946" s="240"/>
      <c r="M1946" s="241"/>
      <c r="N1946" s="242"/>
      <c r="O1946" s="242"/>
      <c r="P1946" s="242"/>
      <c r="Q1946" s="242"/>
      <c r="R1946" s="242"/>
      <c r="S1946" s="242"/>
      <c r="T1946" s="243"/>
      <c r="U1946" s="13"/>
      <c r="V1946" s="13"/>
      <c r="W1946" s="13"/>
      <c r="X1946" s="13"/>
      <c r="Y1946" s="13"/>
      <c r="Z1946" s="13"/>
      <c r="AA1946" s="13"/>
      <c r="AB1946" s="13"/>
      <c r="AC1946" s="13"/>
      <c r="AD1946" s="13"/>
      <c r="AE1946" s="13"/>
      <c r="AT1946" s="244" t="s">
        <v>301</v>
      </c>
      <c r="AU1946" s="244" t="s">
        <v>120</v>
      </c>
      <c r="AV1946" s="13" t="s">
        <v>85</v>
      </c>
      <c r="AW1946" s="13" t="s">
        <v>32</v>
      </c>
      <c r="AX1946" s="13" t="s">
        <v>77</v>
      </c>
      <c r="AY1946" s="244" t="s">
        <v>292</v>
      </c>
    </row>
    <row r="1947" s="14" customFormat="1">
      <c r="A1947" s="14"/>
      <c r="B1947" s="245"/>
      <c r="C1947" s="246"/>
      <c r="D1947" s="236" t="s">
        <v>301</v>
      </c>
      <c r="E1947" s="247" t="s">
        <v>1</v>
      </c>
      <c r="F1947" s="248" t="s">
        <v>2308</v>
      </c>
      <c r="G1947" s="246"/>
      <c r="H1947" s="249">
        <v>1</v>
      </c>
      <c r="I1947" s="250"/>
      <c r="J1947" s="246"/>
      <c r="K1947" s="246"/>
      <c r="L1947" s="251"/>
      <c r="M1947" s="252"/>
      <c r="N1947" s="253"/>
      <c r="O1947" s="253"/>
      <c r="P1947" s="253"/>
      <c r="Q1947" s="253"/>
      <c r="R1947" s="253"/>
      <c r="S1947" s="253"/>
      <c r="T1947" s="254"/>
      <c r="U1947" s="14"/>
      <c r="V1947" s="14"/>
      <c r="W1947" s="14"/>
      <c r="X1947" s="14"/>
      <c r="Y1947" s="14"/>
      <c r="Z1947" s="14"/>
      <c r="AA1947" s="14"/>
      <c r="AB1947" s="14"/>
      <c r="AC1947" s="14"/>
      <c r="AD1947" s="14"/>
      <c r="AE1947" s="14"/>
      <c r="AT1947" s="255" t="s">
        <v>301</v>
      </c>
      <c r="AU1947" s="255" t="s">
        <v>120</v>
      </c>
      <c r="AV1947" s="14" t="s">
        <v>120</v>
      </c>
      <c r="AW1947" s="14" t="s">
        <v>32</v>
      </c>
      <c r="AX1947" s="14" t="s">
        <v>77</v>
      </c>
      <c r="AY1947" s="255" t="s">
        <v>292</v>
      </c>
    </row>
    <row r="1948" s="16" customFormat="1">
      <c r="A1948" s="16"/>
      <c r="B1948" s="267"/>
      <c r="C1948" s="268"/>
      <c r="D1948" s="236" t="s">
        <v>301</v>
      </c>
      <c r="E1948" s="269" t="s">
        <v>1</v>
      </c>
      <c r="F1948" s="270" t="s">
        <v>316</v>
      </c>
      <c r="G1948" s="268"/>
      <c r="H1948" s="271">
        <v>1</v>
      </c>
      <c r="I1948" s="272"/>
      <c r="J1948" s="268"/>
      <c r="K1948" s="268"/>
      <c r="L1948" s="273"/>
      <c r="M1948" s="274"/>
      <c r="N1948" s="275"/>
      <c r="O1948" s="275"/>
      <c r="P1948" s="275"/>
      <c r="Q1948" s="275"/>
      <c r="R1948" s="275"/>
      <c r="S1948" s="275"/>
      <c r="T1948" s="276"/>
      <c r="U1948" s="16"/>
      <c r="V1948" s="16"/>
      <c r="W1948" s="16"/>
      <c r="X1948" s="16"/>
      <c r="Y1948" s="16"/>
      <c r="Z1948" s="16"/>
      <c r="AA1948" s="16"/>
      <c r="AB1948" s="16"/>
      <c r="AC1948" s="16"/>
      <c r="AD1948" s="16"/>
      <c r="AE1948" s="16"/>
      <c r="AT1948" s="277" t="s">
        <v>301</v>
      </c>
      <c r="AU1948" s="277" t="s">
        <v>120</v>
      </c>
      <c r="AV1948" s="16" t="s">
        <v>317</v>
      </c>
      <c r="AW1948" s="16" t="s">
        <v>32</v>
      </c>
      <c r="AX1948" s="16" t="s">
        <v>77</v>
      </c>
      <c r="AY1948" s="277" t="s">
        <v>292</v>
      </c>
    </row>
    <row r="1949" s="15" customFormat="1">
      <c r="A1949" s="15"/>
      <c r="B1949" s="256"/>
      <c r="C1949" s="257"/>
      <c r="D1949" s="236" t="s">
        <v>301</v>
      </c>
      <c r="E1949" s="258" t="s">
        <v>1</v>
      </c>
      <c r="F1949" s="259" t="s">
        <v>304</v>
      </c>
      <c r="G1949" s="257"/>
      <c r="H1949" s="260">
        <v>49</v>
      </c>
      <c r="I1949" s="261"/>
      <c r="J1949" s="257"/>
      <c r="K1949" s="257"/>
      <c r="L1949" s="262"/>
      <c r="M1949" s="263"/>
      <c r="N1949" s="264"/>
      <c r="O1949" s="264"/>
      <c r="P1949" s="264"/>
      <c r="Q1949" s="264"/>
      <c r="R1949" s="264"/>
      <c r="S1949" s="264"/>
      <c r="T1949" s="26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T1949" s="266" t="s">
        <v>301</v>
      </c>
      <c r="AU1949" s="266" t="s">
        <v>120</v>
      </c>
      <c r="AV1949" s="15" t="s">
        <v>299</v>
      </c>
      <c r="AW1949" s="15" t="s">
        <v>32</v>
      </c>
      <c r="AX1949" s="15" t="s">
        <v>85</v>
      </c>
      <c r="AY1949" s="266" t="s">
        <v>292</v>
      </c>
    </row>
    <row r="1950" s="2" customFormat="1" ht="33" customHeight="1">
      <c r="A1950" s="39"/>
      <c r="B1950" s="40"/>
      <c r="C1950" s="221" t="s">
        <v>2309</v>
      </c>
      <c r="D1950" s="221" t="s">
        <v>294</v>
      </c>
      <c r="E1950" s="222" t="s">
        <v>2310</v>
      </c>
      <c r="F1950" s="223" t="s">
        <v>2311</v>
      </c>
      <c r="G1950" s="224" t="s">
        <v>581</v>
      </c>
      <c r="H1950" s="225">
        <v>44</v>
      </c>
      <c r="I1950" s="226"/>
      <c r="J1950" s="227">
        <f>ROUND(I1950*H1950,2)</f>
        <v>0</v>
      </c>
      <c r="K1950" s="223" t="s">
        <v>298</v>
      </c>
      <c r="L1950" s="45"/>
      <c r="M1950" s="228" t="s">
        <v>1</v>
      </c>
      <c r="N1950" s="229" t="s">
        <v>43</v>
      </c>
      <c r="O1950" s="92"/>
      <c r="P1950" s="230">
        <f>O1950*H1950</f>
        <v>0</v>
      </c>
      <c r="Q1950" s="230">
        <v>0</v>
      </c>
      <c r="R1950" s="230">
        <f>Q1950*H1950</f>
        <v>0</v>
      </c>
      <c r="S1950" s="230">
        <v>0</v>
      </c>
      <c r="T1950" s="231">
        <f>S1950*H1950</f>
        <v>0</v>
      </c>
      <c r="U1950" s="39"/>
      <c r="V1950" s="39"/>
      <c r="W1950" s="39"/>
      <c r="X1950" s="39"/>
      <c r="Y1950" s="39"/>
      <c r="Z1950" s="39"/>
      <c r="AA1950" s="39"/>
      <c r="AB1950" s="39"/>
      <c r="AC1950" s="39"/>
      <c r="AD1950" s="39"/>
      <c r="AE1950" s="39"/>
      <c r="AR1950" s="232" t="s">
        <v>438</v>
      </c>
      <c r="AT1950" s="232" t="s">
        <v>294</v>
      </c>
      <c r="AU1950" s="232" t="s">
        <v>120</v>
      </c>
      <c r="AY1950" s="18" t="s">
        <v>292</v>
      </c>
      <c r="BE1950" s="233">
        <f>IF(N1950="základní",J1950,0)</f>
        <v>0</v>
      </c>
      <c r="BF1950" s="233">
        <f>IF(N1950="snížená",J1950,0)</f>
        <v>0</v>
      </c>
      <c r="BG1950" s="233">
        <f>IF(N1950="zákl. přenesená",J1950,0)</f>
        <v>0</v>
      </c>
      <c r="BH1950" s="233">
        <f>IF(N1950="sníž. přenesená",J1950,0)</f>
        <v>0</v>
      </c>
      <c r="BI1950" s="233">
        <f>IF(N1950="nulová",J1950,0)</f>
        <v>0</v>
      </c>
      <c r="BJ1950" s="18" t="s">
        <v>120</v>
      </c>
      <c r="BK1950" s="233">
        <f>ROUND(I1950*H1950,2)</f>
        <v>0</v>
      </c>
      <c r="BL1950" s="18" t="s">
        <v>438</v>
      </c>
      <c r="BM1950" s="232" t="s">
        <v>2312</v>
      </c>
    </row>
    <row r="1951" s="14" customFormat="1">
      <c r="A1951" s="14"/>
      <c r="B1951" s="245"/>
      <c r="C1951" s="246"/>
      <c r="D1951" s="236" t="s">
        <v>301</v>
      </c>
      <c r="E1951" s="247" t="s">
        <v>1</v>
      </c>
      <c r="F1951" s="248" t="s">
        <v>2313</v>
      </c>
      <c r="G1951" s="246"/>
      <c r="H1951" s="249">
        <v>6</v>
      </c>
      <c r="I1951" s="250"/>
      <c r="J1951" s="246"/>
      <c r="K1951" s="246"/>
      <c r="L1951" s="251"/>
      <c r="M1951" s="252"/>
      <c r="N1951" s="253"/>
      <c r="O1951" s="253"/>
      <c r="P1951" s="253"/>
      <c r="Q1951" s="253"/>
      <c r="R1951" s="253"/>
      <c r="S1951" s="253"/>
      <c r="T1951" s="254"/>
      <c r="U1951" s="14"/>
      <c r="V1951" s="14"/>
      <c r="W1951" s="14"/>
      <c r="X1951" s="14"/>
      <c r="Y1951" s="14"/>
      <c r="Z1951" s="14"/>
      <c r="AA1951" s="14"/>
      <c r="AB1951" s="14"/>
      <c r="AC1951" s="14"/>
      <c r="AD1951" s="14"/>
      <c r="AE1951" s="14"/>
      <c r="AT1951" s="255" t="s">
        <v>301</v>
      </c>
      <c r="AU1951" s="255" t="s">
        <v>120</v>
      </c>
      <c r="AV1951" s="14" t="s">
        <v>120</v>
      </c>
      <c r="AW1951" s="14" t="s">
        <v>32</v>
      </c>
      <c r="AX1951" s="14" t="s">
        <v>77</v>
      </c>
      <c r="AY1951" s="255" t="s">
        <v>292</v>
      </c>
    </row>
    <row r="1952" s="14" customFormat="1">
      <c r="A1952" s="14"/>
      <c r="B1952" s="245"/>
      <c r="C1952" s="246"/>
      <c r="D1952" s="236" t="s">
        <v>301</v>
      </c>
      <c r="E1952" s="247" t="s">
        <v>1</v>
      </c>
      <c r="F1952" s="248" t="s">
        <v>2314</v>
      </c>
      <c r="G1952" s="246"/>
      <c r="H1952" s="249">
        <v>5</v>
      </c>
      <c r="I1952" s="250"/>
      <c r="J1952" s="246"/>
      <c r="K1952" s="246"/>
      <c r="L1952" s="251"/>
      <c r="M1952" s="252"/>
      <c r="N1952" s="253"/>
      <c r="O1952" s="253"/>
      <c r="P1952" s="253"/>
      <c r="Q1952" s="253"/>
      <c r="R1952" s="253"/>
      <c r="S1952" s="253"/>
      <c r="T1952" s="254"/>
      <c r="U1952" s="14"/>
      <c r="V1952" s="14"/>
      <c r="W1952" s="14"/>
      <c r="X1952" s="14"/>
      <c r="Y1952" s="14"/>
      <c r="Z1952" s="14"/>
      <c r="AA1952" s="14"/>
      <c r="AB1952" s="14"/>
      <c r="AC1952" s="14"/>
      <c r="AD1952" s="14"/>
      <c r="AE1952" s="14"/>
      <c r="AT1952" s="255" t="s">
        <v>301</v>
      </c>
      <c r="AU1952" s="255" t="s">
        <v>120</v>
      </c>
      <c r="AV1952" s="14" t="s">
        <v>120</v>
      </c>
      <c r="AW1952" s="14" t="s">
        <v>32</v>
      </c>
      <c r="AX1952" s="14" t="s">
        <v>77</v>
      </c>
      <c r="AY1952" s="255" t="s">
        <v>292</v>
      </c>
    </row>
    <row r="1953" s="14" customFormat="1">
      <c r="A1953" s="14"/>
      <c r="B1953" s="245"/>
      <c r="C1953" s="246"/>
      <c r="D1953" s="236" t="s">
        <v>301</v>
      </c>
      <c r="E1953" s="247" t="s">
        <v>1</v>
      </c>
      <c r="F1953" s="248" t="s">
        <v>2315</v>
      </c>
      <c r="G1953" s="246"/>
      <c r="H1953" s="249">
        <v>6</v>
      </c>
      <c r="I1953" s="250"/>
      <c r="J1953" s="246"/>
      <c r="K1953" s="246"/>
      <c r="L1953" s="251"/>
      <c r="M1953" s="252"/>
      <c r="N1953" s="253"/>
      <c r="O1953" s="253"/>
      <c r="P1953" s="253"/>
      <c r="Q1953" s="253"/>
      <c r="R1953" s="253"/>
      <c r="S1953" s="253"/>
      <c r="T1953" s="254"/>
      <c r="U1953" s="14"/>
      <c r="V1953" s="14"/>
      <c r="W1953" s="14"/>
      <c r="X1953" s="14"/>
      <c r="Y1953" s="14"/>
      <c r="Z1953" s="14"/>
      <c r="AA1953" s="14"/>
      <c r="AB1953" s="14"/>
      <c r="AC1953" s="14"/>
      <c r="AD1953" s="14"/>
      <c r="AE1953" s="14"/>
      <c r="AT1953" s="255" t="s">
        <v>301</v>
      </c>
      <c r="AU1953" s="255" t="s">
        <v>120</v>
      </c>
      <c r="AV1953" s="14" t="s">
        <v>120</v>
      </c>
      <c r="AW1953" s="14" t="s">
        <v>32</v>
      </c>
      <c r="AX1953" s="14" t="s">
        <v>77</v>
      </c>
      <c r="AY1953" s="255" t="s">
        <v>292</v>
      </c>
    </row>
    <row r="1954" s="14" customFormat="1">
      <c r="A1954" s="14"/>
      <c r="B1954" s="245"/>
      <c r="C1954" s="246"/>
      <c r="D1954" s="236" t="s">
        <v>301</v>
      </c>
      <c r="E1954" s="247" t="s">
        <v>1</v>
      </c>
      <c r="F1954" s="248" t="s">
        <v>2316</v>
      </c>
      <c r="G1954" s="246"/>
      <c r="H1954" s="249">
        <v>5</v>
      </c>
      <c r="I1954" s="250"/>
      <c r="J1954" s="246"/>
      <c r="K1954" s="246"/>
      <c r="L1954" s="251"/>
      <c r="M1954" s="252"/>
      <c r="N1954" s="253"/>
      <c r="O1954" s="253"/>
      <c r="P1954" s="253"/>
      <c r="Q1954" s="253"/>
      <c r="R1954" s="253"/>
      <c r="S1954" s="253"/>
      <c r="T1954" s="254"/>
      <c r="U1954" s="14"/>
      <c r="V1954" s="14"/>
      <c r="W1954" s="14"/>
      <c r="X1954" s="14"/>
      <c r="Y1954" s="14"/>
      <c r="Z1954" s="14"/>
      <c r="AA1954" s="14"/>
      <c r="AB1954" s="14"/>
      <c r="AC1954" s="14"/>
      <c r="AD1954" s="14"/>
      <c r="AE1954" s="14"/>
      <c r="AT1954" s="255" t="s">
        <v>301</v>
      </c>
      <c r="AU1954" s="255" t="s">
        <v>120</v>
      </c>
      <c r="AV1954" s="14" t="s">
        <v>120</v>
      </c>
      <c r="AW1954" s="14" t="s">
        <v>32</v>
      </c>
      <c r="AX1954" s="14" t="s">
        <v>77</v>
      </c>
      <c r="AY1954" s="255" t="s">
        <v>292</v>
      </c>
    </row>
    <row r="1955" s="14" customFormat="1">
      <c r="A1955" s="14"/>
      <c r="B1955" s="245"/>
      <c r="C1955" s="246"/>
      <c r="D1955" s="236" t="s">
        <v>301</v>
      </c>
      <c r="E1955" s="247" t="s">
        <v>1</v>
      </c>
      <c r="F1955" s="248" t="s">
        <v>2317</v>
      </c>
      <c r="G1955" s="246"/>
      <c r="H1955" s="249">
        <v>5</v>
      </c>
      <c r="I1955" s="250"/>
      <c r="J1955" s="246"/>
      <c r="K1955" s="246"/>
      <c r="L1955" s="251"/>
      <c r="M1955" s="252"/>
      <c r="N1955" s="253"/>
      <c r="O1955" s="253"/>
      <c r="P1955" s="253"/>
      <c r="Q1955" s="253"/>
      <c r="R1955" s="253"/>
      <c r="S1955" s="253"/>
      <c r="T1955" s="25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T1955" s="255" t="s">
        <v>301</v>
      </c>
      <c r="AU1955" s="255" t="s">
        <v>120</v>
      </c>
      <c r="AV1955" s="14" t="s">
        <v>120</v>
      </c>
      <c r="AW1955" s="14" t="s">
        <v>32</v>
      </c>
      <c r="AX1955" s="14" t="s">
        <v>77</v>
      </c>
      <c r="AY1955" s="255" t="s">
        <v>292</v>
      </c>
    </row>
    <row r="1956" s="14" customFormat="1">
      <c r="A1956" s="14"/>
      <c r="B1956" s="245"/>
      <c r="C1956" s="246"/>
      <c r="D1956" s="236" t="s">
        <v>301</v>
      </c>
      <c r="E1956" s="247" t="s">
        <v>1</v>
      </c>
      <c r="F1956" s="248" t="s">
        <v>2318</v>
      </c>
      <c r="G1956" s="246"/>
      <c r="H1956" s="249">
        <v>6</v>
      </c>
      <c r="I1956" s="250"/>
      <c r="J1956" s="246"/>
      <c r="K1956" s="246"/>
      <c r="L1956" s="251"/>
      <c r="M1956" s="252"/>
      <c r="N1956" s="253"/>
      <c r="O1956" s="253"/>
      <c r="P1956" s="253"/>
      <c r="Q1956" s="253"/>
      <c r="R1956" s="253"/>
      <c r="S1956" s="253"/>
      <c r="T1956" s="254"/>
      <c r="U1956" s="14"/>
      <c r="V1956" s="14"/>
      <c r="W1956" s="14"/>
      <c r="X1956" s="14"/>
      <c r="Y1956" s="14"/>
      <c r="Z1956" s="14"/>
      <c r="AA1956" s="14"/>
      <c r="AB1956" s="14"/>
      <c r="AC1956" s="14"/>
      <c r="AD1956" s="14"/>
      <c r="AE1956" s="14"/>
      <c r="AT1956" s="255" t="s">
        <v>301</v>
      </c>
      <c r="AU1956" s="255" t="s">
        <v>120</v>
      </c>
      <c r="AV1956" s="14" t="s">
        <v>120</v>
      </c>
      <c r="AW1956" s="14" t="s">
        <v>32</v>
      </c>
      <c r="AX1956" s="14" t="s">
        <v>77</v>
      </c>
      <c r="AY1956" s="255" t="s">
        <v>292</v>
      </c>
    </row>
    <row r="1957" s="14" customFormat="1">
      <c r="A1957" s="14"/>
      <c r="B1957" s="245"/>
      <c r="C1957" s="246"/>
      <c r="D1957" s="236" t="s">
        <v>301</v>
      </c>
      <c r="E1957" s="247" t="s">
        <v>1</v>
      </c>
      <c r="F1957" s="248" t="s">
        <v>2319</v>
      </c>
      <c r="G1957" s="246"/>
      <c r="H1957" s="249">
        <v>6</v>
      </c>
      <c r="I1957" s="250"/>
      <c r="J1957" s="246"/>
      <c r="K1957" s="246"/>
      <c r="L1957" s="251"/>
      <c r="M1957" s="252"/>
      <c r="N1957" s="253"/>
      <c r="O1957" s="253"/>
      <c r="P1957" s="253"/>
      <c r="Q1957" s="253"/>
      <c r="R1957" s="253"/>
      <c r="S1957" s="253"/>
      <c r="T1957" s="254"/>
      <c r="U1957" s="14"/>
      <c r="V1957" s="14"/>
      <c r="W1957" s="14"/>
      <c r="X1957" s="14"/>
      <c r="Y1957" s="14"/>
      <c r="Z1957" s="14"/>
      <c r="AA1957" s="14"/>
      <c r="AB1957" s="14"/>
      <c r="AC1957" s="14"/>
      <c r="AD1957" s="14"/>
      <c r="AE1957" s="14"/>
      <c r="AT1957" s="255" t="s">
        <v>301</v>
      </c>
      <c r="AU1957" s="255" t="s">
        <v>120</v>
      </c>
      <c r="AV1957" s="14" t="s">
        <v>120</v>
      </c>
      <c r="AW1957" s="14" t="s">
        <v>32</v>
      </c>
      <c r="AX1957" s="14" t="s">
        <v>77</v>
      </c>
      <c r="AY1957" s="255" t="s">
        <v>292</v>
      </c>
    </row>
    <row r="1958" s="14" customFormat="1">
      <c r="A1958" s="14"/>
      <c r="B1958" s="245"/>
      <c r="C1958" s="246"/>
      <c r="D1958" s="236" t="s">
        <v>301</v>
      </c>
      <c r="E1958" s="247" t="s">
        <v>1</v>
      </c>
      <c r="F1958" s="248" t="s">
        <v>2320</v>
      </c>
      <c r="G1958" s="246"/>
      <c r="H1958" s="249">
        <v>5</v>
      </c>
      <c r="I1958" s="250"/>
      <c r="J1958" s="246"/>
      <c r="K1958" s="246"/>
      <c r="L1958" s="251"/>
      <c r="M1958" s="252"/>
      <c r="N1958" s="253"/>
      <c r="O1958" s="253"/>
      <c r="P1958" s="253"/>
      <c r="Q1958" s="253"/>
      <c r="R1958" s="253"/>
      <c r="S1958" s="253"/>
      <c r="T1958" s="254"/>
      <c r="U1958" s="14"/>
      <c r="V1958" s="14"/>
      <c r="W1958" s="14"/>
      <c r="X1958" s="14"/>
      <c r="Y1958" s="14"/>
      <c r="Z1958" s="14"/>
      <c r="AA1958" s="14"/>
      <c r="AB1958" s="14"/>
      <c r="AC1958" s="14"/>
      <c r="AD1958" s="14"/>
      <c r="AE1958" s="14"/>
      <c r="AT1958" s="255" t="s">
        <v>301</v>
      </c>
      <c r="AU1958" s="255" t="s">
        <v>120</v>
      </c>
      <c r="AV1958" s="14" t="s">
        <v>120</v>
      </c>
      <c r="AW1958" s="14" t="s">
        <v>32</v>
      </c>
      <c r="AX1958" s="14" t="s">
        <v>77</v>
      </c>
      <c r="AY1958" s="255" t="s">
        <v>292</v>
      </c>
    </row>
    <row r="1959" s="15" customFormat="1">
      <c r="A1959" s="15"/>
      <c r="B1959" s="256"/>
      <c r="C1959" s="257"/>
      <c r="D1959" s="236" t="s">
        <v>301</v>
      </c>
      <c r="E1959" s="258" t="s">
        <v>1</v>
      </c>
      <c r="F1959" s="259" t="s">
        <v>304</v>
      </c>
      <c r="G1959" s="257"/>
      <c r="H1959" s="260">
        <v>44</v>
      </c>
      <c r="I1959" s="261"/>
      <c r="J1959" s="257"/>
      <c r="K1959" s="257"/>
      <c r="L1959" s="262"/>
      <c r="M1959" s="263"/>
      <c r="N1959" s="264"/>
      <c r="O1959" s="264"/>
      <c r="P1959" s="264"/>
      <c r="Q1959" s="264"/>
      <c r="R1959" s="264"/>
      <c r="S1959" s="264"/>
      <c r="T1959" s="26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T1959" s="266" t="s">
        <v>301</v>
      </c>
      <c r="AU1959" s="266" t="s">
        <v>120</v>
      </c>
      <c r="AV1959" s="15" t="s">
        <v>299</v>
      </c>
      <c r="AW1959" s="15" t="s">
        <v>32</v>
      </c>
      <c r="AX1959" s="15" t="s">
        <v>85</v>
      </c>
      <c r="AY1959" s="266" t="s">
        <v>292</v>
      </c>
    </row>
    <row r="1960" s="2" customFormat="1" ht="24.15" customHeight="1">
      <c r="A1960" s="39"/>
      <c r="B1960" s="40"/>
      <c r="C1960" s="221" t="s">
        <v>2321</v>
      </c>
      <c r="D1960" s="221" t="s">
        <v>294</v>
      </c>
      <c r="E1960" s="222" t="s">
        <v>2322</v>
      </c>
      <c r="F1960" s="223" t="s">
        <v>2323</v>
      </c>
      <c r="G1960" s="224" t="s">
        <v>581</v>
      </c>
      <c r="H1960" s="225">
        <v>87</v>
      </c>
      <c r="I1960" s="226"/>
      <c r="J1960" s="227">
        <f>ROUND(I1960*H1960,2)</f>
        <v>0</v>
      </c>
      <c r="K1960" s="223" t="s">
        <v>298</v>
      </c>
      <c r="L1960" s="45"/>
      <c r="M1960" s="228" t="s">
        <v>1</v>
      </c>
      <c r="N1960" s="229" t="s">
        <v>43</v>
      </c>
      <c r="O1960" s="92"/>
      <c r="P1960" s="230">
        <f>O1960*H1960</f>
        <v>0</v>
      </c>
      <c r="Q1960" s="230">
        <v>0.00046999999999999999</v>
      </c>
      <c r="R1960" s="230">
        <f>Q1960*H1960</f>
        <v>0.040889999999999996</v>
      </c>
      <c r="S1960" s="230">
        <v>0</v>
      </c>
      <c r="T1960" s="231">
        <f>S1960*H1960</f>
        <v>0</v>
      </c>
      <c r="U1960" s="39"/>
      <c r="V1960" s="39"/>
      <c r="W1960" s="39"/>
      <c r="X1960" s="39"/>
      <c r="Y1960" s="39"/>
      <c r="Z1960" s="39"/>
      <c r="AA1960" s="39"/>
      <c r="AB1960" s="39"/>
      <c r="AC1960" s="39"/>
      <c r="AD1960" s="39"/>
      <c r="AE1960" s="39"/>
      <c r="AR1960" s="232" t="s">
        <v>438</v>
      </c>
      <c r="AT1960" s="232" t="s">
        <v>294</v>
      </c>
      <c r="AU1960" s="232" t="s">
        <v>120</v>
      </c>
      <c r="AY1960" s="18" t="s">
        <v>292</v>
      </c>
      <c r="BE1960" s="233">
        <f>IF(N1960="základní",J1960,0)</f>
        <v>0</v>
      </c>
      <c r="BF1960" s="233">
        <f>IF(N1960="snížená",J1960,0)</f>
        <v>0</v>
      </c>
      <c r="BG1960" s="233">
        <f>IF(N1960="zákl. přenesená",J1960,0)</f>
        <v>0</v>
      </c>
      <c r="BH1960" s="233">
        <f>IF(N1960="sníž. přenesená",J1960,0)</f>
        <v>0</v>
      </c>
      <c r="BI1960" s="233">
        <f>IF(N1960="nulová",J1960,0)</f>
        <v>0</v>
      </c>
      <c r="BJ1960" s="18" t="s">
        <v>120</v>
      </c>
      <c r="BK1960" s="233">
        <f>ROUND(I1960*H1960,2)</f>
        <v>0</v>
      </c>
      <c r="BL1960" s="18" t="s">
        <v>438</v>
      </c>
      <c r="BM1960" s="232" t="s">
        <v>2324</v>
      </c>
    </row>
    <row r="1961" s="13" customFormat="1">
      <c r="A1961" s="13"/>
      <c r="B1961" s="234"/>
      <c r="C1961" s="235"/>
      <c r="D1961" s="236" t="s">
        <v>301</v>
      </c>
      <c r="E1961" s="237" t="s">
        <v>1</v>
      </c>
      <c r="F1961" s="238" t="s">
        <v>2206</v>
      </c>
      <c r="G1961" s="235"/>
      <c r="H1961" s="237" t="s">
        <v>1</v>
      </c>
      <c r="I1961" s="239"/>
      <c r="J1961" s="235"/>
      <c r="K1961" s="235"/>
      <c r="L1961" s="240"/>
      <c r="M1961" s="241"/>
      <c r="N1961" s="242"/>
      <c r="O1961" s="242"/>
      <c r="P1961" s="242"/>
      <c r="Q1961" s="242"/>
      <c r="R1961" s="242"/>
      <c r="S1961" s="242"/>
      <c r="T1961" s="243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T1961" s="244" t="s">
        <v>301</v>
      </c>
      <c r="AU1961" s="244" t="s">
        <v>120</v>
      </c>
      <c r="AV1961" s="13" t="s">
        <v>85</v>
      </c>
      <c r="AW1961" s="13" t="s">
        <v>32</v>
      </c>
      <c r="AX1961" s="13" t="s">
        <v>77</v>
      </c>
      <c r="AY1961" s="244" t="s">
        <v>292</v>
      </c>
    </row>
    <row r="1962" s="14" customFormat="1">
      <c r="A1962" s="14"/>
      <c r="B1962" s="245"/>
      <c r="C1962" s="246"/>
      <c r="D1962" s="236" t="s">
        <v>301</v>
      </c>
      <c r="E1962" s="247" t="s">
        <v>1</v>
      </c>
      <c r="F1962" s="248" t="s">
        <v>2207</v>
      </c>
      <c r="G1962" s="246"/>
      <c r="H1962" s="249">
        <v>1</v>
      </c>
      <c r="I1962" s="250"/>
      <c r="J1962" s="246"/>
      <c r="K1962" s="246"/>
      <c r="L1962" s="251"/>
      <c r="M1962" s="252"/>
      <c r="N1962" s="253"/>
      <c r="O1962" s="253"/>
      <c r="P1962" s="253"/>
      <c r="Q1962" s="253"/>
      <c r="R1962" s="253"/>
      <c r="S1962" s="253"/>
      <c r="T1962" s="254"/>
      <c r="U1962" s="14"/>
      <c r="V1962" s="14"/>
      <c r="W1962" s="14"/>
      <c r="X1962" s="14"/>
      <c r="Y1962" s="14"/>
      <c r="Z1962" s="14"/>
      <c r="AA1962" s="14"/>
      <c r="AB1962" s="14"/>
      <c r="AC1962" s="14"/>
      <c r="AD1962" s="14"/>
      <c r="AE1962" s="14"/>
      <c r="AT1962" s="255" t="s">
        <v>301</v>
      </c>
      <c r="AU1962" s="255" t="s">
        <v>120</v>
      </c>
      <c r="AV1962" s="14" t="s">
        <v>120</v>
      </c>
      <c r="AW1962" s="14" t="s">
        <v>32</v>
      </c>
      <c r="AX1962" s="14" t="s">
        <v>77</v>
      </c>
      <c r="AY1962" s="255" t="s">
        <v>292</v>
      </c>
    </row>
    <row r="1963" s="14" customFormat="1">
      <c r="A1963" s="14"/>
      <c r="B1963" s="245"/>
      <c r="C1963" s="246"/>
      <c r="D1963" s="236" t="s">
        <v>301</v>
      </c>
      <c r="E1963" s="247" t="s">
        <v>1</v>
      </c>
      <c r="F1963" s="248" t="s">
        <v>2208</v>
      </c>
      <c r="G1963" s="246"/>
      <c r="H1963" s="249">
        <v>1</v>
      </c>
      <c r="I1963" s="250"/>
      <c r="J1963" s="246"/>
      <c r="K1963" s="246"/>
      <c r="L1963" s="251"/>
      <c r="M1963" s="252"/>
      <c r="N1963" s="253"/>
      <c r="O1963" s="253"/>
      <c r="P1963" s="253"/>
      <c r="Q1963" s="253"/>
      <c r="R1963" s="253"/>
      <c r="S1963" s="253"/>
      <c r="T1963" s="254"/>
      <c r="U1963" s="14"/>
      <c r="V1963" s="14"/>
      <c r="W1963" s="14"/>
      <c r="X1963" s="14"/>
      <c r="Y1963" s="14"/>
      <c r="Z1963" s="14"/>
      <c r="AA1963" s="14"/>
      <c r="AB1963" s="14"/>
      <c r="AC1963" s="14"/>
      <c r="AD1963" s="14"/>
      <c r="AE1963" s="14"/>
      <c r="AT1963" s="255" t="s">
        <v>301</v>
      </c>
      <c r="AU1963" s="255" t="s">
        <v>120</v>
      </c>
      <c r="AV1963" s="14" t="s">
        <v>120</v>
      </c>
      <c r="AW1963" s="14" t="s">
        <v>32</v>
      </c>
      <c r="AX1963" s="14" t="s">
        <v>77</v>
      </c>
      <c r="AY1963" s="255" t="s">
        <v>292</v>
      </c>
    </row>
    <row r="1964" s="14" customFormat="1">
      <c r="A1964" s="14"/>
      <c r="B1964" s="245"/>
      <c r="C1964" s="246"/>
      <c r="D1964" s="236" t="s">
        <v>301</v>
      </c>
      <c r="E1964" s="247" t="s">
        <v>1</v>
      </c>
      <c r="F1964" s="248" t="s">
        <v>2209</v>
      </c>
      <c r="G1964" s="246"/>
      <c r="H1964" s="249">
        <v>1</v>
      </c>
      <c r="I1964" s="250"/>
      <c r="J1964" s="246"/>
      <c r="K1964" s="246"/>
      <c r="L1964" s="251"/>
      <c r="M1964" s="252"/>
      <c r="N1964" s="253"/>
      <c r="O1964" s="253"/>
      <c r="P1964" s="253"/>
      <c r="Q1964" s="253"/>
      <c r="R1964" s="253"/>
      <c r="S1964" s="253"/>
      <c r="T1964" s="25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T1964" s="255" t="s">
        <v>301</v>
      </c>
      <c r="AU1964" s="255" t="s">
        <v>120</v>
      </c>
      <c r="AV1964" s="14" t="s">
        <v>120</v>
      </c>
      <c r="AW1964" s="14" t="s">
        <v>32</v>
      </c>
      <c r="AX1964" s="14" t="s">
        <v>77</v>
      </c>
      <c r="AY1964" s="255" t="s">
        <v>292</v>
      </c>
    </row>
    <row r="1965" s="14" customFormat="1">
      <c r="A1965" s="14"/>
      <c r="B1965" s="245"/>
      <c r="C1965" s="246"/>
      <c r="D1965" s="236" t="s">
        <v>301</v>
      </c>
      <c r="E1965" s="247" t="s">
        <v>1</v>
      </c>
      <c r="F1965" s="248" t="s">
        <v>2210</v>
      </c>
      <c r="G1965" s="246"/>
      <c r="H1965" s="249">
        <v>1</v>
      </c>
      <c r="I1965" s="250"/>
      <c r="J1965" s="246"/>
      <c r="K1965" s="246"/>
      <c r="L1965" s="251"/>
      <c r="M1965" s="252"/>
      <c r="N1965" s="253"/>
      <c r="O1965" s="253"/>
      <c r="P1965" s="253"/>
      <c r="Q1965" s="253"/>
      <c r="R1965" s="253"/>
      <c r="S1965" s="253"/>
      <c r="T1965" s="254"/>
      <c r="U1965" s="14"/>
      <c r="V1965" s="14"/>
      <c r="W1965" s="14"/>
      <c r="X1965" s="14"/>
      <c r="Y1965" s="14"/>
      <c r="Z1965" s="14"/>
      <c r="AA1965" s="14"/>
      <c r="AB1965" s="14"/>
      <c r="AC1965" s="14"/>
      <c r="AD1965" s="14"/>
      <c r="AE1965" s="14"/>
      <c r="AT1965" s="255" t="s">
        <v>301</v>
      </c>
      <c r="AU1965" s="255" t="s">
        <v>120</v>
      </c>
      <c r="AV1965" s="14" t="s">
        <v>120</v>
      </c>
      <c r="AW1965" s="14" t="s">
        <v>32</v>
      </c>
      <c r="AX1965" s="14" t="s">
        <v>77</v>
      </c>
      <c r="AY1965" s="255" t="s">
        <v>292</v>
      </c>
    </row>
    <row r="1966" s="14" customFormat="1">
      <c r="A1966" s="14"/>
      <c r="B1966" s="245"/>
      <c r="C1966" s="246"/>
      <c r="D1966" s="236" t="s">
        <v>301</v>
      </c>
      <c r="E1966" s="247" t="s">
        <v>1</v>
      </c>
      <c r="F1966" s="248" t="s">
        <v>2211</v>
      </c>
      <c r="G1966" s="246"/>
      <c r="H1966" s="249">
        <v>2</v>
      </c>
      <c r="I1966" s="250"/>
      <c r="J1966" s="246"/>
      <c r="K1966" s="246"/>
      <c r="L1966" s="251"/>
      <c r="M1966" s="252"/>
      <c r="N1966" s="253"/>
      <c r="O1966" s="253"/>
      <c r="P1966" s="253"/>
      <c r="Q1966" s="253"/>
      <c r="R1966" s="253"/>
      <c r="S1966" s="253"/>
      <c r="T1966" s="25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T1966" s="255" t="s">
        <v>301</v>
      </c>
      <c r="AU1966" s="255" t="s">
        <v>120</v>
      </c>
      <c r="AV1966" s="14" t="s">
        <v>120</v>
      </c>
      <c r="AW1966" s="14" t="s">
        <v>32</v>
      </c>
      <c r="AX1966" s="14" t="s">
        <v>77</v>
      </c>
      <c r="AY1966" s="255" t="s">
        <v>292</v>
      </c>
    </row>
    <row r="1967" s="16" customFormat="1">
      <c r="A1967" s="16"/>
      <c r="B1967" s="267"/>
      <c r="C1967" s="268"/>
      <c r="D1967" s="236" t="s">
        <v>301</v>
      </c>
      <c r="E1967" s="269" t="s">
        <v>1</v>
      </c>
      <c r="F1967" s="270" t="s">
        <v>316</v>
      </c>
      <c r="G1967" s="268"/>
      <c r="H1967" s="271">
        <v>6</v>
      </c>
      <c r="I1967" s="272"/>
      <c r="J1967" s="268"/>
      <c r="K1967" s="268"/>
      <c r="L1967" s="273"/>
      <c r="M1967" s="274"/>
      <c r="N1967" s="275"/>
      <c r="O1967" s="275"/>
      <c r="P1967" s="275"/>
      <c r="Q1967" s="275"/>
      <c r="R1967" s="275"/>
      <c r="S1967" s="275"/>
      <c r="T1967" s="276"/>
      <c r="U1967" s="16"/>
      <c r="V1967" s="16"/>
      <c r="W1967" s="16"/>
      <c r="X1967" s="16"/>
      <c r="Y1967" s="16"/>
      <c r="Z1967" s="16"/>
      <c r="AA1967" s="16"/>
      <c r="AB1967" s="16"/>
      <c r="AC1967" s="16"/>
      <c r="AD1967" s="16"/>
      <c r="AE1967" s="16"/>
      <c r="AT1967" s="277" t="s">
        <v>301</v>
      </c>
      <c r="AU1967" s="277" t="s">
        <v>120</v>
      </c>
      <c r="AV1967" s="16" t="s">
        <v>317</v>
      </c>
      <c r="AW1967" s="16" t="s">
        <v>32</v>
      </c>
      <c r="AX1967" s="16" t="s">
        <v>77</v>
      </c>
      <c r="AY1967" s="277" t="s">
        <v>292</v>
      </c>
    </row>
    <row r="1968" s="13" customFormat="1">
      <c r="A1968" s="13"/>
      <c r="B1968" s="234"/>
      <c r="C1968" s="235"/>
      <c r="D1968" s="236" t="s">
        <v>301</v>
      </c>
      <c r="E1968" s="237" t="s">
        <v>1</v>
      </c>
      <c r="F1968" s="238" t="s">
        <v>2212</v>
      </c>
      <c r="G1968" s="235"/>
      <c r="H1968" s="237" t="s">
        <v>1</v>
      </c>
      <c r="I1968" s="239"/>
      <c r="J1968" s="235"/>
      <c r="K1968" s="235"/>
      <c r="L1968" s="240"/>
      <c r="M1968" s="241"/>
      <c r="N1968" s="242"/>
      <c r="O1968" s="242"/>
      <c r="P1968" s="242"/>
      <c r="Q1968" s="242"/>
      <c r="R1968" s="242"/>
      <c r="S1968" s="242"/>
      <c r="T1968" s="243"/>
      <c r="U1968" s="13"/>
      <c r="V1968" s="13"/>
      <c r="W1968" s="13"/>
      <c r="X1968" s="13"/>
      <c r="Y1968" s="13"/>
      <c r="Z1968" s="13"/>
      <c r="AA1968" s="13"/>
      <c r="AB1968" s="13"/>
      <c r="AC1968" s="13"/>
      <c r="AD1968" s="13"/>
      <c r="AE1968" s="13"/>
      <c r="AT1968" s="244" t="s">
        <v>301</v>
      </c>
      <c r="AU1968" s="244" t="s">
        <v>120</v>
      </c>
      <c r="AV1968" s="13" t="s">
        <v>85</v>
      </c>
      <c r="AW1968" s="13" t="s">
        <v>32</v>
      </c>
      <c r="AX1968" s="13" t="s">
        <v>77</v>
      </c>
      <c r="AY1968" s="244" t="s">
        <v>292</v>
      </c>
    </row>
    <row r="1969" s="14" customFormat="1">
      <c r="A1969" s="14"/>
      <c r="B1969" s="245"/>
      <c r="C1969" s="246"/>
      <c r="D1969" s="236" t="s">
        <v>301</v>
      </c>
      <c r="E1969" s="247" t="s">
        <v>1</v>
      </c>
      <c r="F1969" s="248" t="s">
        <v>2213</v>
      </c>
      <c r="G1969" s="246"/>
      <c r="H1969" s="249">
        <v>1</v>
      </c>
      <c r="I1969" s="250"/>
      <c r="J1969" s="246"/>
      <c r="K1969" s="246"/>
      <c r="L1969" s="251"/>
      <c r="M1969" s="252"/>
      <c r="N1969" s="253"/>
      <c r="O1969" s="253"/>
      <c r="P1969" s="253"/>
      <c r="Q1969" s="253"/>
      <c r="R1969" s="253"/>
      <c r="S1969" s="253"/>
      <c r="T1969" s="254"/>
      <c r="U1969" s="14"/>
      <c r="V1969" s="14"/>
      <c r="W1969" s="14"/>
      <c r="X1969" s="14"/>
      <c r="Y1969" s="14"/>
      <c r="Z1969" s="14"/>
      <c r="AA1969" s="14"/>
      <c r="AB1969" s="14"/>
      <c r="AC1969" s="14"/>
      <c r="AD1969" s="14"/>
      <c r="AE1969" s="14"/>
      <c r="AT1969" s="255" t="s">
        <v>301</v>
      </c>
      <c r="AU1969" s="255" t="s">
        <v>120</v>
      </c>
      <c r="AV1969" s="14" t="s">
        <v>120</v>
      </c>
      <c r="AW1969" s="14" t="s">
        <v>32</v>
      </c>
      <c r="AX1969" s="14" t="s">
        <v>77</v>
      </c>
      <c r="AY1969" s="255" t="s">
        <v>292</v>
      </c>
    </row>
    <row r="1970" s="14" customFormat="1">
      <c r="A1970" s="14"/>
      <c r="B1970" s="245"/>
      <c r="C1970" s="246"/>
      <c r="D1970" s="236" t="s">
        <v>301</v>
      </c>
      <c r="E1970" s="247" t="s">
        <v>1</v>
      </c>
      <c r="F1970" s="248" t="s">
        <v>2214</v>
      </c>
      <c r="G1970" s="246"/>
      <c r="H1970" s="249">
        <v>1</v>
      </c>
      <c r="I1970" s="250"/>
      <c r="J1970" s="246"/>
      <c r="K1970" s="246"/>
      <c r="L1970" s="251"/>
      <c r="M1970" s="252"/>
      <c r="N1970" s="253"/>
      <c r="O1970" s="253"/>
      <c r="P1970" s="253"/>
      <c r="Q1970" s="253"/>
      <c r="R1970" s="253"/>
      <c r="S1970" s="253"/>
      <c r="T1970" s="254"/>
      <c r="U1970" s="14"/>
      <c r="V1970" s="14"/>
      <c r="W1970" s="14"/>
      <c r="X1970" s="14"/>
      <c r="Y1970" s="14"/>
      <c r="Z1970" s="14"/>
      <c r="AA1970" s="14"/>
      <c r="AB1970" s="14"/>
      <c r="AC1970" s="14"/>
      <c r="AD1970" s="14"/>
      <c r="AE1970" s="14"/>
      <c r="AT1970" s="255" t="s">
        <v>301</v>
      </c>
      <c r="AU1970" s="255" t="s">
        <v>120</v>
      </c>
      <c r="AV1970" s="14" t="s">
        <v>120</v>
      </c>
      <c r="AW1970" s="14" t="s">
        <v>32</v>
      </c>
      <c r="AX1970" s="14" t="s">
        <v>77</v>
      </c>
      <c r="AY1970" s="255" t="s">
        <v>292</v>
      </c>
    </row>
    <row r="1971" s="14" customFormat="1">
      <c r="A1971" s="14"/>
      <c r="B1971" s="245"/>
      <c r="C1971" s="246"/>
      <c r="D1971" s="236" t="s">
        <v>301</v>
      </c>
      <c r="E1971" s="247" t="s">
        <v>1</v>
      </c>
      <c r="F1971" s="248" t="s">
        <v>2215</v>
      </c>
      <c r="G1971" s="246"/>
      <c r="H1971" s="249">
        <v>1</v>
      </c>
      <c r="I1971" s="250"/>
      <c r="J1971" s="246"/>
      <c r="K1971" s="246"/>
      <c r="L1971" s="251"/>
      <c r="M1971" s="252"/>
      <c r="N1971" s="253"/>
      <c r="O1971" s="253"/>
      <c r="P1971" s="253"/>
      <c r="Q1971" s="253"/>
      <c r="R1971" s="253"/>
      <c r="S1971" s="253"/>
      <c r="T1971" s="254"/>
      <c r="U1971" s="14"/>
      <c r="V1971" s="14"/>
      <c r="W1971" s="14"/>
      <c r="X1971" s="14"/>
      <c r="Y1971" s="14"/>
      <c r="Z1971" s="14"/>
      <c r="AA1971" s="14"/>
      <c r="AB1971" s="14"/>
      <c r="AC1971" s="14"/>
      <c r="AD1971" s="14"/>
      <c r="AE1971" s="14"/>
      <c r="AT1971" s="255" t="s">
        <v>301</v>
      </c>
      <c r="AU1971" s="255" t="s">
        <v>120</v>
      </c>
      <c r="AV1971" s="14" t="s">
        <v>120</v>
      </c>
      <c r="AW1971" s="14" t="s">
        <v>32</v>
      </c>
      <c r="AX1971" s="14" t="s">
        <v>77</v>
      </c>
      <c r="AY1971" s="255" t="s">
        <v>292</v>
      </c>
    </row>
    <row r="1972" s="14" customFormat="1">
      <c r="A1972" s="14"/>
      <c r="B1972" s="245"/>
      <c r="C1972" s="246"/>
      <c r="D1972" s="236" t="s">
        <v>301</v>
      </c>
      <c r="E1972" s="247" t="s">
        <v>1</v>
      </c>
      <c r="F1972" s="248" t="s">
        <v>2216</v>
      </c>
      <c r="G1972" s="246"/>
      <c r="H1972" s="249">
        <v>1</v>
      </c>
      <c r="I1972" s="250"/>
      <c r="J1972" s="246"/>
      <c r="K1972" s="246"/>
      <c r="L1972" s="251"/>
      <c r="M1972" s="252"/>
      <c r="N1972" s="253"/>
      <c r="O1972" s="253"/>
      <c r="P1972" s="253"/>
      <c r="Q1972" s="253"/>
      <c r="R1972" s="253"/>
      <c r="S1972" s="253"/>
      <c r="T1972" s="254"/>
      <c r="U1972" s="14"/>
      <c r="V1972" s="14"/>
      <c r="W1972" s="14"/>
      <c r="X1972" s="14"/>
      <c r="Y1972" s="14"/>
      <c r="Z1972" s="14"/>
      <c r="AA1972" s="14"/>
      <c r="AB1972" s="14"/>
      <c r="AC1972" s="14"/>
      <c r="AD1972" s="14"/>
      <c r="AE1972" s="14"/>
      <c r="AT1972" s="255" t="s">
        <v>301</v>
      </c>
      <c r="AU1972" s="255" t="s">
        <v>120</v>
      </c>
      <c r="AV1972" s="14" t="s">
        <v>120</v>
      </c>
      <c r="AW1972" s="14" t="s">
        <v>32</v>
      </c>
      <c r="AX1972" s="14" t="s">
        <v>77</v>
      </c>
      <c r="AY1972" s="255" t="s">
        <v>292</v>
      </c>
    </row>
    <row r="1973" s="14" customFormat="1">
      <c r="A1973" s="14"/>
      <c r="B1973" s="245"/>
      <c r="C1973" s="246"/>
      <c r="D1973" s="236" t="s">
        <v>301</v>
      </c>
      <c r="E1973" s="247" t="s">
        <v>1</v>
      </c>
      <c r="F1973" s="248" t="s">
        <v>2217</v>
      </c>
      <c r="G1973" s="246"/>
      <c r="H1973" s="249">
        <v>1</v>
      </c>
      <c r="I1973" s="250"/>
      <c r="J1973" s="246"/>
      <c r="K1973" s="246"/>
      <c r="L1973" s="251"/>
      <c r="M1973" s="252"/>
      <c r="N1973" s="253"/>
      <c r="O1973" s="253"/>
      <c r="P1973" s="253"/>
      <c r="Q1973" s="253"/>
      <c r="R1973" s="253"/>
      <c r="S1973" s="253"/>
      <c r="T1973" s="254"/>
      <c r="U1973" s="14"/>
      <c r="V1973" s="14"/>
      <c r="W1973" s="14"/>
      <c r="X1973" s="14"/>
      <c r="Y1973" s="14"/>
      <c r="Z1973" s="14"/>
      <c r="AA1973" s="14"/>
      <c r="AB1973" s="14"/>
      <c r="AC1973" s="14"/>
      <c r="AD1973" s="14"/>
      <c r="AE1973" s="14"/>
      <c r="AT1973" s="255" t="s">
        <v>301</v>
      </c>
      <c r="AU1973" s="255" t="s">
        <v>120</v>
      </c>
      <c r="AV1973" s="14" t="s">
        <v>120</v>
      </c>
      <c r="AW1973" s="14" t="s">
        <v>32</v>
      </c>
      <c r="AX1973" s="14" t="s">
        <v>77</v>
      </c>
      <c r="AY1973" s="255" t="s">
        <v>292</v>
      </c>
    </row>
    <row r="1974" s="14" customFormat="1">
      <c r="A1974" s="14"/>
      <c r="B1974" s="245"/>
      <c r="C1974" s="246"/>
      <c r="D1974" s="236" t="s">
        <v>301</v>
      </c>
      <c r="E1974" s="247" t="s">
        <v>1</v>
      </c>
      <c r="F1974" s="248" t="s">
        <v>2218</v>
      </c>
      <c r="G1974" s="246"/>
      <c r="H1974" s="249">
        <v>1</v>
      </c>
      <c r="I1974" s="250"/>
      <c r="J1974" s="246"/>
      <c r="K1974" s="246"/>
      <c r="L1974" s="251"/>
      <c r="M1974" s="252"/>
      <c r="N1974" s="253"/>
      <c r="O1974" s="253"/>
      <c r="P1974" s="253"/>
      <c r="Q1974" s="253"/>
      <c r="R1974" s="253"/>
      <c r="S1974" s="253"/>
      <c r="T1974" s="25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T1974" s="255" t="s">
        <v>301</v>
      </c>
      <c r="AU1974" s="255" t="s">
        <v>120</v>
      </c>
      <c r="AV1974" s="14" t="s">
        <v>120</v>
      </c>
      <c r="AW1974" s="14" t="s">
        <v>32</v>
      </c>
      <c r="AX1974" s="14" t="s">
        <v>77</v>
      </c>
      <c r="AY1974" s="255" t="s">
        <v>292</v>
      </c>
    </row>
    <row r="1975" s="16" customFormat="1">
      <c r="A1975" s="16"/>
      <c r="B1975" s="267"/>
      <c r="C1975" s="268"/>
      <c r="D1975" s="236" t="s">
        <v>301</v>
      </c>
      <c r="E1975" s="269" t="s">
        <v>1</v>
      </c>
      <c r="F1975" s="270" t="s">
        <v>316</v>
      </c>
      <c r="G1975" s="268"/>
      <c r="H1975" s="271">
        <v>6</v>
      </c>
      <c r="I1975" s="272"/>
      <c r="J1975" s="268"/>
      <c r="K1975" s="268"/>
      <c r="L1975" s="273"/>
      <c r="M1975" s="274"/>
      <c r="N1975" s="275"/>
      <c r="O1975" s="275"/>
      <c r="P1975" s="275"/>
      <c r="Q1975" s="275"/>
      <c r="R1975" s="275"/>
      <c r="S1975" s="275"/>
      <c r="T1975" s="276"/>
      <c r="U1975" s="16"/>
      <c r="V1975" s="16"/>
      <c r="W1975" s="16"/>
      <c r="X1975" s="16"/>
      <c r="Y1975" s="16"/>
      <c r="Z1975" s="16"/>
      <c r="AA1975" s="16"/>
      <c r="AB1975" s="16"/>
      <c r="AC1975" s="16"/>
      <c r="AD1975" s="16"/>
      <c r="AE1975" s="16"/>
      <c r="AT1975" s="277" t="s">
        <v>301</v>
      </c>
      <c r="AU1975" s="277" t="s">
        <v>120</v>
      </c>
      <c r="AV1975" s="16" t="s">
        <v>317</v>
      </c>
      <c r="AW1975" s="16" t="s">
        <v>32</v>
      </c>
      <c r="AX1975" s="16" t="s">
        <v>77</v>
      </c>
      <c r="AY1975" s="277" t="s">
        <v>292</v>
      </c>
    </row>
    <row r="1976" s="13" customFormat="1">
      <c r="A1976" s="13"/>
      <c r="B1976" s="234"/>
      <c r="C1976" s="235"/>
      <c r="D1976" s="236" t="s">
        <v>301</v>
      </c>
      <c r="E1976" s="237" t="s">
        <v>1</v>
      </c>
      <c r="F1976" s="238" t="s">
        <v>2219</v>
      </c>
      <c r="G1976" s="235"/>
      <c r="H1976" s="237" t="s">
        <v>1</v>
      </c>
      <c r="I1976" s="239"/>
      <c r="J1976" s="235"/>
      <c r="K1976" s="235"/>
      <c r="L1976" s="240"/>
      <c r="M1976" s="241"/>
      <c r="N1976" s="242"/>
      <c r="O1976" s="242"/>
      <c r="P1976" s="242"/>
      <c r="Q1976" s="242"/>
      <c r="R1976" s="242"/>
      <c r="S1976" s="242"/>
      <c r="T1976" s="243"/>
      <c r="U1976" s="13"/>
      <c r="V1976" s="13"/>
      <c r="W1976" s="13"/>
      <c r="X1976" s="13"/>
      <c r="Y1976" s="13"/>
      <c r="Z1976" s="13"/>
      <c r="AA1976" s="13"/>
      <c r="AB1976" s="13"/>
      <c r="AC1976" s="13"/>
      <c r="AD1976" s="13"/>
      <c r="AE1976" s="13"/>
      <c r="AT1976" s="244" t="s">
        <v>301</v>
      </c>
      <c r="AU1976" s="244" t="s">
        <v>120</v>
      </c>
      <c r="AV1976" s="13" t="s">
        <v>85</v>
      </c>
      <c r="AW1976" s="13" t="s">
        <v>32</v>
      </c>
      <c r="AX1976" s="13" t="s">
        <v>77</v>
      </c>
      <c r="AY1976" s="244" t="s">
        <v>292</v>
      </c>
    </row>
    <row r="1977" s="14" customFormat="1">
      <c r="A1977" s="14"/>
      <c r="B1977" s="245"/>
      <c r="C1977" s="246"/>
      <c r="D1977" s="236" t="s">
        <v>301</v>
      </c>
      <c r="E1977" s="247" t="s">
        <v>1</v>
      </c>
      <c r="F1977" s="248" t="s">
        <v>2220</v>
      </c>
      <c r="G1977" s="246"/>
      <c r="H1977" s="249">
        <v>1</v>
      </c>
      <c r="I1977" s="250"/>
      <c r="J1977" s="246"/>
      <c r="K1977" s="246"/>
      <c r="L1977" s="251"/>
      <c r="M1977" s="252"/>
      <c r="N1977" s="253"/>
      <c r="O1977" s="253"/>
      <c r="P1977" s="253"/>
      <c r="Q1977" s="253"/>
      <c r="R1977" s="253"/>
      <c r="S1977" s="253"/>
      <c r="T1977" s="254"/>
      <c r="U1977" s="14"/>
      <c r="V1977" s="14"/>
      <c r="W1977" s="14"/>
      <c r="X1977" s="14"/>
      <c r="Y1977" s="14"/>
      <c r="Z1977" s="14"/>
      <c r="AA1977" s="14"/>
      <c r="AB1977" s="14"/>
      <c r="AC1977" s="14"/>
      <c r="AD1977" s="14"/>
      <c r="AE1977" s="14"/>
      <c r="AT1977" s="255" t="s">
        <v>301</v>
      </c>
      <c r="AU1977" s="255" t="s">
        <v>120</v>
      </c>
      <c r="AV1977" s="14" t="s">
        <v>120</v>
      </c>
      <c r="AW1977" s="14" t="s">
        <v>32</v>
      </c>
      <c r="AX1977" s="14" t="s">
        <v>77</v>
      </c>
      <c r="AY1977" s="255" t="s">
        <v>292</v>
      </c>
    </row>
    <row r="1978" s="14" customFormat="1">
      <c r="A1978" s="14"/>
      <c r="B1978" s="245"/>
      <c r="C1978" s="246"/>
      <c r="D1978" s="236" t="s">
        <v>301</v>
      </c>
      <c r="E1978" s="247" t="s">
        <v>1</v>
      </c>
      <c r="F1978" s="248" t="s">
        <v>2221</v>
      </c>
      <c r="G1978" s="246"/>
      <c r="H1978" s="249">
        <v>1</v>
      </c>
      <c r="I1978" s="250"/>
      <c r="J1978" s="246"/>
      <c r="K1978" s="246"/>
      <c r="L1978" s="251"/>
      <c r="M1978" s="252"/>
      <c r="N1978" s="253"/>
      <c r="O1978" s="253"/>
      <c r="P1978" s="253"/>
      <c r="Q1978" s="253"/>
      <c r="R1978" s="253"/>
      <c r="S1978" s="253"/>
      <c r="T1978" s="254"/>
      <c r="U1978" s="14"/>
      <c r="V1978" s="14"/>
      <c r="W1978" s="14"/>
      <c r="X1978" s="14"/>
      <c r="Y1978" s="14"/>
      <c r="Z1978" s="14"/>
      <c r="AA1978" s="14"/>
      <c r="AB1978" s="14"/>
      <c r="AC1978" s="14"/>
      <c r="AD1978" s="14"/>
      <c r="AE1978" s="14"/>
      <c r="AT1978" s="255" t="s">
        <v>301</v>
      </c>
      <c r="AU1978" s="255" t="s">
        <v>120</v>
      </c>
      <c r="AV1978" s="14" t="s">
        <v>120</v>
      </c>
      <c r="AW1978" s="14" t="s">
        <v>32</v>
      </c>
      <c r="AX1978" s="14" t="s">
        <v>77</v>
      </c>
      <c r="AY1978" s="255" t="s">
        <v>292</v>
      </c>
    </row>
    <row r="1979" s="14" customFormat="1">
      <c r="A1979" s="14"/>
      <c r="B1979" s="245"/>
      <c r="C1979" s="246"/>
      <c r="D1979" s="236" t="s">
        <v>301</v>
      </c>
      <c r="E1979" s="247" t="s">
        <v>1</v>
      </c>
      <c r="F1979" s="248" t="s">
        <v>2222</v>
      </c>
      <c r="G1979" s="246"/>
      <c r="H1979" s="249">
        <v>1</v>
      </c>
      <c r="I1979" s="250"/>
      <c r="J1979" s="246"/>
      <c r="K1979" s="246"/>
      <c r="L1979" s="251"/>
      <c r="M1979" s="252"/>
      <c r="N1979" s="253"/>
      <c r="O1979" s="253"/>
      <c r="P1979" s="253"/>
      <c r="Q1979" s="253"/>
      <c r="R1979" s="253"/>
      <c r="S1979" s="253"/>
      <c r="T1979" s="254"/>
      <c r="U1979" s="14"/>
      <c r="V1979" s="14"/>
      <c r="W1979" s="14"/>
      <c r="X1979" s="14"/>
      <c r="Y1979" s="14"/>
      <c r="Z1979" s="14"/>
      <c r="AA1979" s="14"/>
      <c r="AB1979" s="14"/>
      <c r="AC1979" s="14"/>
      <c r="AD1979" s="14"/>
      <c r="AE1979" s="14"/>
      <c r="AT1979" s="255" t="s">
        <v>301</v>
      </c>
      <c r="AU1979" s="255" t="s">
        <v>120</v>
      </c>
      <c r="AV1979" s="14" t="s">
        <v>120</v>
      </c>
      <c r="AW1979" s="14" t="s">
        <v>32</v>
      </c>
      <c r="AX1979" s="14" t="s">
        <v>77</v>
      </c>
      <c r="AY1979" s="255" t="s">
        <v>292</v>
      </c>
    </row>
    <row r="1980" s="14" customFormat="1">
      <c r="A1980" s="14"/>
      <c r="B1980" s="245"/>
      <c r="C1980" s="246"/>
      <c r="D1980" s="236" t="s">
        <v>301</v>
      </c>
      <c r="E1980" s="247" t="s">
        <v>1</v>
      </c>
      <c r="F1980" s="248" t="s">
        <v>2223</v>
      </c>
      <c r="G1980" s="246"/>
      <c r="H1980" s="249">
        <v>1</v>
      </c>
      <c r="I1980" s="250"/>
      <c r="J1980" s="246"/>
      <c r="K1980" s="246"/>
      <c r="L1980" s="251"/>
      <c r="M1980" s="252"/>
      <c r="N1980" s="253"/>
      <c r="O1980" s="253"/>
      <c r="P1980" s="253"/>
      <c r="Q1980" s="253"/>
      <c r="R1980" s="253"/>
      <c r="S1980" s="253"/>
      <c r="T1980" s="25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T1980" s="255" t="s">
        <v>301</v>
      </c>
      <c r="AU1980" s="255" t="s">
        <v>120</v>
      </c>
      <c r="AV1980" s="14" t="s">
        <v>120</v>
      </c>
      <c r="AW1980" s="14" t="s">
        <v>32</v>
      </c>
      <c r="AX1980" s="14" t="s">
        <v>77</v>
      </c>
      <c r="AY1980" s="255" t="s">
        <v>292</v>
      </c>
    </row>
    <row r="1981" s="14" customFormat="1">
      <c r="A1981" s="14"/>
      <c r="B1981" s="245"/>
      <c r="C1981" s="246"/>
      <c r="D1981" s="236" t="s">
        <v>301</v>
      </c>
      <c r="E1981" s="247" t="s">
        <v>1</v>
      </c>
      <c r="F1981" s="248" t="s">
        <v>2224</v>
      </c>
      <c r="G1981" s="246"/>
      <c r="H1981" s="249">
        <v>1</v>
      </c>
      <c r="I1981" s="250"/>
      <c r="J1981" s="246"/>
      <c r="K1981" s="246"/>
      <c r="L1981" s="251"/>
      <c r="M1981" s="252"/>
      <c r="N1981" s="253"/>
      <c r="O1981" s="253"/>
      <c r="P1981" s="253"/>
      <c r="Q1981" s="253"/>
      <c r="R1981" s="253"/>
      <c r="S1981" s="253"/>
      <c r="T1981" s="254"/>
      <c r="U1981" s="14"/>
      <c r="V1981" s="14"/>
      <c r="W1981" s="14"/>
      <c r="X1981" s="14"/>
      <c r="Y1981" s="14"/>
      <c r="Z1981" s="14"/>
      <c r="AA1981" s="14"/>
      <c r="AB1981" s="14"/>
      <c r="AC1981" s="14"/>
      <c r="AD1981" s="14"/>
      <c r="AE1981" s="14"/>
      <c r="AT1981" s="255" t="s">
        <v>301</v>
      </c>
      <c r="AU1981" s="255" t="s">
        <v>120</v>
      </c>
      <c r="AV1981" s="14" t="s">
        <v>120</v>
      </c>
      <c r="AW1981" s="14" t="s">
        <v>32</v>
      </c>
      <c r="AX1981" s="14" t="s">
        <v>77</v>
      </c>
      <c r="AY1981" s="255" t="s">
        <v>292</v>
      </c>
    </row>
    <row r="1982" s="14" customFormat="1">
      <c r="A1982" s="14"/>
      <c r="B1982" s="245"/>
      <c r="C1982" s="246"/>
      <c r="D1982" s="236" t="s">
        <v>301</v>
      </c>
      <c r="E1982" s="247" t="s">
        <v>1</v>
      </c>
      <c r="F1982" s="248" t="s">
        <v>2225</v>
      </c>
      <c r="G1982" s="246"/>
      <c r="H1982" s="249">
        <v>1</v>
      </c>
      <c r="I1982" s="250"/>
      <c r="J1982" s="246"/>
      <c r="K1982" s="246"/>
      <c r="L1982" s="251"/>
      <c r="M1982" s="252"/>
      <c r="N1982" s="253"/>
      <c r="O1982" s="253"/>
      <c r="P1982" s="253"/>
      <c r="Q1982" s="253"/>
      <c r="R1982" s="253"/>
      <c r="S1982" s="253"/>
      <c r="T1982" s="25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T1982" s="255" t="s">
        <v>301</v>
      </c>
      <c r="AU1982" s="255" t="s">
        <v>120</v>
      </c>
      <c r="AV1982" s="14" t="s">
        <v>120</v>
      </c>
      <c r="AW1982" s="14" t="s">
        <v>32</v>
      </c>
      <c r="AX1982" s="14" t="s">
        <v>77</v>
      </c>
      <c r="AY1982" s="255" t="s">
        <v>292</v>
      </c>
    </row>
    <row r="1983" s="16" customFormat="1">
      <c r="A1983" s="16"/>
      <c r="B1983" s="267"/>
      <c r="C1983" s="268"/>
      <c r="D1983" s="236" t="s">
        <v>301</v>
      </c>
      <c r="E1983" s="269" t="s">
        <v>1</v>
      </c>
      <c r="F1983" s="270" t="s">
        <v>316</v>
      </c>
      <c r="G1983" s="268"/>
      <c r="H1983" s="271">
        <v>6</v>
      </c>
      <c r="I1983" s="272"/>
      <c r="J1983" s="268"/>
      <c r="K1983" s="268"/>
      <c r="L1983" s="273"/>
      <c r="M1983" s="274"/>
      <c r="N1983" s="275"/>
      <c r="O1983" s="275"/>
      <c r="P1983" s="275"/>
      <c r="Q1983" s="275"/>
      <c r="R1983" s="275"/>
      <c r="S1983" s="275"/>
      <c r="T1983" s="276"/>
      <c r="U1983" s="16"/>
      <c r="V1983" s="16"/>
      <c r="W1983" s="16"/>
      <c r="X1983" s="16"/>
      <c r="Y1983" s="16"/>
      <c r="Z1983" s="16"/>
      <c r="AA1983" s="16"/>
      <c r="AB1983" s="16"/>
      <c r="AC1983" s="16"/>
      <c r="AD1983" s="16"/>
      <c r="AE1983" s="16"/>
      <c r="AT1983" s="277" t="s">
        <v>301</v>
      </c>
      <c r="AU1983" s="277" t="s">
        <v>120</v>
      </c>
      <c r="AV1983" s="16" t="s">
        <v>317</v>
      </c>
      <c r="AW1983" s="16" t="s">
        <v>32</v>
      </c>
      <c r="AX1983" s="16" t="s">
        <v>77</v>
      </c>
      <c r="AY1983" s="277" t="s">
        <v>292</v>
      </c>
    </row>
    <row r="1984" s="13" customFormat="1">
      <c r="A1984" s="13"/>
      <c r="B1984" s="234"/>
      <c r="C1984" s="235"/>
      <c r="D1984" s="236" t="s">
        <v>301</v>
      </c>
      <c r="E1984" s="237" t="s">
        <v>1</v>
      </c>
      <c r="F1984" s="238" t="s">
        <v>2325</v>
      </c>
      <c r="G1984" s="235"/>
      <c r="H1984" s="237" t="s">
        <v>1</v>
      </c>
      <c r="I1984" s="239"/>
      <c r="J1984" s="235"/>
      <c r="K1984" s="235"/>
      <c r="L1984" s="240"/>
      <c r="M1984" s="241"/>
      <c r="N1984" s="242"/>
      <c r="O1984" s="242"/>
      <c r="P1984" s="242"/>
      <c r="Q1984" s="242"/>
      <c r="R1984" s="242"/>
      <c r="S1984" s="242"/>
      <c r="T1984" s="243"/>
      <c r="U1984" s="13"/>
      <c r="V1984" s="13"/>
      <c r="W1984" s="13"/>
      <c r="X1984" s="13"/>
      <c r="Y1984" s="13"/>
      <c r="Z1984" s="13"/>
      <c r="AA1984" s="13"/>
      <c r="AB1984" s="13"/>
      <c r="AC1984" s="13"/>
      <c r="AD1984" s="13"/>
      <c r="AE1984" s="13"/>
      <c r="AT1984" s="244" t="s">
        <v>301</v>
      </c>
      <c r="AU1984" s="244" t="s">
        <v>120</v>
      </c>
      <c r="AV1984" s="13" t="s">
        <v>85</v>
      </c>
      <c r="AW1984" s="13" t="s">
        <v>32</v>
      </c>
      <c r="AX1984" s="13" t="s">
        <v>77</v>
      </c>
      <c r="AY1984" s="244" t="s">
        <v>292</v>
      </c>
    </row>
    <row r="1985" s="14" customFormat="1">
      <c r="A1985" s="14"/>
      <c r="B1985" s="245"/>
      <c r="C1985" s="246"/>
      <c r="D1985" s="236" t="s">
        <v>301</v>
      </c>
      <c r="E1985" s="247" t="s">
        <v>1</v>
      </c>
      <c r="F1985" s="248" t="s">
        <v>2260</v>
      </c>
      <c r="G1985" s="246"/>
      <c r="H1985" s="249">
        <v>1</v>
      </c>
      <c r="I1985" s="250"/>
      <c r="J1985" s="246"/>
      <c r="K1985" s="246"/>
      <c r="L1985" s="251"/>
      <c r="M1985" s="252"/>
      <c r="N1985" s="253"/>
      <c r="O1985" s="253"/>
      <c r="P1985" s="253"/>
      <c r="Q1985" s="253"/>
      <c r="R1985" s="253"/>
      <c r="S1985" s="253"/>
      <c r="T1985" s="254"/>
      <c r="U1985" s="14"/>
      <c r="V1985" s="14"/>
      <c r="W1985" s="14"/>
      <c r="X1985" s="14"/>
      <c r="Y1985" s="14"/>
      <c r="Z1985" s="14"/>
      <c r="AA1985" s="14"/>
      <c r="AB1985" s="14"/>
      <c r="AC1985" s="14"/>
      <c r="AD1985" s="14"/>
      <c r="AE1985" s="14"/>
      <c r="AT1985" s="255" t="s">
        <v>301</v>
      </c>
      <c r="AU1985" s="255" t="s">
        <v>120</v>
      </c>
      <c r="AV1985" s="14" t="s">
        <v>120</v>
      </c>
      <c r="AW1985" s="14" t="s">
        <v>32</v>
      </c>
      <c r="AX1985" s="14" t="s">
        <v>77</v>
      </c>
      <c r="AY1985" s="255" t="s">
        <v>292</v>
      </c>
    </row>
    <row r="1986" s="14" customFormat="1">
      <c r="A1986" s="14"/>
      <c r="B1986" s="245"/>
      <c r="C1986" s="246"/>
      <c r="D1986" s="236" t="s">
        <v>301</v>
      </c>
      <c r="E1986" s="247" t="s">
        <v>1</v>
      </c>
      <c r="F1986" s="248" t="s">
        <v>2261</v>
      </c>
      <c r="G1986" s="246"/>
      <c r="H1986" s="249">
        <v>1</v>
      </c>
      <c r="I1986" s="250"/>
      <c r="J1986" s="246"/>
      <c r="K1986" s="246"/>
      <c r="L1986" s="251"/>
      <c r="M1986" s="252"/>
      <c r="N1986" s="253"/>
      <c r="O1986" s="253"/>
      <c r="P1986" s="253"/>
      <c r="Q1986" s="253"/>
      <c r="R1986" s="253"/>
      <c r="S1986" s="253"/>
      <c r="T1986" s="254"/>
      <c r="U1986" s="14"/>
      <c r="V1986" s="14"/>
      <c r="W1986" s="14"/>
      <c r="X1986" s="14"/>
      <c r="Y1986" s="14"/>
      <c r="Z1986" s="14"/>
      <c r="AA1986" s="14"/>
      <c r="AB1986" s="14"/>
      <c r="AC1986" s="14"/>
      <c r="AD1986" s="14"/>
      <c r="AE1986" s="14"/>
      <c r="AT1986" s="255" t="s">
        <v>301</v>
      </c>
      <c r="AU1986" s="255" t="s">
        <v>120</v>
      </c>
      <c r="AV1986" s="14" t="s">
        <v>120</v>
      </c>
      <c r="AW1986" s="14" t="s">
        <v>32</v>
      </c>
      <c r="AX1986" s="14" t="s">
        <v>77</v>
      </c>
      <c r="AY1986" s="255" t="s">
        <v>292</v>
      </c>
    </row>
    <row r="1987" s="14" customFormat="1">
      <c r="A1987" s="14"/>
      <c r="B1987" s="245"/>
      <c r="C1987" s="246"/>
      <c r="D1987" s="236" t="s">
        <v>301</v>
      </c>
      <c r="E1987" s="247" t="s">
        <v>1</v>
      </c>
      <c r="F1987" s="248" t="s">
        <v>2262</v>
      </c>
      <c r="G1987" s="246"/>
      <c r="H1987" s="249">
        <v>1</v>
      </c>
      <c r="I1987" s="250"/>
      <c r="J1987" s="246"/>
      <c r="K1987" s="246"/>
      <c r="L1987" s="251"/>
      <c r="M1987" s="252"/>
      <c r="N1987" s="253"/>
      <c r="O1987" s="253"/>
      <c r="P1987" s="253"/>
      <c r="Q1987" s="253"/>
      <c r="R1987" s="253"/>
      <c r="S1987" s="253"/>
      <c r="T1987" s="25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T1987" s="255" t="s">
        <v>301</v>
      </c>
      <c r="AU1987" s="255" t="s">
        <v>120</v>
      </c>
      <c r="AV1987" s="14" t="s">
        <v>120</v>
      </c>
      <c r="AW1987" s="14" t="s">
        <v>32</v>
      </c>
      <c r="AX1987" s="14" t="s">
        <v>77</v>
      </c>
      <c r="AY1987" s="255" t="s">
        <v>292</v>
      </c>
    </row>
    <row r="1988" s="14" customFormat="1">
      <c r="A1988" s="14"/>
      <c r="B1988" s="245"/>
      <c r="C1988" s="246"/>
      <c r="D1988" s="236" t="s">
        <v>301</v>
      </c>
      <c r="E1988" s="247" t="s">
        <v>1</v>
      </c>
      <c r="F1988" s="248" t="s">
        <v>2263</v>
      </c>
      <c r="G1988" s="246"/>
      <c r="H1988" s="249">
        <v>1</v>
      </c>
      <c r="I1988" s="250"/>
      <c r="J1988" s="246"/>
      <c r="K1988" s="246"/>
      <c r="L1988" s="251"/>
      <c r="M1988" s="252"/>
      <c r="N1988" s="253"/>
      <c r="O1988" s="253"/>
      <c r="P1988" s="253"/>
      <c r="Q1988" s="253"/>
      <c r="R1988" s="253"/>
      <c r="S1988" s="253"/>
      <c r="T1988" s="25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T1988" s="255" t="s">
        <v>301</v>
      </c>
      <c r="AU1988" s="255" t="s">
        <v>120</v>
      </c>
      <c r="AV1988" s="14" t="s">
        <v>120</v>
      </c>
      <c r="AW1988" s="14" t="s">
        <v>32</v>
      </c>
      <c r="AX1988" s="14" t="s">
        <v>77</v>
      </c>
      <c r="AY1988" s="255" t="s">
        <v>292</v>
      </c>
    </row>
    <row r="1989" s="14" customFormat="1">
      <c r="A1989" s="14"/>
      <c r="B1989" s="245"/>
      <c r="C1989" s="246"/>
      <c r="D1989" s="236" t="s">
        <v>301</v>
      </c>
      <c r="E1989" s="247" t="s">
        <v>1</v>
      </c>
      <c r="F1989" s="248" t="s">
        <v>2264</v>
      </c>
      <c r="G1989" s="246"/>
      <c r="H1989" s="249">
        <v>1</v>
      </c>
      <c r="I1989" s="250"/>
      <c r="J1989" s="246"/>
      <c r="K1989" s="246"/>
      <c r="L1989" s="251"/>
      <c r="M1989" s="252"/>
      <c r="N1989" s="253"/>
      <c r="O1989" s="253"/>
      <c r="P1989" s="253"/>
      <c r="Q1989" s="253"/>
      <c r="R1989" s="253"/>
      <c r="S1989" s="253"/>
      <c r="T1989" s="25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T1989" s="255" t="s">
        <v>301</v>
      </c>
      <c r="AU1989" s="255" t="s">
        <v>120</v>
      </c>
      <c r="AV1989" s="14" t="s">
        <v>120</v>
      </c>
      <c r="AW1989" s="14" t="s">
        <v>32</v>
      </c>
      <c r="AX1989" s="14" t="s">
        <v>77</v>
      </c>
      <c r="AY1989" s="255" t="s">
        <v>292</v>
      </c>
    </row>
    <row r="1990" s="14" customFormat="1">
      <c r="A1990" s="14"/>
      <c r="B1990" s="245"/>
      <c r="C1990" s="246"/>
      <c r="D1990" s="236" t="s">
        <v>301</v>
      </c>
      <c r="E1990" s="247" t="s">
        <v>1</v>
      </c>
      <c r="F1990" s="248" t="s">
        <v>2265</v>
      </c>
      <c r="G1990" s="246"/>
      <c r="H1990" s="249">
        <v>1</v>
      </c>
      <c r="I1990" s="250"/>
      <c r="J1990" s="246"/>
      <c r="K1990" s="246"/>
      <c r="L1990" s="251"/>
      <c r="M1990" s="252"/>
      <c r="N1990" s="253"/>
      <c r="O1990" s="253"/>
      <c r="P1990" s="253"/>
      <c r="Q1990" s="253"/>
      <c r="R1990" s="253"/>
      <c r="S1990" s="253"/>
      <c r="T1990" s="254"/>
      <c r="U1990" s="14"/>
      <c r="V1990" s="14"/>
      <c r="W1990" s="14"/>
      <c r="X1990" s="14"/>
      <c r="Y1990" s="14"/>
      <c r="Z1990" s="14"/>
      <c r="AA1990" s="14"/>
      <c r="AB1990" s="14"/>
      <c r="AC1990" s="14"/>
      <c r="AD1990" s="14"/>
      <c r="AE1990" s="14"/>
      <c r="AT1990" s="255" t="s">
        <v>301</v>
      </c>
      <c r="AU1990" s="255" t="s">
        <v>120</v>
      </c>
      <c r="AV1990" s="14" t="s">
        <v>120</v>
      </c>
      <c r="AW1990" s="14" t="s">
        <v>32</v>
      </c>
      <c r="AX1990" s="14" t="s">
        <v>77</v>
      </c>
      <c r="AY1990" s="255" t="s">
        <v>292</v>
      </c>
    </row>
    <row r="1991" s="14" customFormat="1">
      <c r="A1991" s="14"/>
      <c r="B1991" s="245"/>
      <c r="C1991" s="246"/>
      <c r="D1991" s="236" t="s">
        <v>301</v>
      </c>
      <c r="E1991" s="247" t="s">
        <v>1</v>
      </c>
      <c r="F1991" s="248" t="s">
        <v>2266</v>
      </c>
      <c r="G1991" s="246"/>
      <c r="H1991" s="249">
        <v>1</v>
      </c>
      <c r="I1991" s="250"/>
      <c r="J1991" s="246"/>
      <c r="K1991" s="246"/>
      <c r="L1991" s="251"/>
      <c r="M1991" s="252"/>
      <c r="N1991" s="253"/>
      <c r="O1991" s="253"/>
      <c r="P1991" s="253"/>
      <c r="Q1991" s="253"/>
      <c r="R1991" s="253"/>
      <c r="S1991" s="253"/>
      <c r="T1991" s="254"/>
      <c r="U1991" s="14"/>
      <c r="V1991" s="14"/>
      <c r="W1991" s="14"/>
      <c r="X1991" s="14"/>
      <c r="Y1991" s="14"/>
      <c r="Z1991" s="14"/>
      <c r="AA1991" s="14"/>
      <c r="AB1991" s="14"/>
      <c r="AC1991" s="14"/>
      <c r="AD1991" s="14"/>
      <c r="AE1991" s="14"/>
      <c r="AT1991" s="255" t="s">
        <v>301</v>
      </c>
      <c r="AU1991" s="255" t="s">
        <v>120</v>
      </c>
      <c r="AV1991" s="14" t="s">
        <v>120</v>
      </c>
      <c r="AW1991" s="14" t="s">
        <v>32</v>
      </c>
      <c r="AX1991" s="14" t="s">
        <v>77</v>
      </c>
      <c r="AY1991" s="255" t="s">
        <v>292</v>
      </c>
    </row>
    <row r="1992" s="14" customFormat="1">
      <c r="A1992" s="14"/>
      <c r="B1992" s="245"/>
      <c r="C1992" s="246"/>
      <c r="D1992" s="236" t="s">
        <v>301</v>
      </c>
      <c r="E1992" s="247" t="s">
        <v>1</v>
      </c>
      <c r="F1992" s="248" t="s">
        <v>2267</v>
      </c>
      <c r="G1992" s="246"/>
      <c r="H1992" s="249">
        <v>1</v>
      </c>
      <c r="I1992" s="250"/>
      <c r="J1992" s="246"/>
      <c r="K1992" s="246"/>
      <c r="L1992" s="251"/>
      <c r="M1992" s="252"/>
      <c r="N1992" s="253"/>
      <c r="O1992" s="253"/>
      <c r="P1992" s="253"/>
      <c r="Q1992" s="253"/>
      <c r="R1992" s="253"/>
      <c r="S1992" s="253"/>
      <c r="T1992" s="254"/>
      <c r="U1992" s="14"/>
      <c r="V1992" s="14"/>
      <c r="W1992" s="14"/>
      <c r="X1992" s="14"/>
      <c r="Y1992" s="14"/>
      <c r="Z1992" s="14"/>
      <c r="AA1992" s="14"/>
      <c r="AB1992" s="14"/>
      <c r="AC1992" s="14"/>
      <c r="AD1992" s="14"/>
      <c r="AE1992" s="14"/>
      <c r="AT1992" s="255" t="s">
        <v>301</v>
      </c>
      <c r="AU1992" s="255" t="s">
        <v>120</v>
      </c>
      <c r="AV1992" s="14" t="s">
        <v>120</v>
      </c>
      <c r="AW1992" s="14" t="s">
        <v>32</v>
      </c>
      <c r="AX1992" s="14" t="s">
        <v>77</v>
      </c>
      <c r="AY1992" s="255" t="s">
        <v>292</v>
      </c>
    </row>
    <row r="1993" s="14" customFormat="1">
      <c r="A1993" s="14"/>
      <c r="B1993" s="245"/>
      <c r="C1993" s="246"/>
      <c r="D1993" s="236" t="s">
        <v>301</v>
      </c>
      <c r="E1993" s="247" t="s">
        <v>1</v>
      </c>
      <c r="F1993" s="248" t="s">
        <v>2268</v>
      </c>
      <c r="G1993" s="246"/>
      <c r="H1993" s="249">
        <v>1</v>
      </c>
      <c r="I1993" s="250"/>
      <c r="J1993" s="246"/>
      <c r="K1993" s="246"/>
      <c r="L1993" s="251"/>
      <c r="M1993" s="252"/>
      <c r="N1993" s="253"/>
      <c r="O1993" s="253"/>
      <c r="P1993" s="253"/>
      <c r="Q1993" s="253"/>
      <c r="R1993" s="253"/>
      <c r="S1993" s="253"/>
      <c r="T1993" s="25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T1993" s="255" t="s">
        <v>301</v>
      </c>
      <c r="AU1993" s="255" t="s">
        <v>120</v>
      </c>
      <c r="AV1993" s="14" t="s">
        <v>120</v>
      </c>
      <c r="AW1993" s="14" t="s">
        <v>32</v>
      </c>
      <c r="AX1993" s="14" t="s">
        <v>77</v>
      </c>
      <c r="AY1993" s="255" t="s">
        <v>292</v>
      </c>
    </row>
    <row r="1994" s="14" customFormat="1">
      <c r="A1994" s="14"/>
      <c r="B1994" s="245"/>
      <c r="C1994" s="246"/>
      <c r="D1994" s="236" t="s">
        <v>301</v>
      </c>
      <c r="E1994" s="247" t="s">
        <v>1</v>
      </c>
      <c r="F1994" s="248" t="s">
        <v>2269</v>
      </c>
      <c r="G1994" s="246"/>
      <c r="H1994" s="249">
        <v>1</v>
      </c>
      <c r="I1994" s="250"/>
      <c r="J1994" s="246"/>
      <c r="K1994" s="246"/>
      <c r="L1994" s="251"/>
      <c r="M1994" s="252"/>
      <c r="N1994" s="253"/>
      <c r="O1994" s="253"/>
      <c r="P1994" s="253"/>
      <c r="Q1994" s="253"/>
      <c r="R1994" s="253"/>
      <c r="S1994" s="253"/>
      <c r="T1994" s="254"/>
      <c r="U1994" s="14"/>
      <c r="V1994" s="14"/>
      <c r="W1994" s="14"/>
      <c r="X1994" s="14"/>
      <c r="Y1994" s="14"/>
      <c r="Z1994" s="14"/>
      <c r="AA1994" s="14"/>
      <c r="AB1994" s="14"/>
      <c r="AC1994" s="14"/>
      <c r="AD1994" s="14"/>
      <c r="AE1994" s="14"/>
      <c r="AT1994" s="255" t="s">
        <v>301</v>
      </c>
      <c r="AU1994" s="255" t="s">
        <v>120</v>
      </c>
      <c r="AV1994" s="14" t="s">
        <v>120</v>
      </c>
      <c r="AW1994" s="14" t="s">
        <v>32</v>
      </c>
      <c r="AX1994" s="14" t="s">
        <v>77</v>
      </c>
      <c r="AY1994" s="255" t="s">
        <v>292</v>
      </c>
    </row>
    <row r="1995" s="14" customFormat="1">
      <c r="A1995" s="14"/>
      <c r="B1995" s="245"/>
      <c r="C1995" s="246"/>
      <c r="D1995" s="236" t="s">
        <v>301</v>
      </c>
      <c r="E1995" s="247" t="s">
        <v>1</v>
      </c>
      <c r="F1995" s="248" t="s">
        <v>2270</v>
      </c>
      <c r="G1995" s="246"/>
      <c r="H1995" s="249">
        <v>1</v>
      </c>
      <c r="I1995" s="250"/>
      <c r="J1995" s="246"/>
      <c r="K1995" s="246"/>
      <c r="L1995" s="251"/>
      <c r="M1995" s="252"/>
      <c r="N1995" s="253"/>
      <c r="O1995" s="253"/>
      <c r="P1995" s="253"/>
      <c r="Q1995" s="253"/>
      <c r="R1995" s="253"/>
      <c r="S1995" s="253"/>
      <c r="T1995" s="25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T1995" s="255" t="s">
        <v>301</v>
      </c>
      <c r="AU1995" s="255" t="s">
        <v>120</v>
      </c>
      <c r="AV1995" s="14" t="s">
        <v>120</v>
      </c>
      <c r="AW1995" s="14" t="s">
        <v>32</v>
      </c>
      <c r="AX1995" s="14" t="s">
        <v>77</v>
      </c>
      <c r="AY1995" s="255" t="s">
        <v>292</v>
      </c>
    </row>
    <row r="1996" s="14" customFormat="1">
      <c r="A1996" s="14"/>
      <c r="B1996" s="245"/>
      <c r="C1996" s="246"/>
      <c r="D1996" s="236" t="s">
        <v>301</v>
      </c>
      <c r="E1996" s="247" t="s">
        <v>1</v>
      </c>
      <c r="F1996" s="248" t="s">
        <v>2271</v>
      </c>
      <c r="G1996" s="246"/>
      <c r="H1996" s="249">
        <v>1</v>
      </c>
      <c r="I1996" s="250"/>
      <c r="J1996" s="246"/>
      <c r="K1996" s="246"/>
      <c r="L1996" s="251"/>
      <c r="M1996" s="252"/>
      <c r="N1996" s="253"/>
      <c r="O1996" s="253"/>
      <c r="P1996" s="253"/>
      <c r="Q1996" s="253"/>
      <c r="R1996" s="253"/>
      <c r="S1996" s="253"/>
      <c r="T1996" s="254"/>
      <c r="U1996" s="14"/>
      <c r="V1996" s="14"/>
      <c r="W1996" s="14"/>
      <c r="X1996" s="14"/>
      <c r="Y1996" s="14"/>
      <c r="Z1996" s="14"/>
      <c r="AA1996" s="14"/>
      <c r="AB1996" s="14"/>
      <c r="AC1996" s="14"/>
      <c r="AD1996" s="14"/>
      <c r="AE1996" s="14"/>
      <c r="AT1996" s="255" t="s">
        <v>301</v>
      </c>
      <c r="AU1996" s="255" t="s">
        <v>120</v>
      </c>
      <c r="AV1996" s="14" t="s">
        <v>120</v>
      </c>
      <c r="AW1996" s="14" t="s">
        <v>32</v>
      </c>
      <c r="AX1996" s="14" t="s">
        <v>77</v>
      </c>
      <c r="AY1996" s="255" t="s">
        <v>292</v>
      </c>
    </row>
    <row r="1997" s="14" customFormat="1">
      <c r="A1997" s="14"/>
      <c r="B1997" s="245"/>
      <c r="C1997" s="246"/>
      <c r="D1997" s="236" t="s">
        <v>301</v>
      </c>
      <c r="E1997" s="247" t="s">
        <v>1</v>
      </c>
      <c r="F1997" s="248" t="s">
        <v>2272</v>
      </c>
      <c r="G1997" s="246"/>
      <c r="H1997" s="249">
        <v>1</v>
      </c>
      <c r="I1997" s="250"/>
      <c r="J1997" s="246"/>
      <c r="K1997" s="246"/>
      <c r="L1997" s="251"/>
      <c r="M1997" s="252"/>
      <c r="N1997" s="253"/>
      <c r="O1997" s="253"/>
      <c r="P1997" s="253"/>
      <c r="Q1997" s="253"/>
      <c r="R1997" s="253"/>
      <c r="S1997" s="253"/>
      <c r="T1997" s="254"/>
      <c r="U1997" s="14"/>
      <c r="V1997" s="14"/>
      <c r="W1997" s="14"/>
      <c r="X1997" s="14"/>
      <c r="Y1997" s="14"/>
      <c r="Z1997" s="14"/>
      <c r="AA1997" s="14"/>
      <c r="AB1997" s="14"/>
      <c r="AC1997" s="14"/>
      <c r="AD1997" s="14"/>
      <c r="AE1997" s="14"/>
      <c r="AT1997" s="255" t="s">
        <v>301</v>
      </c>
      <c r="AU1997" s="255" t="s">
        <v>120</v>
      </c>
      <c r="AV1997" s="14" t="s">
        <v>120</v>
      </c>
      <c r="AW1997" s="14" t="s">
        <v>32</v>
      </c>
      <c r="AX1997" s="14" t="s">
        <v>77</v>
      </c>
      <c r="AY1997" s="255" t="s">
        <v>292</v>
      </c>
    </row>
    <row r="1998" s="14" customFormat="1">
      <c r="A1998" s="14"/>
      <c r="B1998" s="245"/>
      <c r="C1998" s="246"/>
      <c r="D1998" s="236" t="s">
        <v>301</v>
      </c>
      <c r="E1998" s="247" t="s">
        <v>1</v>
      </c>
      <c r="F1998" s="248" t="s">
        <v>2273</v>
      </c>
      <c r="G1998" s="246"/>
      <c r="H1998" s="249">
        <v>1</v>
      </c>
      <c r="I1998" s="250"/>
      <c r="J1998" s="246"/>
      <c r="K1998" s="246"/>
      <c r="L1998" s="251"/>
      <c r="M1998" s="252"/>
      <c r="N1998" s="253"/>
      <c r="O1998" s="253"/>
      <c r="P1998" s="253"/>
      <c r="Q1998" s="253"/>
      <c r="R1998" s="253"/>
      <c r="S1998" s="253"/>
      <c r="T1998" s="254"/>
      <c r="U1998" s="14"/>
      <c r="V1998" s="14"/>
      <c r="W1998" s="14"/>
      <c r="X1998" s="14"/>
      <c r="Y1998" s="14"/>
      <c r="Z1998" s="14"/>
      <c r="AA1998" s="14"/>
      <c r="AB1998" s="14"/>
      <c r="AC1998" s="14"/>
      <c r="AD1998" s="14"/>
      <c r="AE1998" s="14"/>
      <c r="AT1998" s="255" t="s">
        <v>301</v>
      </c>
      <c r="AU1998" s="255" t="s">
        <v>120</v>
      </c>
      <c r="AV1998" s="14" t="s">
        <v>120</v>
      </c>
      <c r="AW1998" s="14" t="s">
        <v>32</v>
      </c>
      <c r="AX1998" s="14" t="s">
        <v>77</v>
      </c>
      <c r="AY1998" s="255" t="s">
        <v>292</v>
      </c>
    </row>
    <row r="1999" s="14" customFormat="1">
      <c r="A1999" s="14"/>
      <c r="B1999" s="245"/>
      <c r="C1999" s="246"/>
      <c r="D1999" s="236" t="s">
        <v>301</v>
      </c>
      <c r="E1999" s="247" t="s">
        <v>1</v>
      </c>
      <c r="F1999" s="248" t="s">
        <v>2274</v>
      </c>
      <c r="G1999" s="246"/>
      <c r="H1999" s="249">
        <v>1</v>
      </c>
      <c r="I1999" s="250"/>
      <c r="J1999" s="246"/>
      <c r="K1999" s="246"/>
      <c r="L1999" s="251"/>
      <c r="M1999" s="252"/>
      <c r="N1999" s="253"/>
      <c r="O1999" s="253"/>
      <c r="P1999" s="253"/>
      <c r="Q1999" s="253"/>
      <c r="R1999" s="253"/>
      <c r="S1999" s="253"/>
      <c r="T1999" s="254"/>
      <c r="U1999" s="14"/>
      <c r="V1999" s="14"/>
      <c r="W1999" s="14"/>
      <c r="X1999" s="14"/>
      <c r="Y1999" s="14"/>
      <c r="Z1999" s="14"/>
      <c r="AA1999" s="14"/>
      <c r="AB1999" s="14"/>
      <c r="AC1999" s="14"/>
      <c r="AD1999" s="14"/>
      <c r="AE1999" s="14"/>
      <c r="AT1999" s="255" t="s">
        <v>301</v>
      </c>
      <c r="AU1999" s="255" t="s">
        <v>120</v>
      </c>
      <c r="AV1999" s="14" t="s">
        <v>120</v>
      </c>
      <c r="AW1999" s="14" t="s">
        <v>32</v>
      </c>
      <c r="AX1999" s="14" t="s">
        <v>77</v>
      </c>
      <c r="AY1999" s="255" t="s">
        <v>292</v>
      </c>
    </row>
    <row r="2000" s="14" customFormat="1">
      <c r="A2000" s="14"/>
      <c r="B2000" s="245"/>
      <c r="C2000" s="246"/>
      <c r="D2000" s="236" t="s">
        <v>301</v>
      </c>
      <c r="E2000" s="247" t="s">
        <v>1</v>
      </c>
      <c r="F2000" s="248" t="s">
        <v>2275</v>
      </c>
      <c r="G2000" s="246"/>
      <c r="H2000" s="249">
        <v>1</v>
      </c>
      <c r="I2000" s="250"/>
      <c r="J2000" s="246"/>
      <c r="K2000" s="246"/>
      <c r="L2000" s="251"/>
      <c r="M2000" s="252"/>
      <c r="N2000" s="253"/>
      <c r="O2000" s="253"/>
      <c r="P2000" s="253"/>
      <c r="Q2000" s="253"/>
      <c r="R2000" s="253"/>
      <c r="S2000" s="253"/>
      <c r="T2000" s="25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T2000" s="255" t="s">
        <v>301</v>
      </c>
      <c r="AU2000" s="255" t="s">
        <v>120</v>
      </c>
      <c r="AV2000" s="14" t="s">
        <v>120</v>
      </c>
      <c r="AW2000" s="14" t="s">
        <v>32</v>
      </c>
      <c r="AX2000" s="14" t="s">
        <v>77</v>
      </c>
      <c r="AY2000" s="255" t="s">
        <v>292</v>
      </c>
    </row>
    <row r="2001" s="14" customFormat="1">
      <c r="A2001" s="14"/>
      <c r="B2001" s="245"/>
      <c r="C2001" s="246"/>
      <c r="D2001" s="236" t="s">
        <v>301</v>
      </c>
      <c r="E2001" s="247" t="s">
        <v>1</v>
      </c>
      <c r="F2001" s="248" t="s">
        <v>2276</v>
      </c>
      <c r="G2001" s="246"/>
      <c r="H2001" s="249">
        <v>1</v>
      </c>
      <c r="I2001" s="250"/>
      <c r="J2001" s="246"/>
      <c r="K2001" s="246"/>
      <c r="L2001" s="251"/>
      <c r="M2001" s="252"/>
      <c r="N2001" s="253"/>
      <c r="O2001" s="253"/>
      <c r="P2001" s="253"/>
      <c r="Q2001" s="253"/>
      <c r="R2001" s="253"/>
      <c r="S2001" s="253"/>
      <c r="T2001" s="254"/>
      <c r="U2001" s="14"/>
      <c r="V2001" s="14"/>
      <c r="W2001" s="14"/>
      <c r="X2001" s="14"/>
      <c r="Y2001" s="14"/>
      <c r="Z2001" s="14"/>
      <c r="AA2001" s="14"/>
      <c r="AB2001" s="14"/>
      <c r="AC2001" s="14"/>
      <c r="AD2001" s="14"/>
      <c r="AE2001" s="14"/>
      <c r="AT2001" s="255" t="s">
        <v>301</v>
      </c>
      <c r="AU2001" s="255" t="s">
        <v>120</v>
      </c>
      <c r="AV2001" s="14" t="s">
        <v>120</v>
      </c>
      <c r="AW2001" s="14" t="s">
        <v>32</v>
      </c>
      <c r="AX2001" s="14" t="s">
        <v>77</v>
      </c>
      <c r="AY2001" s="255" t="s">
        <v>292</v>
      </c>
    </row>
    <row r="2002" s="14" customFormat="1">
      <c r="A2002" s="14"/>
      <c r="B2002" s="245"/>
      <c r="C2002" s="246"/>
      <c r="D2002" s="236" t="s">
        <v>301</v>
      </c>
      <c r="E2002" s="247" t="s">
        <v>1</v>
      </c>
      <c r="F2002" s="248" t="s">
        <v>2277</v>
      </c>
      <c r="G2002" s="246"/>
      <c r="H2002" s="249">
        <v>1</v>
      </c>
      <c r="I2002" s="250"/>
      <c r="J2002" s="246"/>
      <c r="K2002" s="246"/>
      <c r="L2002" s="251"/>
      <c r="M2002" s="252"/>
      <c r="N2002" s="253"/>
      <c r="O2002" s="253"/>
      <c r="P2002" s="253"/>
      <c r="Q2002" s="253"/>
      <c r="R2002" s="253"/>
      <c r="S2002" s="253"/>
      <c r="T2002" s="25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T2002" s="255" t="s">
        <v>301</v>
      </c>
      <c r="AU2002" s="255" t="s">
        <v>120</v>
      </c>
      <c r="AV2002" s="14" t="s">
        <v>120</v>
      </c>
      <c r="AW2002" s="14" t="s">
        <v>32</v>
      </c>
      <c r="AX2002" s="14" t="s">
        <v>77</v>
      </c>
      <c r="AY2002" s="255" t="s">
        <v>292</v>
      </c>
    </row>
    <row r="2003" s="14" customFormat="1">
      <c r="A2003" s="14"/>
      <c r="B2003" s="245"/>
      <c r="C2003" s="246"/>
      <c r="D2003" s="236" t="s">
        <v>301</v>
      </c>
      <c r="E2003" s="247" t="s">
        <v>1</v>
      </c>
      <c r="F2003" s="248" t="s">
        <v>2278</v>
      </c>
      <c r="G2003" s="246"/>
      <c r="H2003" s="249">
        <v>1</v>
      </c>
      <c r="I2003" s="250"/>
      <c r="J2003" s="246"/>
      <c r="K2003" s="246"/>
      <c r="L2003" s="251"/>
      <c r="M2003" s="252"/>
      <c r="N2003" s="253"/>
      <c r="O2003" s="253"/>
      <c r="P2003" s="253"/>
      <c r="Q2003" s="253"/>
      <c r="R2003" s="253"/>
      <c r="S2003" s="253"/>
      <c r="T2003" s="254"/>
      <c r="U2003" s="14"/>
      <c r="V2003" s="14"/>
      <c r="W2003" s="14"/>
      <c r="X2003" s="14"/>
      <c r="Y2003" s="14"/>
      <c r="Z2003" s="14"/>
      <c r="AA2003" s="14"/>
      <c r="AB2003" s="14"/>
      <c r="AC2003" s="14"/>
      <c r="AD2003" s="14"/>
      <c r="AE2003" s="14"/>
      <c r="AT2003" s="255" t="s">
        <v>301</v>
      </c>
      <c r="AU2003" s="255" t="s">
        <v>120</v>
      </c>
      <c r="AV2003" s="14" t="s">
        <v>120</v>
      </c>
      <c r="AW2003" s="14" t="s">
        <v>32</v>
      </c>
      <c r="AX2003" s="14" t="s">
        <v>77</v>
      </c>
      <c r="AY2003" s="255" t="s">
        <v>292</v>
      </c>
    </row>
    <row r="2004" s="14" customFormat="1">
      <c r="A2004" s="14"/>
      <c r="B2004" s="245"/>
      <c r="C2004" s="246"/>
      <c r="D2004" s="236" t="s">
        <v>301</v>
      </c>
      <c r="E2004" s="247" t="s">
        <v>1</v>
      </c>
      <c r="F2004" s="248" t="s">
        <v>2279</v>
      </c>
      <c r="G2004" s="246"/>
      <c r="H2004" s="249">
        <v>1</v>
      </c>
      <c r="I2004" s="250"/>
      <c r="J2004" s="246"/>
      <c r="K2004" s="246"/>
      <c r="L2004" s="251"/>
      <c r="M2004" s="252"/>
      <c r="N2004" s="253"/>
      <c r="O2004" s="253"/>
      <c r="P2004" s="253"/>
      <c r="Q2004" s="253"/>
      <c r="R2004" s="253"/>
      <c r="S2004" s="253"/>
      <c r="T2004" s="25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T2004" s="255" t="s">
        <v>301</v>
      </c>
      <c r="AU2004" s="255" t="s">
        <v>120</v>
      </c>
      <c r="AV2004" s="14" t="s">
        <v>120</v>
      </c>
      <c r="AW2004" s="14" t="s">
        <v>32</v>
      </c>
      <c r="AX2004" s="14" t="s">
        <v>77</v>
      </c>
      <c r="AY2004" s="255" t="s">
        <v>292</v>
      </c>
    </row>
    <row r="2005" s="14" customFormat="1">
      <c r="A2005" s="14"/>
      <c r="B2005" s="245"/>
      <c r="C2005" s="246"/>
      <c r="D2005" s="236" t="s">
        <v>301</v>
      </c>
      <c r="E2005" s="247" t="s">
        <v>1</v>
      </c>
      <c r="F2005" s="248" t="s">
        <v>2280</v>
      </c>
      <c r="G2005" s="246"/>
      <c r="H2005" s="249">
        <v>1</v>
      </c>
      <c r="I2005" s="250"/>
      <c r="J2005" s="246"/>
      <c r="K2005" s="246"/>
      <c r="L2005" s="251"/>
      <c r="M2005" s="252"/>
      <c r="N2005" s="253"/>
      <c r="O2005" s="253"/>
      <c r="P2005" s="253"/>
      <c r="Q2005" s="253"/>
      <c r="R2005" s="253"/>
      <c r="S2005" s="253"/>
      <c r="T2005" s="254"/>
      <c r="U2005" s="14"/>
      <c r="V2005" s="14"/>
      <c r="W2005" s="14"/>
      <c r="X2005" s="14"/>
      <c r="Y2005" s="14"/>
      <c r="Z2005" s="14"/>
      <c r="AA2005" s="14"/>
      <c r="AB2005" s="14"/>
      <c r="AC2005" s="14"/>
      <c r="AD2005" s="14"/>
      <c r="AE2005" s="14"/>
      <c r="AT2005" s="255" t="s">
        <v>301</v>
      </c>
      <c r="AU2005" s="255" t="s">
        <v>120</v>
      </c>
      <c r="AV2005" s="14" t="s">
        <v>120</v>
      </c>
      <c r="AW2005" s="14" t="s">
        <v>32</v>
      </c>
      <c r="AX2005" s="14" t="s">
        <v>77</v>
      </c>
      <c r="AY2005" s="255" t="s">
        <v>292</v>
      </c>
    </row>
    <row r="2006" s="14" customFormat="1">
      <c r="A2006" s="14"/>
      <c r="B2006" s="245"/>
      <c r="C2006" s="246"/>
      <c r="D2006" s="236" t="s">
        <v>301</v>
      </c>
      <c r="E2006" s="247" t="s">
        <v>1</v>
      </c>
      <c r="F2006" s="248" t="s">
        <v>2281</v>
      </c>
      <c r="G2006" s="246"/>
      <c r="H2006" s="249">
        <v>1</v>
      </c>
      <c r="I2006" s="250"/>
      <c r="J2006" s="246"/>
      <c r="K2006" s="246"/>
      <c r="L2006" s="251"/>
      <c r="M2006" s="252"/>
      <c r="N2006" s="253"/>
      <c r="O2006" s="253"/>
      <c r="P2006" s="253"/>
      <c r="Q2006" s="253"/>
      <c r="R2006" s="253"/>
      <c r="S2006" s="253"/>
      <c r="T2006" s="25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T2006" s="255" t="s">
        <v>301</v>
      </c>
      <c r="AU2006" s="255" t="s">
        <v>120</v>
      </c>
      <c r="AV2006" s="14" t="s">
        <v>120</v>
      </c>
      <c r="AW2006" s="14" t="s">
        <v>32</v>
      </c>
      <c r="AX2006" s="14" t="s">
        <v>77</v>
      </c>
      <c r="AY2006" s="255" t="s">
        <v>292</v>
      </c>
    </row>
    <row r="2007" s="14" customFormat="1">
      <c r="A2007" s="14"/>
      <c r="B2007" s="245"/>
      <c r="C2007" s="246"/>
      <c r="D2007" s="236" t="s">
        <v>301</v>
      </c>
      <c r="E2007" s="247" t="s">
        <v>1</v>
      </c>
      <c r="F2007" s="248" t="s">
        <v>2282</v>
      </c>
      <c r="G2007" s="246"/>
      <c r="H2007" s="249">
        <v>1</v>
      </c>
      <c r="I2007" s="250"/>
      <c r="J2007" s="246"/>
      <c r="K2007" s="246"/>
      <c r="L2007" s="251"/>
      <c r="M2007" s="252"/>
      <c r="N2007" s="253"/>
      <c r="O2007" s="253"/>
      <c r="P2007" s="253"/>
      <c r="Q2007" s="253"/>
      <c r="R2007" s="253"/>
      <c r="S2007" s="253"/>
      <c r="T2007" s="254"/>
      <c r="U2007" s="14"/>
      <c r="V2007" s="14"/>
      <c r="W2007" s="14"/>
      <c r="X2007" s="14"/>
      <c r="Y2007" s="14"/>
      <c r="Z2007" s="14"/>
      <c r="AA2007" s="14"/>
      <c r="AB2007" s="14"/>
      <c r="AC2007" s="14"/>
      <c r="AD2007" s="14"/>
      <c r="AE2007" s="14"/>
      <c r="AT2007" s="255" t="s">
        <v>301</v>
      </c>
      <c r="AU2007" s="255" t="s">
        <v>120</v>
      </c>
      <c r="AV2007" s="14" t="s">
        <v>120</v>
      </c>
      <c r="AW2007" s="14" t="s">
        <v>32</v>
      </c>
      <c r="AX2007" s="14" t="s">
        <v>77</v>
      </c>
      <c r="AY2007" s="255" t="s">
        <v>292</v>
      </c>
    </row>
    <row r="2008" s="14" customFormat="1">
      <c r="A2008" s="14"/>
      <c r="B2008" s="245"/>
      <c r="C2008" s="246"/>
      <c r="D2008" s="236" t="s">
        <v>301</v>
      </c>
      <c r="E2008" s="247" t="s">
        <v>1</v>
      </c>
      <c r="F2008" s="248" t="s">
        <v>2283</v>
      </c>
      <c r="G2008" s="246"/>
      <c r="H2008" s="249">
        <v>1</v>
      </c>
      <c r="I2008" s="250"/>
      <c r="J2008" s="246"/>
      <c r="K2008" s="246"/>
      <c r="L2008" s="251"/>
      <c r="M2008" s="252"/>
      <c r="N2008" s="253"/>
      <c r="O2008" s="253"/>
      <c r="P2008" s="253"/>
      <c r="Q2008" s="253"/>
      <c r="R2008" s="253"/>
      <c r="S2008" s="253"/>
      <c r="T2008" s="25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T2008" s="255" t="s">
        <v>301</v>
      </c>
      <c r="AU2008" s="255" t="s">
        <v>120</v>
      </c>
      <c r="AV2008" s="14" t="s">
        <v>120</v>
      </c>
      <c r="AW2008" s="14" t="s">
        <v>32</v>
      </c>
      <c r="AX2008" s="14" t="s">
        <v>77</v>
      </c>
      <c r="AY2008" s="255" t="s">
        <v>292</v>
      </c>
    </row>
    <row r="2009" s="16" customFormat="1">
      <c r="A2009" s="16"/>
      <c r="B2009" s="267"/>
      <c r="C2009" s="268"/>
      <c r="D2009" s="236" t="s">
        <v>301</v>
      </c>
      <c r="E2009" s="269" t="s">
        <v>1</v>
      </c>
      <c r="F2009" s="270" t="s">
        <v>316</v>
      </c>
      <c r="G2009" s="268"/>
      <c r="H2009" s="271">
        <v>24</v>
      </c>
      <c r="I2009" s="272"/>
      <c r="J2009" s="268"/>
      <c r="K2009" s="268"/>
      <c r="L2009" s="273"/>
      <c r="M2009" s="274"/>
      <c r="N2009" s="275"/>
      <c r="O2009" s="275"/>
      <c r="P2009" s="275"/>
      <c r="Q2009" s="275"/>
      <c r="R2009" s="275"/>
      <c r="S2009" s="275"/>
      <c r="T2009" s="276"/>
      <c r="U2009" s="16"/>
      <c r="V2009" s="16"/>
      <c r="W2009" s="16"/>
      <c r="X2009" s="16"/>
      <c r="Y2009" s="16"/>
      <c r="Z2009" s="16"/>
      <c r="AA2009" s="16"/>
      <c r="AB2009" s="16"/>
      <c r="AC2009" s="16"/>
      <c r="AD2009" s="16"/>
      <c r="AE2009" s="16"/>
      <c r="AT2009" s="277" t="s">
        <v>301</v>
      </c>
      <c r="AU2009" s="277" t="s">
        <v>120</v>
      </c>
      <c r="AV2009" s="16" t="s">
        <v>317</v>
      </c>
      <c r="AW2009" s="16" t="s">
        <v>32</v>
      </c>
      <c r="AX2009" s="16" t="s">
        <v>77</v>
      </c>
      <c r="AY2009" s="277" t="s">
        <v>292</v>
      </c>
    </row>
    <row r="2010" s="13" customFormat="1">
      <c r="A2010" s="13"/>
      <c r="B2010" s="234"/>
      <c r="C2010" s="235"/>
      <c r="D2010" s="236" t="s">
        <v>301</v>
      </c>
      <c r="E2010" s="237" t="s">
        <v>1</v>
      </c>
      <c r="F2010" s="238" t="s">
        <v>2326</v>
      </c>
      <c r="G2010" s="235"/>
      <c r="H2010" s="237" t="s">
        <v>1</v>
      </c>
      <c r="I2010" s="239"/>
      <c r="J2010" s="235"/>
      <c r="K2010" s="235"/>
      <c r="L2010" s="240"/>
      <c r="M2010" s="241"/>
      <c r="N2010" s="242"/>
      <c r="O2010" s="242"/>
      <c r="P2010" s="242"/>
      <c r="Q2010" s="242"/>
      <c r="R2010" s="242"/>
      <c r="S2010" s="242"/>
      <c r="T2010" s="243"/>
      <c r="U2010" s="13"/>
      <c r="V2010" s="13"/>
      <c r="W2010" s="13"/>
      <c r="X2010" s="13"/>
      <c r="Y2010" s="13"/>
      <c r="Z2010" s="13"/>
      <c r="AA2010" s="13"/>
      <c r="AB2010" s="13"/>
      <c r="AC2010" s="13"/>
      <c r="AD2010" s="13"/>
      <c r="AE2010" s="13"/>
      <c r="AT2010" s="244" t="s">
        <v>301</v>
      </c>
      <c r="AU2010" s="244" t="s">
        <v>120</v>
      </c>
      <c r="AV2010" s="13" t="s">
        <v>85</v>
      </c>
      <c r="AW2010" s="13" t="s">
        <v>32</v>
      </c>
      <c r="AX2010" s="13" t="s">
        <v>77</v>
      </c>
      <c r="AY2010" s="244" t="s">
        <v>292</v>
      </c>
    </row>
    <row r="2011" s="14" customFormat="1">
      <c r="A2011" s="14"/>
      <c r="B2011" s="245"/>
      <c r="C2011" s="246"/>
      <c r="D2011" s="236" t="s">
        <v>301</v>
      </c>
      <c r="E2011" s="247" t="s">
        <v>1</v>
      </c>
      <c r="F2011" s="248" t="s">
        <v>2285</v>
      </c>
      <c r="G2011" s="246"/>
      <c r="H2011" s="249">
        <v>1</v>
      </c>
      <c r="I2011" s="250"/>
      <c r="J2011" s="246"/>
      <c r="K2011" s="246"/>
      <c r="L2011" s="251"/>
      <c r="M2011" s="252"/>
      <c r="N2011" s="253"/>
      <c r="O2011" s="253"/>
      <c r="P2011" s="253"/>
      <c r="Q2011" s="253"/>
      <c r="R2011" s="253"/>
      <c r="S2011" s="253"/>
      <c r="T2011" s="254"/>
      <c r="U2011" s="14"/>
      <c r="V2011" s="14"/>
      <c r="W2011" s="14"/>
      <c r="X2011" s="14"/>
      <c r="Y2011" s="14"/>
      <c r="Z2011" s="14"/>
      <c r="AA2011" s="14"/>
      <c r="AB2011" s="14"/>
      <c r="AC2011" s="14"/>
      <c r="AD2011" s="14"/>
      <c r="AE2011" s="14"/>
      <c r="AT2011" s="255" t="s">
        <v>301</v>
      </c>
      <c r="AU2011" s="255" t="s">
        <v>120</v>
      </c>
      <c r="AV2011" s="14" t="s">
        <v>120</v>
      </c>
      <c r="AW2011" s="14" t="s">
        <v>32</v>
      </c>
      <c r="AX2011" s="14" t="s">
        <v>77</v>
      </c>
      <c r="AY2011" s="255" t="s">
        <v>292</v>
      </c>
    </row>
    <row r="2012" s="14" customFormat="1">
      <c r="A2012" s="14"/>
      <c r="B2012" s="245"/>
      <c r="C2012" s="246"/>
      <c r="D2012" s="236" t="s">
        <v>301</v>
      </c>
      <c r="E2012" s="247" t="s">
        <v>1</v>
      </c>
      <c r="F2012" s="248" t="s">
        <v>2286</v>
      </c>
      <c r="G2012" s="246"/>
      <c r="H2012" s="249">
        <v>1</v>
      </c>
      <c r="I2012" s="250"/>
      <c r="J2012" s="246"/>
      <c r="K2012" s="246"/>
      <c r="L2012" s="251"/>
      <c r="M2012" s="252"/>
      <c r="N2012" s="253"/>
      <c r="O2012" s="253"/>
      <c r="P2012" s="253"/>
      <c r="Q2012" s="253"/>
      <c r="R2012" s="253"/>
      <c r="S2012" s="253"/>
      <c r="T2012" s="254"/>
      <c r="U2012" s="14"/>
      <c r="V2012" s="14"/>
      <c r="W2012" s="14"/>
      <c r="X2012" s="14"/>
      <c r="Y2012" s="14"/>
      <c r="Z2012" s="14"/>
      <c r="AA2012" s="14"/>
      <c r="AB2012" s="14"/>
      <c r="AC2012" s="14"/>
      <c r="AD2012" s="14"/>
      <c r="AE2012" s="14"/>
      <c r="AT2012" s="255" t="s">
        <v>301</v>
      </c>
      <c r="AU2012" s="255" t="s">
        <v>120</v>
      </c>
      <c r="AV2012" s="14" t="s">
        <v>120</v>
      </c>
      <c r="AW2012" s="14" t="s">
        <v>32</v>
      </c>
      <c r="AX2012" s="14" t="s">
        <v>77</v>
      </c>
      <c r="AY2012" s="255" t="s">
        <v>292</v>
      </c>
    </row>
    <row r="2013" s="14" customFormat="1">
      <c r="A2013" s="14"/>
      <c r="B2013" s="245"/>
      <c r="C2013" s="246"/>
      <c r="D2013" s="236" t="s">
        <v>301</v>
      </c>
      <c r="E2013" s="247" t="s">
        <v>1</v>
      </c>
      <c r="F2013" s="248" t="s">
        <v>2287</v>
      </c>
      <c r="G2013" s="246"/>
      <c r="H2013" s="249">
        <v>1</v>
      </c>
      <c r="I2013" s="250"/>
      <c r="J2013" s="246"/>
      <c r="K2013" s="246"/>
      <c r="L2013" s="251"/>
      <c r="M2013" s="252"/>
      <c r="N2013" s="253"/>
      <c r="O2013" s="253"/>
      <c r="P2013" s="253"/>
      <c r="Q2013" s="253"/>
      <c r="R2013" s="253"/>
      <c r="S2013" s="253"/>
      <c r="T2013" s="25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T2013" s="255" t="s">
        <v>301</v>
      </c>
      <c r="AU2013" s="255" t="s">
        <v>120</v>
      </c>
      <c r="AV2013" s="14" t="s">
        <v>120</v>
      </c>
      <c r="AW2013" s="14" t="s">
        <v>32</v>
      </c>
      <c r="AX2013" s="14" t="s">
        <v>77</v>
      </c>
      <c r="AY2013" s="255" t="s">
        <v>292</v>
      </c>
    </row>
    <row r="2014" s="14" customFormat="1">
      <c r="A2014" s="14"/>
      <c r="B2014" s="245"/>
      <c r="C2014" s="246"/>
      <c r="D2014" s="236" t="s">
        <v>301</v>
      </c>
      <c r="E2014" s="247" t="s">
        <v>1</v>
      </c>
      <c r="F2014" s="248" t="s">
        <v>2288</v>
      </c>
      <c r="G2014" s="246"/>
      <c r="H2014" s="249">
        <v>1</v>
      </c>
      <c r="I2014" s="250"/>
      <c r="J2014" s="246"/>
      <c r="K2014" s="246"/>
      <c r="L2014" s="251"/>
      <c r="M2014" s="252"/>
      <c r="N2014" s="253"/>
      <c r="O2014" s="253"/>
      <c r="P2014" s="253"/>
      <c r="Q2014" s="253"/>
      <c r="R2014" s="253"/>
      <c r="S2014" s="253"/>
      <c r="T2014" s="254"/>
      <c r="U2014" s="14"/>
      <c r="V2014" s="14"/>
      <c r="W2014" s="14"/>
      <c r="X2014" s="14"/>
      <c r="Y2014" s="14"/>
      <c r="Z2014" s="14"/>
      <c r="AA2014" s="14"/>
      <c r="AB2014" s="14"/>
      <c r="AC2014" s="14"/>
      <c r="AD2014" s="14"/>
      <c r="AE2014" s="14"/>
      <c r="AT2014" s="255" t="s">
        <v>301</v>
      </c>
      <c r="AU2014" s="255" t="s">
        <v>120</v>
      </c>
      <c r="AV2014" s="14" t="s">
        <v>120</v>
      </c>
      <c r="AW2014" s="14" t="s">
        <v>32</v>
      </c>
      <c r="AX2014" s="14" t="s">
        <v>77</v>
      </c>
      <c r="AY2014" s="255" t="s">
        <v>292</v>
      </c>
    </row>
    <row r="2015" s="16" customFormat="1">
      <c r="A2015" s="16"/>
      <c r="B2015" s="267"/>
      <c r="C2015" s="268"/>
      <c r="D2015" s="236" t="s">
        <v>301</v>
      </c>
      <c r="E2015" s="269" t="s">
        <v>1</v>
      </c>
      <c r="F2015" s="270" t="s">
        <v>316</v>
      </c>
      <c r="G2015" s="268"/>
      <c r="H2015" s="271">
        <v>4</v>
      </c>
      <c r="I2015" s="272"/>
      <c r="J2015" s="268"/>
      <c r="K2015" s="268"/>
      <c r="L2015" s="273"/>
      <c r="M2015" s="274"/>
      <c r="N2015" s="275"/>
      <c r="O2015" s="275"/>
      <c r="P2015" s="275"/>
      <c r="Q2015" s="275"/>
      <c r="R2015" s="275"/>
      <c r="S2015" s="275"/>
      <c r="T2015" s="276"/>
      <c r="U2015" s="16"/>
      <c r="V2015" s="16"/>
      <c r="W2015" s="16"/>
      <c r="X2015" s="16"/>
      <c r="Y2015" s="16"/>
      <c r="Z2015" s="16"/>
      <c r="AA2015" s="16"/>
      <c r="AB2015" s="16"/>
      <c r="AC2015" s="16"/>
      <c r="AD2015" s="16"/>
      <c r="AE2015" s="16"/>
      <c r="AT2015" s="277" t="s">
        <v>301</v>
      </c>
      <c r="AU2015" s="277" t="s">
        <v>120</v>
      </c>
      <c r="AV2015" s="16" t="s">
        <v>317</v>
      </c>
      <c r="AW2015" s="16" t="s">
        <v>32</v>
      </c>
      <c r="AX2015" s="16" t="s">
        <v>77</v>
      </c>
      <c r="AY2015" s="277" t="s">
        <v>292</v>
      </c>
    </row>
    <row r="2016" s="13" customFormat="1">
      <c r="A2016" s="13"/>
      <c r="B2016" s="234"/>
      <c r="C2016" s="235"/>
      <c r="D2016" s="236" t="s">
        <v>301</v>
      </c>
      <c r="E2016" s="237" t="s">
        <v>1</v>
      </c>
      <c r="F2016" s="238" t="s">
        <v>2327</v>
      </c>
      <c r="G2016" s="235"/>
      <c r="H2016" s="237" t="s">
        <v>1</v>
      </c>
      <c r="I2016" s="239"/>
      <c r="J2016" s="235"/>
      <c r="K2016" s="235"/>
      <c r="L2016" s="240"/>
      <c r="M2016" s="241"/>
      <c r="N2016" s="242"/>
      <c r="O2016" s="242"/>
      <c r="P2016" s="242"/>
      <c r="Q2016" s="242"/>
      <c r="R2016" s="242"/>
      <c r="S2016" s="242"/>
      <c r="T2016" s="243"/>
      <c r="U2016" s="13"/>
      <c r="V2016" s="13"/>
      <c r="W2016" s="13"/>
      <c r="X2016" s="13"/>
      <c r="Y2016" s="13"/>
      <c r="Z2016" s="13"/>
      <c r="AA2016" s="13"/>
      <c r="AB2016" s="13"/>
      <c r="AC2016" s="13"/>
      <c r="AD2016" s="13"/>
      <c r="AE2016" s="13"/>
      <c r="AT2016" s="244" t="s">
        <v>301</v>
      </c>
      <c r="AU2016" s="244" t="s">
        <v>120</v>
      </c>
      <c r="AV2016" s="13" t="s">
        <v>85</v>
      </c>
      <c r="AW2016" s="13" t="s">
        <v>32</v>
      </c>
      <c r="AX2016" s="13" t="s">
        <v>77</v>
      </c>
      <c r="AY2016" s="244" t="s">
        <v>292</v>
      </c>
    </row>
    <row r="2017" s="14" customFormat="1">
      <c r="A2017" s="14"/>
      <c r="B2017" s="245"/>
      <c r="C2017" s="246"/>
      <c r="D2017" s="236" t="s">
        <v>301</v>
      </c>
      <c r="E2017" s="247" t="s">
        <v>1</v>
      </c>
      <c r="F2017" s="248" t="s">
        <v>2294</v>
      </c>
      <c r="G2017" s="246"/>
      <c r="H2017" s="249">
        <v>1</v>
      </c>
      <c r="I2017" s="250"/>
      <c r="J2017" s="246"/>
      <c r="K2017" s="246"/>
      <c r="L2017" s="251"/>
      <c r="M2017" s="252"/>
      <c r="N2017" s="253"/>
      <c r="O2017" s="253"/>
      <c r="P2017" s="253"/>
      <c r="Q2017" s="253"/>
      <c r="R2017" s="253"/>
      <c r="S2017" s="253"/>
      <c r="T2017" s="25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T2017" s="255" t="s">
        <v>301</v>
      </c>
      <c r="AU2017" s="255" t="s">
        <v>120</v>
      </c>
      <c r="AV2017" s="14" t="s">
        <v>120</v>
      </c>
      <c r="AW2017" s="14" t="s">
        <v>32</v>
      </c>
      <c r="AX2017" s="14" t="s">
        <v>77</v>
      </c>
      <c r="AY2017" s="255" t="s">
        <v>292</v>
      </c>
    </row>
    <row r="2018" s="14" customFormat="1">
      <c r="A2018" s="14"/>
      <c r="B2018" s="245"/>
      <c r="C2018" s="246"/>
      <c r="D2018" s="236" t="s">
        <v>301</v>
      </c>
      <c r="E2018" s="247" t="s">
        <v>1</v>
      </c>
      <c r="F2018" s="248" t="s">
        <v>2295</v>
      </c>
      <c r="G2018" s="246"/>
      <c r="H2018" s="249">
        <v>1</v>
      </c>
      <c r="I2018" s="250"/>
      <c r="J2018" s="246"/>
      <c r="K2018" s="246"/>
      <c r="L2018" s="251"/>
      <c r="M2018" s="252"/>
      <c r="N2018" s="253"/>
      <c r="O2018" s="253"/>
      <c r="P2018" s="253"/>
      <c r="Q2018" s="253"/>
      <c r="R2018" s="253"/>
      <c r="S2018" s="253"/>
      <c r="T2018" s="25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T2018" s="255" t="s">
        <v>301</v>
      </c>
      <c r="AU2018" s="255" t="s">
        <v>120</v>
      </c>
      <c r="AV2018" s="14" t="s">
        <v>120</v>
      </c>
      <c r="AW2018" s="14" t="s">
        <v>32</v>
      </c>
      <c r="AX2018" s="14" t="s">
        <v>77</v>
      </c>
      <c r="AY2018" s="255" t="s">
        <v>292</v>
      </c>
    </row>
    <row r="2019" s="14" customFormat="1">
      <c r="A2019" s="14"/>
      <c r="B2019" s="245"/>
      <c r="C2019" s="246"/>
      <c r="D2019" s="236" t="s">
        <v>301</v>
      </c>
      <c r="E2019" s="247" t="s">
        <v>1</v>
      </c>
      <c r="F2019" s="248" t="s">
        <v>2296</v>
      </c>
      <c r="G2019" s="246"/>
      <c r="H2019" s="249">
        <v>1</v>
      </c>
      <c r="I2019" s="250"/>
      <c r="J2019" s="246"/>
      <c r="K2019" s="246"/>
      <c r="L2019" s="251"/>
      <c r="M2019" s="252"/>
      <c r="N2019" s="253"/>
      <c r="O2019" s="253"/>
      <c r="P2019" s="253"/>
      <c r="Q2019" s="253"/>
      <c r="R2019" s="253"/>
      <c r="S2019" s="253"/>
      <c r="T2019" s="254"/>
      <c r="U2019" s="14"/>
      <c r="V2019" s="14"/>
      <c r="W2019" s="14"/>
      <c r="X2019" s="14"/>
      <c r="Y2019" s="14"/>
      <c r="Z2019" s="14"/>
      <c r="AA2019" s="14"/>
      <c r="AB2019" s="14"/>
      <c r="AC2019" s="14"/>
      <c r="AD2019" s="14"/>
      <c r="AE2019" s="14"/>
      <c r="AT2019" s="255" t="s">
        <v>301</v>
      </c>
      <c r="AU2019" s="255" t="s">
        <v>120</v>
      </c>
      <c r="AV2019" s="14" t="s">
        <v>120</v>
      </c>
      <c r="AW2019" s="14" t="s">
        <v>32</v>
      </c>
      <c r="AX2019" s="14" t="s">
        <v>77</v>
      </c>
      <c r="AY2019" s="255" t="s">
        <v>292</v>
      </c>
    </row>
    <row r="2020" s="16" customFormat="1">
      <c r="A2020" s="16"/>
      <c r="B2020" s="267"/>
      <c r="C2020" s="268"/>
      <c r="D2020" s="236" t="s">
        <v>301</v>
      </c>
      <c r="E2020" s="269" t="s">
        <v>1</v>
      </c>
      <c r="F2020" s="270" t="s">
        <v>316</v>
      </c>
      <c r="G2020" s="268"/>
      <c r="H2020" s="271">
        <v>3</v>
      </c>
      <c r="I2020" s="272"/>
      <c r="J2020" s="268"/>
      <c r="K2020" s="268"/>
      <c r="L2020" s="273"/>
      <c r="M2020" s="274"/>
      <c r="N2020" s="275"/>
      <c r="O2020" s="275"/>
      <c r="P2020" s="275"/>
      <c r="Q2020" s="275"/>
      <c r="R2020" s="275"/>
      <c r="S2020" s="275"/>
      <c r="T2020" s="276"/>
      <c r="U2020" s="16"/>
      <c r="V2020" s="16"/>
      <c r="W2020" s="16"/>
      <c r="X2020" s="16"/>
      <c r="Y2020" s="16"/>
      <c r="Z2020" s="16"/>
      <c r="AA2020" s="16"/>
      <c r="AB2020" s="16"/>
      <c r="AC2020" s="16"/>
      <c r="AD2020" s="16"/>
      <c r="AE2020" s="16"/>
      <c r="AT2020" s="277" t="s">
        <v>301</v>
      </c>
      <c r="AU2020" s="277" t="s">
        <v>120</v>
      </c>
      <c r="AV2020" s="16" t="s">
        <v>317</v>
      </c>
      <c r="AW2020" s="16" t="s">
        <v>32</v>
      </c>
      <c r="AX2020" s="16" t="s">
        <v>77</v>
      </c>
      <c r="AY2020" s="277" t="s">
        <v>292</v>
      </c>
    </row>
    <row r="2021" s="13" customFormat="1">
      <c r="A2021" s="13"/>
      <c r="B2021" s="234"/>
      <c r="C2021" s="235"/>
      <c r="D2021" s="236" t="s">
        <v>301</v>
      </c>
      <c r="E2021" s="237" t="s">
        <v>1</v>
      </c>
      <c r="F2021" s="238" t="s">
        <v>2230</v>
      </c>
      <c r="G2021" s="235"/>
      <c r="H2021" s="237" t="s">
        <v>1</v>
      </c>
      <c r="I2021" s="239"/>
      <c r="J2021" s="235"/>
      <c r="K2021" s="235"/>
      <c r="L2021" s="240"/>
      <c r="M2021" s="241"/>
      <c r="N2021" s="242"/>
      <c r="O2021" s="242"/>
      <c r="P2021" s="242"/>
      <c r="Q2021" s="242"/>
      <c r="R2021" s="242"/>
      <c r="S2021" s="242"/>
      <c r="T2021" s="243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T2021" s="244" t="s">
        <v>301</v>
      </c>
      <c r="AU2021" s="244" t="s">
        <v>120</v>
      </c>
      <c r="AV2021" s="13" t="s">
        <v>85</v>
      </c>
      <c r="AW2021" s="13" t="s">
        <v>32</v>
      </c>
      <c r="AX2021" s="13" t="s">
        <v>77</v>
      </c>
      <c r="AY2021" s="244" t="s">
        <v>292</v>
      </c>
    </row>
    <row r="2022" s="14" customFormat="1">
      <c r="A2022" s="14"/>
      <c r="B2022" s="245"/>
      <c r="C2022" s="246"/>
      <c r="D2022" s="236" t="s">
        <v>301</v>
      </c>
      <c r="E2022" s="247" t="s">
        <v>1</v>
      </c>
      <c r="F2022" s="248" t="s">
        <v>2231</v>
      </c>
      <c r="G2022" s="246"/>
      <c r="H2022" s="249">
        <v>1</v>
      </c>
      <c r="I2022" s="250"/>
      <c r="J2022" s="246"/>
      <c r="K2022" s="246"/>
      <c r="L2022" s="251"/>
      <c r="M2022" s="252"/>
      <c r="N2022" s="253"/>
      <c r="O2022" s="253"/>
      <c r="P2022" s="253"/>
      <c r="Q2022" s="253"/>
      <c r="R2022" s="253"/>
      <c r="S2022" s="253"/>
      <c r="T2022" s="254"/>
      <c r="U2022" s="14"/>
      <c r="V2022" s="14"/>
      <c r="W2022" s="14"/>
      <c r="X2022" s="14"/>
      <c r="Y2022" s="14"/>
      <c r="Z2022" s="14"/>
      <c r="AA2022" s="14"/>
      <c r="AB2022" s="14"/>
      <c r="AC2022" s="14"/>
      <c r="AD2022" s="14"/>
      <c r="AE2022" s="14"/>
      <c r="AT2022" s="255" t="s">
        <v>301</v>
      </c>
      <c r="AU2022" s="255" t="s">
        <v>120</v>
      </c>
      <c r="AV2022" s="14" t="s">
        <v>120</v>
      </c>
      <c r="AW2022" s="14" t="s">
        <v>32</v>
      </c>
      <c r="AX2022" s="14" t="s">
        <v>77</v>
      </c>
      <c r="AY2022" s="255" t="s">
        <v>292</v>
      </c>
    </row>
    <row r="2023" s="16" customFormat="1">
      <c r="A2023" s="16"/>
      <c r="B2023" s="267"/>
      <c r="C2023" s="268"/>
      <c r="D2023" s="236" t="s">
        <v>301</v>
      </c>
      <c r="E2023" s="269" t="s">
        <v>1</v>
      </c>
      <c r="F2023" s="270" t="s">
        <v>316</v>
      </c>
      <c r="G2023" s="268"/>
      <c r="H2023" s="271">
        <v>1</v>
      </c>
      <c r="I2023" s="272"/>
      <c r="J2023" s="268"/>
      <c r="K2023" s="268"/>
      <c r="L2023" s="273"/>
      <c r="M2023" s="274"/>
      <c r="N2023" s="275"/>
      <c r="O2023" s="275"/>
      <c r="P2023" s="275"/>
      <c r="Q2023" s="275"/>
      <c r="R2023" s="275"/>
      <c r="S2023" s="275"/>
      <c r="T2023" s="276"/>
      <c r="U2023" s="16"/>
      <c r="V2023" s="16"/>
      <c r="W2023" s="16"/>
      <c r="X2023" s="16"/>
      <c r="Y2023" s="16"/>
      <c r="Z2023" s="16"/>
      <c r="AA2023" s="16"/>
      <c r="AB2023" s="16"/>
      <c r="AC2023" s="16"/>
      <c r="AD2023" s="16"/>
      <c r="AE2023" s="16"/>
      <c r="AT2023" s="277" t="s">
        <v>301</v>
      </c>
      <c r="AU2023" s="277" t="s">
        <v>120</v>
      </c>
      <c r="AV2023" s="16" t="s">
        <v>317</v>
      </c>
      <c r="AW2023" s="16" t="s">
        <v>32</v>
      </c>
      <c r="AX2023" s="16" t="s">
        <v>77</v>
      </c>
      <c r="AY2023" s="277" t="s">
        <v>292</v>
      </c>
    </row>
    <row r="2024" s="13" customFormat="1">
      <c r="A2024" s="13"/>
      <c r="B2024" s="234"/>
      <c r="C2024" s="235"/>
      <c r="D2024" s="236" t="s">
        <v>301</v>
      </c>
      <c r="E2024" s="237" t="s">
        <v>1</v>
      </c>
      <c r="F2024" s="238" t="s">
        <v>2232</v>
      </c>
      <c r="G2024" s="235"/>
      <c r="H2024" s="237" t="s">
        <v>1</v>
      </c>
      <c r="I2024" s="239"/>
      <c r="J2024" s="235"/>
      <c r="K2024" s="235"/>
      <c r="L2024" s="240"/>
      <c r="M2024" s="241"/>
      <c r="N2024" s="242"/>
      <c r="O2024" s="242"/>
      <c r="P2024" s="242"/>
      <c r="Q2024" s="242"/>
      <c r="R2024" s="242"/>
      <c r="S2024" s="242"/>
      <c r="T2024" s="243"/>
      <c r="U2024" s="13"/>
      <c r="V2024" s="13"/>
      <c r="W2024" s="13"/>
      <c r="X2024" s="13"/>
      <c r="Y2024" s="13"/>
      <c r="Z2024" s="13"/>
      <c r="AA2024" s="13"/>
      <c r="AB2024" s="13"/>
      <c r="AC2024" s="13"/>
      <c r="AD2024" s="13"/>
      <c r="AE2024" s="13"/>
      <c r="AT2024" s="244" t="s">
        <v>301</v>
      </c>
      <c r="AU2024" s="244" t="s">
        <v>120</v>
      </c>
      <c r="AV2024" s="13" t="s">
        <v>85</v>
      </c>
      <c r="AW2024" s="13" t="s">
        <v>32</v>
      </c>
      <c r="AX2024" s="13" t="s">
        <v>77</v>
      </c>
      <c r="AY2024" s="244" t="s">
        <v>292</v>
      </c>
    </row>
    <row r="2025" s="14" customFormat="1">
      <c r="A2025" s="14"/>
      <c r="B2025" s="245"/>
      <c r="C2025" s="246"/>
      <c r="D2025" s="236" t="s">
        <v>301</v>
      </c>
      <c r="E2025" s="247" t="s">
        <v>1</v>
      </c>
      <c r="F2025" s="248" t="s">
        <v>2233</v>
      </c>
      <c r="G2025" s="246"/>
      <c r="H2025" s="249">
        <v>19</v>
      </c>
      <c r="I2025" s="250"/>
      <c r="J2025" s="246"/>
      <c r="K2025" s="246"/>
      <c r="L2025" s="251"/>
      <c r="M2025" s="252"/>
      <c r="N2025" s="253"/>
      <c r="O2025" s="253"/>
      <c r="P2025" s="253"/>
      <c r="Q2025" s="253"/>
      <c r="R2025" s="253"/>
      <c r="S2025" s="253"/>
      <c r="T2025" s="254"/>
      <c r="U2025" s="14"/>
      <c r="V2025" s="14"/>
      <c r="W2025" s="14"/>
      <c r="X2025" s="14"/>
      <c r="Y2025" s="14"/>
      <c r="Z2025" s="14"/>
      <c r="AA2025" s="14"/>
      <c r="AB2025" s="14"/>
      <c r="AC2025" s="14"/>
      <c r="AD2025" s="14"/>
      <c r="AE2025" s="14"/>
      <c r="AT2025" s="255" t="s">
        <v>301</v>
      </c>
      <c r="AU2025" s="255" t="s">
        <v>120</v>
      </c>
      <c r="AV2025" s="14" t="s">
        <v>120</v>
      </c>
      <c r="AW2025" s="14" t="s">
        <v>32</v>
      </c>
      <c r="AX2025" s="14" t="s">
        <v>77</v>
      </c>
      <c r="AY2025" s="255" t="s">
        <v>292</v>
      </c>
    </row>
    <row r="2026" s="14" customFormat="1">
      <c r="A2026" s="14"/>
      <c r="B2026" s="245"/>
      <c r="C2026" s="246"/>
      <c r="D2026" s="236" t="s">
        <v>301</v>
      </c>
      <c r="E2026" s="247" t="s">
        <v>1</v>
      </c>
      <c r="F2026" s="248" t="s">
        <v>2234</v>
      </c>
      <c r="G2026" s="246"/>
      <c r="H2026" s="249">
        <v>18</v>
      </c>
      <c r="I2026" s="250"/>
      <c r="J2026" s="246"/>
      <c r="K2026" s="246"/>
      <c r="L2026" s="251"/>
      <c r="M2026" s="252"/>
      <c r="N2026" s="253"/>
      <c r="O2026" s="253"/>
      <c r="P2026" s="253"/>
      <c r="Q2026" s="253"/>
      <c r="R2026" s="253"/>
      <c r="S2026" s="253"/>
      <c r="T2026" s="25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T2026" s="255" t="s">
        <v>301</v>
      </c>
      <c r="AU2026" s="255" t="s">
        <v>120</v>
      </c>
      <c r="AV2026" s="14" t="s">
        <v>120</v>
      </c>
      <c r="AW2026" s="14" t="s">
        <v>32</v>
      </c>
      <c r="AX2026" s="14" t="s">
        <v>77</v>
      </c>
      <c r="AY2026" s="255" t="s">
        <v>292</v>
      </c>
    </row>
    <row r="2027" s="16" customFormat="1">
      <c r="A2027" s="16"/>
      <c r="B2027" s="267"/>
      <c r="C2027" s="268"/>
      <c r="D2027" s="236" t="s">
        <v>301</v>
      </c>
      <c r="E2027" s="269" t="s">
        <v>1</v>
      </c>
      <c r="F2027" s="270" t="s">
        <v>316</v>
      </c>
      <c r="G2027" s="268"/>
      <c r="H2027" s="271">
        <v>37</v>
      </c>
      <c r="I2027" s="272"/>
      <c r="J2027" s="268"/>
      <c r="K2027" s="268"/>
      <c r="L2027" s="273"/>
      <c r="M2027" s="274"/>
      <c r="N2027" s="275"/>
      <c r="O2027" s="275"/>
      <c r="P2027" s="275"/>
      <c r="Q2027" s="275"/>
      <c r="R2027" s="275"/>
      <c r="S2027" s="275"/>
      <c r="T2027" s="276"/>
      <c r="U2027" s="16"/>
      <c r="V2027" s="16"/>
      <c r="W2027" s="16"/>
      <c r="X2027" s="16"/>
      <c r="Y2027" s="16"/>
      <c r="Z2027" s="16"/>
      <c r="AA2027" s="16"/>
      <c r="AB2027" s="16"/>
      <c r="AC2027" s="16"/>
      <c r="AD2027" s="16"/>
      <c r="AE2027" s="16"/>
      <c r="AT2027" s="277" t="s">
        <v>301</v>
      </c>
      <c r="AU2027" s="277" t="s">
        <v>120</v>
      </c>
      <c r="AV2027" s="16" t="s">
        <v>317</v>
      </c>
      <c r="AW2027" s="16" t="s">
        <v>32</v>
      </c>
      <c r="AX2027" s="16" t="s">
        <v>77</v>
      </c>
      <c r="AY2027" s="277" t="s">
        <v>292</v>
      </c>
    </row>
    <row r="2028" s="15" customFormat="1">
      <c r="A2028" s="15"/>
      <c r="B2028" s="256"/>
      <c r="C2028" s="257"/>
      <c r="D2028" s="236" t="s">
        <v>301</v>
      </c>
      <c r="E2028" s="258" t="s">
        <v>1</v>
      </c>
      <c r="F2028" s="259" t="s">
        <v>304</v>
      </c>
      <c r="G2028" s="257"/>
      <c r="H2028" s="260">
        <v>87</v>
      </c>
      <c r="I2028" s="261"/>
      <c r="J2028" s="257"/>
      <c r="K2028" s="257"/>
      <c r="L2028" s="262"/>
      <c r="M2028" s="263"/>
      <c r="N2028" s="264"/>
      <c r="O2028" s="264"/>
      <c r="P2028" s="264"/>
      <c r="Q2028" s="264"/>
      <c r="R2028" s="264"/>
      <c r="S2028" s="264"/>
      <c r="T2028" s="265"/>
      <c r="U2028" s="15"/>
      <c r="V2028" s="15"/>
      <c r="W2028" s="15"/>
      <c r="X2028" s="15"/>
      <c r="Y2028" s="15"/>
      <c r="Z2028" s="15"/>
      <c r="AA2028" s="15"/>
      <c r="AB2028" s="15"/>
      <c r="AC2028" s="15"/>
      <c r="AD2028" s="15"/>
      <c r="AE2028" s="15"/>
      <c r="AT2028" s="266" t="s">
        <v>301</v>
      </c>
      <c r="AU2028" s="266" t="s">
        <v>120</v>
      </c>
      <c r="AV2028" s="15" t="s">
        <v>299</v>
      </c>
      <c r="AW2028" s="15" t="s">
        <v>32</v>
      </c>
      <c r="AX2028" s="15" t="s">
        <v>85</v>
      </c>
      <c r="AY2028" s="266" t="s">
        <v>292</v>
      </c>
    </row>
    <row r="2029" s="2" customFormat="1" ht="24.15" customHeight="1">
      <c r="A2029" s="39"/>
      <c r="B2029" s="40"/>
      <c r="C2029" s="221" t="s">
        <v>2328</v>
      </c>
      <c r="D2029" s="221" t="s">
        <v>294</v>
      </c>
      <c r="E2029" s="222" t="s">
        <v>2329</v>
      </c>
      <c r="F2029" s="223" t="s">
        <v>2330</v>
      </c>
      <c r="G2029" s="224" t="s">
        <v>581</v>
      </c>
      <c r="H2029" s="225">
        <v>62</v>
      </c>
      <c r="I2029" s="226"/>
      <c r="J2029" s="227">
        <f>ROUND(I2029*H2029,2)</f>
        <v>0</v>
      </c>
      <c r="K2029" s="223" t="s">
        <v>298</v>
      </c>
      <c r="L2029" s="45"/>
      <c r="M2029" s="228" t="s">
        <v>1</v>
      </c>
      <c r="N2029" s="229" t="s">
        <v>43</v>
      </c>
      <c r="O2029" s="92"/>
      <c r="P2029" s="230">
        <f>O2029*H2029</f>
        <v>0</v>
      </c>
      <c r="Q2029" s="230">
        <v>0.00046999999999999999</v>
      </c>
      <c r="R2029" s="230">
        <f>Q2029*H2029</f>
        <v>0.029139999999999999</v>
      </c>
      <c r="S2029" s="230">
        <v>0</v>
      </c>
      <c r="T2029" s="231">
        <f>S2029*H2029</f>
        <v>0</v>
      </c>
      <c r="U2029" s="39"/>
      <c r="V2029" s="39"/>
      <c r="W2029" s="39"/>
      <c r="X2029" s="39"/>
      <c r="Y2029" s="39"/>
      <c r="Z2029" s="39"/>
      <c r="AA2029" s="39"/>
      <c r="AB2029" s="39"/>
      <c r="AC2029" s="39"/>
      <c r="AD2029" s="39"/>
      <c r="AE2029" s="39"/>
      <c r="AR2029" s="232" t="s">
        <v>438</v>
      </c>
      <c r="AT2029" s="232" t="s">
        <v>294</v>
      </c>
      <c r="AU2029" s="232" t="s">
        <v>120</v>
      </c>
      <c r="AY2029" s="18" t="s">
        <v>292</v>
      </c>
      <c r="BE2029" s="233">
        <f>IF(N2029="základní",J2029,0)</f>
        <v>0</v>
      </c>
      <c r="BF2029" s="233">
        <f>IF(N2029="snížená",J2029,0)</f>
        <v>0</v>
      </c>
      <c r="BG2029" s="233">
        <f>IF(N2029="zákl. přenesená",J2029,0)</f>
        <v>0</v>
      </c>
      <c r="BH2029" s="233">
        <f>IF(N2029="sníž. přenesená",J2029,0)</f>
        <v>0</v>
      </c>
      <c r="BI2029" s="233">
        <f>IF(N2029="nulová",J2029,0)</f>
        <v>0</v>
      </c>
      <c r="BJ2029" s="18" t="s">
        <v>120</v>
      </c>
      <c r="BK2029" s="233">
        <f>ROUND(I2029*H2029,2)</f>
        <v>0</v>
      </c>
      <c r="BL2029" s="18" t="s">
        <v>438</v>
      </c>
      <c r="BM2029" s="232" t="s">
        <v>2331</v>
      </c>
    </row>
    <row r="2030" s="13" customFormat="1">
      <c r="A2030" s="13"/>
      <c r="B2030" s="234"/>
      <c r="C2030" s="235"/>
      <c r="D2030" s="236" t="s">
        <v>301</v>
      </c>
      <c r="E2030" s="237" t="s">
        <v>1</v>
      </c>
      <c r="F2030" s="238" t="s">
        <v>2332</v>
      </c>
      <c r="G2030" s="235"/>
      <c r="H2030" s="237" t="s">
        <v>1</v>
      </c>
      <c r="I2030" s="239"/>
      <c r="J2030" s="235"/>
      <c r="K2030" s="235"/>
      <c r="L2030" s="240"/>
      <c r="M2030" s="241"/>
      <c r="N2030" s="242"/>
      <c r="O2030" s="242"/>
      <c r="P2030" s="242"/>
      <c r="Q2030" s="242"/>
      <c r="R2030" s="242"/>
      <c r="S2030" s="242"/>
      <c r="T2030" s="243"/>
      <c r="U2030" s="13"/>
      <c r="V2030" s="13"/>
      <c r="W2030" s="13"/>
      <c r="X2030" s="13"/>
      <c r="Y2030" s="13"/>
      <c r="Z2030" s="13"/>
      <c r="AA2030" s="13"/>
      <c r="AB2030" s="13"/>
      <c r="AC2030" s="13"/>
      <c r="AD2030" s="13"/>
      <c r="AE2030" s="13"/>
      <c r="AT2030" s="244" t="s">
        <v>301</v>
      </c>
      <c r="AU2030" s="244" t="s">
        <v>120</v>
      </c>
      <c r="AV2030" s="13" t="s">
        <v>85</v>
      </c>
      <c r="AW2030" s="13" t="s">
        <v>32</v>
      </c>
      <c r="AX2030" s="13" t="s">
        <v>77</v>
      </c>
      <c r="AY2030" s="244" t="s">
        <v>292</v>
      </c>
    </row>
    <row r="2031" s="14" customFormat="1">
      <c r="A2031" s="14"/>
      <c r="B2031" s="245"/>
      <c r="C2031" s="246"/>
      <c r="D2031" s="236" t="s">
        <v>301</v>
      </c>
      <c r="E2031" s="247" t="s">
        <v>1</v>
      </c>
      <c r="F2031" s="248" t="s">
        <v>2298</v>
      </c>
      <c r="G2031" s="246"/>
      <c r="H2031" s="249">
        <v>6</v>
      </c>
      <c r="I2031" s="250"/>
      <c r="J2031" s="246"/>
      <c r="K2031" s="246"/>
      <c r="L2031" s="251"/>
      <c r="M2031" s="252"/>
      <c r="N2031" s="253"/>
      <c r="O2031" s="253"/>
      <c r="P2031" s="253"/>
      <c r="Q2031" s="253"/>
      <c r="R2031" s="253"/>
      <c r="S2031" s="253"/>
      <c r="T2031" s="254"/>
      <c r="U2031" s="14"/>
      <c r="V2031" s="14"/>
      <c r="W2031" s="14"/>
      <c r="X2031" s="14"/>
      <c r="Y2031" s="14"/>
      <c r="Z2031" s="14"/>
      <c r="AA2031" s="14"/>
      <c r="AB2031" s="14"/>
      <c r="AC2031" s="14"/>
      <c r="AD2031" s="14"/>
      <c r="AE2031" s="14"/>
      <c r="AT2031" s="255" t="s">
        <v>301</v>
      </c>
      <c r="AU2031" s="255" t="s">
        <v>120</v>
      </c>
      <c r="AV2031" s="14" t="s">
        <v>120</v>
      </c>
      <c r="AW2031" s="14" t="s">
        <v>32</v>
      </c>
      <c r="AX2031" s="14" t="s">
        <v>77</v>
      </c>
      <c r="AY2031" s="255" t="s">
        <v>292</v>
      </c>
    </row>
    <row r="2032" s="14" customFormat="1">
      <c r="A2032" s="14"/>
      <c r="B2032" s="245"/>
      <c r="C2032" s="246"/>
      <c r="D2032" s="236" t="s">
        <v>301</v>
      </c>
      <c r="E2032" s="247" t="s">
        <v>1</v>
      </c>
      <c r="F2032" s="248" t="s">
        <v>2299</v>
      </c>
      <c r="G2032" s="246"/>
      <c r="H2032" s="249">
        <v>5</v>
      </c>
      <c r="I2032" s="250"/>
      <c r="J2032" s="246"/>
      <c r="K2032" s="246"/>
      <c r="L2032" s="251"/>
      <c r="M2032" s="252"/>
      <c r="N2032" s="253"/>
      <c r="O2032" s="253"/>
      <c r="P2032" s="253"/>
      <c r="Q2032" s="253"/>
      <c r="R2032" s="253"/>
      <c r="S2032" s="253"/>
      <c r="T2032" s="254"/>
      <c r="U2032" s="14"/>
      <c r="V2032" s="14"/>
      <c r="W2032" s="14"/>
      <c r="X2032" s="14"/>
      <c r="Y2032" s="14"/>
      <c r="Z2032" s="14"/>
      <c r="AA2032" s="14"/>
      <c r="AB2032" s="14"/>
      <c r="AC2032" s="14"/>
      <c r="AD2032" s="14"/>
      <c r="AE2032" s="14"/>
      <c r="AT2032" s="255" t="s">
        <v>301</v>
      </c>
      <c r="AU2032" s="255" t="s">
        <v>120</v>
      </c>
      <c r="AV2032" s="14" t="s">
        <v>120</v>
      </c>
      <c r="AW2032" s="14" t="s">
        <v>32</v>
      </c>
      <c r="AX2032" s="14" t="s">
        <v>77</v>
      </c>
      <c r="AY2032" s="255" t="s">
        <v>292</v>
      </c>
    </row>
    <row r="2033" s="14" customFormat="1">
      <c r="A2033" s="14"/>
      <c r="B2033" s="245"/>
      <c r="C2033" s="246"/>
      <c r="D2033" s="236" t="s">
        <v>301</v>
      </c>
      <c r="E2033" s="247" t="s">
        <v>1</v>
      </c>
      <c r="F2033" s="248" t="s">
        <v>2300</v>
      </c>
      <c r="G2033" s="246"/>
      <c r="H2033" s="249">
        <v>5</v>
      </c>
      <c r="I2033" s="250"/>
      <c r="J2033" s="246"/>
      <c r="K2033" s="246"/>
      <c r="L2033" s="251"/>
      <c r="M2033" s="252"/>
      <c r="N2033" s="253"/>
      <c r="O2033" s="253"/>
      <c r="P2033" s="253"/>
      <c r="Q2033" s="253"/>
      <c r="R2033" s="253"/>
      <c r="S2033" s="253"/>
      <c r="T2033" s="254"/>
      <c r="U2033" s="14"/>
      <c r="V2033" s="14"/>
      <c r="W2033" s="14"/>
      <c r="X2033" s="14"/>
      <c r="Y2033" s="14"/>
      <c r="Z2033" s="14"/>
      <c r="AA2033" s="14"/>
      <c r="AB2033" s="14"/>
      <c r="AC2033" s="14"/>
      <c r="AD2033" s="14"/>
      <c r="AE2033" s="14"/>
      <c r="AT2033" s="255" t="s">
        <v>301</v>
      </c>
      <c r="AU2033" s="255" t="s">
        <v>120</v>
      </c>
      <c r="AV2033" s="14" t="s">
        <v>120</v>
      </c>
      <c r="AW2033" s="14" t="s">
        <v>32</v>
      </c>
      <c r="AX2033" s="14" t="s">
        <v>77</v>
      </c>
      <c r="AY2033" s="255" t="s">
        <v>292</v>
      </c>
    </row>
    <row r="2034" s="14" customFormat="1">
      <c r="A2034" s="14"/>
      <c r="B2034" s="245"/>
      <c r="C2034" s="246"/>
      <c r="D2034" s="236" t="s">
        <v>301</v>
      </c>
      <c r="E2034" s="247" t="s">
        <v>1</v>
      </c>
      <c r="F2034" s="248" t="s">
        <v>2301</v>
      </c>
      <c r="G2034" s="246"/>
      <c r="H2034" s="249">
        <v>6</v>
      </c>
      <c r="I2034" s="250"/>
      <c r="J2034" s="246"/>
      <c r="K2034" s="246"/>
      <c r="L2034" s="251"/>
      <c r="M2034" s="252"/>
      <c r="N2034" s="253"/>
      <c r="O2034" s="253"/>
      <c r="P2034" s="253"/>
      <c r="Q2034" s="253"/>
      <c r="R2034" s="253"/>
      <c r="S2034" s="253"/>
      <c r="T2034" s="254"/>
      <c r="U2034" s="14"/>
      <c r="V2034" s="14"/>
      <c r="W2034" s="14"/>
      <c r="X2034" s="14"/>
      <c r="Y2034" s="14"/>
      <c r="Z2034" s="14"/>
      <c r="AA2034" s="14"/>
      <c r="AB2034" s="14"/>
      <c r="AC2034" s="14"/>
      <c r="AD2034" s="14"/>
      <c r="AE2034" s="14"/>
      <c r="AT2034" s="255" t="s">
        <v>301</v>
      </c>
      <c r="AU2034" s="255" t="s">
        <v>120</v>
      </c>
      <c r="AV2034" s="14" t="s">
        <v>120</v>
      </c>
      <c r="AW2034" s="14" t="s">
        <v>32</v>
      </c>
      <c r="AX2034" s="14" t="s">
        <v>77</v>
      </c>
      <c r="AY2034" s="255" t="s">
        <v>292</v>
      </c>
    </row>
    <row r="2035" s="14" customFormat="1">
      <c r="A2035" s="14"/>
      <c r="B2035" s="245"/>
      <c r="C2035" s="246"/>
      <c r="D2035" s="236" t="s">
        <v>301</v>
      </c>
      <c r="E2035" s="247" t="s">
        <v>1</v>
      </c>
      <c r="F2035" s="248" t="s">
        <v>2302</v>
      </c>
      <c r="G2035" s="246"/>
      <c r="H2035" s="249">
        <v>7</v>
      </c>
      <c r="I2035" s="250"/>
      <c r="J2035" s="246"/>
      <c r="K2035" s="246"/>
      <c r="L2035" s="251"/>
      <c r="M2035" s="252"/>
      <c r="N2035" s="253"/>
      <c r="O2035" s="253"/>
      <c r="P2035" s="253"/>
      <c r="Q2035" s="253"/>
      <c r="R2035" s="253"/>
      <c r="S2035" s="253"/>
      <c r="T2035" s="254"/>
      <c r="U2035" s="14"/>
      <c r="V2035" s="14"/>
      <c r="W2035" s="14"/>
      <c r="X2035" s="14"/>
      <c r="Y2035" s="14"/>
      <c r="Z2035" s="14"/>
      <c r="AA2035" s="14"/>
      <c r="AB2035" s="14"/>
      <c r="AC2035" s="14"/>
      <c r="AD2035" s="14"/>
      <c r="AE2035" s="14"/>
      <c r="AT2035" s="255" t="s">
        <v>301</v>
      </c>
      <c r="AU2035" s="255" t="s">
        <v>120</v>
      </c>
      <c r="AV2035" s="14" t="s">
        <v>120</v>
      </c>
      <c r="AW2035" s="14" t="s">
        <v>32</v>
      </c>
      <c r="AX2035" s="14" t="s">
        <v>77</v>
      </c>
      <c r="AY2035" s="255" t="s">
        <v>292</v>
      </c>
    </row>
    <row r="2036" s="14" customFormat="1">
      <c r="A2036" s="14"/>
      <c r="B2036" s="245"/>
      <c r="C2036" s="246"/>
      <c r="D2036" s="236" t="s">
        <v>301</v>
      </c>
      <c r="E2036" s="247" t="s">
        <v>1</v>
      </c>
      <c r="F2036" s="248" t="s">
        <v>2303</v>
      </c>
      <c r="G2036" s="246"/>
      <c r="H2036" s="249">
        <v>1</v>
      </c>
      <c r="I2036" s="250"/>
      <c r="J2036" s="246"/>
      <c r="K2036" s="246"/>
      <c r="L2036" s="251"/>
      <c r="M2036" s="252"/>
      <c r="N2036" s="253"/>
      <c r="O2036" s="253"/>
      <c r="P2036" s="253"/>
      <c r="Q2036" s="253"/>
      <c r="R2036" s="253"/>
      <c r="S2036" s="253"/>
      <c r="T2036" s="254"/>
      <c r="U2036" s="14"/>
      <c r="V2036" s="14"/>
      <c r="W2036" s="14"/>
      <c r="X2036" s="14"/>
      <c r="Y2036" s="14"/>
      <c r="Z2036" s="14"/>
      <c r="AA2036" s="14"/>
      <c r="AB2036" s="14"/>
      <c r="AC2036" s="14"/>
      <c r="AD2036" s="14"/>
      <c r="AE2036" s="14"/>
      <c r="AT2036" s="255" t="s">
        <v>301</v>
      </c>
      <c r="AU2036" s="255" t="s">
        <v>120</v>
      </c>
      <c r="AV2036" s="14" t="s">
        <v>120</v>
      </c>
      <c r="AW2036" s="14" t="s">
        <v>32</v>
      </c>
      <c r="AX2036" s="14" t="s">
        <v>77</v>
      </c>
      <c r="AY2036" s="255" t="s">
        <v>292</v>
      </c>
    </row>
    <row r="2037" s="14" customFormat="1">
      <c r="A2037" s="14"/>
      <c r="B2037" s="245"/>
      <c r="C2037" s="246"/>
      <c r="D2037" s="236" t="s">
        <v>301</v>
      </c>
      <c r="E2037" s="247" t="s">
        <v>1</v>
      </c>
      <c r="F2037" s="248" t="s">
        <v>2304</v>
      </c>
      <c r="G2037" s="246"/>
      <c r="H2037" s="249">
        <v>4</v>
      </c>
      <c r="I2037" s="250"/>
      <c r="J2037" s="246"/>
      <c r="K2037" s="246"/>
      <c r="L2037" s="251"/>
      <c r="M2037" s="252"/>
      <c r="N2037" s="253"/>
      <c r="O2037" s="253"/>
      <c r="P2037" s="253"/>
      <c r="Q2037" s="253"/>
      <c r="R2037" s="253"/>
      <c r="S2037" s="253"/>
      <c r="T2037" s="254"/>
      <c r="U2037" s="14"/>
      <c r="V2037" s="14"/>
      <c r="W2037" s="14"/>
      <c r="X2037" s="14"/>
      <c r="Y2037" s="14"/>
      <c r="Z2037" s="14"/>
      <c r="AA2037" s="14"/>
      <c r="AB2037" s="14"/>
      <c r="AC2037" s="14"/>
      <c r="AD2037" s="14"/>
      <c r="AE2037" s="14"/>
      <c r="AT2037" s="255" t="s">
        <v>301</v>
      </c>
      <c r="AU2037" s="255" t="s">
        <v>120</v>
      </c>
      <c r="AV2037" s="14" t="s">
        <v>120</v>
      </c>
      <c r="AW2037" s="14" t="s">
        <v>32</v>
      </c>
      <c r="AX2037" s="14" t="s">
        <v>77</v>
      </c>
      <c r="AY2037" s="255" t="s">
        <v>292</v>
      </c>
    </row>
    <row r="2038" s="14" customFormat="1">
      <c r="A2038" s="14"/>
      <c r="B2038" s="245"/>
      <c r="C2038" s="246"/>
      <c r="D2038" s="236" t="s">
        <v>301</v>
      </c>
      <c r="E2038" s="247" t="s">
        <v>1</v>
      </c>
      <c r="F2038" s="248" t="s">
        <v>2305</v>
      </c>
      <c r="G2038" s="246"/>
      <c r="H2038" s="249">
        <v>5</v>
      </c>
      <c r="I2038" s="250"/>
      <c r="J2038" s="246"/>
      <c r="K2038" s="246"/>
      <c r="L2038" s="251"/>
      <c r="M2038" s="252"/>
      <c r="N2038" s="253"/>
      <c r="O2038" s="253"/>
      <c r="P2038" s="253"/>
      <c r="Q2038" s="253"/>
      <c r="R2038" s="253"/>
      <c r="S2038" s="253"/>
      <c r="T2038" s="254"/>
      <c r="U2038" s="14"/>
      <c r="V2038" s="14"/>
      <c r="W2038" s="14"/>
      <c r="X2038" s="14"/>
      <c r="Y2038" s="14"/>
      <c r="Z2038" s="14"/>
      <c r="AA2038" s="14"/>
      <c r="AB2038" s="14"/>
      <c r="AC2038" s="14"/>
      <c r="AD2038" s="14"/>
      <c r="AE2038" s="14"/>
      <c r="AT2038" s="255" t="s">
        <v>301</v>
      </c>
      <c r="AU2038" s="255" t="s">
        <v>120</v>
      </c>
      <c r="AV2038" s="14" t="s">
        <v>120</v>
      </c>
      <c r="AW2038" s="14" t="s">
        <v>32</v>
      </c>
      <c r="AX2038" s="14" t="s">
        <v>77</v>
      </c>
      <c r="AY2038" s="255" t="s">
        <v>292</v>
      </c>
    </row>
    <row r="2039" s="14" customFormat="1">
      <c r="A2039" s="14"/>
      <c r="B2039" s="245"/>
      <c r="C2039" s="246"/>
      <c r="D2039" s="236" t="s">
        <v>301</v>
      </c>
      <c r="E2039" s="247" t="s">
        <v>1</v>
      </c>
      <c r="F2039" s="248" t="s">
        <v>2306</v>
      </c>
      <c r="G2039" s="246"/>
      <c r="H2039" s="249">
        <v>6</v>
      </c>
      <c r="I2039" s="250"/>
      <c r="J2039" s="246"/>
      <c r="K2039" s="246"/>
      <c r="L2039" s="251"/>
      <c r="M2039" s="252"/>
      <c r="N2039" s="253"/>
      <c r="O2039" s="253"/>
      <c r="P2039" s="253"/>
      <c r="Q2039" s="253"/>
      <c r="R2039" s="253"/>
      <c r="S2039" s="253"/>
      <c r="T2039" s="254"/>
      <c r="U2039" s="14"/>
      <c r="V2039" s="14"/>
      <c r="W2039" s="14"/>
      <c r="X2039" s="14"/>
      <c r="Y2039" s="14"/>
      <c r="Z2039" s="14"/>
      <c r="AA2039" s="14"/>
      <c r="AB2039" s="14"/>
      <c r="AC2039" s="14"/>
      <c r="AD2039" s="14"/>
      <c r="AE2039" s="14"/>
      <c r="AT2039" s="255" t="s">
        <v>301</v>
      </c>
      <c r="AU2039" s="255" t="s">
        <v>120</v>
      </c>
      <c r="AV2039" s="14" t="s">
        <v>120</v>
      </c>
      <c r="AW2039" s="14" t="s">
        <v>32</v>
      </c>
      <c r="AX2039" s="14" t="s">
        <v>77</v>
      </c>
      <c r="AY2039" s="255" t="s">
        <v>292</v>
      </c>
    </row>
    <row r="2040" s="16" customFormat="1">
      <c r="A2040" s="16"/>
      <c r="B2040" s="267"/>
      <c r="C2040" s="268"/>
      <c r="D2040" s="236" t="s">
        <v>301</v>
      </c>
      <c r="E2040" s="269" t="s">
        <v>1</v>
      </c>
      <c r="F2040" s="270" t="s">
        <v>316</v>
      </c>
      <c r="G2040" s="268"/>
      <c r="H2040" s="271">
        <v>45</v>
      </c>
      <c r="I2040" s="272"/>
      <c r="J2040" s="268"/>
      <c r="K2040" s="268"/>
      <c r="L2040" s="273"/>
      <c r="M2040" s="274"/>
      <c r="N2040" s="275"/>
      <c r="O2040" s="275"/>
      <c r="P2040" s="275"/>
      <c r="Q2040" s="275"/>
      <c r="R2040" s="275"/>
      <c r="S2040" s="275"/>
      <c r="T2040" s="276"/>
      <c r="U2040" s="16"/>
      <c r="V2040" s="16"/>
      <c r="W2040" s="16"/>
      <c r="X2040" s="16"/>
      <c r="Y2040" s="16"/>
      <c r="Z2040" s="16"/>
      <c r="AA2040" s="16"/>
      <c r="AB2040" s="16"/>
      <c r="AC2040" s="16"/>
      <c r="AD2040" s="16"/>
      <c r="AE2040" s="16"/>
      <c r="AT2040" s="277" t="s">
        <v>301</v>
      </c>
      <c r="AU2040" s="277" t="s">
        <v>120</v>
      </c>
      <c r="AV2040" s="16" t="s">
        <v>317</v>
      </c>
      <c r="AW2040" s="16" t="s">
        <v>32</v>
      </c>
      <c r="AX2040" s="16" t="s">
        <v>77</v>
      </c>
      <c r="AY2040" s="277" t="s">
        <v>292</v>
      </c>
    </row>
    <row r="2041" s="13" customFormat="1">
      <c r="A2041" s="13"/>
      <c r="B2041" s="234"/>
      <c r="C2041" s="235"/>
      <c r="D2041" s="236" t="s">
        <v>301</v>
      </c>
      <c r="E2041" s="237" t="s">
        <v>1</v>
      </c>
      <c r="F2041" s="238" t="s">
        <v>2235</v>
      </c>
      <c r="G2041" s="235"/>
      <c r="H2041" s="237" t="s">
        <v>1</v>
      </c>
      <c r="I2041" s="239"/>
      <c r="J2041" s="235"/>
      <c r="K2041" s="235"/>
      <c r="L2041" s="240"/>
      <c r="M2041" s="241"/>
      <c r="N2041" s="242"/>
      <c r="O2041" s="242"/>
      <c r="P2041" s="242"/>
      <c r="Q2041" s="242"/>
      <c r="R2041" s="242"/>
      <c r="S2041" s="242"/>
      <c r="T2041" s="243"/>
      <c r="U2041" s="13"/>
      <c r="V2041" s="13"/>
      <c r="W2041" s="13"/>
      <c r="X2041" s="13"/>
      <c r="Y2041" s="13"/>
      <c r="Z2041" s="13"/>
      <c r="AA2041" s="13"/>
      <c r="AB2041" s="13"/>
      <c r="AC2041" s="13"/>
      <c r="AD2041" s="13"/>
      <c r="AE2041" s="13"/>
      <c r="AT2041" s="244" t="s">
        <v>301</v>
      </c>
      <c r="AU2041" s="244" t="s">
        <v>120</v>
      </c>
      <c r="AV2041" s="13" t="s">
        <v>85</v>
      </c>
      <c r="AW2041" s="13" t="s">
        <v>32</v>
      </c>
      <c r="AX2041" s="13" t="s">
        <v>77</v>
      </c>
      <c r="AY2041" s="244" t="s">
        <v>292</v>
      </c>
    </row>
    <row r="2042" s="14" customFormat="1">
      <c r="A2042" s="14"/>
      <c r="B2042" s="245"/>
      <c r="C2042" s="246"/>
      <c r="D2042" s="236" t="s">
        <v>301</v>
      </c>
      <c r="E2042" s="247" t="s">
        <v>1</v>
      </c>
      <c r="F2042" s="248" t="s">
        <v>2236</v>
      </c>
      <c r="G2042" s="246"/>
      <c r="H2042" s="249">
        <v>1</v>
      </c>
      <c r="I2042" s="250"/>
      <c r="J2042" s="246"/>
      <c r="K2042" s="246"/>
      <c r="L2042" s="251"/>
      <c r="M2042" s="252"/>
      <c r="N2042" s="253"/>
      <c r="O2042" s="253"/>
      <c r="P2042" s="253"/>
      <c r="Q2042" s="253"/>
      <c r="R2042" s="253"/>
      <c r="S2042" s="253"/>
      <c r="T2042" s="254"/>
      <c r="U2042" s="14"/>
      <c r="V2042" s="14"/>
      <c r="W2042" s="14"/>
      <c r="X2042" s="14"/>
      <c r="Y2042" s="14"/>
      <c r="Z2042" s="14"/>
      <c r="AA2042" s="14"/>
      <c r="AB2042" s="14"/>
      <c r="AC2042" s="14"/>
      <c r="AD2042" s="14"/>
      <c r="AE2042" s="14"/>
      <c r="AT2042" s="255" t="s">
        <v>301</v>
      </c>
      <c r="AU2042" s="255" t="s">
        <v>120</v>
      </c>
      <c r="AV2042" s="14" t="s">
        <v>120</v>
      </c>
      <c r="AW2042" s="14" t="s">
        <v>32</v>
      </c>
      <c r="AX2042" s="14" t="s">
        <v>77</v>
      </c>
      <c r="AY2042" s="255" t="s">
        <v>292</v>
      </c>
    </row>
    <row r="2043" s="14" customFormat="1">
      <c r="A2043" s="14"/>
      <c r="B2043" s="245"/>
      <c r="C2043" s="246"/>
      <c r="D2043" s="236" t="s">
        <v>301</v>
      </c>
      <c r="E2043" s="247" t="s">
        <v>1</v>
      </c>
      <c r="F2043" s="248" t="s">
        <v>2237</v>
      </c>
      <c r="G2043" s="246"/>
      <c r="H2043" s="249">
        <v>4</v>
      </c>
      <c r="I2043" s="250"/>
      <c r="J2043" s="246"/>
      <c r="K2043" s="246"/>
      <c r="L2043" s="251"/>
      <c r="M2043" s="252"/>
      <c r="N2043" s="253"/>
      <c r="O2043" s="253"/>
      <c r="P2043" s="253"/>
      <c r="Q2043" s="253"/>
      <c r="R2043" s="253"/>
      <c r="S2043" s="253"/>
      <c r="T2043" s="254"/>
      <c r="U2043" s="14"/>
      <c r="V2043" s="14"/>
      <c r="W2043" s="14"/>
      <c r="X2043" s="14"/>
      <c r="Y2043" s="14"/>
      <c r="Z2043" s="14"/>
      <c r="AA2043" s="14"/>
      <c r="AB2043" s="14"/>
      <c r="AC2043" s="14"/>
      <c r="AD2043" s="14"/>
      <c r="AE2043" s="14"/>
      <c r="AT2043" s="255" t="s">
        <v>301</v>
      </c>
      <c r="AU2043" s="255" t="s">
        <v>120</v>
      </c>
      <c r="AV2043" s="14" t="s">
        <v>120</v>
      </c>
      <c r="AW2043" s="14" t="s">
        <v>32</v>
      </c>
      <c r="AX2043" s="14" t="s">
        <v>77</v>
      </c>
      <c r="AY2043" s="255" t="s">
        <v>292</v>
      </c>
    </row>
    <row r="2044" s="14" customFormat="1">
      <c r="A2044" s="14"/>
      <c r="B2044" s="245"/>
      <c r="C2044" s="246"/>
      <c r="D2044" s="236" t="s">
        <v>301</v>
      </c>
      <c r="E2044" s="247" t="s">
        <v>1</v>
      </c>
      <c r="F2044" s="248" t="s">
        <v>2238</v>
      </c>
      <c r="G2044" s="246"/>
      <c r="H2044" s="249">
        <v>3</v>
      </c>
      <c r="I2044" s="250"/>
      <c r="J2044" s="246"/>
      <c r="K2044" s="246"/>
      <c r="L2044" s="251"/>
      <c r="M2044" s="252"/>
      <c r="N2044" s="253"/>
      <c r="O2044" s="253"/>
      <c r="P2044" s="253"/>
      <c r="Q2044" s="253"/>
      <c r="R2044" s="253"/>
      <c r="S2044" s="253"/>
      <c r="T2044" s="254"/>
      <c r="U2044" s="14"/>
      <c r="V2044" s="14"/>
      <c r="W2044" s="14"/>
      <c r="X2044" s="14"/>
      <c r="Y2044" s="14"/>
      <c r="Z2044" s="14"/>
      <c r="AA2044" s="14"/>
      <c r="AB2044" s="14"/>
      <c r="AC2044" s="14"/>
      <c r="AD2044" s="14"/>
      <c r="AE2044" s="14"/>
      <c r="AT2044" s="255" t="s">
        <v>301</v>
      </c>
      <c r="AU2044" s="255" t="s">
        <v>120</v>
      </c>
      <c r="AV2044" s="14" t="s">
        <v>120</v>
      </c>
      <c r="AW2044" s="14" t="s">
        <v>32</v>
      </c>
      <c r="AX2044" s="14" t="s">
        <v>77</v>
      </c>
      <c r="AY2044" s="255" t="s">
        <v>292</v>
      </c>
    </row>
    <row r="2045" s="16" customFormat="1">
      <c r="A2045" s="16"/>
      <c r="B2045" s="267"/>
      <c r="C2045" s="268"/>
      <c r="D2045" s="236" t="s">
        <v>301</v>
      </c>
      <c r="E2045" s="269" t="s">
        <v>1</v>
      </c>
      <c r="F2045" s="270" t="s">
        <v>316</v>
      </c>
      <c r="G2045" s="268"/>
      <c r="H2045" s="271">
        <v>8</v>
      </c>
      <c r="I2045" s="272"/>
      <c r="J2045" s="268"/>
      <c r="K2045" s="268"/>
      <c r="L2045" s="273"/>
      <c r="M2045" s="274"/>
      <c r="N2045" s="275"/>
      <c r="O2045" s="275"/>
      <c r="P2045" s="275"/>
      <c r="Q2045" s="275"/>
      <c r="R2045" s="275"/>
      <c r="S2045" s="275"/>
      <c r="T2045" s="276"/>
      <c r="U2045" s="16"/>
      <c r="V2045" s="16"/>
      <c r="W2045" s="16"/>
      <c r="X2045" s="16"/>
      <c r="Y2045" s="16"/>
      <c r="Z2045" s="16"/>
      <c r="AA2045" s="16"/>
      <c r="AB2045" s="16"/>
      <c r="AC2045" s="16"/>
      <c r="AD2045" s="16"/>
      <c r="AE2045" s="16"/>
      <c r="AT2045" s="277" t="s">
        <v>301</v>
      </c>
      <c r="AU2045" s="277" t="s">
        <v>120</v>
      </c>
      <c r="AV2045" s="16" t="s">
        <v>317</v>
      </c>
      <c r="AW2045" s="16" t="s">
        <v>32</v>
      </c>
      <c r="AX2045" s="16" t="s">
        <v>77</v>
      </c>
      <c r="AY2045" s="277" t="s">
        <v>292</v>
      </c>
    </row>
    <row r="2046" s="13" customFormat="1">
      <c r="A2046" s="13"/>
      <c r="B2046" s="234"/>
      <c r="C2046" s="235"/>
      <c r="D2046" s="236" t="s">
        <v>301</v>
      </c>
      <c r="E2046" s="237" t="s">
        <v>1</v>
      </c>
      <c r="F2046" s="238" t="s">
        <v>2239</v>
      </c>
      <c r="G2046" s="235"/>
      <c r="H2046" s="237" t="s">
        <v>1</v>
      </c>
      <c r="I2046" s="239"/>
      <c r="J2046" s="235"/>
      <c r="K2046" s="235"/>
      <c r="L2046" s="240"/>
      <c r="M2046" s="241"/>
      <c r="N2046" s="242"/>
      <c r="O2046" s="242"/>
      <c r="P2046" s="242"/>
      <c r="Q2046" s="242"/>
      <c r="R2046" s="242"/>
      <c r="S2046" s="242"/>
      <c r="T2046" s="243"/>
      <c r="U2046" s="13"/>
      <c r="V2046" s="13"/>
      <c r="W2046" s="13"/>
      <c r="X2046" s="13"/>
      <c r="Y2046" s="13"/>
      <c r="Z2046" s="13"/>
      <c r="AA2046" s="13"/>
      <c r="AB2046" s="13"/>
      <c r="AC2046" s="13"/>
      <c r="AD2046" s="13"/>
      <c r="AE2046" s="13"/>
      <c r="AT2046" s="244" t="s">
        <v>301</v>
      </c>
      <c r="AU2046" s="244" t="s">
        <v>120</v>
      </c>
      <c r="AV2046" s="13" t="s">
        <v>85</v>
      </c>
      <c r="AW2046" s="13" t="s">
        <v>32</v>
      </c>
      <c r="AX2046" s="13" t="s">
        <v>77</v>
      </c>
      <c r="AY2046" s="244" t="s">
        <v>292</v>
      </c>
    </row>
    <row r="2047" s="14" customFormat="1">
      <c r="A2047" s="14"/>
      <c r="B2047" s="245"/>
      <c r="C2047" s="246"/>
      <c r="D2047" s="236" t="s">
        <v>301</v>
      </c>
      <c r="E2047" s="247" t="s">
        <v>1</v>
      </c>
      <c r="F2047" s="248" t="s">
        <v>2240</v>
      </c>
      <c r="G2047" s="246"/>
      <c r="H2047" s="249">
        <v>1</v>
      </c>
      <c r="I2047" s="250"/>
      <c r="J2047" s="246"/>
      <c r="K2047" s="246"/>
      <c r="L2047" s="251"/>
      <c r="M2047" s="252"/>
      <c r="N2047" s="253"/>
      <c r="O2047" s="253"/>
      <c r="P2047" s="253"/>
      <c r="Q2047" s="253"/>
      <c r="R2047" s="253"/>
      <c r="S2047" s="253"/>
      <c r="T2047" s="254"/>
      <c r="U2047" s="14"/>
      <c r="V2047" s="14"/>
      <c r="W2047" s="14"/>
      <c r="X2047" s="14"/>
      <c r="Y2047" s="14"/>
      <c r="Z2047" s="14"/>
      <c r="AA2047" s="14"/>
      <c r="AB2047" s="14"/>
      <c r="AC2047" s="14"/>
      <c r="AD2047" s="14"/>
      <c r="AE2047" s="14"/>
      <c r="AT2047" s="255" t="s">
        <v>301</v>
      </c>
      <c r="AU2047" s="255" t="s">
        <v>120</v>
      </c>
      <c r="AV2047" s="14" t="s">
        <v>120</v>
      </c>
      <c r="AW2047" s="14" t="s">
        <v>32</v>
      </c>
      <c r="AX2047" s="14" t="s">
        <v>77</v>
      </c>
      <c r="AY2047" s="255" t="s">
        <v>292</v>
      </c>
    </row>
    <row r="2048" s="14" customFormat="1">
      <c r="A2048" s="14"/>
      <c r="B2048" s="245"/>
      <c r="C2048" s="246"/>
      <c r="D2048" s="236" t="s">
        <v>301</v>
      </c>
      <c r="E2048" s="247" t="s">
        <v>1</v>
      </c>
      <c r="F2048" s="248" t="s">
        <v>2241</v>
      </c>
      <c r="G2048" s="246"/>
      <c r="H2048" s="249">
        <v>1</v>
      </c>
      <c r="I2048" s="250"/>
      <c r="J2048" s="246"/>
      <c r="K2048" s="246"/>
      <c r="L2048" s="251"/>
      <c r="M2048" s="252"/>
      <c r="N2048" s="253"/>
      <c r="O2048" s="253"/>
      <c r="P2048" s="253"/>
      <c r="Q2048" s="253"/>
      <c r="R2048" s="253"/>
      <c r="S2048" s="253"/>
      <c r="T2048" s="254"/>
      <c r="U2048" s="14"/>
      <c r="V2048" s="14"/>
      <c r="W2048" s="14"/>
      <c r="X2048" s="14"/>
      <c r="Y2048" s="14"/>
      <c r="Z2048" s="14"/>
      <c r="AA2048" s="14"/>
      <c r="AB2048" s="14"/>
      <c r="AC2048" s="14"/>
      <c r="AD2048" s="14"/>
      <c r="AE2048" s="14"/>
      <c r="AT2048" s="255" t="s">
        <v>301</v>
      </c>
      <c r="AU2048" s="255" t="s">
        <v>120</v>
      </c>
      <c r="AV2048" s="14" t="s">
        <v>120</v>
      </c>
      <c r="AW2048" s="14" t="s">
        <v>32</v>
      </c>
      <c r="AX2048" s="14" t="s">
        <v>77</v>
      </c>
      <c r="AY2048" s="255" t="s">
        <v>292</v>
      </c>
    </row>
    <row r="2049" s="14" customFormat="1">
      <c r="A2049" s="14"/>
      <c r="B2049" s="245"/>
      <c r="C2049" s="246"/>
      <c r="D2049" s="236" t="s">
        <v>301</v>
      </c>
      <c r="E2049" s="247" t="s">
        <v>1</v>
      </c>
      <c r="F2049" s="248" t="s">
        <v>2242</v>
      </c>
      <c r="G2049" s="246"/>
      <c r="H2049" s="249">
        <v>1</v>
      </c>
      <c r="I2049" s="250"/>
      <c r="J2049" s="246"/>
      <c r="K2049" s="246"/>
      <c r="L2049" s="251"/>
      <c r="M2049" s="252"/>
      <c r="N2049" s="253"/>
      <c r="O2049" s="253"/>
      <c r="P2049" s="253"/>
      <c r="Q2049" s="253"/>
      <c r="R2049" s="253"/>
      <c r="S2049" s="253"/>
      <c r="T2049" s="254"/>
      <c r="U2049" s="14"/>
      <c r="V2049" s="14"/>
      <c r="W2049" s="14"/>
      <c r="X2049" s="14"/>
      <c r="Y2049" s="14"/>
      <c r="Z2049" s="14"/>
      <c r="AA2049" s="14"/>
      <c r="AB2049" s="14"/>
      <c r="AC2049" s="14"/>
      <c r="AD2049" s="14"/>
      <c r="AE2049" s="14"/>
      <c r="AT2049" s="255" t="s">
        <v>301</v>
      </c>
      <c r="AU2049" s="255" t="s">
        <v>120</v>
      </c>
      <c r="AV2049" s="14" t="s">
        <v>120</v>
      </c>
      <c r="AW2049" s="14" t="s">
        <v>32</v>
      </c>
      <c r="AX2049" s="14" t="s">
        <v>77</v>
      </c>
      <c r="AY2049" s="255" t="s">
        <v>292</v>
      </c>
    </row>
    <row r="2050" s="16" customFormat="1">
      <c r="A2050" s="16"/>
      <c r="B2050" s="267"/>
      <c r="C2050" s="268"/>
      <c r="D2050" s="236" t="s">
        <v>301</v>
      </c>
      <c r="E2050" s="269" t="s">
        <v>1</v>
      </c>
      <c r="F2050" s="270" t="s">
        <v>316</v>
      </c>
      <c r="G2050" s="268"/>
      <c r="H2050" s="271">
        <v>3</v>
      </c>
      <c r="I2050" s="272"/>
      <c r="J2050" s="268"/>
      <c r="K2050" s="268"/>
      <c r="L2050" s="273"/>
      <c r="M2050" s="274"/>
      <c r="N2050" s="275"/>
      <c r="O2050" s="275"/>
      <c r="P2050" s="275"/>
      <c r="Q2050" s="275"/>
      <c r="R2050" s="275"/>
      <c r="S2050" s="275"/>
      <c r="T2050" s="276"/>
      <c r="U2050" s="16"/>
      <c r="V2050" s="16"/>
      <c r="W2050" s="16"/>
      <c r="X2050" s="16"/>
      <c r="Y2050" s="16"/>
      <c r="Z2050" s="16"/>
      <c r="AA2050" s="16"/>
      <c r="AB2050" s="16"/>
      <c r="AC2050" s="16"/>
      <c r="AD2050" s="16"/>
      <c r="AE2050" s="16"/>
      <c r="AT2050" s="277" t="s">
        <v>301</v>
      </c>
      <c r="AU2050" s="277" t="s">
        <v>120</v>
      </c>
      <c r="AV2050" s="16" t="s">
        <v>317</v>
      </c>
      <c r="AW2050" s="16" t="s">
        <v>32</v>
      </c>
      <c r="AX2050" s="16" t="s">
        <v>77</v>
      </c>
      <c r="AY2050" s="277" t="s">
        <v>292</v>
      </c>
    </row>
    <row r="2051" s="13" customFormat="1">
      <c r="A2051" s="13"/>
      <c r="B2051" s="234"/>
      <c r="C2051" s="235"/>
      <c r="D2051" s="236" t="s">
        <v>301</v>
      </c>
      <c r="E2051" s="237" t="s">
        <v>1</v>
      </c>
      <c r="F2051" s="238" t="s">
        <v>2333</v>
      </c>
      <c r="G2051" s="235"/>
      <c r="H2051" s="237" t="s">
        <v>1</v>
      </c>
      <c r="I2051" s="239"/>
      <c r="J2051" s="235"/>
      <c r="K2051" s="235"/>
      <c r="L2051" s="240"/>
      <c r="M2051" s="241"/>
      <c r="N2051" s="242"/>
      <c r="O2051" s="242"/>
      <c r="P2051" s="242"/>
      <c r="Q2051" s="242"/>
      <c r="R2051" s="242"/>
      <c r="S2051" s="242"/>
      <c r="T2051" s="243"/>
      <c r="U2051" s="13"/>
      <c r="V2051" s="13"/>
      <c r="W2051" s="13"/>
      <c r="X2051" s="13"/>
      <c r="Y2051" s="13"/>
      <c r="Z2051" s="13"/>
      <c r="AA2051" s="13"/>
      <c r="AB2051" s="13"/>
      <c r="AC2051" s="13"/>
      <c r="AD2051" s="13"/>
      <c r="AE2051" s="13"/>
      <c r="AT2051" s="244" t="s">
        <v>301</v>
      </c>
      <c r="AU2051" s="244" t="s">
        <v>120</v>
      </c>
      <c r="AV2051" s="13" t="s">
        <v>85</v>
      </c>
      <c r="AW2051" s="13" t="s">
        <v>32</v>
      </c>
      <c r="AX2051" s="13" t="s">
        <v>77</v>
      </c>
      <c r="AY2051" s="244" t="s">
        <v>292</v>
      </c>
    </row>
    <row r="2052" s="14" customFormat="1">
      <c r="A2052" s="14"/>
      <c r="B2052" s="245"/>
      <c r="C2052" s="246"/>
      <c r="D2052" s="236" t="s">
        <v>301</v>
      </c>
      <c r="E2052" s="247" t="s">
        <v>1</v>
      </c>
      <c r="F2052" s="248" t="s">
        <v>2308</v>
      </c>
      <c r="G2052" s="246"/>
      <c r="H2052" s="249">
        <v>1</v>
      </c>
      <c r="I2052" s="250"/>
      <c r="J2052" s="246"/>
      <c r="K2052" s="246"/>
      <c r="L2052" s="251"/>
      <c r="M2052" s="252"/>
      <c r="N2052" s="253"/>
      <c r="O2052" s="253"/>
      <c r="P2052" s="253"/>
      <c r="Q2052" s="253"/>
      <c r="R2052" s="253"/>
      <c r="S2052" s="253"/>
      <c r="T2052" s="254"/>
      <c r="U2052" s="14"/>
      <c r="V2052" s="14"/>
      <c r="W2052" s="14"/>
      <c r="X2052" s="14"/>
      <c r="Y2052" s="14"/>
      <c r="Z2052" s="14"/>
      <c r="AA2052" s="14"/>
      <c r="AB2052" s="14"/>
      <c r="AC2052" s="14"/>
      <c r="AD2052" s="14"/>
      <c r="AE2052" s="14"/>
      <c r="AT2052" s="255" t="s">
        <v>301</v>
      </c>
      <c r="AU2052" s="255" t="s">
        <v>120</v>
      </c>
      <c r="AV2052" s="14" t="s">
        <v>120</v>
      </c>
      <c r="AW2052" s="14" t="s">
        <v>32</v>
      </c>
      <c r="AX2052" s="14" t="s">
        <v>77</v>
      </c>
      <c r="AY2052" s="255" t="s">
        <v>292</v>
      </c>
    </row>
    <row r="2053" s="16" customFormat="1">
      <c r="A2053" s="16"/>
      <c r="B2053" s="267"/>
      <c r="C2053" s="268"/>
      <c r="D2053" s="236" t="s">
        <v>301</v>
      </c>
      <c r="E2053" s="269" t="s">
        <v>1</v>
      </c>
      <c r="F2053" s="270" t="s">
        <v>316</v>
      </c>
      <c r="G2053" s="268"/>
      <c r="H2053" s="271">
        <v>1</v>
      </c>
      <c r="I2053" s="272"/>
      <c r="J2053" s="268"/>
      <c r="K2053" s="268"/>
      <c r="L2053" s="273"/>
      <c r="M2053" s="274"/>
      <c r="N2053" s="275"/>
      <c r="O2053" s="275"/>
      <c r="P2053" s="275"/>
      <c r="Q2053" s="275"/>
      <c r="R2053" s="275"/>
      <c r="S2053" s="275"/>
      <c r="T2053" s="276"/>
      <c r="U2053" s="16"/>
      <c r="V2053" s="16"/>
      <c r="W2053" s="16"/>
      <c r="X2053" s="16"/>
      <c r="Y2053" s="16"/>
      <c r="Z2053" s="16"/>
      <c r="AA2053" s="16"/>
      <c r="AB2053" s="16"/>
      <c r="AC2053" s="16"/>
      <c r="AD2053" s="16"/>
      <c r="AE2053" s="16"/>
      <c r="AT2053" s="277" t="s">
        <v>301</v>
      </c>
      <c r="AU2053" s="277" t="s">
        <v>120</v>
      </c>
      <c r="AV2053" s="16" t="s">
        <v>317</v>
      </c>
      <c r="AW2053" s="16" t="s">
        <v>32</v>
      </c>
      <c r="AX2053" s="16" t="s">
        <v>77</v>
      </c>
      <c r="AY2053" s="277" t="s">
        <v>292</v>
      </c>
    </row>
    <row r="2054" s="13" customFormat="1">
      <c r="A2054" s="13"/>
      <c r="B2054" s="234"/>
      <c r="C2054" s="235"/>
      <c r="D2054" s="236" t="s">
        <v>301</v>
      </c>
      <c r="E2054" s="237" t="s">
        <v>1</v>
      </c>
      <c r="F2054" s="238" t="s">
        <v>2243</v>
      </c>
      <c r="G2054" s="235"/>
      <c r="H2054" s="237" t="s">
        <v>1</v>
      </c>
      <c r="I2054" s="239"/>
      <c r="J2054" s="235"/>
      <c r="K2054" s="235"/>
      <c r="L2054" s="240"/>
      <c r="M2054" s="241"/>
      <c r="N2054" s="242"/>
      <c r="O2054" s="242"/>
      <c r="P2054" s="242"/>
      <c r="Q2054" s="242"/>
      <c r="R2054" s="242"/>
      <c r="S2054" s="242"/>
      <c r="T2054" s="243"/>
      <c r="U2054" s="13"/>
      <c r="V2054" s="13"/>
      <c r="W2054" s="13"/>
      <c r="X2054" s="13"/>
      <c r="Y2054" s="13"/>
      <c r="Z2054" s="13"/>
      <c r="AA2054" s="13"/>
      <c r="AB2054" s="13"/>
      <c r="AC2054" s="13"/>
      <c r="AD2054" s="13"/>
      <c r="AE2054" s="13"/>
      <c r="AT2054" s="244" t="s">
        <v>301</v>
      </c>
      <c r="AU2054" s="244" t="s">
        <v>120</v>
      </c>
      <c r="AV2054" s="13" t="s">
        <v>85</v>
      </c>
      <c r="AW2054" s="13" t="s">
        <v>32</v>
      </c>
      <c r="AX2054" s="13" t="s">
        <v>77</v>
      </c>
      <c r="AY2054" s="244" t="s">
        <v>292</v>
      </c>
    </row>
    <row r="2055" s="14" customFormat="1">
      <c r="A2055" s="14"/>
      <c r="B2055" s="245"/>
      <c r="C2055" s="246"/>
      <c r="D2055" s="236" t="s">
        <v>301</v>
      </c>
      <c r="E2055" s="247" t="s">
        <v>1</v>
      </c>
      <c r="F2055" s="248" t="s">
        <v>2244</v>
      </c>
      <c r="G2055" s="246"/>
      <c r="H2055" s="249">
        <v>1</v>
      </c>
      <c r="I2055" s="250"/>
      <c r="J2055" s="246"/>
      <c r="K2055" s="246"/>
      <c r="L2055" s="251"/>
      <c r="M2055" s="252"/>
      <c r="N2055" s="253"/>
      <c r="O2055" s="253"/>
      <c r="P2055" s="253"/>
      <c r="Q2055" s="253"/>
      <c r="R2055" s="253"/>
      <c r="S2055" s="253"/>
      <c r="T2055" s="254"/>
      <c r="U2055" s="14"/>
      <c r="V2055" s="14"/>
      <c r="W2055" s="14"/>
      <c r="X2055" s="14"/>
      <c r="Y2055" s="14"/>
      <c r="Z2055" s="14"/>
      <c r="AA2055" s="14"/>
      <c r="AB2055" s="14"/>
      <c r="AC2055" s="14"/>
      <c r="AD2055" s="14"/>
      <c r="AE2055" s="14"/>
      <c r="AT2055" s="255" t="s">
        <v>301</v>
      </c>
      <c r="AU2055" s="255" t="s">
        <v>120</v>
      </c>
      <c r="AV2055" s="14" t="s">
        <v>120</v>
      </c>
      <c r="AW2055" s="14" t="s">
        <v>32</v>
      </c>
      <c r="AX2055" s="14" t="s">
        <v>77</v>
      </c>
      <c r="AY2055" s="255" t="s">
        <v>292</v>
      </c>
    </row>
    <row r="2056" s="14" customFormat="1">
      <c r="A2056" s="14"/>
      <c r="B2056" s="245"/>
      <c r="C2056" s="246"/>
      <c r="D2056" s="236" t="s">
        <v>301</v>
      </c>
      <c r="E2056" s="247" t="s">
        <v>1</v>
      </c>
      <c r="F2056" s="248" t="s">
        <v>2245</v>
      </c>
      <c r="G2056" s="246"/>
      <c r="H2056" s="249">
        <v>1</v>
      </c>
      <c r="I2056" s="250"/>
      <c r="J2056" s="246"/>
      <c r="K2056" s="246"/>
      <c r="L2056" s="251"/>
      <c r="M2056" s="252"/>
      <c r="N2056" s="253"/>
      <c r="O2056" s="253"/>
      <c r="P2056" s="253"/>
      <c r="Q2056" s="253"/>
      <c r="R2056" s="253"/>
      <c r="S2056" s="253"/>
      <c r="T2056" s="254"/>
      <c r="U2056" s="14"/>
      <c r="V2056" s="14"/>
      <c r="W2056" s="14"/>
      <c r="X2056" s="14"/>
      <c r="Y2056" s="14"/>
      <c r="Z2056" s="14"/>
      <c r="AA2056" s="14"/>
      <c r="AB2056" s="14"/>
      <c r="AC2056" s="14"/>
      <c r="AD2056" s="14"/>
      <c r="AE2056" s="14"/>
      <c r="AT2056" s="255" t="s">
        <v>301</v>
      </c>
      <c r="AU2056" s="255" t="s">
        <v>120</v>
      </c>
      <c r="AV2056" s="14" t="s">
        <v>120</v>
      </c>
      <c r="AW2056" s="14" t="s">
        <v>32</v>
      </c>
      <c r="AX2056" s="14" t="s">
        <v>77</v>
      </c>
      <c r="AY2056" s="255" t="s">
        <v>292</v>
      </c>
    </row>
    <row r="2057" s="14" customFormat="1">
      <c r="A2057" s="14"/>
      <c r="B2057" s="245"/>
      <c r="C2057" s="246"/>
      <c r="D2057" s="236" t="s">
        <v>301</v>
      </c>
      <c r="E2057" s="247" t="s">
        <v>1</v>
      </c>
      <c r="F2057" s="248" t="s">
        <v>2246</v>
      </c>
      <c r="G2057" s="246"/>
      <c r="H2057" s="249">
        <v>1</v>
      </c>
      <c r="I2057" s="250"/>
      <c r="J2057" s="246"/>
      <c r="K2057" s="246"/>
      <c r="L2057" s="251"/>
      <c r="M2057" s="252"/>
      <c r="N2057" s="253"/>
      <c r="O2057" s="253"/>
      <c r="P2057" s="253"/>
      <c r="Q2057" s="253"/>
      <c r="R2057" s="253"/>
      <c r="S2057" s="253"/>
      <c r="T2057" s="254"/>
      <c r="U2057" s="14"/>
      <c r="V2057" s="14"/>
      <c r="W2057" s="14"/>
      <c r="X2057" s="14"/>
      <c r="Y2057" s="14"/>
      <c r="Z2057" s="14"/>
      <c r="AA2057" s="14"/>
      <c r="AB2057" s="14"/>
      <c r="AC2057" s="14"/>
      <c r="AD2057" s="14"/>
      <c r="AE2057" s="14"/>
      <c r="AT2057" s="255" t="s">
        <v>301</v>
      </c>
      <c r="AU2057" s="255" t="s">
        <v>120</v>
      </c>
      <c r="AV2057" s="14" t="s">
        <v>120</v>
      </c>
      <c r="AW2057" s="14" t="s">
        <v>32</v>
      </c>
      <c r="AX2057" s="14" t="s">
        <v>77</v>
      </c>
      <c r="AY2057" s="255" t="s">
        <v>292</v>
      </c>
    </row>
    <row r="2058" s="14" customFormat="1">
      <c r="A2058" s="14"/>
      <c r="B2058" s="245"/>
      <c r="C2058" s="246"/>
      <c r="D2058" s="236" t="s">
        <v>301</v>
      </c>
      <c r="E2058" s="247" t="s">
        <v>1</v>
      </c>
      <c r="F2058" s="248" t="s">
        <v>2247</v>
      </c>
      <c r="G2058" s="246"/>
      <c r="H2058" s="249">
        <v>1</v>
      </c>
      <c r="I2058" s="250"/>
      <c r="J2058" s="246"/>
      <c r="K2058" s="246"/>
      <c r="L2058" s="251"/>
      <c r="M2058" s="252"/>
      <c r="N2058" s="253"/>
      <c r="O2058" s="253"/>
      <c r="P2058" s="253"/>
      <c r="Q2058" s="253"/>
      <c r="R2058" s="253"/>
      <c r="S2058" s="253"/>
      <c r="T2058" s="254"/>
      <c r="U2058" s="14"/>
      <c r="V2058" s="14"/>
      <c r="W2058" s="14"/>
      <c r="X2058" s="14"/>
      <c r="Y2058" s="14"/>
      <c r="Z2058" s="14"/>
      <c r="AA2058" s="14"/>
      <c r="AB2058" s="14"/>
      <c r="AC2058" s="14"/>
      <c r="AD2058" s="14"/>
      <c r="AE2058" s="14"/>
      <c r="AT2058" s="255" t="s">
        <v>301</v>
      </c>
      <c r="AU2058" s="255" t="s">
        <v>120</v>
      </c>
      <c r="AV2058" s="14" t="s">
        <v>120</v>
      </c>
      <c r="AW2058" s="14" t="s">
        <v>32</v>
      </c>
      <c r="AX2058" s="14" t="s">
        <v>77</v>
      </c>
      <c r="AY2058" s="255" t="s">
        <v>292</v>
      </c>
    </row>
    <row r="2059" s="16" customFormat="1">
      <c r="A2059" s="16"/>
      <c r="B2059" s="267"/>
      <c r="C2059" s="268"/>
      <c r="D2059" s="236" t="s">
        <v>301</v>
      </c>
      <c r="E2059" s="269" t="s">
        <v>1</v>
      </c>
      <c r="F2059" s="270" t="s">
        <v>316</v>
      </c>
      <c r="G2059" s="268"/>
      <c r="H2059" s="271">
        <v>4</v>
      </c>
      <c r="I2059" s="272"/>
      <c r="J2059" s="268"/>
      <c r="K2059" s="268"/>
      <c r="L2059" s="273"/>
      <c r="M2059" s="274"/>
      <c r="N2059" s="275"/>
      <c r="O2059" s="275"/>
      <c r="P2059" s="275"/>
      <c r="Q2059" s="275"/>
      <c r="R2059" s="275"/>
      <c r="S2059" s="275"/>
      <c r="T2059" s="276"/>
      <c r="U2059" s="16"/>
      <c r="V2059" s="16"/>
      <c r="W2059" s="16"/>
      <c r="X2059" s="16"/>
      <c r="Y2059" s="16"/>
      <c r="Z2059" s="16"/>
      <c r="AA2059" s="16"/>
      <c r="AB2059" s="16"/>
      <c r="AC2059" s="16"/>
      <c r="AD2059" s="16"/>
      <c r="AE2059" s="16"/>
      <c r="AT2059" s="277" t="s">
        <v>301</v>
      </c>
      <c r="AU2059" s="277" t="s">
        <v>120</v>
      </c>
      <c r="AV2059" s="16" t="s">
        <v>317</v>
      </c>
      <c r="AW2059" s="16" t="s">
        <v>32</v>
      </c>
      <c r="AX2059" s="16" t="s">
        <v>77</v>
      </c>
      <c r="AY2059" s="277" t="s">
        <v>292</v>
      </c>
    </row>
    <row r="2060" s="13" customFormat="1">
      <c r="A2060" s="13"/>
      <c r="B2060" s="234"/>
      <c r="C2060" s="235"/>
      <c r="D2060" s="236" t="s">
        <v>301</v>
      </c>
      <c r="E2060" s="237" t="s">
        <v>1</v>
      </c>
      <c r="F2060" s="238" t="s">
        <v>2248</v>
      </c>
      <c r="G2060" s="235"/>
      <c r="H2060" s="237" t="s">
        <v>1</v>
      </c>
      <c r="I2060" s="239"/>
      <c r="J2060" s="235"/>
      <c r="K2060" s="235"/>
      <c r="L2060" s="240"/>
      <c r="M2060" s="241"/>
      <c r="N2060" s="242"/>
      <c r="O2060" s="242"/>
      <c r="P2060" s="242"/>
      <c r="Q2060" s="242"/>
      <c r="R2060" s="242"/>
      <c r="S2060" s="242"/>
      <c r="T2060" s="243"/>
      <c r="U2060" s="13"/>
      <c r="V2060" s="13"/>
      <c r="W2060" s="13"/>
      <c r="X2060" s="13"/>
      <c r="Y2060" s="13"/>
      <c r="Z2060" s="13"/>
      <c r="AA2060" s="13"/>
      <c r="AB2060" s="13"/>
      <c r="AC2060" s="13"/>
      <c r="AD2060" s="13"/>
      <c r="AE2060" s="13"/>
      <c r="AT2060" s="244" t="s">
        <v>301</v>
      </c>
      <c r="AU2060" s="244" t="s">
        <v>120</v>
      </c>
      <c r="AV2060" s="13" t="s">
        <v>85</v>
      </c>
      <c r="AW2060" s="13" t="s">
        <v>32</v>
      </c>
      <c r="AX2060" s="13" t="s">
        <v>77</v>
      </c>
      <c r="AY2060" s="244" t="s">
        <v>292</v>
      </c>
    </row>
    <row r="2061" s="14" customFormat="1">
      <c r="A2061" s="14"/>
      <c r="B2061" s="245"/>
      <c r="C2061" s="246"/>
      <c r="D2061" s="236" t="s">
        <v>301</v>
      </c>
      <c r="E2061" s="247" t="s">
        <v>1</v>
      </c>
      <c r="F2061" s="248" t="s">
        <v>2249</v>
      </c>
      <c r="G2061" s="246"/>
      <c r="H2061" s="249">
        <v>1</v>
      </c>
      <c r="I2061" s="250"/>
      <c r="J2061" s="246"/>
      <c r="K2061" s="246"/>
      <c r="L2061" s="251"/>
      <c r="M2061" s="252"/>
      <c r="N2061" s="253"/>
      <c r="O2061" s="253"/>
      <c r="P2061" s="253"/>
      <c r="Q2061" s="253"/>
      <c r="R2061" s="253"/>
      <c r="S2061" s="253"/>
      <c r="T2061" s="254"/>
      <c r="U2061" s="14"/>
      <c r="V2061" s="14"/>
      <c r="W2061" s="14"/>
      <c r="X2061" s="14"/>
      <c r="Y2061" s="14"/>
      <c r="Z2061" s="14"/>
      <c r="AA2061" s="14"/>
      <c r="AB2061" s="14"/>
      <c r="AC2061" s="14"/>
      <c r="AD2061" s="14"/>
      <c r="AE2061" s="14"/>
      <c r="AT2061" s="255" t="s">
        <v>301</v>
      </c>
      <c r="AU2061" s="255" t="s">
        <v>120</v>
      </c>
      <c r="AV2061" s="14" t="s">
        <v>120</v>
      </c>
      <c r="AW2061" s="14" t="s">
        <v>32</v>
      </c>
      <c r="AX2061" s="14" t="s">
        <v>77</v>
      </c>
      <c r="AY2061" s="255" t="s">
        <v>292</v>
      </c>
    </row>
    <row r="2062" s="16" customFormat="1">
      <c r="A2062" s="16"/>
      <c r="B2062" s="267"/>
      <c r="C2062" s="268"/>
      <c r="D2062" s="236" t="s">
        <v>301</v>
      </c>
      <c r="E2062" s="269" t="s">
        <v>1</v>
      </c>
      <c r="F2062" s="270" t="s">
        <v>316</v>
      </c>
      <c r="G2062" s="268"/>
      <c r="H2062" s="271">
        <v>1</v>
      </c>
      <c r="I2062" s="272"/>
      <c r="J2062" s="268"/>
      <c r="K2062" s="268"/>
      <c r="L2062" s="273"/>
      <c r="M2062" s="274"/>
      <c r="N2062" s="275"/>
      <c r="O2062" s="275"/>
      <c r="P2062" s="275"/>
      <c r="Q2062" s="275"/>
      <c r="R2062" s="275"/>
      <c r="S2062" s="275"/>
      <c r="T2062" s="276"/>
      <c r="U2062" s="16"/>
      <c r="V2062" s="16"/>
      <c r="W2062" s="16"/>
      <c r="X2062" s="16"/>
      <c r="Y2062" s="16"/>
      <c r="Z2062" s="16"/>
      <c r="AA2062" s="16"/>
      <c r="AB2062" s="16"/>
      <c r="AC2062" s="16"/>
      <c r="AD2062" s="16"/>
      <c r="AE2062" s="16"/>
      <c r="AT2062" s="277" t="s">
        <v>301</v>
      </c>
      <c r="AU2062" s="277" t="s">
        <v>120</v>
      </c>
      <c r="AV2062" s="16" t="s">
        <v>317</v>
      </c>
      <c r="AW2062" s="16" t="s">
        <v>32</v>
      </c>
      <c r="AX2062" s="16" t="s">
        <v>77</v>
      </c>
      <c r="AY2062" s="277" t="s">
        <v>292</v>
      </c>
    </row>
    <row r="2063" s="15" customFormat="1">
      <c r="A2063" s="15"/>
      <c r="B2063" s="256"/>
      <c r="C2063" s="257"/>
      <c r="D2063" s="236" t="s">
        <v>301</v>
      </c>
      <c r="E2063" s="258" t="s">
        <v>1</v>
      </c>
      <c r="F2063" s="259" t="s">
        <v>304</v>
      </c>
      <c r="G2063" s="257"/>
      <c r="H2063" s="260">
        <v>62</v>
      </c>
      <c r="I2063" s="261"/>
      <c r="J2063" s="257"/>
      <c r="K2063" s="257"/>
      <c r="L2063" s="262"/>
      <c r="M2063" s="263"/>
      <c r="N2063" s="264"/>
      <c r="O2063" s="264"/>
      <c r="P2063" s="264"/>
      <c r="Q2063" s="264"/>
      <c r="R2063" s="264"/>
      <c r="S2063" s="264"/>
      <c r="T2063" s="265"/>
      <c r="U2063" s="15"/>
      <c r="V2063" s="15"/>
      <c r="W2063" s="15"/>
      <c r="X2063" s="15"/>
      <c r="Y2063" s="15"/>
      <c r="Z2063" s="15"/>
      <c r="AA2063" s="15"/>
      <c r="AB2063" s="15"/>
      <c r="AC2063" s="15"/>
      <c r="AD2063" s="15"/>
      <c r="AE2063" s="15"/>
      <c r="AT2063" s="266" t="s">
        <v>301</v>
      </c>
      <c r="AU2063" s="266" t="s">
        <v>120</v>
      </c>
      <c r="AV2063" s="15" t="s">
        <v>299</v>
      </c>
      <c r="AW2063" s="15" t="s">
        <v>32</v>
      </c>
      <c r="AX2063" s="15" t="s">
        <v>85</v>
      </c>
      <c r="AY2063" s="266" t="s">
        <v>292</v>
      </c>
    </row>
    <row r="2064" s="2" customFormat="1" ht="24.15" customHeight="1">
      <c r="A2064" s="39"/>
      <c r="B2064" s="40"/>
      <c r="C2064" s="221" t="s">
        <v>2334</v>
      </c>
      <c r="D2064" s="221" t="s">
        <v>294</v>
      </c>
      <c r="E2064" s="222" t="s">
        <v>2335</v>
      </c>
      <c r="F2064" s="223" t="s">
        <v>2336</v>
      </c>
      <c r="G2064" s="224" t="s">
        <v>581</v>
      </c>
      <c r="H2064" s="225">
        <v>1</v>
      </c>
      <c r="I2064" s="226"/>
      <c r="J2064" s="227">
        <f>ROUND(I2064*H2064,2)</f>
        <v>0</v>
      </c>
      <c r="K2064" s="223" t="s">
        <v>298</v>
      </c>
      <c r="L2064" s="45"/>
      <c r="M2064" s="228" t="s">
        <v>1</v>
      </c>
      <c r="N2064" s="229" t="s">
        <v>43</v>
      </c>
      <c r="O2064" s="92"/>
      <c r="P2064" s="230">
        <f>O2064*H2064</f>
        <v>0</v>
      </c>
      <c r="Q2064" s="230">
        <v>0.00048000000000000001</v>
      </c>
      <c r="R2064" s="230">
        <f>Q2064*H2064</f>
        <v>0.00048000000000000001</v>
      </c>
      <c r="S2064" s="230">
        <v>0</v>
      </c>
      <c r="T2064" s="231">
        <f>S2064*H2064</f>
        <v>0</v>
      </c>
      <c r="U2064" s="39"/>
      <c r="V2064" s="39"/>
      <c r="W2064" s="39"/>
      <c r="X2064" s="39"/>
      <c r="Y2064" s="39"/>
      <c r="Z2064" s="39"/>
      <c r="AA2064" s="39"/>
      <c r="AB2064" s="39"/>
      <c r="AC2064" s="39"/>
      <c r="AD2064" s="39"/>
      <c r="AE2064" s="39"/>
      <c r="AR2064" s="232" t="s">
        <v>438</v>
      </c>
      <c r="AT2064" s="232" t="s">
        <v>294</v>
      </c>
      <c r="AU2064" s="232" t="s">
        <v>120</v>
      </c>
      <c r="AY2064" s="18" t="s">
        <v>292</v>
      </c>
      <c r="BE2064" s="233">
        <f>IF(N2064="základní",J2064,0)</f>
        <v>0</v>
      </c>
      <c r="BF2064" s="233">
        <f>IF(N2064="snížená",J2064,0)</f>
        <v>0</v>
      </c>
      <c r="BG2064" s="233">
        <f>IF(N2064="zákl. přenesená",J2064,0)</f>
        <v>0</v>
      </c>
      <c r="BH2064" s="233">
        <f>IF(N2064="sníž. přenesená",J2064,0)</f>
        <v>0</v>
      </c>
      <c r="BI2064" s="233">
        <f>IF(N2064="nulová",J2064,0)</f>
        <v>0</v>
      </c>
      <c r="BJ2064" s="18" t="s">
        <v>120</v>
      </c>
      <c r="BK2064" s="233">
        <f>ROUND(I2064*H2064,2)</f>
        <v>0</v>
      </c>
      <c r="BL2064" s="18" t="s">
        <v>438</v>
      </c>
      <c r="BM2064" s="232" t="s">
        <v>2337</v>
      </c>
    </row>
    <row r="2065" s="14" customFormat="1">
      <c r="A2065" s="14"/>
      <c r="B2065" s="245"/>
      <c r="C2065" s="246"/>
      <c r="D2065" s="236" t="s">
        <v>301</v>
      </c>
      <c r="E2065" s="247" t="s">
        <v>1</v>
      </c>
      <c r="F2065" s="248" t="s">
        <v>2254</v>
      </c>
      <c r="G2065" s="246"/>
      <c r="H2065" s="249">
        <v>1</v>
      </c>
      <c r="I2065" s="250"/>
      <c r="J2065" s="246"/>
      <c r="K2065" s="246"/>
      <c r="L2065" s="251"/>
      <c r="M2065" s="252"/>
      <c r="N2065" s="253"/>
      <c r="O2065" s="253"/>
      <c r="P2065" s="253"/>
      <c r="Q2065" s="253"/>
      <c r="R2065" s="253"/>
      <c r="S2065" s="253"/>
      <c r="T2065" s="254"/>
      <c r="U2065" s="14"/>
      <c r="V2065" s="14"/>
      <c r="W2065" s="14"/>
      <c r="X2065" s="14"/>
      <c r="Y2065" s="14"/>
      <c r="Z2065" s="14"/>
      <c r="AA2065" s="14"/>
      <c r="AB2065" s="14"/>
      <c r="AC2065" s="14"/>
      <c r="AD2065" s="14"/>
      <c r="AE2065" s="14"/>
      <c r="AT2065" s="255" t="s">
        <v>301</v>
      </c>
      <c r="AU2065" s="255" t="s">
        <v>120</v>
      </c>
      <c r="AV2065" s="14" t="s">
        <v>120</v>
      </c>
      <c r="AW2065" s="14" t="s">
        <v>32</v>
      </c>
      <c r="AX2065" s="14" t="s">
        <v>77</v>
      </c>
      <c r="AY2065" s="255" t="s">
        <v>292</v>
      </c>
    </row>
    <row r="2066" s="15" customFormat="1">
      <c r="A2066" s="15"/>
      <c r="B2066" s="256"/>
      <c r="C2066" s="257"/>
      <c r="D2066" s="236" t="s">
        <v>301</v>
      </c>
      <c r="E2066" s="258" t="s">
        <v>1</v>
      </c>
      <c r="F2066" s="259" t="s">
        <v>304</v>
      </c>
      <c r="G2066" s="257"/>
      <c r="H2066" s="260">
        <v>1</v>
      </c>
      <c r="I2066" s="261"/>
      <c r="J2066" s="257"/>
      <c r="K2066" s="257"/>
      <c r="L2066" s="262"/>
      <c r="M2066" s="263"/>
      <c r="N2066" s="264"/>
      <c r="O2066" s="264"/>
      <c r="P2066" s="264"/>
      <c r="Q2066" s="264"/>
      <c r="R2066" s="264"/>
      <c r="S2066" s="264"/>
      <c r="T2066" s="265"/>
      <c r="U2066" s="15"/>
      <c r="V2066" s="15"/>
      <c r="W2066" s="15"/>
      <c r="X2066" s="15"/>
      <c r="Y2066" s="15"/>
      <c r="Z2066" s="15"/>
      <c r="AA2066" s="15"/>
      <c r="AB2066" s="15"/>
      <c r="AC2066" s="15"/>
      <c r="AD2066" s="15"/>
      <c r="AE2066" s="15"/>
      <c r="AT2066" s="266" t="s">
        <v>301</v>
      </c>
      <c r="AU2066" s="266" t="s">
        <v>120</v>
      </c>
      <c r="AV2066" s="15" t="s">
        <v>299</v>
      </c>
      <c r="AW2066" s="15" t="s">
        <v>32</v>
      </c>
      <c r="AX2066" s="15" t="s">
        <v>85</v>
      </c>
      <c r="AY2066" s="266" t="s">
        <v>292</v>
      </c>
    </row>
    <row r="2067" s="2" customFormat="1" ht="24.15" customHeight="1">
      <c r="A2067" s="39"/>
      <c r="B2067" s="40"/>
      <c r="C2067" s="221" t="s">
        <v>2338</v>
      </c>
      <c r="D2067" s="221" t="s">
        <v>294</v>
      </c>
      <c r="E2067" s="222" t="s">
        <v>2339</v>
      </c>
      <c r="F2067" s="223" t="s">
        <v>2340</v>
      </c>
      <c r="G2067" s="224" t="s">
        <v>365</v>
      </c>
      <c r="H2067" s="225">
        <v>53.713000000000001</v>
      </c>
      <c r="I2067" s="226"/>
      <c r="J2067" s="227">
        <f>ROUND(I2067*H2067,2)</f>
        <v>0</v>
      </c>
      <c r="K2067" s="223" t="s">
        <v>298</v>
      </c>
      <c r="L2067" s="45"/>
      <c r="M2067" s="228" t="s">
        <v>1</v>
      </c>
      <c r="N2067" s="229" t="s">
        <v>43</v>
      </c>
      <c r="O2067" s="92"/>
      <c r="P2067" s="230">
        <f>O2067*H2067</f>
        <v>0</v>
      </c>
      <c r="Q2067" s="230">
        <v>0</v>
      </c>
      <c r="R2067" s="230">
        <f>Q2067*H2067</f>
        <v>0</v>
      </c>
      <c r="S2067" s="230">
        <v>0</v>
      </c>
      <c r="T2067" s="231">
        <f>S2067*H2067</f>
        <v>0</v>
      </c>
      <c r="U2067" s="39"/>
      <c r="V2067" s="39"/>
      <c r="W2067" s="39"/>
      <c r="X2067" s="39"/>
      <c r="Y2067" s="39"/>
      <c r="Z2067" s="39"/>
      <c r="AA2067" s="39"/>
      <c r="AB2067" s="39"/>
      <c r="AC2067" s="39"/>
      <c r="AD2067" s="39"/>
      <c r="AE2067" s="39"/>
      <c r="AR2067" s="232" t="s">
        <v>438</v>
      </c>
      <c r="AT2067" s="232" t="s">
        <v>294</v>
      </c>
      <c r="AU2067" s="232" t="s">
        <v>120</v>
      </c>
      <c r="AY2067" s="18" t="s">
        <v>292</v>
      </c>
      <c r="BE2067" s="233">
        <f>IF(N2067="základní",J2067,0)</f>
        <v>0</v>
      </c>
      <c r="BF2067" s="233">
        <f>IF(N2067="snížená",J2067,0)</f>
        <v>0</v>
      </c>
      <c r="BG2067" s="233">
        <f>IF(N2067="zákl. přenesená",J2067,0)</f>
        <v>0</v>
      </c>
      <c r="BH2067" s="233">
        <f>IF(N2067="sníž. přenesená",J2067,0)</f>
        <v>0</v>
      </c>
      <c r="BI2067" s="233">
        <f>IF(N2067="nulová",J2067,0)</f>
        <v>0</v>
      </c>
      <c r="BJ2067" s="18" t="s">
        <v>120</v>
      </c>
      <c r="BK2067" s="233">
        <f>ROUND(I2067*H2067,2)</f>
        <v>0</v>
      </c>
      <c r="BL2067" s="18" t="s">
        <v>438</v>
      </c>
      <c r="BM2067" s="232" t="s">
        <v>2341</v>
      </c>
    </row>
    <row r="2068" s="12" customFormat="1" ht="22.8" customHeight="1">
      <c r="A2068" s="12"/>
      <c r="B2068" s="205"/>
      <c r="C2068" s="206"/>
      <c r="D2068" s="207" t="s">
        <v>76</v>
      </c>
      <c r="E2068" s="219" t="s">
        <v>2342</v>
      </c>
      <c r="F2068" s="219" t="s">
        <v>2343</v>
      </c>
      <c r="G2068" s="206"/>
      <c r="H2068" s="206"/>
      <c r="I2068" s="209"/>
      <c r="J2068" s="220">
        <f>BK2068</f>
        <v>0</v>
      </c>
      <c r="K2068" s="206"/>
      <c r="L2068" s="211"/>
      <c r="M2068" s="212"/>
      <c r="N2068" s="213"/>
      <c r="O2068" s="213"/>
      <c r="P2068" s="214">
        <f>SUM(P2069:P2189)</f>
        <v>0</v>
      </c>
      <c r="Q2068" s="213"/>
      <c r="R2068" s="214">
        <f>SUM(R2069:R2189)</f>
        <v>1.1940793500000002</v>
      </c>
      <c r="S2068" s="213"/>
      <c r="T2068" s="215">
        <f>SUM(T2069:T2189)</f>
        <v>0</v>
      </c>
      <c r="U2068" s="12"/>
      <c r="V2068" s="12"/>
      <c r="W2068" s="12"/>
      <c r="X2068" s="12"/>
      <c r="Y2068" s="12"/>
      <c r="Z2068" s="12"/>
      <c r="AA2068" s="12"/>
      <c r="AB2068" s="12"/>
      <c r="AC2068" s="12"/>
      <c r="AD2068" s="12"/>
      <c r="AE2068" s="12"/>
      <c r="AR2068" s="216" t="s">
        <v>120</v>
      </c>
      <c r="AT2068" s="217" t="s">
        <v>76</v>
      </c>
      <c r="AU2068" s="217" t="s">
        <v>85</v>
      </c>
      <c r="AY2068" s="216" t="s">
        <v>292</v>
      </c>
      <c r="BK2068" s="218">
        <f>SUM(BK2069:BK2189)</f>
        <v>0</v>
      </c>
    </row>
    <row r="2069" s="2" customFormat="1" ht="24.15" customHeight="1">
      <c r="A2069" s="39"/>
      <c r="B2069" s="40"/>
      <c r="C2069" s="221" t="s">
        <v>2344</v>
      </c>
      <c r="D2069" s="221" t="s">
        <v>294</v>
      </c>
      <c r="E2069" s="222" t="s">
        <v>2345</v>
      </c>
      <c r="F2069" s="223" t="s">
        <v>2346</v>
      </c>
      <c r="G2069" s="224" t="s">
        <v>297</v>
      </c>
      <c r="H2069" s="225">
        <v>265.14699999999999</v>
      </c>
      <c r="I2069" s="226"/>
      <c r="J2069" s="227">
        <f>ROUND(I2069*H2069,2)</f>
        <v>0</v>
      </c>
      <c r="K2069" s="223" t="s">
        <v>298</v>
      </c>
      <c r="L2069" s="45"/>
      <c r="M2069" s="228" t="s">
        <v>1</v>
      </c>
      <c r="N2069" s="229" t="s">
        <v>43</v>
      </c>
      <c r="O2069" s="92"/>
      <c r="P2069" s="230">
        <f>O2069*H2069</f>
        <v>0</v>
      </c>
      <c r="Q2069" s="230">
        <v>0.00027</v>
      </c>
      <c r="R2069" s="230">
        <f>Q2069*H2069</f>
        <v>0.071589689999999997</v>
      </c>
      <c r="S2069" s="230">
        <v>0</v>
      </c>
      <c r="T2069" s="231">
        <f>S2069*H2069</f>
        <v>0</v>
      </c>
      <c r="U2069" s="39"/>
      <c r="V2069" s="39"/>
      <c r="W2069" s="39"/>
      <c r="X2069" s="39"/>
      <c r="Y2069" s="39"/>
      <c r="Z2069" s="39"/>
      <c r="AA2069" s="39"/>
      <c r="AB2069" s="39"/>
      <c r="AC2069" s="39"/>
      <c r="AD2069" s="39"/>
      <c r="AE2069" s="39"/>
      <c r="AR2069" s="232" t="s">
        <v>438</v>
      </c>
      <c r="AT2069" s="232" t="s">
        <v>294</v>
      </c>
      <c r="AU2069" s="232" t="s">
        <v>120</v>
      </c>
      <c r="AY2069" s="18" t="s">
        <v>292</v>
      </c>
      <c r="BE2069" s="233">
        <f>IF(N2069="základní",J2069,0)</f>
        <v>0</v>
      </c>
      <c r="BF2069" s="233">
        <f>IF(N2069="snížená",J2069,0)</f>
        <v>0</v>
      </c>
      <c r="BG2069" s="233">
        <f>IF(N2069="zákl. přenesená",J2069,0)</f>
        <v>0</v>
      </c>
      <c r="BH2069" s="233">
        <f>IF(N2069="sníž. přenesená",J2069,0)</f>
        <v>0</v>
      </c>
      <c r="BI2069" s="233">
        <f>IF(N2069="nulová",J2069,0)</f>
        <v>0</v>
      </c>
      <c r="BJ2069" s="18" t="s">
        <v>120</v>
      </c>
      <c r="BK2069" s="233">
        <f>ROUND(I2069*H2069,2)</f>
        <v>0</v>
      </c>
      <c r="BL2069" s="18" t="s">
        <v>438</v>
      </c>
      <c r="BM2069" s="232" t="s">
        <v>2347</v>
      </c>
    </row>
    <row r="2070" s="14" customFormat="1">
      <c r="A2070" s="14"/>
      <c r="B2070" s="245"/>
      <c r="C2070" s="246"/>
      <c r="D2070" s="236" t="s">
        <v>301</v>
      </c>
      <c r="E2070" s="247" t="s">
        <v>1</v>
      </c>
      <c r="F2070" s="248" t="s">
        <v>2348</v>
      </c>
      <c r="G2070" s="246"/>
      <c r="H2070" s="249">
        <v>12.885999999999999</v>
      </c>
      <c r="I2070" s="250"/>
      <c r="J2070" s="246"/>
      <c r="K2070" s="246"/>
      <c r="L2070" s="251"/>
      <c r="M2070" s="252"/>
      <c r="N2070" s="253"/>
      <c r="O2070" s="253"/>
      <c r="P2070" s="253"/>
      <c r="Q2070" s="253"/>
      <c r="R2070" s="253"/>
      <c r="S2070" s="253"/>
      <c r="T2070" s="254"/>
      <c r="U2070" s="14"/>
      <c r="V2070" s="14"/>
      <c r="W2070" s="14"/>
      <c r="X2070" s="14"/>
      <c r="Y2070" s="14"/>
      <c r="Z2070" s="14"/>
      <c r="AA2070" s="14"/>
      <c r="AB2070" s="14"/>
      <c r="AC2070" s="14"/>
      <c r="AD2070" s="14"/>
      <c r="AE2070" s="14"/>
      <c r="AT2070" s="255" t="s">
        <v>301</v>
      </c>
      <c r="AU2070" s="255" t="s">
        <v>120</v>
      </c>
      <c r="AV2070" s="14" t="s">
        <v>120</v>
      </c>
      <c r="AW2070" s="14" t="s">
        <v>32</v>
      </c>
      <c r="AX2070" s="14" t="s">
        <v>77</v>
      </c>
      <c r="AY2070" s="255" t="s">
        <v>292</v>
      </c>
    </row>
    <row r="2071" s="14" customFormat="1">
      <c r="A2071" s="14"/>
      <c r="B2071" s="245"/>
      <c r="C2071" s="246"/>
      <c r="D2071" s="236" t="s">
        <v>301</v>
      </c>
      <c r="E2071" s="247" t="s">
        <v>1</v>
      </c>
      <c r="F2071" s="248" t="s">
        <v>2349</v>
      </c>
      <c r="G2071" s="246"/>
      <c r="H2071" s="249">
        <v>18.802</v>
      </c>
      <c r="I2071" s="250"/>
      <c r="J2071" s="246"/>
      <c r="K2071" s="246"/>
      <c r="L2071" s="251"/>
      <c r="M2071" s="252"/>
      <c r="N2071" s="253"/>
      <c r="O2071" s="253"/>
      <c r="P2071" s="253"/>
      <c r="Q2071" s="253"/>
      <c r="R2071" s="253"/>
      <c r="S2071" s="253"/>
      <c r="T2071" s="254"/>
      <c r="U2071" s="14"/>
      <c r="V2071" s="14"/>
      <c r="W2071" s="14"/>
      <c r="X2071" s="14"/>
      <c r="Y2071" s="14"/>
      <c r="Z2071" s="14"/>
      <c r="AA2071" s="14"/>
      <c r="AB2071" s="14"/>
      <c r="AC2071" s="14"/>
      <c r="AD2071" s="14"/>
      <c r="AE2071" s="14"/>
      <c r="AT2071" s="255" t="s">
        <v>301</v>
      </c>
      <c r="AU2071" s="255" t="s">
        <v>120</v>
      </c>
      <c r="AV2071" s="14" t="s">
        <v>120</v>
      </c>
      <c r="AW2071" s="14" t="s">
        <v>32</v>
      </c>
      <c r="AX2071" s="14" t="s">
        <v>77</v>
      </c>
      <c r="AY2071" s="255" t="s">
        <v>292</v>
      </c>
    </row>
    <row r="2072" s="14" customFormat="1">
      <c r="A2072" s="14"/>
      <c r="B2072" s="245"/>
      <c r="C2072" s="246"/>
      <c r="D2072" s="236" t="s">
        <v>301</v>
      </c>
      <c r="E2072" s="247" t="s">
        <v>1</v>
      </c>
      <c r="F2072" s="248" t="s">
        <v>2350</v>
      </c>
      <c r="G2072" s="246"/>
      <c r="H2072" s="249">
        <v>7.5199999999999996</v>
      </c>
      <c r="I2072" s="250"/>
      <c r="J2072" s="246"/>
      <c r="K2072" s="246"/>
      <c r="L2072" s="251"/>
      <c r="M2072" s="252"/>
      <c r="N2072" s="253"/>
      <c r="O2072" s="253"/>
      <c r="P2072" s="253"/>
      <c r="Q2072" s="253"/>
      <c r="R2072" s="253"/>
      <c r="S2072" s="253"/>
      <c r="T2072" s="254"/>
      <c r="U2072" s="14"/>
      <c r="V2072" s="14"/>
      <c r="W2072" s="14"/>
      <c r="X2072" s="14"/>
      <c r="Y2072" s="14"/>
      <c r="Z2072" s="14"/>
      <c r="AA2072" s="14"/>
      <c r="AB2072" s="14"/>
      <c r="AC2072" s="14"/>
      <c r="AD2072" s="14"/>
      <c r="AE2072" s="14"/>
      <c r="AT2072" s="255" t="s">
        <v>301</v>
      </c>
      <c r="AU2072" s="255" t="s">
        <v>120</v>
      </c>
      <c r="AV2072" s="14" t="s">
        <v>120</v>
      </c>
      <c r="AW2072" s="14" t="s">
        <v>32</v>
      </c>
      <c r="AX2072" s="14" t="s">
        <v>77</v>
      </c>
      <c r="AY2072" s="255" t="s">
        <v>292</v>
      </c>
    </row>
    <row r="2073" s="14" customFormat="1">
      <c r="A2073" s="14"/>
      <c r="B2073" s="245"/>
      <c r="C2073" s="246"/>
      <c r="D2073" s="236" t="s">
        <v>301</v>
      </c>
      <c r="E2073" s="247" t="s">
        <v>1</v>
      </c>
      <c r="F2073" s="248" t="s">
        <v>2351</v>
      </c>
      <c r="G2073" s="246"/>
      <c r="H2073" s="249">
        <v>7.1059999999999999</v>
      </c>
      <c r="I2073" s="250"/>
      <c r="J2073" s="246"/>
      <c r="K2073" s="246"/>
      <c r="L2073" s="251"/>
      <c r="M2073" s="252"/>
      <c r="N2073" s="253"/>
      <c r="O2073" s="253"/>
      <c r="P2073" s="253"/>
      <c r="Q2073" s="253"/>
      <c r="R2073" s="253"/>
      <c r="S2073" s="253"/>
      <c r="T2073" s="254"/>
      <c r="U2073" s="14"/>
      <c r="V2073" s="14"/>
      <c r="W2073" s="14"/>
      <c r="X2073" s="14"/>
      <c r="Y2073" s="14"/>
      <c r="Z2073" s="14"/>
      <c r="AA2073" s="14"/>
      <c r="AB2073" s="14"/>
      <c r="AC2073" s="14"/>
      <c r="AD2073" s="14"/>
      <c r="AE2073" s="14"/>
      <c r="AT2073" s="255" t="s">
        <v>301</v>
      </c>
      <c r="AU2073" s="255" t="s">
        <v>120</v>
      </c>
      <c r="AV2073" s="14" t="s">
        <v>120</v>
      </c>
      <c r="AW2073" s="14" t="s">
        <v>32</v>
      </c>
      <c r="AX2073" s="14" t="s">
        <v>77</v>
      </c>
      <c r="AY2073" s="255" t="s">
        <v>292</v>
      </c>
    </row>
    <row r="2074" s="14" customFormat="1">
      <c r="A2074" s="14"/>
      <c r="B2074" s="245"/>
      <c r="C2074" s="246"/>
      <c r="D2074" s="236" t="s">
        <v>301</v>
      </c>
      <c r="E2074" s="247" t="s">
        <v>1</v>
      </c>
      <c r="F2074" s="248" t="s">
        <v>2352</v>
      </c>
      <c r="G2074" s="246"/>
      <c r="H2074" s="249">
        <v>6.9870000000000001</v>
      </c>
      <c r="I2074" s="250"/>
      <c r="J2074" s="246"/>
      <c r="K2074" s="246"/>
      <c r="L2074" s="251"/>
      <c r="M2074" s="252"/>
      <c r="N2074" s="253"/>
      <c r="O2074" s="253"/>
      <c r="P2074" s="253"/>
      <c r="Q2074" s="253"/>
      <c r="R2074" s="253"/>
      <c r="S2074" s="253"/>
      <c r="T2074" s="254"/>
      <c r="U2074" s="14"/>
      <c r="V2074" s="14"/>
      <c r="W2074" s="14"/>
      <c r="X2074" s="14"/>
      <c r="Y2074" s="14"/>
      <c r="Z2074" s="14"/>
      <c r="AA2074" s="14"/>
      <c r="AB2074" s="14"/>
      <c r="AC2074" s="14"/>
      <c r="AD2074" s="14"/>
      <c r="AE2074" s="14"/>
      <c r="AT2074" s="255" t="s">
        <v>301</v>
      </c>
      <c r="AU2074" s="255" t="s">
        <v>120</v>
      </c>
      <c r="AV2074" s="14" t="s">
        <v>120</v>
      </c>
      <c r="AW2074" s="14" t="s">
        <v>32</v>
      </c>
      <c r="AX2074" s="14" t="s">
        <v>77</v>
      </c>
      <c r="AY2074" s="255" t="s">
        <v>292</v>
      </c>
    </row>
    <row r="2075" s="14" customFormat="1">
      <c r="A2075" s="14"/>
      <c r="B2075" s="245"/>
      <c r="C2075" s="246"/>
      <c r="D2075" s="236" t="s">
        <v>301</v>
      </c>
      <c r="E2075" s="247" t="s">
        <v>1</v>
      </c>
      <c r="F2075" s="248" t="s">
        <v>2353</v>
      </c>
      <c r="G2075" s="246"/>
      <c r="H2075" s="249">
        <v>6.9870000000000001</v>
      </c>
      <c r="I2075" s="250"/>
      <c r="J2075" s="246"/>
      <c r="K2075" s="246"/>
      <c r="L2075" s="251"/>
      <c r="M2075" s="252"/>
      <c r="N2075" s="253"/>
      <c r="O2075" s="253"/>
      <c r="P2075" s="253"/>
      <c r="Q2075" s="253"/>
      <c r="R2075" s="253"/>
      <c r="S2075" s="253"/>
      <c r="T2075" s="254"/>
      <c r="U2075" s="14"/>
      <c r="V2075" s="14"/>
      <c r="W2075" s="14"/>
      <c r="X2075" s="14"/>
      <c r="Y2075" s="14"/>
      <c r="Z2075" s="14"/>
      <c r="AA2075" s="14"/>
      <c r="AB2075" s="14"/>
      <c r="AC2075" s="14"/>
      <c r="AD2075" s="14"/>
      <c r="AE2075" s="14"/>
      <c r="AT2075" s="255" t="s">
        <v>301</v>
      </c>
      <c r="AU2075" s="255" t="s">
        <v>120</v>
      </c>
      <c r="AV2075" s="14" t="s">
        <v>120</v>
      </c>
      <c r="AW2075" s="14" t="s">
        <v>32</v>
      </c>
      <c r="AX2075" s="14" t="s">
        <v>77</v>
      </c>
      <c r="AY2075" s="255" t="s">
        <v>292</v>
      </c>
    </row>
    <row r="2076" s="14" customFormat="1">
      <c r="A2076" s="14"/>
      <c r="B2076" s="245"/>
      <c r="C2076" s="246"/>
      <c r="D2076" s="236" t="s">
        <v>301</v>
      </c>
      <c r="E2076" s="247" t="s">
        <v>1</v>
      </c>
      <c r="F2076" s="248" t="s">
        <v>2354</v>
      </c>
      <c r="G2076" s="246"/>
      <c r="H2076" s="249">
        <v>7.1059999999999999</v>
      </c>
      <c r="I2076" s="250"/>
      <c r="J2076" s="246"/>
      <c r="K2076" s="246"/>
      <c r="L2076" s="251"/>
      <c r="M2076" s="252"/>
      <c r="N2076" s="253"/>
      <c r="O2076" s="253"/>
      <c r="P2076" s="253"/>
      <c r="Q2076" s="253"/>
      <c r="R2076" s="253"/>
      <c r="S2076" s="253"/>
      <c r="T2076" s="254"/>
      <c r="U2076" s="14"/>
      <c r="V2076" s="14"/>
      <c r="W2076" s="14"/>
      <c r="X2076" s="14"/>
      <c r="Y2076" s="14"/>
      <c r="Z2076" s="14"/>
      <c r="AA2076" s="14"/>
      <c r="AB2076" s="14"/>
      <c r="AC2076" s="14"/>
      <c r="AD2076" s="14"/>
      <c r="AE2076" s="14"/>
      <c r="AT2076" s="255" t="s">
        <v>301</v>
      </c>
      <c r="AU2076" s="255" t="s">
        <v>120</v>
      </c>
      <c r="AV2076" s="14" t="s">
        <v>120</v>
      </c>
      <c r="AW2076" s="14" t="s">
        <v>32</v>
      </c>
      <c r="AX2076" s="14" t="s">
        <v>77</v>
      </c>
      <c r="AY2076" s="255" t="s">
        <v>292</v>
      </c>
    </row>
    <row r="2077" s="14" customFormat="1">
      <c r="A2077" s="14"/>
      <c r="B2077" s="245"/>
      <c r="C2077" s="246"/>
      <c r="D2077" s="236" t="s">
        <v>301</v>
      </c>
      <c r="E2077" s="247" t="s">
        <v>1</v>
      </c>
      <c r="F2077" s="248" t="s">
        <v>2355</v>
      </c>
      <c r="G2077" s="246"/>
      <c r="H2077" s="249">
        <v>62.531999999999996</v>
      </c>
      <c r="I2077" s="250"/>
      <c r="J2077" s="246"/>
      <c r="K2077" s="246"/>
      <c r="L2077" s="251"/>
      <c r="M2077" s="252"/>
      <c r="N2077" s="253"/>
      <c r="O2077" s="253"/>
      <c r="P2077" s="253"/>
      <c r="Q2077" s="253"/>
      <c r="R2077" s="253"/>
      <c r="S2077" s="253"/>
      <c r="T2077" s="254"/>
      <c r="U2077" s="14"/>
      <c r="V2077" s="14"/>
      <c r="W2077" s="14"/>
      <c r="X2077" s="14"/>
      <c r="Y2077" s="14"/>
      <c r="Z2077" s="14"/>
      <c r="AA2077" s="14"/>
      <c r="AB2077" s="14"/>
      <c r="AC2077" s="14"/>
      <c r="AD2077" s="14"/>
      <c r="AE2077" s="14"/>
      <c r="AT2077" s="255" t="s">
        <v>301</v>
      </c>
      <c r="AU2077" s="255" t="s">
        <v>120</v>
      </c>
      <c r="AV2077" s="14" t="s">
        <v>120</v>
      </c>
      <c r="AW2077" s="14" t="s">
        <v>32</v>
      </c>
      <c r="AX2077" s="14" t="s">
        <v>77</v>
      </c>
      <c r="AY2077" s="255" t="s">
        <v>292</v>
      </c>
    </row>
    <row r="2078" s="14" customFormat="1">
      <c r="A2078" s="14"/>
      <c r="B2078" s="245"/>
      <c r="C2078" s="246"/>
      <c r="D2078" s="236" t="s">
        <v>301</v>
      </c>
      <c r="E2078" s="247" t="s">
        <v>1</v>
      </c>
      <c r="F2078" s="248" t="s">
        <v>2356</v>
      </c>
      <c r="G2078" s="246"/>
      <c r="H2078" s="249">
        <v>8.9260000000000002</v>
      </c>
      <c r="I2078" s="250"/>
      <c r="J2078" s="246"/>
      <c r="K2078" s="246"/>
      <c r="L2078" s="251"/>
      <c r="M2078" s="252"/>
      <c r="N2078" s="253"/>
      <c r="O2078" s="253"/>
      <c r="P2078" s="253"/>
      <c r="Q2078" s="253"/>
      <c r="R2078" s="253"/>
      <c r="S2078" s="253"/>
      <c r="T2078" s="254"/>
      <c r="U2078" s="14"/>
      <c r="V2078" s="14"/>
      <c r="W2078" s="14"/>
      <c r="X2078" s="14"/>
      <c r="Y2078" s="14"/>
      <c r="Z2078" s="14"/>
      <c r="AA2078" s="14"/>
      <c r="AB2078" s="14"/>
      <c r="AC2078" s="14"/>
      <c r="AD2078" s="14"/>
      <c r="AE2078" s="14"/>
      <c r="AT2078" s="255" t="s">
        <v>301</v>
      </c>
      <c r="AU2078" s="255" t="s">
        <v>120</v>
      </c>
      <c r="AV2078" s="14" t="s">
        <v>120</v>
      </c>
      <c r="AW2078" s="14" t="s">
        <v>32</v>
      </c>
      <c r="AX2078" s="14" t="s">
        <v>77</v>
      </c>
      <c r="AY2078" s="255" t="s">
        <v>292</v>
      </c>
    </row>
    <row r="2079" s="14" customFormat="1">
      <c r="A2079" s="14"/>
      <c r="B2079" s="245"/>
      <c r="C2079" s="246"/>
      <c r="D2079" s="236" t="s">
        <v>301</v>
      </c>
      <c r="E2079" s="247" t="s">
        <v>1</v>
      </c>
      <c r="F2079" s="248" t="s">
        <v>2357</v>
      </c>
      <c r="G2079" s="246"/>
      <c r="H2079" s="249">
        <v>10.085000000000001</v>
      </c>
      <c r="I2079" s="250"/>
      <c r="J2079" s="246"/>
      <c r="K2079" s="246"/>
      <c r="L2079" s="251"/>
      <c r="M2079" s="252"/>
      <c r="N2079" s="253"/>
      <c r="O2079" s="253"/>
      <c r="P2079" s="253"/>
      <c r="Q2079" s="253"/>
      <c r="R2079" s="253"/>
      <c r="S2079" s="253"/>
      <c r="T2079" s="25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T2079" s="255" t="s">
        <v>301</v>
      </c>
      <c r="AU2079" s="255" t="s">
        <v>120</v>
      </c>
      <c r="AV2079" s="14" t="s">
        <v>120</v>
      </c>
      <c r="AW2079" s="14" t="s">
        <v>32</v>
      </c>
      <c r="AX2079" s="14" t="s">
        <v>77</v>
      </c>
      <c r="AY2079" s="255" t="s">
        <v>292</v>
      </c>
    </row>
    <row r="2080" s="14" customFormat="1">
      <c r="A2080" s="14"/>
      <c r="B2080" s="245"/>
      <c r="C2080" s="246"/>
      <c r="D2080" s="236" t="s">
        <v>301</v>
      </c>
      <c r="E2080" s="247" t="s">
        <v>1</v>
      </c>
      <c r="F2080" s="248" t="s">
        <v>2358</v>
      </c>
      <c r="G2080" s="246"/>
      <c r="H2080" s="249">
        <v>6.6150000000000002</v>
      </c>
      <c r="I2080" s="250"/>
      <c r="J2080" s="246"/>
      <c r="K2080" s="246"/>
      <c r="L2080" s="251"/>
      <c r="M2080" s="252"/>
      <c r="N2080" s="253"/>
      <c r="O2080" s="253"/>
      <c r="P2080" s="253"/>
      <c r="Q2080" s="253"/>
      <c r="R2080" s="253"/>
      <c r="S2080" s="253"/>
      <c r="T2080" s="254"/>
      <c r="U2080" s="14"/>
      <c r="V2080" s="14"/>
      <c r="W2080" s="14"/>
      <c r="X2080" s="14"/>
      <c r="Y2080" s="14"/>
      <c r="Z2080" s="14"/>
      <c r="AA2080" s="14"/>
      <c r="AB2080" s="14"/>
      <c r="AC2080" s="14"/>
      <c r="AD2080" s="14"/>
      <c r="AE2080" s="14"/>
      <c r="AT2080" s="255" t="s">
        <v>301</v>
      </c>
      <c r="AU2080" s="255" t="s">
        <v>120</v>
      </c>
      <c r="AV2080" s="14" t="s">
        <v>120</v>
      </c>
      <c r="AW2080" s="14" t="s">
        <v>32</v>
      </c>
      <c r="AX2080" s="14" t="s">
        <v>77</v>
      </c>
      <c r="AY2080" s="255" t="s">
        <v>292</v>
      </c>
    </row>
    <row r="2081" s="14" customFormat="1">
      <c r="A2081" s="14"/>
      <c r="B2081" s="245"/>
      <c r="C2081" s="246"/>
      <c r="D2081" s="236" t="s">
        <v>301</v>
      </c>
      <c r="E2081" s="247" t="s">
        <v>1</v>
      </c>
      <c r="F2081" s="248" t="s">
        <v>2359</v>
      </c>
      <c r="G2081" s="246"/>
      <c r="H2081" s="249">
        <v>40.649999999999999</v>
      </c>
      <c r="I2081" s="250"/>
      <c r="J2081" s="246"/>
      <c r="K2081" s="246"/>
      <c r="L2081" s="251"/>
      <c r="M2081" s="252"/>
      <c r="N2081" s="253"/>
      <c r="O2081" s="253"/>
      <c r="P2081" s="253"/>
      <c r="Q2081" s="253"/>
      <c r="R2081" s="253"/>
      <c r="S2081" s="253"/>
      <c r="T2081" s="254"/>
      <c r="U2081" s="14"/>
      <c r="V2081" s="14"/>
      <c r="W2081" s="14"/>
      <c r="X2081" s="14"/>
      <c r="Y2081" s="14"/>
      <c r="Z2081" s="14"/>
      <c r="AA2081" s="14"/>
      <c r="AB2081" s="14"/>
      <c r="AC2081" s="14"/>
      <c r="AD2081" s="14"/>
      <c r="AE2081" s="14"/>
      <c r="AT2081" s="255" t="s">
        <v>301</v>
      </c>
      <c r="AU2081" s="255" t="s">
        <v>120</v>
      </c>
      <c r="AV2081" s="14" t="s">
        <v>120</v>
      </c>
      <c r="AW2081" s="14" t="s">
        <v>32</v>
      </c>
      <c r="AX2081" s="14" t="s">
        <v>77</v>
      </c>
      <c r="AY2081" s="255" t="s">
        <v>292</v>
      </c>
    </row>
    <row r="2082" s="14" customFormat="1">
      <c r="A2082" s="14"/>
      <c r="B2082" s="245"/>
      <c r="C2082" s="246"/>
      <c r="D2082" s="236" t="s">
        <v>301</v>
      </c>
      <c r="E2082" s="247" t="s">
        <v>1</v>
      </c>
      <c r="F2082" s="248" t="s">
        <v>2360</v>
      </c>
      <c r="G2082" s="246"/>
      <c r="H2082" s="249">
        <v>43.207000000000001</v>
      </c>
      <c r="I2082" s="250"/>
      <c r="J2082" s="246"/>
      <c r="K2082" s="246"/>
      <c r="L2082" s="251"/>
      <c r="M2082" s="252"/>
      <c r="N2082" s="253"/>
      <c r="O2082" s="253"/>
      <c r="P2082" s="253"/>
      <c r="Q2082" s="253"/>
      <c r="R2082" s="253"/>
      <c r="S2082" s="253"/>
      <c r="T2082" s="25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T2082" s="255" t="s">
        <v>301</v>
      </c>
      <c r="AU2082" s="255" t="s">
        <v>120</v>
      </c>
      <c r="AV2082" s="14" t="s">
        <v>120</v>
      </c>
      <c r="AW2082" s="14" t="s">
        <v>32</v>
      </c>
      <c r="AX2082" s="14" t="s">
        <v>77</v>
      </c>
      <c r="AY2082" s="255" t="s">
        <v>292</v>
      </c>
    </row>
    <row r="2083" s="14" customFormat="1">
      <c r="A2083" s="14"/>
      <c r="B2083" s="245"/>
      <c r="C2083" s="246"/>
      <c r="D2083" s="236" t="s">
        <v>301</v>
      </c>
      <c r="E2083" s="247" t="s">
        <v>1</v>
      </c>
      <c r="F2083" s="248" t="s">
        <v>2361</v>
      </c>
      <c r="G2083" s="246"/>
      <c r="H2083" s="249">
        <v>25.738</v>
      </c>
      <c r="I2083" s="250"/>
      <c r="J2083" s="246"/>
      <c r="K2083" s="246"/>
      <c r="L2083" s="251"/>
      <c r="M2083" s="252"/>
      <c r="N2083" s="253"/>
      <c r="O2083" s="253"/>
      <c r="P2083" s="253"/>
      <c r="Q2083" s="253"/>
      <c r="R2083" s="253"/>
      <c r="S2083" s="253"/>
      <c r="T2083" s="254"/>
      <c r="U2083" s="14"/>
      <c r="V2083" s="14"/>
      <c r="W2083" s="14"/>
      <c r="X2083" s="14"/>
      <c r="Y2083" s="14"/>
      <c r="Z2083" s="14"/>
      <c r="AA2083" s="14"/>
      <c r="AB2083" s="14"/>
      <c r="AC2083" s="14"/>
      <c r="AD2083" s="14"/>
      <c r="AE2083" s="14"/>
      <c r="AT2083" s="255" t="s">
        <v>301</v>
      </c>
      <c r="AU2083" s="255" t="s">
        <v>120</v>
      </c>
      <c r="AV2083" s="14" t="s">
        <v>120</v>
      </c>
      <c r="AW2083" s="14" t="s">
        <v>32</v>
      </c>
      <c r="AX2083" s="14" t="s">
        <v>77</v>
      </c>
      <c r="AY2083" s="255" t="s">
        <v>292</v>
      </c>
    </row>
    <row r="2084" s="15" customFormat="1">
      <c r="A2084" s="15"/>
      <c r="B2084" s="256"/>
      <c r="C2084" s="257"/>
      <c r="D2084" s="236" t="s">
        <v>301</v>
      </c>
      <c r="E2084" s="258" t="s">
        <v>1</v>
      </c>
      <c r="F2084" s="259" t="s">
        <v>304</v>
      </c>
      <c r="G2084" s="257"/>
      <c r="H2084" s="260">
        <v>265.14699999999999</v>
      </c>
      <c r="I2084" s="261"/>
      <c r="J2084" s="257"/>
      <c r="K2084" s="257"/>
      <c r="L2084" s="262"/>
      <c r="M2084" s="263"/>
      <c r="N2084" s="264"/>
      <c r="O2084" s="264"/>
      <c r="P2084" s="264"/>
      <c r="Q2084" s="264"/>
      <c r="R2084" s="264"/>
      <c r="S2084" s="264"/>
      <c r="T2084" s="265"/>
      <c r="U2084" s="15"/>
      <c r="V2084" s="15"/>
      <c r="W2084" s="15"/>
      <c r="X2084" s="15"/>
      <c r="Y2084" s="15"/>
      <c r="Z2084" s="15"/>
      <c r="AA2084" s="15"/>
      <c r="AB2084" s="15"/>
      <c r="AC2084" s="15"/>
      <c r="AD2084" s="15"/>
      <c r="AE2084" s="15"/>
      <c r="AT2084" s="266" t="s">
        <v>301</v>
      </c>
      <c r="AU2084" s="266" t="s">
        <v>120</v>
      </c>
      <c r="AV2084" s="15" t="s">
        <v>299</v>
      </c>
      <c r="AW2084" s="15" t="s">
        <v>32</v>
      </c>
      <c r="AX2084" s="15" t="s">
        <v>85</v>
      </c>
      <c r="AY2084" s="266" t="s">
        <v>292</v>
      </c>
    </row>
    <row r="2085" s="2" customFormat="1" ht="24.15" customHeight="1">
      <c r="A2085" s="39"/>
      <c r="B2085" s="40"/>
      <c r="C2085" s="221" t="s">
        <v>2362</v>
      </c>
      <c r="D2085" s="221" t="s">
        <v>294</v>
      </c>
      <c r="E2085" s="222" t="s">
        <v>2363</v>
      </c>
      <c r="F2085" s="223" t="s">
        <v>2364</v>
      </c>
      <c r="G2085" s="224" t="s">
        <v>297</v>
      </c>
      <c r="H2085" s="225">
        <v>32.399999999999999</v>
      </c>
      <c r="I2085" s="226"/>
      <c r="J2085" s="227">
        <f>ROUND(I2085*H2085,2)</f>
        <v>0</v>
      </c>
      <c r="K2085" s="223" t="s">
        <v>298</v>
      </c>
      <c r="L2085" s="45"/>
      <c r="M2085" s="228" t="s">
        <v>1</v>
      </c>
      <c r="N2085" s="229" t="s">
        <v>43</v>
      </c>
      <c r="O2085" s="92"/>
      <c r="P2085" s="230">
        <f>O2085*H2085</f>
        <v>0</v>
      </c>
      <c r="Q2085" s="230">
        <v>0.00033</v>
      </c>
      <c r="R2085" s="230">
        <f>Q2085*H2085</f>
        <v>0.010692</v>
      </c>
      <c r="S2085" s="230">
        <v>0</v>
      </c>
      <c r="T2085" s="231">
        <f>S2085*H2085</f>
        <v>0</v>
      </c>
      <c r="U2085" s="39"/>
      <c r="V2085" s="39"/>
      <c r="W2085" s="39"/>
      <c r="X2085" s="39"/>
      <c r="Y2085" s="39"/>
      <c r="Z2085" s="39"/>
      <c r="AA2085" s="39"/>
      <c r="AB2085" s="39"/>
      <c r="AC2085" s="39"/>
      <c r="AD2085" s="39"/>
      <c r="AE2085" s="39"/>
      <c r="AR2085" s="232" t="s">
        <v>438</v>
      </c>
      <c r="AT2085" s="232" t="s">
        <v>294</v>
      </c>
      <c r="AU2085" s="232" t="s">
        <v>120</v>
      </c>
      <c r="AY2085" s="18" t="s">
        <v>292</v>
      </c>
      <c r="BE2085" s="233">
        <f>IF(N2085="základní",J2085,0)</f>
        <v>0</v>
      </c>
      <c r="BF2085" s="233">
        <f>IF(N2085="snížená",J2085,0)</f>
        <v>0</v>
      </c>
      <c r="BG2085" s="233">
        <f>IF(N2085="zákl. přenesená",J2085,0)</f>
        <v>0</v>
      </c>
      <c r="BH2085" s="233">
        <f>IF(N2085="sníž. přenesená",J2085,0)</f>
        <v>0</v>
      </c>
      <c r="BI2085" s="233">
        <f>IF(N2085="nulová",J2085,0)</f>
        <v>0</v>
      </c>
      <c r="BJ2085" s="18" t="s">
        <v>120</v>
      </c>
      <c r="BK2085" s="233">
        <f>ROUND(I2085*H2085,2)</f>
        <v>0</v>
      </c>
      <c r="BL2085" s="18" t="s">
        <v>438</v>
      </c>
      <c r="BM2085" s="232" t="s">
        <v>2365</v>
      </c>
    </row>
    <row r="2086" s="14" customFormat="1">
      <c r="A2086" s="14"/>
      <c r="B2086" s="245"/>
      <c r="C2086" s="246"/>
      <c r="D2086" s="236" t="s">
        <v>301</v>
      </c>
      <c r="E2086" s="247" t="s">
        <v>1</v>
      </c>
      <c r="F2086" s="248" t="s">
        <v>2366</v>
      </c>
      <c r="G2086" s="246"/>
      <c r="H2086" s="249">
        <v>25.920000000000002</v>
      </c>
      <c r="I2086" s="250"/>
      <c r="J2086" s="246"/>
      <c r="K2086" s="246"/>
      <c r="L2086" s="251"/>
      <c r="M2086" s="252"/>
      <c r="N2086" s="253"/>
      <c r="O2086" s="253"/>
      <c r="P2086" s="253"/>
      <c r="Q2086" s="253"/>
      <c r="R2086" s="253"/>
      <c r="S2086" s="253"/>
      <c r="T2086" s="254"/>
      <c r="U2086" s="14"/>
      <c r="V2086" s="14"/>
      <c r="W2086" s="14"/>
      <c r="X2086" s="14"/>
      <c r="Y2086" s="14"/>
      <c r="Z2086" s="14"/>
      <c r="AA2086" s="14"/>
      <c r="AB2086" s="14"/>
      <c r="AC2086" s="14"/>
      <c r="AD2086" s="14"/>
      <c r="AE2086" s="14"/>
      <c r="AT2086" s="255" t="s">
        <v>301</v>
      </c>
      <c r="AU2086" s="255" t="s">
        <v>120</v>
      </c>
      <c r="AV2086" s="14" t="s">
        <v>120</v>
      </c>
      <c r="AW2086" s="14" t="s">
        <v>32</v>
      </c>
      <c r="AX2086" s="14" t="s">
        <v>77</v>
      </c>
      <c r="AY2086" s="255" t="s">
        <v>292</v>
      </c>
    </row>
    <row r="2087" s="14" customFormat="1">
      <c r="A2087" s="14"/>
      <c r="B2087" s="245"/>
      <c r="C2087" s="246"/>
      <c r="D2087" s="236" t="s">
        <v>301</v>
      </c>
      <c r="E2087" s="247" t="s">
        <v>1</v>
      </c>
      <c r="F2087" s="248" t="s">
        <v>2367</v>
      </c>
      <c r="G2087" s="246"/>
      <c r="H2087" s="249">
        <v>6.4800000000000004</v>
      </c>
      <c r="I2087" s="250"/>
      <c r="J2087" s="246"/>
      <c r="K2087" s="246"/>
      <c r="L2087" s="251"/>
      <c r="M2087" s="252"/>
      <c r="N2087" s="253"/>
      <c r="O2087" s="253"/>
      <c r="P2087" s="253"/>
      <c r="Q2087" s="253"/>
      <c r="R2087" s="253"/>
      <c r="S2087" s="253"/>
      <c r="T2087" s="254"/>
      <c r="U2087" s="14"/>
      <c r="V2087" s="14"/>
      <c r="W2087" s="14"/>
      <c r="X2087" s="14"/>
      <c r="Y2087" s="14"/>
      <c r="Z2087" s="14"/>
      <c r="AA2087" s="14"/>
      <c r="AB2087" s="14"/>
      <c r="AC2087" s="14"/>
      <c r="AD2087" s="14"/>
      <c r="AE2087" s="14"/>
      <c r="AT2087" s="255" t="s">
        <v>301</v>
      </c>
      <c r="AU2087" s="255" t="s">
        <v>120</v>
      </c>
      <c r="AV2087" s="14" t="s">
        <v>120</v>
      </c>
      <c r="AW2087" s="14" t="s">
        <v>32</v>
      </c>
      <c r="AX2087" s="14" t="s">
        <v>77</v>
      </c>
      <c r="AY2087" s="255" t="s">
        <v>292</v>
      </c>
    </row>
    <row r="2088" s="15" customFormat="1">
      <c r="A2088" s="15"/>
      <c r="B2088" s="256"/>
      <c r="C2088" s="257"/>
      <c r="D2088" s="236" t="s">
        <v>301</v>
      </c>
      <c r="E2088" s="258" t="s">
        <v>1</v>
      </c>
      <c r="F2088" s="259" t="s">
        <v>304</v>
      </c>
      <c r="G2088" s="257"/>
      <c r="H2088" s="260">
        <v>32.399999999999999</v>
      </c>
      <c r="I2088" s="261"/>
      <c r="J2088" s="257"/>
      <c r="K2088" s="257"/>
      <c r="L2088" s="262"/>
      <c r="M2088" s="263"/>
      <c r="N2088" s="264"/>
      <c r="O2088" s="264"/>
      <c r="P2088" s="264"/>
      <c r="Q2088" s="264"/>
      <c r="R2088" s="264"/>
      <c r="S2088" s="264"/>
      <c r="T2088" s="265"/>
      <c r="U2088" s="15"/>
      <c r="V2088" s="15"/>
      <c r="W2088" s="15"/>
      <c r="X2088" s="15"/>
      <c r="Y2088" s="15"/>
      <c r="Z2088" s="15"/>
      <c r="AA2088" s="15"/>
      <c r="AB2088" s="15"/>
      <c r="AC2088" s="15"/>
      <c r="AD2088" s="15"/>
      <c r="AE2088" s="15"/>
      <c r="AT2088" s="266" t="s">
        <v>301</v>
      </c>
      <c r="AU2088" s="266" t="s">
        <v>120</v>
      </c>
      <c r="AV2088" s="15" t="s">
        <v>299</v>
      </c>
      <c r="AW2088" s="15" t="s">
        <v>32</v>
      </c>
      <c r="AX2088" s="15" t="s">
        <v>85</v>
      </c>
      <c r="AY2088" s="266" t="s">
        <v>292</v>
      </c>
    </row>
    <row r="2089" s="2" customFormat="1" ht="24.15" customHeight="1">
      <c r="A2089" s="39"/>
      <c r="B2089" s="40"/>
      <c r="C2089" s="221" t="s">
        <v>2368</v>
      </c>
      <c r="D2089" s="221" t="s">
        <v>294</v>
      </c>
      <c r="E2089" s="222" t="s">
        <v>2369</v>
      </c>
      <c r="F2089" s="223" t="s">
        <v>2370</v>
      </c>
      <c r="G2089" s="224" t="s">
        <v>297</v>
      </c>
      <c r="H2089" s="225">
        <v>752.45000000000005</v>
      </c>
      <c r="I2089" s="226"/>
      <c r="J2089" s="227">
        <f>ROUND(I2089*H2089,2)</f>
        <v>0</v>
      </c>
      <c r="K2089" s="223" t="s">
        <v>298</v>
      </c>
      <c r="L2089" s="45"/>
      <c r="M2089" s="228" t="s">
        <v>1</v>
      </c>
      <c r="N2089" s="229" t="s">
        <v>43</v>
      </c>
      <c r="O2089" s="92"/>
      <c r="P2089" s="230">
        <f>O2089*H2089</f>
        <v>0</v>
      </c>
      <c r="Q2089" s="230">
        <v>0.00027</v>
      </c>
      <c r="R2089" s="230">
        <f>Q2089*H2089</f>
        <v>0.20316150000000002</v>
      </c>
      <c r="S2089" s="230">
        <v>0</v>
      </c>
      <c r="T2089" s="231">
        <f>S2089*H2089</f>
        <v>0</v>
      </c>
      <c r="U2089" s="39"/>
      <c r="V2089" s="39"/>
      <c r="W2089" s="39"/>
      <c r="X2089" s="39"/>
      <c r="Y2089" s="39"/>
      <c r="Z2089" s="39"/>
      <c r="AA2089" s="39"/>
      <c r="AB2089" s="39"/>
      <c r="AC2089" s="39"/>
      <c r="AD2089" s="39"/>
      <c r="AE2089" s="39"/>
      <c r="AR2089" s="232" t="s">
        <v>438</v>
      </c>
      <c r="AT2089" s="232" t="s">
        <v>294</v>
      </c>
      <c r="AU2089" s="232" t="s">
        <v>120</v>
      </c>
      <c r="AY2089" s="18" t="s">
        <v>292</v>
      </c>
      <c r="BE2089" s="233">
        <f>IF(N2089="základní",J2089,0)</f>
        <v>0</v>
      </c>
      <c r="BF2089" s="233">
        <f>IF(N2089="snížená",J2089,0)</f>
        <v>0</v>
      </c>
      <c r="BG2089" s="233">
        <f>IF(N2089="zákl. přenesená",J2089,0)</f>
        <v>0</v>
      </c>
      <c r="BH2089" s="233">
        <f>IF(N2089="sníž. přenesená",J2089,0)</f>
        <v>0</v>
      </c>
      <c r="BI2089" s="233">
        <f>IF(N2089="nulová",J2089,0)</f>
        <v>0</v>
      </c>
      <c r="BJ2089" s="18" t="s">
        <v>120</v>
      </c>
      <c r="BK2089" s="233">
        <f>ROUND(I2089*H2089,2)</f>
        <v>0</v>
      </c>
      <c r="BL2089" s="18" t="s">
        <v>438</v>
      </c>
      <c r="BM2089" s="232" t="s">
        <v>2371</v>
      </c>
    </row>
    <row r="2090" s="14" customFormat="1">
      <c r="A2090" s="14"/>
      <c r="B2090" s="245"/>
      <c r="C2090" s="246"/>
      <c r="D2090" s="236" t="s">
        <v>301</v>
      </c>
      <c r="E2090" s="247" t="s">
        <v>1</v>
      </c>
      <c r="F2090" s="248" t="s">
        <v>2372</v>
      </c>
      <c r="G2090" s="246"/>
      <c r="H2090" s="249">
        <v>75.599999999999994</v>
      </c>
      <c r="I2090" s="250"/>
      <c r="J2090" s="246"/>
      <c r="K2090" s="246"/>
      <c r="L2090" s="251"/>
      <c r="M2090" s="252"/>
      <c r="N2090" s="253"/>
      <c r="O2090" s="253"/>
      <c r="P2090" s="253"/>
      <c r="Q2090" s="253"/>
      <c r="R2090" s="253"/>
      <c r="S2090" s="253"/>
      <c r="T2090" s="254"/>
      <c r="U2090" s="14"/>
      <c r="V2090" s="14"/>
      <c r="W2090" s="14"/>
      <c r="X2090" s="14"/>
      <c r="Y2090" s="14"/>
      <c r="Z2090" s="14"/>
      <c r="AA2090" s="14"/>
      <c r="AB2090" s="14"/>
      <c r="AC2090" s="14"/>
      <c r="AD2090" s="14"/>
      <c r="AE2090" s="14"/>
      <c r="AT2090" s="255" t="s">
        <v>301</v>
      </c>
      <c r="AU2090" s="255" t="s">
        <v>120</v>
      </c>
      <c r="AV2090" s="14" t="s">
        <v>120</v>
      </c>
      <c r="AW2090" s="14" t="s">
        <v>32</v>
      </c>
      <c r="AX2090" s="14" t="s">
        <v>77</v>
      </c>
      <c r="AY2090" s="255" t="s">
        <v>292</v>
      </c>
    </row>
    <row r="2091" s="14" customFormat="1">
      <c r="A2091" s="14"/>
      <c r="B2091" s="245"/>
      <c r="C2091" s="246"/>
      <c r="D2091" s="236" t="s">
        <v>301</v>
      </c>
      <c r="E2091" s="247" t="s">
        <v>1</v>
      </c>
      <c r="F2091" s="248" t="s">
        <v>2373</v>
      </c>
      <c r="G2091" s="246"/>
      <c r="H2091" s="249">
        <v>170.09999999999999</v>
      </c>
      <c r="I2091" s="250"/>
      <c r="J2091" s="246"/>
      <c r="K2091" s="246"/>
      <c r="L2091" s="251"/>
      <c r="M2091" s="252"/>
      <c r="N2091" s="253"/>
      <c r="O2091" s="253"/>
      <c r="P2091" s="253"/>
      <c r="Q2091" s="253"/>
      <c r="R2091" s="253"/>
      <c r="S2091" s="253"/>
      <c r="T2091" s="254"/>
      <c r="U2091" s="14"/>
      <c r="V2091" s="14"/>
      <c r="W2091" s="14"/>
      <c r="X2091" s="14"/>
      <c r="Y2091" s="14"/>
      <c r="Z2091" s="14"/>
      <c r="AA2091" s="14"/>
      <c r="AB2091" s="14"/>
      <c r="AC2091" s="14"/>
      <c r="AD2091" s="14"/>
      <c r="AE2091" s="14"/>
      <c r="AT2091" s="255" t="s">
        <v>301</v>
      </c>
      <c r="AU2091" s="255" t="s">
        <v>120</v>
      </c>
      <c r="AV2091" s="14" t="s">
        <v>120</v>
      </c>
      <c r="AW2091" s="14" t="s">
        <v>32</v>
      </c>
      <c r="AX2091" s="14" t="s">
        <v>77</v>
      </c>
      <c r="AY2091" s="255" t="s">
        <v>292</v>
      </c>
    </row>
    <row r="2092" s="14" customFormat="1">
      <c r="A2092" s="14"/>
      <c r="B2092" s="245"/>
      <c r="C2092" s="246"/>
      <c r="D2092" s="236" t="s">
        <v>301</v>
      </c>
      <c r="E2092" s="247" t="s">
        <v>1</v>
      </c>
      <c r="F2092" s="248" t="s">
        <v>2374</v>
      </c>
      <c r="G2092" s="246"/>
      <c r="H2092" s="249">
        <v>162</v>
      </c>
      <c r="I2092" s="250"/>
      <c r="J2092" s="246"/>
      <c r="K2092" s="246"/>
      <c r="L2092" s="251"/>
      <c r="M2092" s="252"/>
      <c r="N2092" s="253"/>
      <c r="O2092" s="253"/>
      <c r="P2092" s="253"/>
      <c r="Q2092" s="253"/>
      <c r="R2092" s="253"/>
      <c r="S2092" s="253"/>
      <c r="T2092" s="254"/>
      <c r="U2092" s="14"/>
      <c r="V2092" s="14"/>
      <c r="W2092" s="14"/>
      <c r="X2092" s="14"/>
      <c r="Y2092" s="14"/>
      <c r="Z2092" s="14"/>
      <c r="AA2092" s="14"/>
      <c r="AB2092" s="14"/>
      <c r="AC2092" s="14"/>
      <c r="AD2092" s="14"/>
      <c r="AE2092" s="14"/>
      <c r="AT2092" s="255" t="s">
        <v>301</v>
      </c>
      <c r="AU2092" s="255" t="s">
        <v>120</v>
      </c>
      <c r="AV2092" s="14" t="s">
        <v>120</v>
      </c>
      <c r="AW2092" s="14" t="s">
        <v>32</v>
      </c>
      <c r="AX2092" s="14" t="s">
        <v>77</v>
      </c>
      <c r="AY2092" s="255" t="s">
        <v>292</v>
      </c>
    </row>
    <row r="2093" s="14" customFormat="1">
      <c r="A2093" s="14"/>
      <c r="B2093" s="245"/>
      <c r="C2093" s="246"/>
      <c r="D2093" s="236" t="s">
        <v>301</v>
      </c>
      <c r="E2093" s="247" t="s">
        <v>1</v>
      </c>
      <c r="F2093" s="248" t="s">
        <v>2375</v>
      </c>
      <c r="G2093" s="246"/>
      <c r="H2093" s="249">
        <v>10.557</v>
      </c>
      <c r="I2093" s="250"/>
      <c r="J2093" s="246"/>
      <c r="K2093" s="246"/>
      <c r="L2093" s="251"/>
      <c r="M2093" s="252"/>
      <c r="N2093" s="253"/>
      <c r="O2093" s="253"/>
      <c r="P2093" s="253"/>
      <c r="Q2093" s="253"/>
      <c r="R2093" s="253"/>
      <c r="S2093" s="253"/>
      <c r="T2093" s="254"/>
      <c r="U2093" s="14"/>
      <c r="V2093" s="14"/>
      <c r="W2093" s="14"/>
      <c r="X2093" s="14"/>
      <c r="Y2093" s="14"/>
      <c r="Z2093" s="14"/>
      <c r="AA2093" s="14"/>
      <c r="AB2093" s="14"/>
      <c r="AC2093" s="14"/>
      <c r="AD2093" s="14"/>
      <c r="AE2093" s="14"/>
      <c r="AT2093" s="255" t="s">
        <v>301</v>
      </c>
      <c r="AU2093" s="255" t="s">
        <v>120</v>
      </c>
      <c r="AV2093" s="14" t="s">
        <v>120</v>
      </c>
      <c r="AW2093" s="14" t="s">
        <v>32</v>
      </c>
      <c r="AX2093" s="14" t="s">
        <v>77</v>
      </c>
      <c r="AY2093" s="255" t="s">
        <v>292</v>
      </c>
    </row>
    <row r="2094" s="14" customFormat="1">
      <c r="A2094" s="14"/>
      <c r="B2094" s="245"/>
      <c r="C2094" s="246"/>
      <c r="D2094" s="236" t="s">
        <v>301</v>
      </c>
      <c r="E2094" s="247" t="s">
        <v>1</v>
      </c>
      <c r="F2094" s="248" t="s">
        <v>2376</v>
      </c>
      <c r="G2094" s="246"/>
      <c r="H2094" s="249">
        <v>9.9900000000000002</v>
      </c>
      <c r="I2094" s="250"/>
      <c r="J2094" s="246"/>
      <c r="K2094" s="246"/>
      <c r="L2094" s="251"/>
      <c r="M2094" s="252"/>
      <c r="N2094" s="253"/>
      <c r="O2094" s="253"/>
      <c r="P2094" s="253"/>
      <c r="Q2094" s="253"/>
      <c r="R2094" s="253"/>
      <c r="S2094" s="253"/>
      <c r="T2094" s="254"/>
      <c r="U2094" s="14"/>
      <c r="V2094" s="14"/>
      <c r="W2094" s="14"/>
      <c r="X2094" s="14"/>
      <c r="Y2094" s="14"/>
      <c r="Z2094" s="14"/>
      <c r="AA2094" s="14"/>
      <c r="AB2094" s="14"/>
      <c r="AC2094" s="14"/>
      <c r="AD2094" s="14"/>
      <c r="AE2094" s="14"/>
      <c r="AT2094" s="255" t="s">
        <v>301</v>
      </c>
      <c r="AU2094" s="255" t="s">
        <v>120</v>
      </c>
      <c r="AV2094" s="14" t="s">
        <v>120</v>
      </c>
      <c r="AW2094" s="14" t="s">
        <v>32</v>
      </c>
      <c r="AX2094" s="14" t="s">
        <v>77</v>
      </c>
      <c r="AY2094" s="255" t="s">
        <v>292</v>
      </c>
    </row>
    <row r="2095" s="14" customFormat="1">
      <c r="A2095" s="14"/>
      <c r="B2095" s="245"/>
      <c r="C2095" s="246"/>
      <c r="D2095" s="236" t="s">
        <v>301</v>
      </c>
      <c r="E2095" s="247" t="s">
        <v>1</v>
      </c>
      <c r="F2095" s="248" t="s">
        <v>2377</v>
      </c>
      <c r="G2095" s="246"/>
      <c r="H2095" s="249">
        <v>9.0860000000000003</v>
      </c>
      <c r="I2095" s="250"/>
      <c r="J2095" s="246"/>
      <c r="K2095" s="246"/>
      <c r="L2095" s="251"/>
      <c r="M2095" s="252"/>
      <c r="N2095" s="253"/>
      <c r="O2095" s="253"/>
      <c r="P2095" s="253"/>
      <c r="Q2095" s="253"/>
      <c r="R2095" s="253"/>
      <c r="S2095" s="253"/>
      <c r="T2095" s="254"/>
      <c r="U2095" s="14"/>
      <c r="V2095" s="14"/>
      <c r="W2095" s="14"/>
      <c r="X2095" s="14"/>
      <c r="Y2095" s="14"/>
      <c r="Z2095" s="14"/>
      <c r="AA2095" s="14"/>
      <c r="AB2095" s="14"/>
      <c r="AC2095" s="14"/>
      <c r="AD2095" s="14"/>
      <c r="AE2095" s="14"/>
      <c r="AT2095" s="255" t="s">
        <v>301</v>
      </c>
      <c r="AU2095" s="255" t="s">
        <v>120</v>
      </c>
      <c r="AV2095" s="14" t="s">
        <v>120</v>
      </c>
      <c r="AW2095" s="14" t="s">
        <v>32</v>
      </c>
      <c r="AX2095" s="14" t="s">
        <v>77</v>
      </c>
      <c r="AY2095" s="255" t="s">
        <v>292</v>
      </c>
    </row>
    <row r="2096" s="14" customFormat="1">
      <c r="A2096" s="14"/>
      <c r="B2096" s="245"/>
      <c r="C2096" s="246"/>
      <c r="D2096" s="236" t="s">
        <v>301</v>
      </c>
      <c r="E2096" s="247" t="s">
        <v>1</v>
      </c>
      <c r="F2096" s="248" t="s">
        <v>2378</v>
      </c>
      <c r="G2096" s="246"/>
      <c r="H2096" s="249">
        <v>8.8019999999999996</v>
      </c>
      <c r="I2096" s="250"/>
      <c r="J2096" s="246"/>
      <c r="K2096" s="246"/>
      <c r="L2096" s="251"/>
      <c r="M2096" s="252"/>
      <c r="N2096" s="253"/>
      <c r="O2096" s="253"/>
      <c r="P2096" s="253"/>
      <c r="Q2096" s="253"/>
      <c r="R2096" s="253"/>
      <c r="S2096" s="253"/>
      <c r="T2096" s="254"/>
      <c r="U2096" s="14"/>
      <c r="V2096" s="14"/>
      <c r="W2096" s="14"/>
      <c r="X2096" s="14"/>
      <c r="Y2096" s="14"/>
      <c r="Z2096" s="14"/>
      <c r="AA2096" s="14"/>
      <c r="AB2096" s="14"/>
      <c r="AC2096" s="14"/>
      <c r="AD2096" s="14"/>
      <c r="AE2096" s="14"/>
      <c r="AT2096" s="255" t="s">
        <v>301</v>
      </c>
      <c r="AU2096" s="255" t="s">
        <v>120</v>
      </c>
      <c r="AV2096" s="14" t="s">
        <v>120</v>
      </c>
      <c r="AW2096" s="14" t="s">
        <v>32</v>
      </c>
      <c r="AX2096" s="14" t="s">
        <v>77</v>
      </c>
      <c r="AY2096" s="255" t="s">
        <v>292</v>
      </c>
    </row>
    <row r="2097" s="14" customFormat="1">
      <c r="A2097" s="14"/>
      <c r="B2097" s="245"/>
      <c r="C2097" s="246"/>
      <c r="D2097" s="236" t="s">
        <v>301</v>
      </c>
      <c r="E2097" s="247" t="s">
        <v>1</v>
      </c>
      <c r="F2097" s="248" t="s">
        <v>2379</v>
      </c>
      <c r="G2097" s="246"/>
      <c r="H2097" s="249">
        <v>10.800000000000001</v>
      </c>
      <c r="I2097" s="250"/>
      <c r="J2097" s="246"/>
      <c r="K2097" s="246"/>
      <c r="L2097" s="251"/>
      <c r="M2097" s="252"/>
      <c r="N2097" s="253"/>
      <c r="O2097" s="253"/>
      <c r="P2097" s="253"/>
      <c r="Q2097" s="253"/>
      <c r="R2097" s="253"/>
      <c r="S2097" s="253"/>
      <c r="T2097" s="254"/>
      <c r="U2097" s="14"/>
      <c r="V2097" s="14"/>
      <c r="W2097" s="14"/>
      <c r="X2097" s="14"/>
      <c r="Y2097" s="14"/>
      <c r="Z2097" s="14"/>
      <c r="AA2097" s="14"/>
      <c r="AB2097" s="14"/>
      <c r="AC2097" s="14"/>
      <c r="AD2097" s="14"/>
      <c r="AE2097" s="14"/>
      <c r="AT2097" s="255" t="s">
        <v>301</v>
      </c>
      <c r="AU2097" s="255" t="s">
        <v>120</v>
      </c>
      <c r="AV2097" s="14" t="s">
        <v>120</v>
      </c>
      <c r="AW2097" s="14" t="s">
        <v>32</v>
      </c>
      <c r="AX2097" s="14" t="s">
        <v>77</v>
      </c>
      <c r="AY2097" s="255" t="s">
        <v>292</v>
      </c>
    </row>
    <row r="2098" s="14" customFormat="1">
      <c r="A2098" s="14"/>
      <c r="B2098" s="245"/>
      <c r="C2098" s="246"/>
      <c r="D2098" s="236" t="s">
        <v>301</v>
      </c>
      <c r="E2098" s="247" t="s">
        <v>1</v>
      </c>
      <c r="F2098" s="248" t="s">
        <v>2380</v>
      </c>
      <c r="G2098" s="246"/>
      <c r="H2098" s="249">
        <v>11.259</v>
      </c>
      <c r="I2098" s="250"/>
      <c r="J2098" s="246"/>
      <c r="K2098" s="246"/>
      <c r="L2098" s="251"/>
      <c r="M2098" s="252"/>
      <c r="N2098" s="253"/>
      <c r="O2098" s="253"/>
      <c r="P2098" s="253"/>
      <c r="Q2098" s="253"/>
      <c r="R2098" s="253"/>
      <c r="S2098" s="253"/>
      <c r="T2098" s="254"/>
      <c r="U2098" s="14"/>
      <c r="V2098" s="14"/>
      <c r="W2098" s="14"/>
      <c r="X2098" s="14"/>
      <c r="Y2098" s="14"/>
      <c r="Z2098" s="14"/>
      <c r="AA2098" s="14"/>
      <c r="AB2098" s="14"/>
      <c r="AC2098" s="14"/>
      <c r="AD2098" s="14"/>
      <c r="AE2098" s="14"/>
      <c r="AT2098" s="255" t="s">
        <v>301</v>
      </c>
      <c r="AU2098" s="255" t="s">
        <v>120</v>
      </c>
      <c r="AV2098" s="14" t="s">
        <v>120</v>
      </c>
      <c r="AW2098" s="14" t="s">
        <v>32</v>
      </c>
      <c r="AX2098" s="14" t="s">
        <v>77</v>
      </c>
      <c r="AY2098" s="255" t="s">
        <v>292</v>
      </c>
    </row>
    <row r="2099" s="14" customFormat="1">
      <c r="A2099" s="14"/>
      <c r="B2099" s="245"/>
      <c r="C2099" s="246"/>
      <c r="D2099" s="236" t="s">
        <v>301</v>
      </c>
      <c r="E2099" s="247" t="s">
        <v>1</v>
      </c>
      <c r="F2099" s="248" t="s">
        <v>2381</v>
      </c>
      <c r="G2099" s="246"/>
      <c r="H2099" s="249">
        <v>62.531999999999996</v>
      </c>
      <c r="I2099" s="250"/>
      <c r="J2099" s="246"/>
      <c r="K2099" s="246"/>
      <c r="L2099" s="251"/>
      <c r="M2099" s="252"/>
      <c r="N2099" s="253"/>
      <c r="O2099" s="253"/>
      <c r="P2099" s="253"/>
      <c r="Q2099" s="253"/>
      <c r="R2099" s="253"/>
      <c r="S2099" s="253"/>
      <c r="T2099" s="254"/>
      <c r="U2099" s="14"/>
      <c r="V2099" s="14"/>
      <c r="W2099" s="14"/>
      <c r="X2099" s="14"/>
      <c r="Y2099" s="14"/>
      <c r="Z2099" s="14"/>
      <c r="AA2099" s="14"/>
      <c r="AB2099" s="14"/>
      <c r="AC2099" s="14"/>
      <c r="AD2099" s="14"/>
      <c r="AE2099" s="14"/>
      <c r="AT2099" s="255" t="s">
        <v>301</v>
      </c>
      <c r="AU2099" s="255" t="s">
        <v>120</v>
      </c>
      <c r="AV2099" s="14" t="s">
        <v>120</v>
      </c>
      <c r="AW2099" s="14" t="s">
        <v>32</v>
      </c>
      <c r="AX2099" s="14" t="s">
        <v>77</v>
      </c>
      <c r="AY2099" s="255" t="s">
        <v>292</v>
      </c>
    </row>
    <row r="2100" s="14" customFormat="1">
      <c r="A2100" s="14"/>
      <c r="B2100" s="245"/>
      <c r="C2100" s="246"/>
      <c r="D2100" s="236" t="s">
        <v>301</v>
      </c>
      <c r="E2100" s="247" t="s">
        <v>1</v>
      </c>
      <c r="F2100" s="248" t="s">
        <v>2382</v>
      </c>
      <c r="G2100" s="246"/>
      <c r="H2100" s="249">
        <v>221.72399999999999</v>
      </c>
      <c r="I2100" s="250"/>
      <c r="J2100" s="246"/>
      <c r="K2100" s="246"/>
      <c r="L2100" s="251"/>
      <c r="M2100" s="252"/>
      <c r="N2100" s="253"/>
      <c r="O2100" s="253"/>
      <c r="P2100" s="253"/>
      <c r="Q2100" s="253"/>
      <c r="R2100" s="253"/>
      <c r="S2100" s="253"/>
      <c r="T2100" s="254"/>
      <c r="U2100" s="14"/>
      <c r="V2100" s="14"/>
      <c r="W2100" s="14"/>
      <c r="X2100" s="14"/>
      <c r="Y2100" s="14"/>
      <c r="Z2100" s="14"/>
      <c r="AA2100" s="14"/>
      <c r="AB2100" s="14"/>
      <c r="AC2100" s="14"/>
      <c r="AD2100" s="14"/>
      <c r="AE2100" s="14"/>
      <c r="AT2100" s="255" t="s">
        <v>301</v>
      </c>
      <c r="AU2100" s="255" t="s">
        <v>120</v>
      </c>
      <c r="AV2100" s="14" t="s">
        <v>120</v>
      </c>
      <c r="AW2100" s="14" t="s">
        <v>32</v>
      </c>
      <c r="AX2100" s="14" t="s">
        <v>77</v>
      </c>
      <c r="AY2100" s="255" t="s">
        <v>292</v>
      </c>
    </row>
    <row r="2101" s="15" customFormat="1">
      <c r="A2101" s="15"/>
      <c r="B2101" s="256"/>
      <c r="C2101" s="257"/>
      <c r="D2101" s="236" t="s">
        <v>301</v>
      </c>
      <c r="E2101" s="258" t="s">
        <v>1</v>
      </c>
      <c r="F2101" s="259" t="s">
        <v>304</v>
      </c>
      <c r="G2101" s="257"/>
      <c r="H2101" s="260">
        <v>752.45000000000005</v>
      </c>
      <c r="I2101" s="261"/>
      <c r="J2101" s="257"/>
      <c r="K2101" s="257"/>
      <c r="L2101" s="262"/>
      <c r="M2101" s="263"/>
      <c r="N2101" s="264"/>
      <c r="O2101" s="264"/>
      <c r="P2101" s="264"/>
      <c r="Q2101" s="264"/>
      <c r="R2101" s="264"/>
      <c r="S2101" s="264"/>
      <c r="T2101" s="265"/>
      <c r="U2101" s="15"/>
      <c r="V2101" s="15"/>
      <c r="W2101" s="15"/>
      <c r="X2101" s="15"/>
      <c r="Y2101" s="15"/>
      <c r="Z2101" s="15"/>
      <c r="AA2101" s="15"/>
      <c r="AB2101" s="15"/>
      <c r="AC2101" s="15"/>
      <c r="AD2101" s="15"/>
      <c r="AE2101" s="15"/>
      <c r="AT2101" s="266" t="s">
        <v>301</v>
      </c>
      <c r="AU2101" s="266" t="s">
        <v>120</v>
      </c>
      <c r="AV2101" s="15" t="s">
        <v>299</v>
      </c>
      <c r="AW2101" s="15" t="s">
        <v>32</v>
      </c>
      <c r="AX2101" s="15" t="s">
        <v>85</v>
      </c>
      <c r="AY2101" s="266" t="s">
        <v>292</v>
      </c>
    </row>
    <row r="2102" s="2" customFormat="1" ht="21.75" customHeight="1">
      <c r="A2102" s="39"/>
      <c r="B2102" s="40"/>
      <c r="C2102" s="221" t="s">
        <v>2383</v>
      </c>
      <c r="D2102" s="221" t="s">
        <v>294</v>
      </c>
      <c r="E2102" s="222" t="s">
        <v>2384</v>
      </c>
      <c r="F2102" s="223" t="s">
        <v>2385</v>
      </c>
      <c r="G2102" s="224" t="s">
        <v>581</v>
      </c>
      <c r="H2102" s="225">
        <v>7</v>
      </c>
      <c r="I2102" s="226"/>
      <c r="J2102" s="227">
        <f>ROUND(I2102*H2102,2)</f>
        <v>0</v>
      </c>
      <c r="K2102" s="223" t="s">
        <v>298</v>
      </c>
      <c r="L2102" s="45"/>
      <c r="M2102" s="228" t="s">
        <v>1</v>
      </c>
      <c r="N2102" s="229" t="s">
        <v>43</v>
      </c>
      <c r="O2102" s="92"/>
      <c r="P2102" s="230">
        <f>O2102*H2102</f>
        <v>0</v>
      </c>
      <c r="Q2102" s="230">
        <v>0</v>
      </c>
      <c r="R2102" s="230">
        <f>Q2102*H2102</f>
        <v>0</v>
      </c>
      <c r="S2102" s="230">
        <v>0</v>
      </c>
      <c r="T2102" s="231">
        <f>S2102*H2102</f>
        <v>0</v>
      </c>
      <c r="U2102" s="39"/>
      <c r="V2102" s="39"/>
      <c r="W2102" s="39"/>
      <c r="X2102" s="39"/>
      <c r="Y2102" s="39"/>
      <c r="Z2102" s="39"/>
      <c r="AA2102" s="39"/>
      <c r="AB2102" s="39"/>
      <c r="AC2102" s="39"/>
      <c r="AD2102" s="39"/>
      <c r="AE2102" s="39"/>
      <c r="AR2102" s="232" t="s">
        <v>438</v>
      </c>
      <c r="AT2102" s="232" t="s">
        <v>294</v>
      </c>
      <c r="AU2102" s="232" t="s">
        <v>120</v>
      </c>
      <c r="AY2102" s="18" t="s">
        <v>292</v>
      </c>
      <c r="BE2102" s="233">
        <f>IF(N2102="základní",J2102,0)</f>
        <v>0</v>
      </c>
      <c r="BF2102" s="233">
        <f>IF(N2102="snížená",J2102,0)</f>
        <v>0</v>
      </c>
      <c r="BG2102" s="233">
        <f>IF(N2102="zákl. přenesená",J2102,0)</f>
        <v>0</v>
      </c>
      <c r="BH2102" s="233">
        <f>IF(N2102="sníž. přenesená",J2102,0)</f>
        <v>0</v>
      </c>
      <c r="BI2102" s="233">
        <f>IF(N2102="nulová",J2102,0)</f>
        <v>0</v>
      </c>
      <c r="BJ2102" s="18" t="s">
        <v>120</v>
      </c>
      <c r="BK2102" s="233">
        <f>ROUND(I2102*H2102,2)</f>
        <v>0</v>
      </c>
      <c r="BL2102" s="18" t="s">
        <v>438</v>
      </c>
      <c r="BM2102" s="232" t="s">
        <v>2386</v>
      </c>
    </row>
    <row r="2103" s="14" customFormat="1">
      <c r="A2103" s="14"/>
      <c r="B2103" s="245"/>
      <c r="C2103" s="246"/>
      <c r="D2103" s="236" t="s">
        <v>301</v>
      </c>
      <c r="E2103" s="247" t="s">
        <v>1</v>
      </c>
      <c r="F2103" s="248" t="s">
        <v>2387</v>
      </c>
      <c r="G2103" s="246"/>
      <c r="H2103" s="249">
        <v>3</v>
      </c>
      <c r="I2103" s="250"/>
      <c r="J2103" s="246"/>
      <c r="K2103" s="246"/>
      <c r="L2103" s="251"/>
      <c r="M2103" s="252"/>
      <c r="N2103" s="253"/>
      <c r="O2103" s="253"/>
      <c r="P2103" s="253"/>
      <c r="Q2103" s="253"/>
      <c r="R2103" s="253"/>
      <c r="S2103" s="253"/>
      <c r="T2103" s="254"/>
      <c r="U2103" s="14"/>
      <c r="V2103" s="14"/>
      <c r="W2103" s="14"/>
      <c r="X2103" s="14"/>
      <c r="Y2103" s="14"/>
      <c r="Z2103" s="14"/>
      <c r="AA2103" s="14"/>
      <c r="AB2103" s="14"/>
      <c r="AC2103" s="14"/>
      <c r="AD2103" s="14"/>
      <c r="AE2103" s="14"/>
      <c r="AT2103" s="255" t="s">
        <v>301</v>
      </c>
      <c r="AU2103" s="255" t="s">
        <v>120</v>
      </c>
      <c r="AV2103" s="14" t="s">
        <v>120</v>
      </c>
      <c r="AW2103" s="14" t="s">
        <v>32</v>
      </c>
      <c r="AX2103" s="14" t="s">
        <v>77</v>
      </c>
      <c r="AY2103" s="255" t="s">
        <v>292</v>
      </c>
    </row>
    <row r="2104" s="14" customFormat="1">
      <c r="A2104" s="14"/>
      <c r="B2104" s="245"/>
      <c r="C2104" s="246"/>
      <c r="D2104" s="236" t="s">
        <v>301</v>
      </c>
      <c r="E2104" s="247" t="s">
        <v>1</v>
      </c>
      <c r="F2104" s="248" t="s">
        <v>2388</v>
      </c>
      <c r="G2104" s="246"/>
      <c r="H2104" s="249">
        <v>2</v>
      </c>
      <c r="I2104" s="250"/>
      <c r="J2104" s="246"/>
      <c r="K2104" s="246"/>
      <c r="L2104" s="251"/>
      <c r="M2104" s="252"/>
      <c r="N2104" s="253"/>
      <c r="O2104" s="253"/>
      <c r="P2104" s="253"/>
      <c r="Q2104" s="253"/>
      <c r="R2104" s="253"/>
      <c r="S2104" s="253"/>
      <c r="T2104" s="254"/>
      <c r="U2104" s="14"/>
      <c r="V2104" s="14"/>
      <c r="W2104" s="14"/>
      <c r="X2104" s="14"/>
      <c r="Y2104" s="14"/>
      <c r="Z2104" s="14"/>
      <c r="AA2104" s="14"/>
      <c r="AB2104" s="14"/>
      <c r="AC2104" s="14"/>
      <c r="AD2104" s="14"/>
      <c r="AE2104" s="14"/>
      <c r="AT2104" s="255" t="s">
        <v>301</v>
      </c>
      <c r="AU2104" s="255" t="s">
        <v>120</v>
      </c>
      <c r="AV2104" s="14" t="s">
        <v>120</v>
      </c>
      <c r="AW2104" s="14" t="s">
        <v>32</v>
      </c>
      <c r="AX2104" s="14" t="s">
        <v>77</v>
      </c>
      <c r="AY2104" s="255" t="s">
        <v>292</v>
      </c>
    </row>
    <row r="2105" s="14" customFormat="1">
      <c r="A2105" s="14"/>
      <c r="B2105" s="245"/>
      <c r="C2105" s="246"/>
      <c r="D2105" s="236" t="s">
        <v>301</v>
      </c>
      <c r="E2105" s="247" t="s">
        <v>1</v>
      </c>
      <c r="F2105" s="248" t="s">
        <v>2389</v>
      </c>
      <c r="G2105" s="246"/>
      <c r="H2105" s="249">
        <v>1</v>
      </c>
      <c r="I2105" s="250"/>
      <c r="J2105" s="246"/>
      <c r="K2105" s="246"/>
      <c r="L2105" s="251"/>
      <c r="M2105" s="252"/>
      <c r="N2105" s="253"/>
      <c r="O2105" s="253"/>
      <c r="P2105" s="253"/>
      <c r="Q2105" s="253"/>
      <c r="R2105" s="253"/>
      <c r="S2105" s="253"/>
      <c r="T2105" s="254"/>
      <c r="U2105" s="14"/>
      <c r="V2105" s="14"/>
      <c r="W2105" s="14"/>
      <c r="X2105" s="14"/>
      <c r="Y2105" s="14"/>
      <c r="Z2105" s="14"/>
      <c r="AA2105" s="14"/>
      <c r="AB2105" s="14"/>
      <c r="AC2105" s="14"/>
      <c r="AD2105" s="14"/>
      <c r="AE2105" s="14"/>
      <c r="AT2105" s="255" t="s">
        <v>301</v>
      </c>
      <c r="AU2105" s="255" t="s">
        <v>120</v>
      </c>
      <c r="AV2105" s="14" t="s">
        <v>120</v>
      </c>
      <c r="AW2105" s="14" t="s">
        <v>32</v>
      </c>
      <c r="AX2105" s="14" t="s">
        <v>77</v>
      </c>
      <c r="AY2105" s="255" t="s">
        <v>292</v>
      </c>
    </row>
    <row r="2106" s="14" customFormat="1">
      <c r="A2106" s="14"/>
      <c r="B2106" s="245"/>
      <c r="C2106" s="246"/>
      <c r="D2106" s="236" t="s">
        <v>301</v>
      </c>
      <c r="E2106" s="247" t="s">
        <v>1</v>
      </c>
      <c r="F2106" s="248" t="s">
        <v>2390</v>
      </c>
      <c r="G2106" s="246"/>
      <c r="H2106" s="249">
        <v>1</v>
      </c>
      <c r="I2106" s="250"/>
      <c r="J2106" s="246"/>
      <c r="K2106" s="246"/>
      <c r="L2106" s="251"/>
      <c r="M2106" s="252"/>
      <c r="N2106" s="253"/>
      <c r="O2106" s="253"/>
      <c r="P2106" s="253"/>
      <c r="Q2106" s="253"/>
      <c r="R2106" s="253"/>
      <c r="S2106" s="253"/>
      <c r="T2106" s="254"/>
      <c r="U2106" s="14"/>
      <c r="V2106" s="14"/>
      <c r="W2106" s="14"/>
      <c r="X2106" s="14"/>
      <c r="Y2106" s="14"/>
      <c r="Z2106" s="14"/>
      <c r="AA2106" s="14"/>
      <c r="AB2106" s="14"/>
      <c r="AC2106" s="14"/>
      <c r="AD2106" s="14"/>
      <c r="AE2106" s="14"/>
      <c r="AT2106" s="255" t="s">
        <v>301</v>
      </c>
      <c r="AU2106" s="255" t="s">
        <v>120</v>
      </c>
      <c r="AV2106" s="14" t="s">
        <v>120</v>
      </c>
      <c r="AW2106" s="14" t="s">
        <v>32</v>
      </c>
      <c r="AX2106" s="14" t="s">
        <v>77</v>
      </c>
      <c r="AY2106" s="255" t="s">
        <v>292</v>
      </c>
    </row>
    <row r="2107" s="15" customFormat="1">
      <c r="A2107" s="15"/>
      <c r="B2107" s="256"/>
      <c r="C2107" s="257"/>
      <c r="D2107" s="236" t="s">
        <v>301</v>
      </c>
      <c r="E2107" s="258" t="s">
        <v>1</v>
      </c>
      <c r="F2107" s="259" t="s">
        <v>304</v>
      </c>
      <c r="G2107" s="257"/>
      <c r="H2107" s="260">
        <v>7</v>
      </c>
      <c r="I2107" s="261"/>
      <c r="J2107" s="257"/>
      <c r="K2107" s="257"/>
      <c r="L2107" s="262"/>
      <c r="M2107" s="263"/>
      <c r="N2107" s="264"/>
      <c r="O2107" s="264"/>
      <c r="P2107" s="264"/>
      <c r="Q2107" s="264"/>
      <c r="R2107" s="264"/>
      <c r="S2107" s="264"/>
      <c r="T2107" s="265"/>
      <c r="U2107" s="15"/>
      <c r="V2107" s="15"/>
      <c r="W2107" s="15"/>
      <c r="X2107" s="15"/>
      <c r="Y2107" s="15"/>
      <c r="Z2107" s="15"/>
      <c r="AA2107" s="15"/>
      <c r="AB2107" s="15"/>
      <c r="AC2107" s="15"/>
      <c r="AD2107" s="15"/>
      <c r="AE2107" s="15"/>
      <c r="AT2107" s="266" t="s">
        <v>301</v>
      </c>
      <c r="AU2107" s="266" t="s">
        <v>120</v>
      </c>
      <c r="AV2107" s="15" t="s">
        <v>299</v>
      </c>
      <c r="AW2107" s="15" t="s">
        <v>32</v>
      </c>
      <c r="AX2107" s="15" t="s">
        <v>85</v>
      </c>
      <c r="AY2107" s="266" t="s">
        <v>292</v>
      </c>
    </row>
    <row r="2108" s="2" customFormat="1" ht="24.15" customHeight="1">
      <c r="A2108" s="39"/>
      <c r="B2108" s="40"/>
      <c r="C2108" s="221" t="s">
        <v>2391</v>
      </c>
      <c r="D2108" s="221" t="s">
        <v>294</v>
      </c>
      <c r="E2108" s="222" t="s">
        <v>2392</v>
      </c>
      <c r="F2108" s="223" t="s">
        <v>2393</v>
      </c>
      <c r="G2108" s="224" t="s">
        <v>581</v>
      </c>
      <c r="H2108" s="225">
        <v>4</v>
      </c>
      <c r="I2108" s="226"/>
      <c r="J2108" s="227">
        <f>ROUND(I2108*H2108,2)</f>
        <v>0</v>
      </c>
      <c r="K2108" s="223" t="s">
        <v>298</v>
      </c>
      <c r="L2108" s="45"/>
      <c r="M2108" s="228" t="s">
        <v>1</v>
      </c>
      <c r="N2108" s="229" t="s">
        <v>43</v>
      </c>
      <c r="O2108" s="92"/>
      <c r="P2108" s="230">
        <f>O2108*H2108</f>
        <v>0</v>
      </c>
      <c r="Q2108" s="230">
        <v>0</v>
      </c>
      <c r="R2108" s="230">
        <f>Q2108*H2108</f>
        <v>0</v>
      </c>
      <c r="S2108" s="230">
        <v>0</v>
      </c>
      <c r="T2108" s="231">
        <f>S2108*H2108</f>
        <v>0</v>
      </c>
      <c r="U2108" s="39"/>
      <c r="V2108" s="39"/>
      <c r="W2108" s="39"/>
      <c r="X2108" s="39"/>
      <c r="Y2108" s="39"/>
      <c r="Z2108" s="39"/>
      <c r="AA2108" s="39"/>
      <c r="AB2108" s="39"/>
      <c r="AC2108" s="39"/>
      <c r="AD2108" s="39"/>
      <c r="AE2108" s="39"/>
      <c r="AR2108" s="232" t="s">
        <v>438</v>
      </c>
      <c r="AT2108" s="232" t="s">
        <v>294</v>
      </c>
      <c r="AU2108" s="232" t="s">
        <v>120</v>
      </c>
      <c r="AY2108" s="18" t="s">
        <v>292</v>
      </c>
      <c r="BE2108" s="233">
        <f>IF(N2108="základní",J2108,0)</f>
        <v>0</v>
      </c>
      <c r="BF2108" s="233">
        <f>IF(N2108="snížená",J2108,0)</f>
        <v>0</v>
      </c>
      <c r="BG2108" s="233">
        <f>IF(N2108="zákl. přenesená",J2108,0)</f>
        <v>0</v>
      </c>
      <c r="BH2108" s="233">
        <f>IF(N2108="sníž. přenesená",J2108,0)</f>
        <v>0</v>
      </c>
      <c r="BI2108" s="233">
        <f>IF(N2108="nulová",J2108,0)</f>
        <v>0</v>
      </c>
      <c r="BJ2108" s="18" t="s">
        <v>120</v>
      </c>
      <c r="BK2108" s="233">
        <f>ROUND(I2108*H2108,2)</f>
        <v>0</v>
      </c>
      <c r="BL2108" s="18" t="s">
        <v>438</v>
      </c>
      <c r="BM2108" s="232" t="s">
        <v>2394</v>
      </c>
    </row>
    <row r="2109" s="13" customFormat="1">
      <c r="A2109" s="13"/>
      <c r="B2109" s="234"/>
      <c r="C2109" s="235"/>
      <c r="D2109" s="236" t="s">
        <v>301</v>
      </c>
      <c r="E2109" s="237" t="s">
        <v>1</v>
      </c>
      <c r="F2109" s="238" t="s">
        <v>2395</v>
      </c>
      <c r="G2109" s="235"/>
      <c r="H2109" s="237" t="s">
        <v>1</v>
      </c>
      <c r="I2109" s="239"/>
      <c r="J2109" s="235"/>
      <c r="K2109" s="235"/>
      <c r="L2109" s="240"/>
      <c r="M2109" s="241"/>
      <c r="N2109" s="242"/>
      <c r="O2109" s="242"/>
      <c r="P2109" s="242"/>
      <c r="Q2109" s="242"/>
      <c r="R2109" s="242"/>
      <c r="S2109" s="242"/>
      <c r="T2109" s="243"/>
      <c r="U2109" s="13"/>
      <c r="V2109" s="13"/>
      <c r="W2109" s="13"/>
      <c r="X2109" s="13"/>
      <c r="Y2109" s="13"/>
      <c r="Z2109" s="13"/>
      <c r="AA2109" s="13"/>
      <c r="AB2109" s="13"/>
      <c r="AC2109" s="13"/>
      <c r="AD2109" s="13"/>
      <c r="AE2109" s="13"/>
      <c r="AT2109" s="244" t="s">
        <v>301</v>
      </c>
      <c r="AU2109" s="244" t="s">
        <v>120</v>
      </c>
      <c r="AV2109" s="13" t="s">
        <v>85</v>
      </c>
      <c r="AW2109" s="13" t="s">
        <v>32</v>
      </c>
      <c r="AX2109" s="13" t="s">
        <v>77</v>
      </c>
      <c r="AY2109" s="244" t="s">
        <v>292</v>
      </c>
    </row>
    <row r="2110" s="14" customFormat="1">
      <c r="A2110" s="14"/>
      <c r="B2110" s="245"/>
      <c r="C2110" s="246"/>
      <c r="D2110" s="236" t="s">
        <v>301</v>
      </c>
      <c r="E2110" s="247" t="s">
        <v>1</v>
      </c>
      <c r="F2110" s="248" t="s">
        <v>2396</v>
      </c>
      <c r="G2110" s="246"/>
      <c r="H2110" s="249">
        <v>2</v>
      </c>
      <c r="I2110" s="250"/>
      <c r="J2110" s="246"/>
      <c r="K2110" s="246"/>
      <c r="L2110" s="251"/>
      <c r="M2110" s="252"/>
      <c r="N2110" s="253"/>
      <c r="O2110" s="253"/>
      <c r="P2110" s="253"/>
      <c r="Q2110" s="253"/>
      <c r="R2110" s="253"/>
      <c r="S2110" s="253"/>
      <c r="T2110" s="254"/>
      <c r="U2110" s="14"/>
      <c r="V2110" s="14"/>
      <c r="W2110" s="14"/>
      <c r="X2110" s="14"/>
      <c r="Y2110" s="14"/>
      <c r="Z2110" s="14"/>
      <c r="AA2110" s="14"/>
      <c r="AB2110" s="14"/>
      <c r="AC2110" s="14"/>
      <c r="AD2110" s="14"/>
      <c r="AE2110" s="14"/>
      <c r="AT2110" s="255" t="s">
        <v>301</v>
      </c>
      <c r="AU2110" s="255" t="s">
        <v>120</v>
      </c>
      <c r="AV2110" s="14" t="s">
        <v>120</v>
      </c>
      <c r="AW2110" s="14" t="s">
        <v>32</v>
      </c>
      <c r="AX2110" s="14" t="s">
        <v>77</v>
      </c>
      <c r="AY2110" s="255" t="s">
        <v>292</v>
      </c>
    </row>
    <row r="2111" s="14" customFormat="1">
      <c r="A2111" s="14"/>
      <c r="B2111" s="245"/>
      <c r="C2111" s="246"/>
      <c r="D2111" s="236" t="s">
        <v>301</v>
      </c>
      <c r="E2111" s="247" t="s">
        <v>1</v>
      </c>
      <c r="F2111" s="248" t="s">
        <v>2397</v>
      </c>
      <c r="G2111" s="246"/>
      <c r="H2111" s="249">
        <v>2</v>
      </c>
      <c r="I2111" s="250"/>
      <c r="J2111" s="246"/>
      <c r="K2111" s="246"/>
      <c r="L2111" s="251"/>
      <c r="M2111" s="252"/>
      <c r="N2111" s="253"/>
      <c r="O2111" s="253"/>
      <c r="P2111" s="253"/>
      <c r="Q2111" s="253"/>
      <c r="R2111" s="253"/>
      <c r="S2111" s="253"/>
      <c r="T2111" s="254"/>
      <c r="U2111" s="14"/>
      <c r="V2111" s="14"/>
      <c r="W2111" s="14"/>
      <c r="X2111" s="14"/>
      <c r="Y2111" s="14"/>
      <c r="Z2111" s="14"/>
      <c r="AA2111" s="14"/>
      <c r="AB2111" s="14"/>
      <c r="AC2111" s="14"/>
      <c r="AD2111" s="14"/>
      <c r="AE2111" s="14"/>
      <c r="AT2111" s="255" t="s">
        <v>301</v>
      </c>
      <c r="AU2111" s="255" t="s">
        <v>120</v>
      </c>
      <c r="AV2111" s="14" t="s">
        <v>120</v>
      </c>
      <c r="AW2111" s="14" t="s">
        <v>32</v>
      </c>
      <c r="AX2111" s="14" t="s">
        <v>77</v>
      </c>
      <c r="AY2111" s="255" t="s">
        <v>292</v>
      </c>
    </row>
    <row r="2112" s="15" customFormat="1">
      <c r="A2112" s="15"/>
      <c r="B2112" s="256"/>
      <c r="C2112" s="257"/>
      <c r="D2112" s="236" t="s">
        <v>301</v>
      </c>
      <c r="E2112" s="258" t="s">
        <v>1</v>
      </c>
      <c r="F2112" s="259" t="s">
        <v>304</v>
      </c>
      <c r="G2112" s="257"/>
      <c r="H2112" s="260">
        <v>4</v>
      </c>
      <c r="I2112" s="261"/>
      <c r="J2112" s="257"/>
      <c r="K2112" s="257"/>
      <c r="L2112" s="262"/>
      <c r="M2112" s="263"/>
      <c r="N2112" s="264"/>
      <c r="O2112" s="264"/>
      <c r="P2112" s="264"/>
      <c r="Q2112" s="264"/>
      <c r="R2112" s="264"/>
      <c r="S2112" s="264"/>
      <c r="T2112" s="265"/>
      <c r="U2112" s="15"/>
      <c r="V2112" s="15"/>
      <c r="W2112" s="15"/>
      <c r="X2112" s="15"/>
      <c r="Y2112" s="15"/>
      <c r="Z2112" s="15"/>
      <c r="AA2112" s="15"/>
      <c r="AB2112" s="15"/>
      <c r="AC2112" s="15"/>
      <c r="AD2112" s="15"/>
      <c r="AE2112" s="15"/>
      <c r="AT2112" s="266" t="s">
        <v>301</v>
      </c>
      <c r="AU2112" s="266" t="s">
        <v>120</v>
      </c>
      <c r="AV2112" s="15" t="s">
        <v>299</v>
      </c>
      <c r="AW2112" s="15" t="s">
        <v>32</v>
      </c>
      <c r="AX2112" s="15" t="s">
        <v>85</v>
      </c>
      <c r="AY2112" s="266" t="s">
        <v>292</v>
      </c>
    </row>
    <row r="2113" s="2" customFormat="1" ht="24.15" customHeight="1">
      <c r="A2113" s="39"/>
      <c r="B2113" s="40"/>
      <c r="C2113" s="221" t="s">
        <v>2398</v>
      </c>
      <c r="D2113" s="221" t="s">
        <v>294</v>
      </c>
      <c r="E2113" s="222" t="s">
        <v>2399</v>
      </c>
      <c r="F2113" s="223" t="s">
        <v>2400</v>
      </c>
      <c r="G2113" s="224" t="s">
        <v>581</v>
      </c>
      <c r="H2113" s="225">
        <v>7</v>
      </c>
      <c r="I2113" s="226"/>
      <c r="J2113" s="227">
        <f>ROUND(I2113*H2113,2)</f>
        <v>0</v>
      </c>
      <c r="K2113" s="223" t="s">
        <v>298</v>
      </c>
      <c r="L2113" s="45"/>
      <c r="M2113" s="228" t="s">
        <v>1</v>
      </c>
      <c r="N2113" s="229" t="s">
        <v>43</v>
      </c>
      <c r="O2113" s="92"/>
      <c r="P2113" s="230">
        <f>O2113*H2113</f>
        <v>0</v>
      </c>
      <c r="Q2113" s="230">
        <v>0</v>
      </c>
      <c r="R2113" s="230">
        <f>Q2113*H2113</f>
        <v>0</v>
      </c>
      <c r="S2113" s="230">
        <v>0</v>
      </c>
      <c r="T2113" s="231">
        <f>S2113*H2113</f>
        <v>0</v>
      </c>
      <c r="U2113" s="39"/>
      <c r="V2113" s="39"/>
      <c r="W2113" s="39"/>
      <c r="X2113" s="39"/>
      <c r="Y2113" s="39"/>
      <c r="Z2113" s="39"/>
      <c r="AA2113" s="39"/>
      <c r="AB2113" s="39"/>
      <c r="AC2113" s="39"/>
      <c r="AD2113" s="39"/>
      <c r="AE2113" s="39"/>
      <c r="AR2113" s="232" t="s">
        <v>438</v>
      </c>
      <c r="AT2113" s="232" t="s">
        <v>294</v>
      </c>
      <c r="AU2113" s="232" t="s">
        <v>120</v>
      </c>
      <c r="AY2113" s="18" t="s">
        <v>292</v>
      </c>
      <c r="BE2113" s="233">
        <f>IF(N2113="základní",J2113,0)</f>
        <v>0</v>
      </c>
      <c r="BF2113" s="233">
        <f>IF(N2113="snížená",J2113,0)</f>
        <v>0</v>
      </c>
      <c r="BG2113" s="233">
        <f>IF(N2113="zákl. přenesená",J2113,0)</f>
        <v>0</v>
      </c>
      <c r="BH2113" s="233">
        <f>IF(N2113="sníž. přenesená",J2113,0)</f>
        <v>0</v>
      </c>
      <c r="BI2113" s="233">
        <f>IF(N2113="nulová",J2113,0)</f>
        <v>0</v>
      </c>
      <c r="BJ2113" s="18" t="s">
        <v>120</v>
      </c>
      <c r="BK2113" s="233">
        <f>ROUND(I2113*H2113,2)</f>
        <v>0</v>
      </c>
      <c r="BL2113" s="18" t="s">
        <v>438</v>
      </c>
      <c r="BM2113" s="232" t="s">
        <v>2401</v>
      </c>
    </row>
    <row r="2114" s="14" customFormat="1">
      <c r="A2114" s="14"/>
      <c r="B2114" s="245"/>
      <c r="C2114" s="246"/>
      <c r="D2114" s="236" t="s">
        <v>301</v>
      </c>
      <c r="E2114" s="247" t="s">
        <v>1</v>
      </c>
      <c r="F2114" s="248" t="s">
        <v>2402</v>
      </c>
      <c r="G2114" s="246"/>
      <c r="H2114" s="249">
        <v>1</v>
      </c>
      <c r="I2114" s="250"/>
      <c r="J2114" s="246"/>
      <c r="K2114" s="246"/>
      <c r="L2114" s="251"/>
      <c r="M2114" s="252"/>
      <c r="N2114" s="253"/>
      <c r="O2114" s="253"/>
      <c r="P2114" s="253"/>
      <c r="Q2114" s="253"/>
      <c r="R2114" s="253"/>
      <c r="S2114" s="253"/>
      <c r="T2114" s="254"/>
      <c r="U2114" s="14"/>
      <c r="V2114" s="14"/>
      <c r="W2114" s="14"/>
      <c r="X2114" s="14"/>
      <c r="Y2114" s="14"/>
      <c r="Z2114" s="14"/>
      <c r="AA2114" s="14"/>
      <c r="AB2114" s="14"/>
      <c r="AC2114" s="14"/>
      <c r="AD2114" s="14"/>
      <c r="AE2114" s="14"/>
      <c r="AT2114" s="255" t="s">
        <v>301</v>
      </c>
      <c r="AU2114" s="255" t="s">
        <v>120</v>
      </c>
      <c r="AV2114" s="14" t="s">
        <v>120</v>
      </c>
      <c r="AW2114" s="14" t="s">
        <v>32</v>
      </c>
      <c r="AX2114" s="14" t="s">
        <v>77</v>
      </c>
      <c r="AY2114" s="255" t="s">
        <v>292</v>
      </c>
    </row>
    <row r="2115" s="14" customFormat="1">
      <c r="A2115" s="14"/>
      <c r="B2115" s="245"/>
      <c r="C2115" s="246"/>
      <c r="D2115" s="236" t="s">
        <v>301</v>
      </c>
      <c r="E2115" s="247" t="s">
        <v>1</v>
      </c>
      <c r="F2115" s="248" t="s">
        <v>2403</v>
      </c>
      <c r="G2115" s="246"/>
      <c r="H2115" s="249">
        <v>1</v>
      </c>
      <c r="I2115" s="250"/>
      <c r="J2115" s="246"/>
      <c r="K2115" s="246"/>
      <c r="L2115" s="251"/>
      <c r="M2115" s="252"/>
      <c r="N2115" s="253"/>
      <c r="O2115" s="253"/>
      <c r="P2115" s="253"/>
      <c r="Q2115" s="253"/>
      <c r="R2115" s="253"/>
      <c r="S2115" s="253"/>
      <c r="T2115" s="254"/>
      <c r="U2115" s="14"/>
      <c r="V2115" s="14"/>
      <c r="W2115" s="14"/>
      <c r="X2115" s="14"/>
      <c r="Y2115" s="14"/>
      <c r="Z2115" s="14"/>
      <c r="AA2115" s="14"/>
      <c r="AB2115" s="14"/>
      <c r="AC2115" s="14"/>
      <c r="AD2115" s="14"/>
      <c r="AE2115" s="14"/>
      <c r="AT2115" s="255" t="s">
        <v>301</v>
      </c>
      <c r="AU2115" s="255" t="s">
        <v>120</v>
      </c>
      <c r="AV2115" s="14" t="s">
        <v>120</v>
      </c>
      <c r="AW2115" s="14" t="s">
        <v>32</v>
      </c>
      <c r="AX2115" s="14" t="s">
        <v>77</v>
      </c>
      <c r="AY2115" s="255" t="s">
        <v>292</v>
      </c>
    </row>
    <row r="2116" s="14" customFormat="1">
      <c r="A2116" s="14"/>
      <c r="B2116" s="245"/>
      <c r="C2116" s="246"/>
      <c r="D2116" s="236" t="s">
        <v>301</v>
      </c>
      <c r="E2116" s="247" t="s">
        <v>1</v>
      </c>
      <c r="F2116" s="248" t="s">
        <v>2404</v>
      </c>
      <c r="G2116" s="246"/>
      <c r="H2116" s="249">
        <v>1</v>
      </c>
      <c r="I2116" s="250"/>
      <c r="J2116" s="246"/>
      <c r="K2116" s="246"/>
      <c r="L2116" s="251"/>
      <c r="M2116" s="252"/>
      <c r="N2116" s="253"/>
      <c r="O2116" s="253"/>
      <c r="P2116" s="253"/>
      <c r="Q2116" s="253"/>
      <c r="R2116" s="253"/>
      <c r="S2116" s="253"/>
      <c r="T2116" s="254"/>
      <c r="U2116" s="14"/>
      <c r="V2116" s="14"/>
      <c r="W2116" s="14"/>
      <c r="X2116" s="14"/>
      <c r="Y2116" s="14"/>
      <c r="Z2116" s="14"/>
      <c r="AA2116" s="14"/>
      <c r="AB2116" s="14"/>
      <c r="AC2116" s="14"/>
      <c r="AD2116" s="14"/>
      <c r="AE2116" s="14"/>
      <c r="AT2116" s="255" t="s">
        <v>301</v>
      </c>
      <c r="AU2116" s="255" t="s">
        <v>120</v>
      </c>
      <c r="AV2116" s="14" t="s">
        <v>120</v>
      </c>
      <c r="AW2116" s="14" t="s">
        <v>32</v>
      </c>
      <c r="AX2116" s="14" t="s">
        <v>77</v>
      </c>
      <c r="AY2116" s="255" t="s">
        <v>292</v>
      </c>
    </row>
    <row r="2117" s="14" customFormat="1">
      <c r="A2117" s="14"/>
      <c r="B2117" s="245"/>
      <c r="C2117" s="246"/>
      <c r="D2117" s="236" t="s">
        <v>301</v>
      </c>
      <c r="E2117" s="247" t="s">
        <v>1</v>
      </c>
      <c r="F2117" s="248" t="s">
        <v>2405</v>
      </c>
      <c r="G2117" s="246"/>
      <c r="H2117" s="249">
        <v>1</v>
      </c>
      <c r="I2117" s="250"/>
      <c r="J2117" s="246"/>
      <c r="K2117" s="246"/>
      <c r="L2117" s="251"/>
      <c r="M2117" s="252"/>
      <c r="N2117" s="253"/>
      <c r="O2117" s="253"/>
      <c r="P2117" s="253"/>
      <c r="Q2117" s="253"/>
      <c r="R2117" s="253"/>
      <c r="S2117" s="253"/>
      <c r="T2117" s="254"/>
      <c r="U2117" s="14"/>
      <c r="V2117" s="14"/>
      <c r="W2117" s="14"/>
      <c r="X2117" s="14"/>
      <c r="Y2117" s="14"/>
      <c r="Z2117" s="14"/>
      <c r="AA2117" s="14"/>
      <c r="AB2117" s="14"/>
      <c r="AC2117" s="14"/>
      <c r="AD2117" s="14"/>
      <c r="AE2117" s="14"/>
      <c r="AT2117" s="255" t="s">
        <v>301</v>
      </c>
      <c r="AU2117" s="255" t="s">
        <v>120</v>
      </c>
      <c r="AV2117" s="14" t="s">
        <v>120</v>
      </c>
      <c r="AW2117" s="14" t="s">
        <v>32</v>
      </c>
      <c r="AX2117" s="14" t="s">
        <v>77</v>
      </c>
      <c r="AY2117" s="255" t="s">
        <v>292</v>
      </c>
    </row>
    <row r="2118" s="14" customFormat="1">
      <c r="A2118" s="14"/>
      <c r="B2118" s="245"/>
      <c r="C2118" s="246"/>
      <c r="D2118" s="236" t="s">
        <v>301</v>
      </c>
      <c r="E2118" s="247" t="s">
        <v>1</v>
      </c>
      <c r="F2118" s="248" t="s">
        <v>2406</v>
      </c>
      <c r="G2118" s="246"/>
      <c r="H2118" s="249">
        <v>1</v>
      </c>
      <c r="I2118" s="250"/>
      <c r="J2118" s="246"/>
      <c r="K2118" s="246"/>
      <c r="L2118" s="251"/>
      <c r="M2118" s="252"/>
      <c r="N2118" s="253"/>
      <c r="O2118" s="253"/>
      <c r="P2118" s="253"/>
      <c r="Q2118" s="253"/>
      <c r="R2118" s="253"/>
      <c r="S2118" s="253"/>
      <c r="T2118" s="254"/>
      <c r="U2118" s="14"/>
      <c r="V2118" s="14"/>
      <c r="W2118" s="14"/>
      <c r="X2118" s="14"/>
      <c r="Y2118" s="14"/>
      <c r="Z2118" s="14"/>
      <c r="AA2118" s="14"/>
      <c r="AB2118" s="14"/>
      <c r="AC2118" s="14"/>
      <c r="AD2118" s="14"/>
      <c r="AE2118" s="14"/>
      <c r="AT2118" s="255" t="s">
        <v>301</v>
      </c>
      <c r="AU2118" s="255" t="s">
        <v>120</v>
      </c>
      <c r="AV2118" s="14" t="s">
        <v>120</v>
      </c>
      <c r="AW2118" s="14" t="s">
        <v>32</v>
      </c>
      <c r="AX2118" s="14" t="s">
        <v>77</v>
      </c>
      <c r="AY2118" s="255" t="s">
        <v>292</v>
      </c>
    </row>
    <row r="2119" s="14" customFormat="1">
      <c r="A2119" s="14"/>
      <c r="B2119" s="245"/>
      <c r="C2119" s="246"/>
      <c r="D2119" s="236" t="s">
        <v>301</v>
      </c>
      <c r="E2119" s="247" t="s">
        <v>1</v>
      </c>
      <c r="F2119" s="248" t="s">
        <v>2407</v>
      </c>
      <c r="G2119" s="246"/>
      <c r="H2119" s="249">
        <v>1</v>
      </c>
      <c r="I2119" s="250"/>
      <c r="J2119" s="246"/>
      <c r="K2119" s="246"/>
      <c r="L2119" s="251"/>
      <c r="M2119" s="252"/>
      <c r="N2119" s="253"/>
      <c r="O2119" s="253"/>
      <c r="P2119" s="253"/>
      <c r="Q2119" s="253"/>
      <c r="R2119" s="253"/>
      <c r="S2119" s="253"/>
      <c r="T2119" s="254"/>
      <c r="U2119" s="14"/>
      <c r="V2119" s="14"/>
      <c r="W2119" s="14"/>
      <c r="X2119" s="14"/>
      <c r="Y2119" s="14"/>
      <c r="Z2119" s="14"/>
      <c r="AA2119" s="14"/>
      <c r="AB2119" s="14"/>
      <c r="AC2119" s="14"/>
      <c r="AD2119" s="14"/>
      <c r="AE2119" s="14"/>
      <c r="AT2119" s="255" t="s">
        <v>301</v>
      </c>
      <c r="AU2119" s="255" t="s">
        <v>120</v>
      </c>
      <c r="AV2119" s="14" t="s">
        <v>120</v>
      </c>
      <c r="AW2119" s="14" t="s">
        <v>32</v>
      </c>
      <c r="AX2119" s="14" t="s">
        <v>77</v>
      </c>
      <c r="AY2119" s="255" t="s">
        <v>292</v>
      </c>
    </row>
    <row r="2120" s="14" customFormat="1">
      <c r="A2120" s="14"/>
      <c r="B2120" s="245"/>
      <c r="C2120" s="246"/>
      <c r="D2120" s="236" t="s">
        <v>301</v>
      </c>
      <c r="E2120" s="247" t="s">
        <v>1</v>
      </c>
      <c r="F2120" s="248" t="s">
        <v>2408</v>
      </c>
      <c r="G2120" s="246"/>
      <c r="H2120" s="249">
        <v>1</v>
      </c>
      <c r="I2120" s="250"/>
      <c r="J2120" s="246"/>
      <c r="K2120" s="246"/>
      <c r="L2120" s="251"/>
      <c r="M2120" s="252"/>
      <c r="N2120" s="253"/>
      <c r="O2120" s="253"/>
      <c r="P2120" s="253"/>
      <c r="Q2120" s="253"/>
      <c r="R2120" s="253"/>
      <c r="S2120" s="253"/>
      <c r="T2120" s="254"/>
      <c r="U2120" s="14"/>
      <c r="V2120" s="14"/>
      <c r="W2120" s="14"/>
      <c r="X2120" s="14"/>
      <c r="Y2120" s="14"/>
      <c r="Z2120" s="14"/>
      <c r="AA2120" s="14"/>
      <c r="AB2120" s="14"/>
      <c r="AC2120" s="14"/>
      <c r="AD2120" s="14"/>
      <c r="AE2120" s="14"/>
      <c r="AT2120" s="255" t="s">
        <v>301</v>
      </c>
      <c r="AU2120" s="255" t="s">
        <v>120</v>
      </c>
      <c r="AV2120" s="14" t="s">
        <v>120</v>
      </c>
      <c r="AW2120" s="14" t="s">
        <v>32</v>
      </c>
      <c r="AX2120" s="14" t="s">
        <v>77</v>
      </c>
      <c r="AY2120" s="255" t="s">
        <v>292</v>
      </c>
    </row>
    <row r="2121" s="15" customFormat="1">
      <c r="A2121" s="15"/>
      <c r="B2121" s="256"/>
      <c r="C2121" s="257"/>
      <c r="D2121" s="236" t="s">
        <v>301</v>
      </c>
      <c r="E2121" s="258" t="s">
        <v>1</v>
      </c>
      <c r="F2121" s="259" t="s">
        <v>304</v>
      </c>
      <c r="G2121" s="257"/>
      <c r="H2121" s="260">
        <v>7</v>
      </c>
      <c r="I2121" s="261"/>
      <c r="J2121" s="257"/>
      <c r="K2121" s="257"/>
      <c r="L2121" s="262"/>
      <c r="M2121" s="263"/>
      <c r="N2121" s="264"/>
      <c r="O2121" s="264"/>
      <c r="P2121" s="264"/>
      <c r="Q2121" s="264"/>
      <c r="R2121" s="264"/>
      <c r="S2121" s="264"/>
      <c r="T2121" s="265"/>
      <c r="U2121" s="15"/>
      <c r="V2121" s="15"/>
      <c r="W2121" s="15"/>
      <c r="X2121" s="15"/>
      <c r="Y2121" s="15"/>
      <c r="Z2121" s="15"/>
      <c r="AA2121" s="15"/>
      <c r="AB2121" s="15"/>
      <c r="AC2121" s="15"/>
      <c r="AD2121" s="15"/>
      <c r="AE2121" s="15"/>
      <c r="AT2121" s="266" t="s">
        <v>301</v>
      </c>
      <c r="AU2121" s="266" t="s">
        <v>120</v>
      </c>
      <c r="AV2121" s="15" t="s">
        <v>299</v>
      </c>
      <c r="AW2121" s="15" t="s">
        <v>32</v>
      </c>
      <c r="AX2121" s="15" t="s">
        <v>85</v>
      </c>
      <c r="AY2121" s="266" t="s">
        <v>292</v>
      </c>
    </row>
    <row r="2122" s="2" customFormat="1" ht="24.15" customHeight="1">
      <c r="A2122" s="39"/>
      <c r="B2122" s="40"/>
      <c r="C2122" s="221" t="s">
        <v>2409</v>
      </c>
      <c r="D2122" s="221" t="s">
        <v>294</v>
      </c>
      <c r="E2122" s="222" t="s">
        <v>2410</v>
      </c>
      <c r="F2122" s="223" t="s">
        <v>2411</v>
      </c>
      <c r="G2122" s="224" t="s">
        <v>581</v>
      </c>
      <c r="H2122" s="225">
        <v>4</v>
      </c>
      <c r="I2122" s="226"/>
      <c r="J2122" s="227">
        <f>ROUND(I2122*H2122,2)</f>
        <v>0</v>
      </c>
      <c r="K2122" s="223" t="s">
        <v>298</v>
      </c>
      <c r="L2122" s="45"/>
      <c r="M2122" s="228" t="s">
        <v>1</v>
      </c>
      <c r="N2122" s="229" t="s">
        <v>43</v>
      </c>
      <c r="O2122" s="92"/>
      <c r="P2122" s="230">
        <f>O2122*H2122</f>
        <v>0</v>
      </c>
      <c r="Q2122" s="230">
        <v>0</v>
      </c>
      <c r="R2122" s="230">
        <f>Q2122*H2122</f>
        <v>0</v>
      </c>
      <c r="S2122" s="230">
        <v>0</v>
      </c>
      <c r="T2122" s="231">
        <f>S2122*H2122</f>
        <v>0</v>
      </c>
      <c r="U2122" s="39"/>
      <c r="V2122" s="39"/>
      <c r="W2122" s="39"/>
      <c r="X2122" s="39"/>
      <c r="Y2122" s="39"/>
      <c r="Z2122" s="39"/>
      <c r="AA2122" s="39"/>
      <c r="AB2122" s="39"/>
      <c r="AC2122" s="39"/>
      <c r="AD2122" s="39"/>
      <c r="AE2122" s="39"/>
      <c r="AR2122" s="232" t="s">
        <v>438</v>
      </c>
      <c r="AT2122" s="232" t="s">
        <v>294</v>
      </c>
      <c r="AU2122" s="232" t="s">
        <v>120</v>
      </c>
      <c r="AY2122" s="18" t="s">
        <v>292</v>
      </c>
      <c r="BE2122" s="233">
        <f>IF(N2122="základní",J2122,0)</f>
        <v>0</v>
      </c>
      <c r="BF2122" s="233">
        <f>IF(N2122="snížená",J2122,0)</f>
        <v>0</v>
      </c>
      <c r="BG2122" s="233">
        <f>IF(N2122="zákl. přenesená",J2122,0)</f>
        <v>0</v>
      </c>
      <c r="BH2122" s="233">
        <f>IF(N2122="sníž. přenesená",J2122,0)</f>
        <v>0</v>
      </c>
      <c r="BI2122" s="233">
        <f>IF(N2122="nulová",J2122,0)</f>
        <v>0</v>
      </c>
      <c r="BJ2122" s="18" t="s">
        <v>120</v>
      </c>
      <c r="BK2122" s="233">
        <f>ROUND(I2122*H2122,2)</f>
        <v>0</v>
      </c>
      <c r="BL2122" s="18" t="s">
        <v>438</v>
      </c>
      <c r="BM2122" s="232" t="s">
        <v>2412</v>
      </c>
    </row>
    <row r="2123" s="13" customFormat="1">
      <c r="A2123" s="13"/>
      <c r="B2123" s="234"/>
      <c r="C2123" s="235"/>
      <c r="D2123" s="236" t="s">
        <v>301</v>
      </c>
      <c r="E2123" s="237" t="s">
        <v>1</v>
      </c>
      <c r="F2123" s="238" t="s">
        <v>2212</v>
      </c>
      <c r="G2123" s="235"/>
      <c r="H2123" s="237" t="s">
        <v>1</v>
      </c>
      <c r="I2123" s="239"/>
      <c r="J2123" s="235"/>
      <c r="K2123" s="235"/>
      <c r="L2123" s="240"/>
      <c r="M2123" s="241"/>
      <c r="N2123" s="242"/>
      <c r="O2123" s="242"/>
      <c r="P2123" s="242"/>
      <c r="Q2123" s="242"/>
      <c r="R2123" s="242"/>
      <c r="S2123" s="242"/>
      <c r="T2123" s="243"/>
      <c r="U2123" s="13"/>
      <c r="V2123" s="13"/>
      <c r="W2123" s="13"/>
      <c r="X2123" s="13"/>
      <c r="Y2123" s="13"/>
      <c r="Z2123" s="13"/>
      <c r="AA2123" s="13"/>
      <c r="AB2123" s="13"/>
      <c r="AC2123" s="13"/>
      <c r="AD2123" s="13"/>
      <c r="AE2123" s="13"/>
      <c r="AT2123" s="244" t="s">
        <v>301</v>
      </c>
      <c r="AU2123" s="244" t="s">
        <v>120</v>
      </c>
      <c r="AV2123" s="13" t="s">
        <v>85</v>
      </c>
      <c r="AW2123" s="13" t="s">
        <v>32</v>
      </c>
      <c r="AX2123" s="13" t="s">
        <v>77</v>
      </c>
      <c r="AY2123" s="244" t="s">
        <v>292</v>
      </c>
    </row>
    <row r="2124" s="14" customFormat="1">
      <c r="A2124" s="14"/>
      <c r="B2124" s="245"/>
      <c r="C2124" s="246"/>
      <c r="D2124" s="236" t="s">
        <v>301</v>
      </c>
      <c r="E2124" s="247" t="s">
        <v>1</v>
      </c>
      <c r="F2124" s="248" t="s">
        <v>2413</v>
      </c>
      <c r="G2124" s="246"/>
      <c r="H2124" s="249">
        <v>1</v>
      </c>
      <c r="I2124" s="250"/>
      <c r="J2124" s="246"/>
      <c r="K2124" s="246"/>
      <c r="L2124" s="251"/>
      <c r="M2124" s="252"/>
      <c r="N2124" s="253"/>
      <c r="O2124" s="253"/>
      <c r="P2124" s="253"/>
      <c r="Q2124" s="253"/>
      <c r="R2124" s="253"/>
      <c r="S2124" s="253"/>
      <c r="T2124" s="254"/>
      <c r="U2124" s="14"/>
      <c r="V2124" s="14"/>
      <c r="W2124" s="14"/>
      <c r="X2124" s="14"/>
      <c r="Y2124" s="14"/>
      <c r="Z2124" s="14"/>
      <c r="AA2124" s="14"/>
      <c r="AB2124" s="14"/>
      <c r="AC2124" s="14"/>
      <c r="AD2124" s="14"/>
      <c r="AE2124" s="14"/>
      <c r="AT2124" s="255" t="s">
        <v>301</v>
      </c>
      <c r="AU2124" s="255" t="s">
        <v>120</v>
      </c>
      <c r="AV2124" s="14" t="s">
        <v>120</v>
      </c>
      <c r="AW2124" s="14" t="s">
        <v>32</v>
      </c>
      <c r="AX2124" s="14" t="s">
        <v>77</v>
      </c>
      <c r="AY2124" s="255" t="s">
        <v>292</v>
      </c>
    </row>
    <row r="2125" s="14" customFormat="1">
      <c r="A2125" s="14"/>
      <c r="B2125" s="245"/>
      <c r="C2125" s="246"/>
      <c r="D2125" s="236" t="s">
        <v>301</v>
      </c>
      <c r="E2125" s="247" t="s">
        <v>1</v>
      </c>
      <c r="F2125" s="248" t="s">
        <v>2414</v>
      </c>
      <c r="G2125" s="246"/>
      <c r="H2125" s="249">
        <v>1</v>
      </c>
      <c r="I2125" s="250"/>
      <c r="J2125" s="246"/>
      <c r="K2125" s="246"/>
      <c r="L2125" s="251"/>
      <c r="M2125" s="252"/>
      <c r="N2125" s="253"/>
      <c r="O2125" s="253"/>
      <c r="P2125" s="253"/>
      <c r="Q2125" s="253"/>
      <c r="R2125" s="253"/>
      <c r="S2125" s="253"/>
      <c r="T2125" s="254"/>
      <c r="U2125" s="14"/>
      <c r="V2125" s="14"/>
      <c r="W2125" s="14"/>
      <c r="X2125" s="14"/>
      <c r="Y2125" s="14"/>
      <c r="Z2125" s="14"/>
      <c r="AA2125" s="14"/>
      <c r="AB2125" s="14"/>
      <c r="AC2125" s="14"/>
      <c r="AD2125" s="14"/>
      <c r="AE2125" s="14"/>
      <c r="AT2125" s="255" t="s">
        <v>301</v>
      </c>
      <c r="AU2125" s="255" t="s">
        <v>120</v>
      </c>
      <c r="AV2125" s="14" t="s">
        <v>120</v>
      </c>
      <c r="AW2125" s="14" t="s">
        <v>32</v>
      </c>
      <c r="AX2125" s="14" t="s">
        <v>77</v>
      </c>
      <c r="AY2125" s="255" t="s">
        <v>292</v>
      </c>
    </row>
    <row r="2126" s="14" customFormat="1">
      <c r="A2126" s="14"/>
      <c r="B2126" s="245"/>
      <c r="C2126" s="246"/>
      <c r="D2126" s="236" t="s">
        <v>301</v>
      </c>
      <c r="E2126" s="247" t="s">
        <v>1</v>
      </c>
      <c r="F2126" s="248" t="s">
        <v>2415</v>
      </c>
      <c r="G2126" s="246"/>
      <c r="H2126" s="249">
        <v>1</v>
      </c>
      <c r="I2126" s="250"/>
      <c r="J2126" s="246"/>
      <c r="K2126" s="246"/>
      <c r="L2126" s="251"/>
      <c r="M2126" s="252"/>
      <c r="N2126" s="253"/>
      <c r="O2126" s="253"/>
      <c r="P2126" s="253"/>
      <c r="Q2126" s="253"/>
      <c r="R2126" s="253"/>
      <c r="S2126" s="253"/>
      <c r="T2126" s="254"/>
      <c r="U2126" s="14"/>
      <c r="V2126" s="14"/>
      <c r="W2126" s="14"/>
      <c r="X2126" s="14"/>
      <c r="Y2126" s="14"/>
      <c r="Z2126" s="14"/>
      <c r="AA2126" s="14"/>
      <c r="AB2126" s="14"/>
      <c r="AC2126" s="14"/>
      <c r="AD2126" s="14"/>
      <c r="AE2126" s="14"/>
      <c r="AT2126" s="255" t="s">
        <v>301</v>
      </c>
      <c r="AU2126" s="255" t="s">
        <v>120</v>
      </c>
      <c r="AV2126" s="14" t="s">
        <v>120</v>
      </c>
      <c r="AW2126" s="14" t="s">
        <v>32</v>
      </c>
      <c r="AX2126" s="14" t="s">
        <v>77</v>
      </c>
      <c r="AY2126" s="255" t="s">
        <v>292</v>
      </c>
    </row>
    <row r="2127" s="14" customFormat="1">
      <c r="A2127" s="14"/>
      <c r="B2127" s="245"/>
      <c r="C2127" s="246"/>
      <c r="D2127" s="236" t="s">
        <v>301</v>
      </c>
      <c r="E2127" s="247" t="s">
        <v>1</v>
      </c>
      <c r="F2127" s="248" t="s">
        <v>2416</v>
      </c>
      <c r="G2127" s="246"/>
      <c r="H2127" s="249">
        <v>1</v>
      </c>
      <c r="I2127" s="250"/>
      <c r="J2127" s="246"/>
      <c r="K2127" s="246"/>
      <c r="L2127" s="251"/>
      <c r="M2127" s="252"/>
      <c r="N2127" s="253"/>
      <c r="O2127" s="253"/>
      <c r="P2127" s="253"/>
      <c r="Q2127" s="253"/>
      <c r="R2127" s="253"/>
      <c r="S2127" s="253"/>
      <c r="T2127" s="254"/>
      <c r="U2127" s="14"/>
      <c r="V2127" s="14"/>
      <c r="W2127" s="14"/>
      <c r="X2127" s="14"/>
      <c r="Y2127" s="14"/>
      <c r="Z2127" s="14"/>
      <c r="AA2127" s="14"/>
      <c r="AB2127" s="14"/>
      <c r="AC2127" s="14"/>
      <c r="AD2127" s="14"/>
      <c r="AE2127" s="14"/>
      <c r="AT2127" s="255" t="s">
        <v>301</v>
      </c>
      <c r="AU2127" s="255" t="s">
        <v>120</v>
      </c>
      <c r="AV2127" s="14" t="s">
        <v>120</v>
      </c>
      <c r="AW2127" s="14" t="s">
        <v>32</v>
      </c>
      <c r="AX2127" s="14" t="s">
        <v>77</v>
      </c>
      <c r="AY2127" s="255" t="s">
        <v>292</v>
      </c>
    </row>
    <row r="2128" s="15" customFormat="1">
      <c r="A2128" s="15"/>
      <c r="B2128" s="256"/>
      <c r="C2128" s="257"/>
      <c r="D2128" s="236" t="s">
        <v>301</v>
      </c>
      <c r="E2128" s="258" t="s">
        <v>1</v>
      </c>
      <c r="F2128" s="259" t="s">
        <v>304</v>
      </c>
      <c r="G2128" s="257"/>
      <c r="H2128" s="260">
        <v>4</v>
      </c>
      <c r="I2128" s="261"/>
      <c r="J2128" s="257"/>
      <c r="K2128" s="257"/>
      <c r="L2128" s="262"/>
      <c r="M2128" s="263"/>
      <c r="N2128" s="264"/>
      <c r="O2128" s="264"/>
      <c r="P2128" s="264"/>
      <c r="Q2128" s="264"/>
      <c r="R2128" s="264"/>
      <c r="S2128" s="264"/>
      <c r="T2128" s="265"/>
      <c r="U2128" s="15"/>
      <c r="V2128" s="15"/>
      <c r="W2128" s="15"/>
      <c r="X2128" s="15"/>
      <c r="Y2128" s="15"/>
      <c r="Z2128" s="15"/>
      <c r="AA2128" s="15"/>
      <c r="AB2128" s="15"/>
      <c r="AC2128" s="15"/>
      <c r="AD2128" s="15"/>
      <c r="AE2128" s="15"/>
      <c r="AT2128" s="266" t="s">
        <v>301</v>
      </c>
      <c r="AU2128" s="266" t="s">
        <v>120</v>
      </c>
      <c r="AV2128" s="15" t="s">
        <v>299</v>
      </c>
      <c r="AW2128" s="15" t="s">
        <v>32</v>
      </c>
      <c r="AX2128" s="15" t="s">
        <v>85</v>
      </c>
      <c r="AY2128" s="266" t="s">
        <v>292</v>
      </c>
    </row>
    <row r="2129" s="2" customFormat="1" ht="24.15" customHeight="1">
      <c r="A2129" s="39"/>
      <c r="B2129" s="40"/>
      <c r="C2129" s="221" t="s">
        <v>2417</v>
      </c>
      <c r="D2129" s="221" t="s">
        <v>294</v>
      </c>
      <c r="E2129" s="222" t="s">
        <v>2418</v>
      </c>
      <c r="F2129" s="223" t="s">
        <v>2419</v>
      </c>
      <c r="G2129" s="224" t="s">
        <v>581</v>
      </c>
      <c r="H2129" s="225">
        <v>4</v>
      </c>
      <c r="I2129" s="226"/>
      <c r="J2129" s="227">
        <f>ROUND(I2129*H2129,2)</f>
        <v>0</v>
      </c>
      <c r="K2129" s="223" t="s">
        <v>298</v>
      </c>
      <c r="L2129" s="45"/>
      <c r="M2129" s="228" t="s">
        <v>1</v>
      </c>
      <c r="N2129" s="229" t="s">
        <v>43</v>
      </c>
      <c r="O2129" s="92"/>
      <c r="P2129" s="230">
        <f>O2129*H2129</f>
        <v>0</v>
      </c>
      <c r="Q2129" s="230">
        <v>0</v>
      </c>
      <c r="R2129" s="230">
        <f>Q2129*H2129</f>
        <v>0</v>
      </c>
      <c r="S2129" s="230">
        <v>0</v>
      </c>
      <c r="T2129" s="231">
        <f>S2129*H2129</f>
        <v>0</v>
      </c>
      <c r="U2129" s="39"/>
      <c r="V2129" s="39"/>
      <c r="W2129" s="39"/>
      <c r="X2129" s="39"/>
      <c r="Y2129" s="39"/>
      <c r="Z2129" s="39"/>
      <c r="AA2129" s="39"/>
      <c r="AB2129" s="39"/>
      <c r="AC2129" s="39"/>
      <c r="AD2129" s="39"/>
      <c r="AE2129" s="39"/>
      <c r="AR2129" s="232" t="s">
        <v>438</v>
      </c>
      <c r="AT2129" s="232" t="s">
        <v>294</v>
      </c>
      <c r="AU2129" s="232" t="s">
        <v>120</v>
      </c>
      <c r="AY2129" s="18" t="s">
        <v>292</v>
      </c>
      <c r="BE2129" s="233">
        <f>IF(N2129="základní",J2129,0)</f>
        <v>0</v>
      </c>
      <c r="BF2129" s="233">
        <f>IF(N2129="snížená",J2129,0)</f>
        <v>0</v>
      </c>
      <c r="BG2129" s="233">
        <f>IF(N2129="zákl. přenesená",J2129,0)</f>
        <v>0</v>
      </c>
      <c r="BH2129" s="233">
        <f>IF(N2129="sníž. přenesená",J2129,0)</f>
        <v>0</v>
      </c>
      <c r="BI2129" s="233">
        <f>IF(N2129="nulová",J2129,0)</f>
        <v>0</v>
      </c>
      <c r="BJ2129" s="18" t="s">
        <v>120</v>
      </c>
      <c r="BK2129" s="233">
        <f>ROUND(I2129*H2129,2)</f>
        <v>0</v>
      </c>
      <c r="BL2129" s="18" t="s">
        <v>438</v>
      </c>
      <c r="BM2129" s="232" t="s">
        <v>2420</v>
      </c>
    </row>
    <row r="2130" s="14" customFormat="1">
      <c r="A2130" s="14"/>
      <c r="B2130" s="245"/>
      <c r="C2130" s="246"/>
      <c r="D2130" s="236" t="s">
        <v>301</v>
      </c>
      <c r="E2130" s="247" t="s">
        <v>1</v>
      </c>
      <c r="F2130" s="248" t="s">
        <v>2421</v>
      </c>
      <c r="G2130" s="246"/>
      <c r="H2130" s="249">
        <v>2</v>
      </c>
      <c r="I2130" s="250"/>
      <c r="J2130" s="246"/>
      <c r="K2130" s="246"/>
      <c r="L2130" s="251"/>
      <c r="M2130" s="252"/>
      <c r="N2130" s="253"/>
      <c r="O2130" s="253"/>
      <c r="P2130" s="253"/>
      <c r="Q2130" s="253"/>
      <c r="R2130" s="253"/>
      <c r="S2130" s="253"/>
      <c r="T2130" s="254"/>
      <c r="U2130" s="14"/>
      <c r="V2130" s="14"/>
      <c r="W2130" s="14"/>
      <c r="X2130" s="14"/>
      <c r="Y2130" s="14"/>
      <c r="Z2130" s="14"/>
      <c r="AA2130" s="14"/>
      <c r="AB2130" s="14"/>
      <c r="AC2130" s="14"/>
      <c r="AD2130" s="14"/>
      <c r="AE2130" s="14"/>
      <c r="AT2130" s="255" t="s">
        <v>301</v>
      </c>
      <c r="AU2130" s="255" t="s">
        <v>120</v>
      </c>
      <c r="AV2130" s="14" t="s">
        <v>120</v>
      </c>
      <c r="AW2130" s="14" t="s">
        <v>32</v>
      </c>
      <c r="AX2130" s="14" t="s">
        <v>77</v>
      </c>
      <c r="AY2130" s="255" t="s">
        <v>292</v>
      </c>
    </row>
    <row r="2131" s="14" customFormat="1">
      <c r="A2131" s="14"/>
      <c r="B2131" s="245"/>
      <c r="C2131" s="246"/>
      <c r="D2131" s="236" t="s">
        <v>301</v>
      </c>
      <c r="E2131" s="247" t="s">
        <v>1</v>
      </c>
      <c r="F2131" s="248" t="s">
        <v>2422</v>
      </c>
      <c r="G2131" s="246"/>
      <c r="H2131" s="249">
        <v>2</v>
      </c>
      <c r="I2131" s="250"/>
      <c r="J2131" s="246"/>
      <c r="K2131" s="246"/>
      <c r="L2131" s="251"/>
      <c r="M2131" s="252"/>
      <c r="N2131" s="253"/>
      <c r="O2131" s="253"/>
      <c r="P2131" s="253"/>
      <c r="Q2131" s="253"/>
      <c r="R2131" s="253"/>
      <c r="S2131" s="253"/>
      <c r="T2131" s="254"/>
      <c r="U2131" s="14"/>
      <c r="V2131" s="14"/>
      <c r="W2131" s="14"/>
      <c r="X2131" s="14"/>
      <c r="Y2131" s="14"/>
      <c r="Z2131" s="14"/>
      <c r="AA2131" s="14"/>
      <c r="AB2131" s="14"/>
      <c r="AC2131" s="14"/>
      <c r="AD2131" s="14"/>
      <c r="AE2131" s="14"/>
      <c r="AT2131" s="255" t="s">
        <v>301</v>
      </c>
      <c r="AU2131" s="255" t="s">
        <v>120</v>
      </c>
      <c r="AV2131" s="14" t="s">
        <v>120</v>
      </c>
      <c r="AW2131" s="14" t="s">
        <v>32</v>
      </c>
      <c r="AX2131" s="14" t="s">
        <v>77</v>
      </c>
      <c r="AY2131" s="255" t="s">
        <v>292</v>
      </c>
    </row>
    <row r="2132" s="15" customFormat="1">
      <c r="A2132" s="15"/>
      <c r="B2132" s="256"/>
      <c r="C2132" s="257"/>
      <c r="D2132" s="236" t="s">
        <v>301</v>
      </c>
      <c r="E2132" s="258" t="s">
        <v>1</v>
      </c>
      <c r="F2132" s="259" t="s">
        <v>304</v>
      </c>
      <c r="G2132" s="257"/>
      <c r="H2132" s="260">
        <v>4</v>
      </c>
      <c r="I2132" s="261"/>
      <c r="J2132" s="257"/>
      <c r="K2132" s="257"/>
      <c r="L2132" s="262"/>
      <c r="M2132" s="263"/>
      <c r="N2132" s="264"/>
      <c r="O2132" s="264"/>
      <c r="P2132" s="264"/>
      <c r="Q2132" s="264"/>
      <c r="R2132" s="264"/>
      <c r="S2132" s="264"/>
      <c r="T2132" s="265"/>
      <c r="U2132" s="15"/>
      <c r="V2132" s="15"/>
      <c r="W2132" s="15"/>
      <c r="X2132" s="15"/>
      <c r="Y2132" s="15"/>
      <c r="Z2132" s="15"/>
      <c r="AA2132" s="15"/>
      <c r="AB2132" s="15"/>
      <c r="AC2132" s="15"/>
      <c r="AD2132" s="15"/>
      <c r="AE2132" s="15"/>
      <c r="AT2132" s="266" t="s">
        <v>301</v>
      </c>
      <c r="AU2132" s="266" t="s">
        <v>120</v>
      </c>
      <c r="AV2132" s="15" t="s">
        <v>299</v>
      </c>
      <c r="AW2132" s="15" t="s">
        <v>32</v>
      </c>
      <c r="AX2132" s="15" t="s">
        <v>85</v>
      </c>
      <c r="AY2132" s="266" t="s">
        <v>292</v>
      </c>
    </row>
    <row r="2133" s="2" customFormat="1" ht="24.15" customHeight="1">
      <c r="A2133" s="39"/>
      <c r="B2133" s="40"/>
      <c r="C2133" s="221" t="s">
        <v>2423</v>
      </c>
      <c r="D2133" s="221" t="s">
        <v>294</v>
      </c>
      <c r="E2133" s="222" t="s">
        <v>2424</v>
      </c>
      <c r="F2133" s="223" t="s">
        <v>2425</v>
      </c>
      <c r="G2133" s="224" t="s">
        <v>581</v>
      </c>
      <c r="H2133" s="225">
        <v>2</v>
      </c>
      <c r="I2133" s="226"/>
      <c r="J2133" s="227">
        <f>ROUND(I2133*H2133,2)</f>
        <v>0</v>
      </c>
      <c r="K2133" s="223" t="s">
        <v>298</v>
      </c>
      <c r="L2133" s="45"/>
      <c r="M2133" s="228" t="s">
        <v>1</v>
      </c>
      <c r="N2133" s="229" t="s">
        <v>43</v>
      </c>
      <c r="O2133" s="92"/>
      <c r="P2133" s="230">
        <f>O2133*H2133</f>
        <v>0</v>
      </c>
      <c r="Q2133" s="230">
        <v>0</v>
      </c>
      <c r="R2133" s="230">
        <f>Q2133*H2133</f>
        <v>0</v>
      </c>
      <c r="S2133" s="230">
        <v>0</v>
      </c>
      <c r="T2133" s="231">
        <f>S2133*H2133</f>
        <v>0</v>
      </c>
      <c r="U2133" s="39"/>
      <c r="V2133" s="39"/>
      <c r="W2133" s="39"/>
      <c r="X2133" s="39"/>
      <c r="Y2133" s="39"/>
      <c r="Z2133" s="39"/>
      <c r="AA2133" s="39"/>
      <c r="AB2133" s="39"/>
      <c r="AC2133" s="39"/>
      <c r="AD2133" s="39"/>
      <c r="AE2133" s="39"/>
      <c r="AR2133" s="232" t="s">
        <v>438</v>
      </c>
      <c r="AT2133" s="232" t="s">
        <v>294</v>
      </c>
      <c r="AU2133" s="232" t="s">
        <v>120</v>
      </c>
      <c r="AY2133" s="18" t="s">
        <v>292</v>
      </c>
      <c r="BE2133" s="233">
        <f>IF(N2133="základní",J2133,0)</f>
        <v>0</v>
      </c>
      <c r="BF2133" s="233">
        <f>IF(N2133="snížená",J2133,0)</f>
        <v>0</v>
      </c>
      <c r="BG2133" s="233">
        <f>IF(N2133="zákl. přenesená",J2133,0)</f>
        <v>0</v>
      </c>
      <c r="BH2133" s="233">
        <f>IF(N2133="sníž. přenesená",J2133,0)</f>
        <v>0</v>
      </c>
      <c r="BI2133" s="233">
        <f>IF(N2133="nulová",J2133,0)</f>
        <v>0</v>
      </c>
      <c r="BJ2133" s="18" t="s">
        <v>120</v>
      </c>
      <c r="BK2133" s="233">
        <f>ROUND(I2133*H2133,2)</f>
        <v>0</v>
      </c>
      <c r="BL2133" s="18" t="s">
        <v>438</v>
      </c>
      <c r="BM2133" s="232" t="s">
        <v>2426</v>
      </c>
    </row>
    <row r="2134" s="14" customFormat="1">
      <c r="A2134" s="14"/>
      <c r="B2134" s="245"/>
      <c r="C2134" s="246"/>
      <c r="D2134" s="236" t="s">
        <v>301</v>
      </c>
      <c r="E2134" s="247" t="s">
        <v>1</v>
      </c>
      <c r="F2134" s="248" t="s">
        <v>2427</v>
      </c>
      <c r="G2134" s="246"/>
      <c r="H2134" s="249">
        <v>2</v>
      </c>
      <c r="I2134" s="250"/>
      <c r="J2134" s="246"/>
      <c r="K2134" s="246"/>
      <c r="L2134" s="251"/>
      <c r="M2134" s="252"/>
      <c r="N2134" s="253"/>
      <c r="O2134" s="253"/>
      <c r="P2134" s="253"/>
      <c r="Q2134" s="253"/>
      <c r="R2134" s="253"/>
      <c r="S2134" s="253"/>
      <c r="T2134" s="25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T2134" s="255" t="s">
        <v>301</v>
      </c>
      <c r="AU2134" s="255" t="s">
        <v>120</v>
      </c>
      <c r="AV2134" s="14" t="s">
        <v>120</v>
      </c>
      <c r="AW2134" s="14" t="s">
        <v>32</v>
      </c>
      <c r="AX2134" s="14" t="s">
        <v>85</v>
      </c>
      <c r="AY2134" s="255" t="s">
        <v>292</v>
      </c>
    </row>
    <row r="2135" s="2" customFormat="1" ht="24.15" customHeight="1">
      <c r="A2135" s="39"/>
      <c r="B2135" s="40"/>
      <c r="C2135" s="221" t="s">
        <v>2428</v>
      </c>
      <c r="D2135" s="221" t="s">
        <v>294</v>
      </c>
      <c r="E2135" s="222" t="s">
        <v>2429</v>
      </c>
      <c r="F2135" s="223" t="s">
        <v>2430</v>
      </c>
      <c r="G2135" s="224" t="s">
        <v>407</v>
      </c>
      <c r="H2135" s="225">
        <v>1571.848</v>
      </c>
      <c r="I2135" s="226"/>
      <c r="J2135" s="227">
        <f>ROUND(I2135*H2135,2)</f>
        <v>0</v>
      </c>
      <c r="K2135" s="223" t="s">
        <v>298</v>
      </c>
      <c r="L2135" s="45"/>
      <c r="M2135" s="228" t="s">
        <v>1</v>
      </c>
      <c r="N2135" s="229" t="s">
        <v>43</v>
      </c>
      <c r="O2135" s="92"/>
      <c r="P2135" s="230">
        <f>O2135*H2135</f>
        <v>0</v>
      </c>
      <c r="Q2135" s="230">
        <v>6.0000000000000002E-05</v>
      </c>
      <c r="R2135" s="230">
        <f>Q2135*H2135</f>
        <v>0.09431088</v>
      </c>
      <c r="S2135" s="230">
        <v>0</v>
      </c>
      <c r="T2135" s="231">
        <f>S2135*H2135</f>
        <v>0</v>
      </c>
      <c r="U2135" s="39"/>
      <c r="V2135" s="39"/>
      <c r="W2135" s="39"/>
      <c r="X2135" s="39"/>
      <c r="Y2135" s="39"/>
      <c r="Z2135" s="39"/>
      <c r="AA2135" s="39"/>
      <c r="AB2135" s="39"/>
      <c r="AC2135" s="39"/>
      <c r="AD2135" s="39"/>
      <c r="AE2135" s="39"/>
      <c r="AR2135" s="232" t="s">
        <v>438</v>
      </c>
      <c r="AT2135" s="232" t="s">
        <v>294</v>
      </c>
      <c r="AU2135" s="232" t="s">
        <v>120</v>
      </c>
      <c r="AY2135" s="18" t="s">
        <v>292</v>
      </c>
      <c r="BE2135" s="233">
        <f>IF(N2135="základní",J2135,0)</f>
        <v>0</v>
      </c>
      <c r="BF2135" s="233">
        <f>IF(N2135="snížená",J2135,0)</f>
        <v>0</v>
      </c>
      <c r="BG2135" s="233">
        <f>IF(N2135="zákl. přenesená",J2135,0)</f>
        <v>0</v>
      </c>
      <c r="BH2135" s="233">
        <f>IF(N2135="sníž. přenesená",J2135,0)</f>
        <v>0</v>
      </c>
      <c r="BI2135" s="233">
        <f>IF(N2135="nulová",J2135,0)</f>
        <v>0</v>
      </c>
      <c r="BJ2135" s="18" t="s">
        <v>120</v>
      </c>
      <c r="BK2135" s="233">
        <f>ROUND(I2135*H2135,2)</f>
        <v>0</v>
      </c>
      <c r="BL2135" s="18" t="s">
        <v>438</v>
      </c>
      <c r="BM2135" s="232" t="s">
        <v>2431</v>
      </c>
    </row>
    <row r="2136" s="14" customFormat="1">
      <c r="A2136" s="14"/>
      <c r="B2136" s="245"/>
      <c r="C2136" s="246"/>
      <c r="D2136" s="236" t="s">
        <v>301</v>
      </c>
      <c r="E2136" s="247" t="s">
        <v>1</v>
      </c>
      <c r="F2136" s="248" t="s">
        <v>2432</v>
      </c>
      <c r="G2136" s="246"/>
      <c r="H2136" s="249">
        <v>21.18</v>
      </c>
      <c r="I2136" s="250"/>
      <c r="J2136" s="246"/>
      <c r="K2136" s="246"/>
      <c r="L2136" s="251"/>
      <c r="M2136" s="252"/>
      <c r="N2136" s="253"/>
      <c r="O2136" s="253"/>
      <c r="P2136" s="253"/>
      <c r="Q2136" s="253"/>
      <c r="R2136" s="253"/>
      <c r="S2136" s="253"/>
      <c r="T2136" s="254"/>
      <c r="U2136" s="14"/>
      <c r="V2136" s="14"/>
      <c r="W2136" s="14"/>
      <c r="X2136" s="14"/>
      <c r="Y2136" s="14"/>
      <c r="Z2136" s="14"/>
      <c r="AA2136" s="14"/>
      <c r="AB2136" s="14"/>
      <c r="AC2136" s="14"/>
      <c r="AD2136" s="14"/>
      <c r="AE2136" s="14"/>
      <c r="AT2136" s="255" t="s">
        <v>301</v>
      </c>
      <c r="AU2136" s="255" t="s">
        <v>120</v>
      </c>
      <c r="AV2136" s="14" t="s">
        <v>120</v>
      </c>
      <c r="AW2136" s="14" t="s">
        <v>32</v>
      </c>
      <c r="AX2136" s="14" t="s">
        <v>77</v>
      </c>
      <c r="AY2136" s="255" t="s">
        <v>292</v>
      </c>
    </row>
    <row r="2137" s="14" customFormat="1">
      <c r="A2137" s="14"/>
      <c r="B2137" s="245"/>
      <c r="C2137" s="246"/>
      <c r="D2137" s="236" t="s">
        <v>301</v>
      </c>
      <c r="E2137" s="247" t="s">
        <v>1</v>
      </c>
      <c r="F2137" s="248" t="s">
        <v>2433</v>
      </c>
      <c r="G2137" s="246"/>
      <c r="H2137" s="249">
        <v>24.66</v>
      </c>
      <c r="I2137" s="250"/>
      <c r="J2137" s="246"/>
      <c r="K2137" s="246"/>
      <c r="L2137" s="251"/>
      <c r="M2137" s="252"/>
      <c r="N2137" s="253"/>
      <c r="O2137" s="253"/>
      <c r="P2137" s="253"/>
      <c r="Q2137" s="253"/>
      <c r="R2137" s="253"/>
      <c r="S2137" s="253"/>
      <c r="T2137" s="25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T2137" s="255" t="s">
        <v>301</v>
      </c>
      <c r="AU2137" s="255" t="s">
        <v>120</v>
      </c>
      <c r="AV2137" s="14" t="s">
        <v>120</v>
      </c>
      <c r="AW2137" s="14" t="s">
        <v>32</v>
      </c>
      <c r="AX2137" s="14" t="s">
        <v>77</v>
      </c>
      <c r="AY2137" s="255" t="s">
        <v>292</v>
      </c>
    </row>
    <row r="2138" s="14" customFormat="1">
      <c r="A2138" s="14"/>
      <c r="B2138" s="245"/>
      <c r="C2138" s="246"/>
      <c r="D2138" s="236" t="s">
        <v>301</v>
      </c>
      <c r="E2138" s="247" t="s">
        <v>1</v>
      </c>
      <c r="F2138" s="248" t="s">
        <v>2434</v>
      </c>
      <c r="G2138" s="246"/>
      <c r="H2138" s="249">
        <v>10.970000000000001</v>
      </c>
      <c r="I2138" s="250"/>
      <c r="J2138" s="246"/>
      <c r="K2138" s="246"/>
      <c r="L2138" s="251"/>
      <c r="M2138" s="252"/>
      <c r="N2138" s="253"/>
      <c r="O2138" s="253"/>
      <c r="P2138" s="253"/>
      <c r="Q2138" s="253"/>
      <c r="R2138" s="253"/>
      <c r="S2138" s="253"/>
      <c r="T2138" s="254"/>
      <c r="U2138" s="14"/>
      <c r="V2138" s="14"/>
      <c r="W2138" s="14"/>
      <c r="X2138" s="14"/>
      <c r="Y2138" s="14"/>
      <c r="Z2138" s="14"/>
      <c r="AA2138" s="14"/>
      <c r="AB2138" s="14"/>
      <c r="AC2138" s="14"/>
      <c r="AD2138" s="14"/>
      <c r="AE2138" s="14"/>
      <c r="AT2138" s="255" t="s">
        <v>301</v>
      </c>
      <c r="AU2138" s="255" t="s">
        <v>120</v>
      </c>
      <c r="AV2138" s="14" t="s">
        <v>120</v>
      </c>
      <c r="AW2138" s="14" t="s">
        <v>32</v>
      </c>
      <c r="AX2138" s="14" t="s">
        <v>77</v>
      </c>
      <c r="AY2138" s="255" t="s">
        <v>292</v>
      </c>
    </row>
    <row r="2139" s="14" customFormat="1">
      <c r="A2139" s="14"/>
      <c r="B2139" s="245"/>
      <c r="C2139" s="246"/>
      <c r="D2139" s="236" t="s">
        <v>301</v>
      </c>
      <c r="E2139" s="247" t="s">
        <v>1</v>
      </c>
      <c r="F2139" s="248" t="s">
        <v>2435</v>
      </c>
      <c r="G2139" s="246"/>
      <c r="H2139" s="249">
        <v>10.98</v>
      </c>
      <c r="I2139" s="250"/>
      <c r="J2139" s="246"/>
      <c r="K2139" s="246"/>
      <c r="L2139" s="251"/>
      <c r="M2139" s="252"/>
      <c r="N2139" s="253"/>
      <c r="O2139" s="253"/>
      <c r="P2139" s="253"/>
      <c r="Q2139" s="253"/>
      <c r="R2139" s="253"/>
      <c r="S2139" s="253"/>
      <c r="T2139" s="254"/>
      <c r="U2139" s="14"/>
      <c r="V2139" s="14"/>
      <c r="W2139" s="14"/>
      <c r="X2139" s="14"/>
      <c r="Y2139" s="14"/>
      <c r="Z2139" s="14"/>
      <c r="AA2139" s="14"/>
      <c r="AB2139" s="14"/>
      <c r="AC2139" s="14"/>
      <c r="AD2139" s="14"/>
      <c r="AE2139" s="14"/>
      <c r="AT2139" s="255" t="s">
        <v>301</v>
      </c>
      <c r="AU2139" s="255" t="s">
        <v>120</v>
      </c>
      <c r="AV2139" s="14" t="s">
        <v>120</v>
      </c>
      <c r="AW2139" s="14" t="s">
        <v>32</v>
      </c>
      <c r="AX2139" s="14" t="s">
        <v>77</v>
      </c>
      <c r="AY2139" s="255" t="s">
        <v>292</v>
      </c>
    </row>
    <row r="2140" s="14" customFormat="1">
      <c r="A2140" s="14"/>
      <c r="B2140" s="245"/>
      <c r="C2140" s="246"/>
      <c r="D2140" s="236" t="s">
        <v>301</v>
      </c>
      <c r="E2140" s="247" t="s">
        <v>1</v>
      </c>
      <c r="F2140" s="248" t="s">
        <v>2436</v>
      </c>
      <c r="G2140" s="246"/>
      <c r="H2140" s="249">
        <v>10.91</v>
      </c>
      <c r="I2140" s="250"/>
      <c r="J2140" s="246"/>
      <c r="K2140" s="246"/>
      <c r="L2140" s="251"/>
      <c r="M2140" s="252"/>
      <c r="N2140" s="253"/>
      <c r="O2140" s="253"/>
      <c r="P2140" s="253"/>
      <c r="Q2140" s="253"/>
      <c r="R2140" s="253"/>
      <c r="S2140" s="253"/>
      <c r="T2140" s="254"/>
      <c r="U2140" s="14"/>
      <c r="V2140" s="14"/>
      <c r="W2140" s="14"/>
      <c r="X2140" s="14"/>
      <c r="Y2140" s="14"/>
      <c r="Z2140" s="14"/>
      <c r="AA2140" s="14"/>
      <c r="AB2140" s="14"/>
      <c r="AC2140" s="14"/>
      <c r="AD2140" s="14"/>
      <c r="AE2140" s="14"/>
      <c r="AT2140" s="255" t="s">
        <v>301</v>
      </c>
      <c r="AU2140" s="255" t="s">
        <v>120</v>
      </c>
      <c r="AV2140" s="14" t="s">
        <v>120</v>
      </c>
      <c r="AW2140" s="14" t="s">
        <v>32</v>
      </c>
      <c r="AX2140" s="14" t="s">
        <v>77</v>
      </c>
      <c r="AY2140" s="255" t="s">
        <v>292</v>
      </c>
    </row>
    <row r="2141" s="14" customFormat="1">
      <c r="A2141" s="14"/>
      <c r="B2141" s="245"/>
      <c r="C2141" s="246"/>
      <c r="D2141" s="236" t="s">
        <v>301</v>
      </c>
      <c r="E2141" s="247" t="s">
        <v>1</v>
      </c>
      <c r="F2141" s="248" t="s">
        <v>2437</v>
      </c>
      <c r="G2141" s="246"/>
      <c r="H2141" s="249">
        <v>10.91</v>
      </c>
      <c r="I2141" s="250"/>
      <c r="J2141" s="246"/>
      <c r="K2141" s="246"/>
      <c r="L2141" s="251"/>
      <c r="M2141" s="252"/>
      <c r="N2141" s="253"/>
      <c r="O2141" s="253"/>
      <c r="P2141" s="253"/>
      <c r="Q2141" s="253"/>
      <c r="R2141" s="253"/>
      <c r="S2141" s="253"/>
      <c r="T2141" s="254"/>
      <c r="U2141" s="14"/>
      <c r="V2141" s="14"/>
      <c r="W2141" s="14"/>
      <c r="X2141" s="14"/>
      <c r="Y2141" s="14"/>
      <c r="Z2141" s="14"/>
      <c r="AA2141" s="14"/>
      <c r="AB2141" s="14"/>
      <c r="AC2141" s="14"/>
      <c r="AD2141" s="14"/>
      <c r="AE2141" s="14"/>
      <c r="AT2141" s="255" t="s">
        <v>301</v>
      </c>
      <c r="AU2141" s="255" t="s">
        <v>120</v>
      </c>
      <c r="AV2141" s="14" t="s">
        <v>120</v>
      </c>
      <c r="AW2141" s="14" t="s">
        <v>32</v>
      </c>
      <c r="AX2141" s="14" t="s">
        <v>77</v>
      </c>
      <c r="AY2141" s="255" t="s">
        <v>292</v>
      </c>
    </row>
    <row r="2142" s="14" customFormat="1">
      <c r="A2142" s="14"/>
      <c r="B2142" s="245"/>
      <c r="C2142" s="246"/>
      <c r="D2142" s="236" t="s">
        <v>301</v>
      </c>
      <c r="E2142" s="247" t="s">
        <v>1</v>
      </c>
      <c r="F2142" s="248" t="s">
        <v>2438</v>
      </c>
      <c r="G2142" s="246"/>
      <c r="H2142" s="249">
        <v>10.98</v>
      </c>
      <c r="I2142" s="250"/>
      <c r="J2142" s="246"/>
      <c r="K2142" s="246"/>
      <c r="L2142" s="251"/>
      <c r="M2142" s="252"/>
      <c r="N2142" s="253"/>
      <c r="O2142" s="253"/>
      <c r="P2142" s="253"/>
      <c r="Q2142" s="253"/>
      <c r="R2142" s="253"/>
      <c r="S2142" s="253"/>
      <c r="T2142" s="254"/>
      <c r="U2142" s="14"/>
      <c r="V2142" s="14"/>
      <c r="W2142" s="14"/>
      <c r="X2142" s="14"/>
      <c r="Y2142" s="14"/>
      <c r="Z2142" s="14"/>
      <c r="AA2142" s="14"/>
      <c r="AB2142" s="14"/>
      <c r="AC2142" s="14"/>
      <c r="AD2142" s="14"/>
      <c r="AE2142" s="14"/>
      <c r="AT2142" s="255" t="s">
        <v>301</v>
      </c>
      <c r="AU2142" s="255" t="s">
        <v>120</v>
      </c>
      <c r="AV2142" s="14" t="s">
        <v>120</v>
      </c>
      <c r="AW2142" s="14" t="s">
        <v>32</v>
      </c>
      <c r="AX2142" s="14" t="s">
        <v>77</v>
      </c>
      <c r="AY2142" s="255" t="s">
        <v>292</v>
      </c>
    </row>
    <row r="2143" s="14" customFormat="1">
      <c r="A2143" s="14"/>
      <c r="B2143" s="245"/>
      <c r="C2143" s="246"/>
      <c r="D2143" s="236" t="s">
        <v>301</v>
      </c>
      <c r="E2143" s="247" t="s">
        <v>1</v>
      </c>
      <c r="F2143" s="248" t="s">
        <v>2439</v>
      </c>
      <c r="G2143" s="246"/>
      <c r="H2143" s="249">
        <v>67.920000000000002</v>
      </c>
      <c r="I2143" s="250"/>
      <c r="J2143" s="246"/>
      <c r="K2143" s="246"/>
      <c r="L2143" s="251"/>
      <c r="M2143" s="252"/>
      <c r="N2143" s="253"/>
      <c r="O2143" s="253"/>
      <c r="P2143" s="253"/>
      <c r="Q2143" s="253"/>
      <c r="R2143" s="253"/>
      <c r="S2143" s="253"/>
      <c r="T2143" s="254"/>
      <c r="U2143" s="14"/>
      <c r="V2143" s="14"/>
      <c r="W2143" s="14"/>
      <c r="X2143" s="14"/>
      <c r="Y2143" s="14"/>
      <c r="Z2143" s="14"/>
      <c r="AA2143" s="14"/>
      <c r="AB2143" s="14"/>
      <c r="AC2143" s="14"/>
      <c r="AD2143" s="14"/>
      <c r="AE2143" s="14"/>
      <c r="AT2143" s="255" t="s">
        <v>301</v>
      </c>
      <c r="AU2143" s="255" t="s">
        <v>120</v>
      </c>
      <c r="AV2143" s="14" t="s">
        <v>120</v>
      </c>
      <c r="AW2143" s="14" t="s">
        <v>32</v>
      </c>
      <c r="AX2143" s="14" t="s">
        <v>77</v>
      </c>
      <c r="AY2143" s="255" t="s">
        <v>292</v>
      </c>
    </row>
    <row r="2144" s="14" customFormat="1">
      <c r="A2144" s="14"/>
      <c r="B2144" s="245"/>
      <c r="C2144" s="246"/>
      <c r="D2144" s="236" t="s">
        <v>301</v>
      </c>
      <c r="E2144" s="247" t="s">
        <v>1</v>
      </c>
      <c r="F2144" s="248" t="s">
        <v>2440</v>
      </c>
      <c r="G2144" s="246"/>
      <c r="H2144" s="249">
        <v>21.039999999999999</v>
      </c>
      <c r="I2144" s="250"/>
      <c r="J2144" s="246"/>
      <c r="K2144" s="246"/>
      <c r="L2144" s="251"/>
      <c r="M2144" s="252"/>
      <c r="N2144" s="253"/>
      <c r="O2144" s="253"/>
      <c r="P2144" s="253"/>
      <c r="Q2144" s="253"/>
      <c r="R2144" s="253"/>
      <c r="S2144" s="253"/>
      <c r="T2144" s="254"/>
      <c r="U2144" s="14"/>
      <c r="V2144" s="14"/>
      <c r="W2144" s="14"/>
      <c r="X2144" s="14"/>
      <c r="Y2144" s="14"/>
      <c r="Z2144" s="14"/>
      <c r="AA2144" s="14"/>
      <c r="AB2144" s="14"/>
      <c r="AC2144" s="14"/>
      <c r="AD2144" s="14"/>
      <c r="AE2144" s="14"/>
      <c r="AT2144" s="255" t="s">
        <v>301</v>
      </c>
      <c r="AU2144" s="255" t="s">
        <v>120</v>
      </c>
      <c r="AV2144" s="14" t="s">
        <v>120</v>
      </c>
      <c r="AW2144" s="14" t="s">
        <v>32</v>
      </c>
      <c r="AX2144" s="14" t="s">
        <v>77</v>
      </c>
      <c r="AY2144" s="255" t="s">
        <v>292</v>
      </c>
    </row>
    <row r="2145" s="14" customFormat="1">
      <c r="A2145" s="14"/>
      <c r="B2145" s="245"/>
      <c r="C2145" s="246"/>
      <c r="D2145" s="236" t="s">
        <v>301</v>
      </c>
      <c r="E2145" s="247" t="s">
        <v>1</v>
      </c>
      <c r="F2145" s="248" t="s">
        <v>2441</v>
      </c>
      <c r="G2145" s="246"/>
      <c r="H2145" s="249">
        <v>21.800000000000001</v>
      </c>
      <c r="I2145" s="250"/>
      <c r="J2145" s="246"/>
      <c r="K2145" s="246"/>
      <c r="L2145" s="251"/>
      <c r="M2145" s="252"/>
      <c r="N2145" s="253"/>
      <c r="O2145" s="253"/>
      <c r="P2145" s="253"/>
      <c r="Q2145" s="253"/>
      <c r="R2145" s="253"/>
      <c r="S2145" s="253"/>
      <c r="T2145" s="254"/>
      <c r="U2145" s="14"/>
      <c r="V2145" s="14"/>
      <c r="W2145" s="14"/>
      <c r="X2145" s="14"/>
      <c r="Y2145" s="14"/>
      <c r="Z2145" s="14"/>
      <c r="AA2145" s="14"/>
      <c r="AB2145" s="14"/>
      <c r="AC2145" s="14"/>
      <c r="AD2145" s="14"/>
      <c r="AE2145" s="14"/>
      <c r="AT2145" s="255" t="s">
        <v>301</v>
      </c>
      <c r="AU2145" s="255" t="s">
        <v>120</v>
      </c>
      <c r="AV2145" s="14" t="s">
        <v>120</v>
      </c>
      <c r="AW2145" s="14" t="s">
        <v>32</v>
      </c>
      <c r="AX2145" s="14" t="s">
        <v>77</v>
      </c>
      <c r="AY2145" s="255" t="s">
        <v>292</v>
      </c>
    </row>
    <row r="2146" s="14" customFormat="1">
      <c r="A2146" s="14"/>
      <c r="B2146" s="245"/>
      <c r="C2146" s="246"/>
      <c r="D2146" s="236" t="s">
        <v>301</v>
      </c>
      <c r="E2146" s="247" t="s">
        <v>1</v>
      </c>
      <c r="F2146" s="248" t="s">
        <v>2442</v>
      </c>
      <c r="G2146" s="246"/>
      <c r="H2146" s="249">
        <v>10.300000000000001</v>
      </c>
      <c r="I2146" s="250"/>
      <c r="J2146" s="246"/>
      <c r="K2146" s="246"/>
      <c r="L2146" s="251"/>
      <c r="M2146" s="252"/>
      <c r="N2146" s="253"/>
      <c r="O2146" s="253"/>
      <c r="P2146" s="253"/>
      <c r="Q2146" s="253"/>
      <c r="R2146" s="253"/>
      <c r="S2146" s="253"/>
      <c r="T2146" s="254"/>
      <c r="U2146" s="14"/>
      <c r="V2146" s="14"/>
      <c r="W2146" s="14"/>
      <c r="X2146" s="14"/>
      <c r="Y2146" s="14"/>
      <c r="Z2146" s="14"/>
      <c r="AA2146" s="14"/>
      <c r="AB2146" s="14"/>
      <c r="AC2146" s="14"/>
      <c r="AD2146" s="14"/>
      <c r="AE2146" s="14"/>
      <c r="AT2146" s="255" t="s">
        <v>301</v>
      </c>
      <c r="AU2146" s="255" t="s">
        <v>120</v>
      </c>
      <c r="AV2146" s="14" t="s">
        <v>120</v>
      </c>
      <c r="AW2146" s="14" t="s">
        <v>32</v>
      </c>
      <c r="AX2146" s="14" t="s">
        <v>77</v>
      </c>
      <c r="AY2146" s="255" t="s">
        <v>292</v>
      </c>
    </row>
    <row r="2147" s="14" customFormat="1">
      <c r="A2147" s="14"/>
      <c r="B2147" s="245"/>
      <c r="C2147" s="246"/>
      <c r="D2147" s="236" t="s">
        <v>301</v>
      </c>
      <c r="E2147" s="247" t="s">
        <v>1</v>
      </c>
      <c r="F2147" s="248" t="s">
        <v>2443</v>
      </c>
      <c r="G2147" s="246"/>
      <c r="H2147" s="249">
        <v>37.512</v>
      </c>
      <c r="I2147" s="250"/>
      <c r="J2147" s="246"/>
      <c r="K2147" s="246"/>
      <c r="L2147" s="251"/>
      <c r="M2147" s="252"/>
      <c r="N2147" s="253"/>
      <c r="O2147" s="253"/>
      <c r="P2147" s="253"/>
      <c r="Q2147" s="253"/>
      <c r="R2147" s="253"/>
      <c r="S2147" s="253"/>
      <c r="T2147" s="254"/>
      <c r="U2147" s="14"/>
      <c r="V2147" s="14"/>
      <c r="W2147" s="14"/>
      <c r="X2147" s="14"/>
      <c r="Y2147" s="14"/>
      <c r="Z2147" s="14"/>
      <c r="AA2147" s="14"/>
      <c r="AB2147" s="14"/>
      <c r="AC2147" s="14"/>
      <c r="AD2147" s="14"/>
      <c r="AE2147" s="14"/>
      <c r="AT2147" s="255" t="s">
        <v>301</v>
      </c>
      <c r="AU2147" s="255" t="s">
        <v>120</v>
      </c>
      <c r="AV2147" s="14" t="s">
        <v>120</v>
      </c>
      <c r="AW2147" s="14" t="s">
        <v>32</v>
      </c>
      <c r="AX2147" s="14" t="s">
        <v>77</v>
      </c>
      <c r="AY2147" s="255" t="s">
        <v>292</v>
      </c>
    </row>
    <row r="2148" s="14" customFormat="1">
      <c r="A2148" s="14"/>
      <c r="B2148" s="245"/>
      <c r="C2148" s="246"/>
      <c r="D2148" s="236" t="s">
        <v>301</v>
      </c>
      <c r="E2148" s="247" t="s">
        <v>1</v>
      </c>
      <c r="F2148" s="248" t="s">
        <v>2444</v>
      </c>
      <c r="G2148" s="246"/>
      <c r="H2148" s="249">
        <v>39.015999999999998</v>
      </c>
      <c r="I2148" s="250"/>
      <c r="J2148" s="246"/>
      <c r="K2148" s="246"/>
      <c r="L2148" s="251"/>
      <c r="M2148" s="252"/>
      <c r="N2148" s="253"/>
      <c r="O2148" s="253"/>
      <c r="P2148" s="253"/>
      <c r="Q2148" s="253"/>
      <c r="R2148" s="253"/>
      <c r="S2148" s="253"/>
      <c r="T2148" s="254"/>
      <c r="U2148" s="14"/>
      <c r="V2148" s="14"/>
      <c r="W2148" s="14"/>
      <c r="X2148" s="14"/>
      <c r="Y2148" s="14"/>
      <c r="Z2148" s="14"/>
      <c r="AA2148" s="14"/>
      <c r="AB2148" s="14"/>
      <c r="AC2148" s="14"/>
      <c r="AD2148" s="14"/>
      <c r="AE2148" s="14"/>
      <c r="AT2148" s="255" t="s">
        <v>301</v>
      </c>
      <c r="AU2148" s="255" t="s">
        <v>120</v>
      </c>
      <c r="AV2148" s="14" t="s">
        <v>120</v>
      </c>
      <c r="AW2148" s="14" t="s">
        <v>32</v>
      </c>
      <c r="AX2148" s="14" t="s">
        <v>77</v>
      </c>
      <c r="AY2148" s="255" t="s">
        <v>292</v>
      </c>
    </row>
    <row r="2149" s="14" customFormat="1">
      <c r="A2149" s="14"/>
      <c r="B2149" s="245"/>
      <c r="C2149" s="246"/>
      <c r="D2149" s="236" t="s">
        <v>301</v>
      </c>
      <c r="E2149" s="247" t="s">
        <v>1</v>
      </c>
      <c r="F2149" s="248" t="s">
        <v>2445</v>
      </c>
      <c r="G2149" s="246"/>
      <c r="H2149" s="249">
        <v>28.739999999999998</v>
      </c>
      <c r="I2149" s="250"/>
      <c r="J2149" s="246"/>
      <c r="K2149" s="246"/>
      <c r="L2149" s="251"/>
      <c r="M2149" s="252"/>
      <c r="N2149" s="253"/>
      <c r="O2149" s="253"/>
      <c r="P2149" s="253"/>
      <c r="Q2149" s="253"/>
      <c r="R2149" s="253"/>
      <c r="S2149" s="253"/>
      <c r="T2149" s="254"/>
      <c r="U2149" s="14"/>
      <c r="V2149" s="14"/>
      <c r="W2149" s="14"/>
      <c r="X2149" s="14"/>
      <c r="Y2149" s="14"/>
      <c r="Z2149" s="14"/>
      <c r="AA2149" s="14"/>
      <c r="AB2149" s="14"/>
      <c r="AC2149" s="14"/>
      <c r="AD2149" s="14"/>
      <c r="AE2149" s="14"/>
      <c r="AT2149" s="255" t="s">
        <v>301</v>
      </c>
      <c r="AU2149" s="255" t="s">
        <v>120</v>
      </c>
      <c r="AV2149" s="14" t="s">
        <v>120</v>
      </c>
      <c r="AW2149" s="14" t="s">
        <v>32</v>
      </c>
      <c r="AX2149" s="14" t="s">
        <v>77</v>
      </c>
      <c r="AY2149" s="255" t="s">
        <v>292</v>
      </c>
    </row>
    <row r="2150" s="14" customFormat="1">
      <c r="A2150" s="14"/>
      <c r="B2150" s="245"/>
      <c r="C2150" s="246"/>
      <c r="D2150" s="236" t="s">
        <v>301</v>
      </c>
      <c r="E2150" s="247" t="s">
        <v>1</v>
      </c>
      <c r="F2150" s="248" t="s">
        <v>2446</v>
      </c>
      <c r="G2150" s="246"/>
      <c r="H2150" s="249">
        <v>105.59999999999999</v>
      </c>
      <c r="I2150" s="250"/>
      <c r="J2150" s="246"/>
      <c r="K2150" s="246"/>
      <c r="L2150" s="251"/>
      <c r="M2150" s="252"/>
      <c r="N2150" s="253"/>
      <c r="O2150" s="253"/>
      <c r="P2150" s="253"/>
      <c r="Q2150" s="253"/>
      <c r="R2150" s="253"/>
      <c r="S2150" s="253"/>
      <c r="T2150" s="254"/>
      <c r="U2150" s="14"/>
      <c r="V2150" s="14"/>
      <c r="W2150" s="14"/>
      <c r="X2150" s="14"/>
      <c r="Y2150" s="14"/>
      <c r="Z2150" s="14"/>
      <c r="AA2150" s="14"/>
      <c r="AB2150" s="14"/>
      <c r="AC2150" s="14"/>
      <c r="AD2150" s="14"/>
      <c r="AE2150" s="14"/>
      <c r="AT2150" s="255" t="s">
        <v>301</v>
      </c>
      <c r="AU2150" s="255" t="s">
        <v>120</v>
      </c>
      <c r="AV2150" s="14" t="s">
        <v>120</v>
      </c>
      <c r="AW2150" s="14" t="s">
        <v>32</v>
      </c>
      <c r="AX2150" s="14" t="s">
        <v>77</v>
      </c>
      <c r="AY2150" s="255" t="s">
        <v>292</v>
      </c>
    </row>
    <row r="2151" s="14" customFormat="1">
      <c r="A2151" s="14"/>
      <c r="B2151" s="245"/>
      <c r="C2151" s="246"/>
      <c r="D2151" s="236" t="s">
        <v>301</v>
      </c>
      <c r="E2151" s="247" t="s">
        <v>1</v>
      </c>
      <c r="F2151" s="248" t="s">
        <v>2447</v>
      </c>
      <c r="G2151" s="246"/>
      <c r="H2151" s="249">
        <v>26.399999999999999</v>
      </c>
      <c r="I2151" s="250"/>
      <c r="J2151" s="246"/>
      <c r="K2151" s="246"/>
      <c r="L2151" s="251"/>
      <c r="M2151" s="252"/>
      <c r="N2151" s="253"/>
      <c r="O2151" s="253"/>
      <c r="P2151" s="253"/>
      <c r="Q2151" s="253"/>
      <c r="R2151" s="253"/>
      <c r="S2151" s="253"/>
      <c r="T2151" s="254"/>
      <c r="U2151" s="14"/>
      <c r="V2151" s="14"/>
      <c r="W2151" s="14"/>
      <c r="X2151" s="14"/>
      <c r="Y2151" s="14"/>
      <c r="Z2151" s="14"/>
      <c r="AA2151" s="14"/>
      <c r="AB2151" s="14"/>
      <c r="AC2151" s="14"/>
      <c r="AD2151" s="14"/>
      <c r="AE2151" s="14"/>
      <c r="AT2151" s="255" t="s">
        <v>301</v>
      </c>
      <c r="AU2151" s="255" t="s">
        <v>120</v>
      </c>
      <c r="AV2151" s="14" t="s">
        <v>120</v>
      </c>
      <c r="AW2151" s="14" t="s">
        <v>32</v>
      </c>
      <c r="AX2151" s="14" t="s">
        <v>77</v>
      </c>
      <c r="AY2151" s="255" t="s">
        <v>292</v>
      </c>
    </row>
    <row r="2152" s="14" customFormat="1">
      <c r="A2152" s="14"/>
      <c r="B2152" s="245"/>
      <c r="C2152" s="246"/>
      <c r="D2152" s="236" t="s">
        <v>301</v>
      </c>
      <c r="E2152" s="247" t="s">
        <v>1</v>
      </c>
      <c r="F2152" s="248" t="s">
        <v>2448</v>
      </c>
      <c r="G2152" s="246"/>
      <c r="H2152" s="249">
        <v>147.40000000000001</v>
      </c>
      <c r="I2152" s="250"/>
      <c r="J2152" s="246"/>
      <c r="K2152" s="246"/>
      <c r="L2152" s="251"/>
      <c r="M2152" s="252"/>
      <c r="N2152" s="253"/>
      <c r="O2152" s="253"/>
      <c r="P2152" s="253"/>
      <c r="Q2152" s="253"/>
      <c r="R2152" s="253"/>
      <c r="S2152" s="253"/>
      <c r="T2152" s="254"/>
      <c r="U2152" s="14"/>
      <c r="V2152" s="14"/>
      <c r="W2152" s="14"/>
      <c r="X2152" s="14"/>
      <c r="Y2152" s="14"/>
      <c r="Z2152" s="14"/>
      <c r="AA2152" s="14"/>
      <c r="AB2152" s="14"/>
      <c r="AC2152" s="14"/>
      <c r="AD2152" s="14"/>
      <c r="AE2152" s="14"/>
      <c r="AT2152" s="255" t="s">
        <v>301</v>
      </c>
      <c r="AU2152" s="255" t="s">
        <v>120</v>
      </c>
      <c r="AV2152" s="14" t="s">
        <v>120</v>
      </c>
      <c r="AW2152" s="14" t="s">
        <v>32</v>
      </c>
      <c r="AX2152" s="14" t="s">
        <v>77</v>
      </c>
      <c r="AY2152" s="255" t="s">
        <v>292</v>
      </c>
    </row>
    <row r="2153" s="14" customFormat="1">
      <c r="A2153" s="14"/>
      <c r="B2153" s="245"/>
      <c r="C2153" s="246"/>
      <c r="D2153" s="236" t="s">
        <v>301</v>
      </c>
      <c r="E2153" s="247" t="s">
        <v>1</v>
      </c>
      <c r="F2153" s="248" t="s">
        <v>2449</v>
      </c>
      <c r="G2153" s="246"/>
      <c r="H2153" s="249">
        <v>205.19999999999999</v>
      </c>
      <c r="I2153" s="250"/>
      <c r="J2153" s="246"/>
      <c r="K2153" s="246"/>
      <c r="L2153" s="251"/>
      <c r="M2153" s="252"/>
      <c r="N2153" s="253"/>
      <c r="O2153" s="253"/>
      <c r="P2153" s="253"/>
      <c r="Q2153" s="253"/>
      <c r="R2153" s="253"/>
      <c r="S2153" s="253"/>
      <c r="T2153" s="254"/>
      <c r="U2153" s="14"/>
      <c r="V2153" s="14"/>
      <c r="W2153" s="14"/>
      <c r="X2153" s="14"/>
      <c r="Y2153" s="14"/>
      <c r="Z2153" s="14"/>
      <c r="AA2153" s="14"/>
      <c r="AB2153" s="14"/>
      <c r="AC2153" s="14"/>
      <c r="AD2153" s="14"/>
      <c r="AE2153" s="14"/>
      <c r="AT2153" s="255" t="s">
        <v>301</v>
      </c>
      <c r="AU2153" s="255" t="s">
        <v>120</v>
      </c>
      <c r="AV2153" s="14" t="s">
        <v>120</v>
      </c>
      <c r="AW2153" s="14" t="s">
        <v>32</v>
      </c>
      <c r="AX2153" s="14" t="s">
        <v>77</v>
      </c>
      <c r="AY2153" s="255" t="s">
        <v>292</v>
      </c>
    </row>
    <row r="2154" s="14" customFormat="1">
      <c r="A2154" s="14"/>
      <c r="B2154" s="245"/>
      <c r="C2154" s="246"/>
      <c r="D2154" s="236" t="s">
        <v>301</v>
      </c>
      <c r="E2154" s="247" t="s">
        <v>1</v>
      </c>
      <c r="F2154" s="248" t="s">
        <v>2450</v>
      </c>
      <c r="G2154" s="246"/>
      <c r="H2154" s="249">
        <v>216.59999999999999</v>
      </c>
      <c r="I2154" s="250"/>
      <c r="J2154" s="246"/>
      <c r="K2154" s="246"/>
      <c r="L2154" s="251"/>
      <c r="M2154" s="252"/>
      <c r="N2154" s="253"/>
      <c r="O2154" s="253"/>
      <c r="P2154" s="253"/>
      <c r="Q2154" s="253"/>
      <c r="R2154" s="253"/>
      <c r="S2154" s="253"/>
      <c r="T2154" s="254"/>
      <c r="U2154" s="14"/>
      <c r="V2154" s="14"/>
      <c r="W2154" s="14"/>
      <c r="X2154" s="14"/>
      <c r="Y2154" s="14"/>
      <c r="Z2154" s="14"/>
      <c r="AA2154" s="14"/>
      <c r="AB2154" s="14"/>
      <c r="AC2154" s="14"/>
      <c r="AD2154" s="14"/>
      <c r="AE2154" s="14"/>
      <c r="AT2154" s="255" t="s">
        <v>301</v>
      </c>
      <c r="AU2154" s="255" t="s">
        <v>120</v>
      </c>
      <c r="AV2154" s="14" t="s">
        <v>120</v>
      </c>
      <c r="AW2154" s="14" t="s">
        <v>32</v>
      </c>
      <c r="AX2154" s="14" t="s">
        <v>77</v>
      </c>
      <c r="AY2154" s="255" t="s">
        <v>292</v>
      </c>
    </row>
    <row r="2155" s="14" customFormat="1">
      <c r="A2155" s="14"/>
      <c r="B2155" s="245"/>
      <c r="C2155" s="246"/>
      <c r="D2155" s="236" t="s">
        <v>301</v>
      </c>
      <c r="E2155" s="247" t="s">
        <v>1</v>
      </c>
      <c r="F2155" s="248" t="s">
        <v>2451</v>
      </c>
      <c r="G2155" s="246"/>
      <c r="H2155" s="249">
        <v>13.220000000000001</v>
      </c>
      <c r="I2155" s="250"/>
      <c r="J2155" s="246"/>
      <c r="K2155" s="246"/>
      <c r="L2155" s="251"/>
      <c r="M2155" s="252"/>
      <c r="N2155" s="253"/>
      <c r="O2155" s="253"/>
      <c r="P2155" s="253"/>
      <c r="Q2155" s="253"/>
      <c r="R2155" s="253"/>
      <c r="S2155" s="253"/>
      <c r="T2155" s="254"/>
      <c r="U2155" s="14"/>
      <c r="V2155" s="14"/>
      <c r="W2155" s="14"/>
      <c r="X2155" s="14"/>
      <c r="Y2155" s="14"/>
      <c r="Z2155" s="14"/>
      <c r="AA2155" s="14"/>
      <c r="AB2155" s="14"/>
      <c r="AC2155" s="14"/>
      <c r="AD2155" s="14"/>
      <c r="AE2155" s="14"/>
      <c r="AT2155" s="255" t="s">
        <v>301</v>
      </c>
      <c r="AU2155" s="255" t="s">
        <v>120</v>
      </c>
      <c r="AV2155" s="14" t="s">
        <v>120</v>
      </c>
      <c r="AW2155" s="14" t="s">
        <v>32</v>
      </c>
      <c r="AX2155" s="14" t="s">
        <v>77</v>
      </c>
      <c r="AY2155" s="255" t="s">
        <v>292</v>
      </c>
    </row>
    <row r="2156" s="14" customFormat="1">
      <c r="A2156" s="14"/>
      <c r="B2156" s="245"/>
      <c r="C2156" s="246"/>
      <c r="D2156" s="236" t="s">
        <v>301</v>
      </c>
      <c r="E2156" s="247" t="s">
        <v>1</v>
      </c>
      <c r="F2156" s="248" t="s">
        <v>2452</v>
      </c>
      <c r="G2156" s="246"/>
      <c r="H2156" s="249">
        <v>12.800000000000001</v>
      </c>
      <c r="I2156" s="250"/>
      <c r="J2156" s="246"/>
      <c r="K2156" s="246"/>
      <c r="L2156" s="251"/>
      <c r="M2156" s="252"/>
      <c r="N2156" s="253"/>
      <c r="O2156" s="253"/>
      <c r="P2156" s="253"/>
      <c r="Q2156" s="253"/>
      <c r="R2156" s="253"/>
      <c r="S2156" s="253"/>
      <c r="T2156" s="254"/>
      <c r="U2156" s="14"/>
      <c r="V2156" s="14"/>
      <c r="W2156" s="14"/>
      <c r="X2156" s="14"/>
      <c r="Y2156" s="14"/>
      <c r="Z2156" s="14"/>
      <c r="AA2156" s="14"/>
      <c r="AB2156" s="14"/>
      <c r="AC2156" s="14"/>
      <c r="AD2156" s="14"/>
      <c r="AE2156" s="14"/>
      <c r="AT2156" s="255" t="s">
        <v>301</v>
      </c>
      <c r="AU2156" s="255" t="s">
        <v>120</v>
      </c>
      <c r="AV2156" s="14" t="s">
        <v>120</v>
      </c>
      <c r="AW2156" s="14" t="s">
        <v>32</v>
      </c>
      <c r="AX2156" s="14" t="s">
        <v>77</v>
      </c>
      <c r="AY2156" s="255" t="s">
        <v>292</v>
      </c>
    </row>
    <row r="2157" s="14" customFormat="1">
      <c r="A2157" s="14"/>
      <c r="B2157" s="245"/>
      <c r="C2157" s="246"/>
      <c r="D2157" s="236" t="s">
        <v>301</v>
      </c>
      <c r="E2157" s="247" t="s">
        <v>1</v>
      </c>
      <c r="F2157" s="248" t="s">
        <v>2453</v>
      </c>
      <c r="G2157" s="246"/>
      <c r="H2157" s="249">
        <v>12.130000000000001</v>
      </c>
      <c r="I2157" s="250"/>
      <c r="J2157" s="246"/>
      <c r="K2157" s="246"/>
      <c r="L2157" s="251"/>
      <c r="M2157" s="252"/>
      <c r="N2157" s="253"/>
      <c r="O2157" s="253"/>
      <c r="P2157" s="253"/>
      <c r="Q2157" s="253"/>
      <c r="R2157" s="253"/>
      <c r="S2157" s="253"/>
      <c r="T2157" s="254"/>
      <c r="U2157" s="14"/>
      <c r="V2157" s="14"/>
      <c r="W2157" s="14"/>
      <c r="X2157" s="14"/>
      <c r="Y2157" s="14"/>
      <c r="Z2157" s="14"/>
      <c r="AA2157" s="14"/>
      <c r="AB2157" s="14"/>
      <c r="AC2157" s="14"/>
      <c r="AD2157" s="14"/>
      <c r="AE2157" s="14"/>
      <c r="AT2157" s="255" t="s">
        <v>301</v>
      </c>
      <c r="AU2157" s="255" t="s">
        <v>120</v>
      </c>
      <c r="AV2157" s="14" t="s">
        <v>120</v>
      </c>
      <c r="AW2157" s="14" t="s">
        <v>32</v>
      </c>
      <c r="AX2157" s="14" t="s">
        <v>77</v>
      </c>
      <c r="AY2157" s="255" t="s">
        <v>292</v>
      </c>
    </row>
    <row r="2158" s="14" customFormat="1">
      <c r="A2158" s="14"/>
      <c r="B2158" s="245"/>
      <c r="C2158" s="246"/>
      <c r="D2158" s="236" t="s">
        <v>301</v>
      </c>
      <c r="E2158" s="247" t="s">
        <v>1</v>
      </c>
      <c r="F2158" s="248" t="s">
        <v>2454</v>
      </c>
      <c r="G2158" s="246"/>
      <c r="H2158" s="249">
        <v>11.92</v>
      </c>
      <c r="I2158" s="250"/>
      <c r="J2158" s="246"/>
      <c r="K2158" s="246"/>
      <c r="L2158" s="251"/>
      <c r="M2158" s="252"/>
      <c r="N2158" s="253"/>
      <c r="O2158" s="253"/>
      <c r="P2158" s="253"/>
      <c r="Q2158" s="253"/>
      <c r="R2158" s="253"/>
      <c r="S2158" s="253"/>
      <c r="T2158" s="254"/>
      <c r="U2158" s="14"/>
      <c r="V2158" s="14"/>
      <c r="W2158" s="14"/>
      <c r="X2158" s="14"/>
      <c r="Y2158" s="14"/>
      <c r="Z2158" s="14"/>
      <c r="AA2158" s="14"/>
      <c r="AB2158" s="14"/>
      <c r="AC2158" s="14"/>
      <c r="AD2158" s="14"/>
      <c r="AE2158" s="14"/>
      <c r="AT2158" s="255" t="s">
        <v>301</v>
      </c>
      <c r="AU2158" s="255" t="s">
        <v>120</v>
      </c>
      <c r="AV2158" s="14" t="s">
        <v>120</v>
      </c>
      <c r="AW2158" s="14" t="s">
        <v>32</v>
      </c>
      <c r="AX2158" s="14" t="s">
        <v>77</v>
      </c>
      <c r="AY2158" s="255" t="s">
        <v>292</v>
      </c>
    </row>
    <row r="2159" s="14" customFormat="1">
      <c r="A2159" s="14"/>
      <c r="B2159" s="245"/>
      <c r="C2159" s="246"/>
      <c r="D2159" s="236" t="s">
        <v>301</v>
      </c>
      <c r="E2159" s="247" t="s">
        <v>1</v>
      </c>
      <c r="F2159" s="248" t="s">
        <v>2455</v>
      </c>
      <c r="G2159" s="246"/>
      <c r="H2159" s="249">
        <v>13.4</v>
      </c>
      <c r="I2159" s="250"/>
      <c r="J2159" s="246"/>
      <c r="K2159" s="246"/>
      <c r="L2159" s="251"/>
      <c r="M2159" s="252"/>
      <c r="N2159" s="253"/>
      <c r="O2159" s="253"/>
      <c r="P2159" s="253"/>
      <c r="Q2159" s="253"/>
      <c r="R2159" s="253"/>
      <c r="S2159" s="253"/>
      <c r="T2159" s="254"/>
      <c r="U2159" s="14"/>
      <c r="V2159" s="14"/>
      <c r="W2159" s="14"/>
      <c r="X2159" s="14"/>
      <c r="Y2159" s="14"/>
      <c r="Z2159" s="14"/>
      <c r="AA2159" s="14"/>
      <c r="AB2159" s="14"/>
      <c r="AC2159" s="14"/>
      <c r="AD2159" s="14"/>
      <c r="AE2159" s="14"/>
      <c r="AT2159" s="255" t="s">
        <v>301</v>
      </c>
      <c r="AU2159" s="255" t="s">
        <v>120</v>
      </c>
      <c r="AV2159" s="14" t="s">
        <v>120</v>
      </c>
      <c r="AW2159" s="14" t="s">
        <v>32</v>
      </c>
      <c r="AX2159" s="14" t="s">
        <v>77</v>
      </c>
      <c r="AY2159" s="255" t="s">
        <v>292</v>
      </c>
    </row>
    <row r="2160" s="14" customFormat="1">
      <c r="A2160" s="14"/>
      <c r="B2160" s="245"/>
      <c r="C2160" s="246"/>
      <c r="D2160" s="236" t="s">
        <v>301</v>
      </c>
      <c r="E2160" s="247" t="s">
        <v>1</v>
      </c>
      <c r="F2160" s="248" t="s">
        <v>2456</v>
      </c>
      <c r="G2160" s="246"/>
      <c r="H2160" s="249">
        <v>13.74</v>
      </c>
      <c r="I2160" s="250"/>
      <c r="J2160" s="246"/>
      <c r="K2160" s="246"/>
      <c r="L2160" s="251"/>
      <c r="M2160" s="252"/>
      <c r="N2160" s="253"/>
      <c r="O2160" s="253"/>
      <c r="P2160" s="253"/>
      <c r="Q2160" s="253"/>
      <c r="R2160" s="253"/>
      <c r="S2160" s="253"/>
      <c r="T2160" s="254"/>
      <c r="U2160" s="14"/>
      <c r="V2160" s="14"/>
      <c r="W2160" s="14"/>
      <c r="X2160" s="14"/>
      <c r="Y2160" s="14"/>
      <c r="Z2160" s="14"/>
      <c r="AA2160" s="14"/>
      <c r="AB2160" s="14"/>
      <c r="AC2160" s="14"/>
      <c r="AD2160" s="14"/>
      <c r="AE2160" s="14"/>
      <c r="AT2160" s="255" t="s">
        <v>301</v>
      </c>
      <c r="AU2160" s="255" t="s">
        <v>120</v>
      </c>
      <c r="AV2160" s="14" t="s">
        <v>120</v>
      </c>
      <c r="AW2160" s="14" t="s">
        <v>32</v>
      </c>
      <c r="AX2160" s="14" t="s">
        <v>77</v>
      </c>
      <c r="AY2160" s="255" t="s">
        <v>292</v>
      </c>
    </row>
    <row r="2161" s="14" customFormat="1">
      <c r="A2161" s="14"/>
      <c r="B2161" s="245"/>
      <c r="C2161" s="246"/>
      <c r="D2161" s="236" t="s">
        <v>301</v>
      </c>
      <c r="E2161" s="247" t="s">
        <v>1</v>
      </c>
      <c r="F2161" s="248" t="s">
        <v>2457</v>
      </c>
      <c r="G2161" s="246"/>
      <c r="H2161" s="249">
        <v>67.920000000000002</v>
      </c>
      <c r="I2161" s="250"/>
      <c r="J2161" s="246"/>
      <c r="K2161" s="246"/>
      <c r="L2161" s="251"/>
      <c r="M2161" s="252"/>
      <c r="N2161" s="253"/>
      <c r="O2161" s="253"/>
      <c r="P2161" s="253"/>
      <c r="Q2161" s="253"/>
      <c r="R2161" s="253"/>
      <c r="S2161" s="253"/>
      <c r="T2161" s="25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T2161" s="255" t="s">
        <v>301</v>
      </c>
      <c r="AU2161" s="255" t="s">
        <v>120</v>
      </c>
      <c r="AV2161" s="14" t="s">
        <v>120</v>
      </c>
      <c r="AW2161" s="14" t="s">
        <v>32</v>
      </c>
      <c r="AX2161" s="14" t="s">
        <v>77</v>
      </c>
      <c r="AY2161" s="255" t="s">
        <v>292</v>
      </c>
    </row>
    <row r="2162" s="14" customFormat="1">
      <c r="A2162" s="14"/>
      <c r="B2162" s="245"/>
      <c r="C2162" s="246"/>
      <c r="D2162" s="236" t="s">
        <v>301</v>
      </c>
      <c r="E2162" s="247" t="s">
        <v>1</v>
      </c>
      <c r="F2162" s="248" t="s">
        <v>2458</v>
      </c>
      <c r="G2162" s="246"/>
      <c r="H2162" s="249">
        <v>207.44</v>
      </c>
      <c r="I2162" s="250"/>
      <c r="J2162" s="246"/>
      <c r="K2162" s="246"/>
      <c r="L2162" s="251"/>
      <c r="M2162" s="252"/>
      <c r="N2162" s="253"/>
      <c r="O2162" s="253"/>
      <c r="P2162" s="253"/>
      <c r="Q2162" s="253"/>
      <c r="R2162" s="253"/>
      <c r="S2162" s="253"/>
      <c r="T2162" s="254"/>
      <c r="U2162" s="14"/>
      <c r="V2162" s="14"/>
      <c r="W2162" s="14"/>
      <c r="X2162" s="14"/>
      <c r="Y2162" s="14"/>
      <c r="Z2162" s="14"/>
      <c r="AA2162" s="14"/>
      <c r="AB2162" s="14"/>
      <c r="AC2162" s="14"/>
      <c r="AD2162" s="14"/>
      <c r="AE2162" s="14"/>
      <c r="AT2162" s="255" t="s">
        <v>301</v>
      </c>
      <c r="AU2162" s="255" t="s">
        <v>120</v>
      </c>
      <c r="AV2162" s="14" t="s">
        <v>120</v>
      </c>
      <c r="AW2162" s="14" t="s">
        <v>32</v>
      </c>
      <c r="AX2162" s="14" t="s">
        <v>77</v>
      </c>
      <c r="AY2162" s="255" t="s">
        <v>292</v>
      </c>
    </row>
    <row r="2163" s="14" customFormat="1">
      <c r="A2163" s="14"/>
      <c r="B2163" s="245"/>
      <c r="C2163" s="246"/>
      <c r="D2163" s="236" t="s">
        <v>301</v>
      </c>
      <c r="E2163" s="247" t="s">
        <v>1</v>
      </c>
      <c r="F2163" s="248" t="s">
        <v>2459</v>
      </c>
      <c r="G2163" s="246"/>
      <c r="H2163" s="249">
        <v>8.5999999999999996</v>
      </c>
      <c r="I2163" s="250"/>
      <c r="J2163" s="246"/>
      <c r="K2163" s="246"/>
      <c r="L2163" s="251"/>
      <c r="M2163" s="252"/>
      <c r="N2163" s="253"/>
      <c r="O2163" s="253"/>
      <c r="P2163" s="253"/>
      <c r="Q2163" s="253"/>
      <c r="R2163" s="253"/>
      <c r="S2163" s="253"/>
      <c r="T2163" s="254"/>
      <c r="U2163" s="14"/>
      <c r="V2163" s="14"/>
      <c r="W2163" s="14"/>
      <c r="X2163" s="14"/>
      <c r="Y2163" s="14"/>
      <c r="Z2163" s="14"/>
      <c r="AA2163" s="14"/>
      <c r="AB2163" s="14"/>
      <c r="AC2163" s="14"/>
      <c r="AD2163" s="14"/>
      <c r="AE2163" s="14"/>
      <c r="AT2163" s="255" t="s">
        <v>301</v>
      </c>
      <c r="AU2163" s="255" t="s">
        <v>120</v>
      </c>
      <c r="AV2163" s="14" t="s">
        <v>120</v>
      </c>
      <c r="AW2163" s="14" t="s">
        <v>32</v>
      </c>
      <c r="AX2163" s="14" t="s">
        <v>77</v>
      </c>
      <c r="AY2163" s="255" t="s">
        <v>292</v>
      </c>
    </row>
    <row r="2164" s="14" customFormat="1">
      <c r="A2164" s="14"/>
      <c r="B2164" s="245"/>
      <c r="C2164" s="246"/>
      <c r="D2164" s="236" t="s">
        <v>301</v>
      </c>
      <c r="E2164" s="247" t="s">
        <v>1</v>
      </c>
      <c r="F2164" s="248" t="s">
        <v>2460</v>
      </c>
      <c r="G2164" s="246"/>
      <c r="H2164" s="249">
        <v>8.5999999999999996</v>
      </c>
      <c r="I2164" s="250"/>
      <c r="J2164" s="246"/>
      <c r="K2164" s="246"/>
      <c r="L2164" s="251"/>
      <c r="M2164" s="252"/>
      <c r="N2164" s="253"/>
      <c r="O2164" s="253"/>
      <c r="P2164" s="253"/>
      <c r="Q2164" s="253"/>
      <c r="R2164" s="253"/>
      <c r="S2164" s="253"/>
      <c r="T2164" s="254"/>
      <c r="U2164" s="14"/>
      <c r="V2164" s="14"/>
      <c r="W2164" s="14"/>
      <c r="X2164" s="14"/>
      <c r="Y2164" s="14"/>
      <c r="Z2164" s="14"/>
      <c r="AA2164" s="14"/>
      <c r="AB2164" s="14"/>
      <c r="AC2164" s="14"/>
      <c r="AD2164" s="14"/>
      <c r="AE2164" s="14"/>
      <c r="AT2164" s="255" t="s">
        <v>301</v>
      </c>
      <c r="AU2164" s="255" t="s">
        <v>120</v>
      </c>
      <c r="AV2164" s="14" t="s">
        <v>120</v>
      </c>
      <c r="AW2164" s="14" t="s">
        <v>32</v>
      </c>
      <c r="AX2164" s="14" t="s">
        <v>77</v>
      </c>
      <c r="AY2164" s="255" t="s">
        <v>292</v>
      </c>
    </row>
    <row r="2165" s="14" customFormat="1">
      <c r="A2165" s="14"/>
      <c r="B2165" s="245"/>
      <c r="C2165" s="246"/>
      <c r="D2165" s="236" t="s">
        <v>301</v>
      </c>
      <c r="E2165" s="247" t="s">
        <v>1</v>
      </c>
      <c r="F2165" s="248" t="s">
        <v>2461</v>
      </c>
      <c r="G2165" s="246"/>
      <c r="H2165" s="249">
        <v>8.6799999999999997</v>
      </c>
      <c r="I2165" s="250"/>
      <c r="J2165" s="246"/>
      <c r="K2165" s="246"/>
      <c r="L2165" s="251"/>
      <c r="M2165" s="252"/>
      <c r="N2165" s="253"/>
      <c r="O2165" s="253"/>
      <c r="P2165" s="253"/>
      <c r="Q2165" s="253"/>
      <c r="R2165" s="253"/>
      <c r="S2165" s="253"/>
      <c r="T2165" s="254"/>
      <c r="U2165" s="14"/>
      <c r="V2165" s="14"/>
      <c r="W2165" s="14"/>
      <c r="X2165" s="14"/>
      <c r="Y2165" s="14"/>
      <c r="Z2165" s="14"/>
      <c r="AA2165" s="14"/>
      <c r="AB2165" s="14"/>
      <c r="AC2165" s="14"/>
      <c r="AD2165" s="14"/>
      <c r="AE2165" s="14"/>
      <c r="AT2165" s="255" t="s">
        <v>301</v>
      </c>
      <c r="AU2165" s="255" t="s">
        <v>120</v>
      </c>
      <c r="AV2165" s="14" t="s">
        <v>120</v>
      </c>
      <c r="AW2165" s="14" t="s">
        <v>32</v>
      </c>
      <c r="AX2165" s="14" t="s">
        <v>77</v>
      </c>
      <c r="AY2165" s="255" t="s">
        <v>292</v>
      </c>
    </row>
    <row r="2166" s="14" customFormat="1">
      <c r="A2166" s="14"/>
      <c r="B2166" s="245"/>
      <c r="C2166" s="246"/>
      <c r="D2166" s="236" t="s">
        <v>301</v>
      </c>
      <c r="E2166" s="247" t="s">
        <v>1</v>
      </c>
      <c r="F2166" s="248" t="s">
        <v>2462</v>
      </c>
      <c r="G2166" s="246"/>
      <c r="H2166" s="249">
        <v>8.5999999999999996</v>
      </c>
      <c r="I2166" s="250"/>
      <c r="J2166" s="246"/>
      <c r="K2166" s="246"/>
      <c r="L2166" s="251"/>
      <c r="M2166" s="252"/>
      <c r="N2166" s="253"/>
      <c r="O2166" s="253"/>
      <c r="P2166" s="253"/>
      <c r="Q2166" s="253"/>
      <c r="R2166" s="253"/>
      <c r="S2166" s="253"/>
      <c r="T2166" s="254"/>
      <c r="U2166" s="14"/>
      <c r="V2166" s="14"/>
      <c r="W2166" s="14"/>
      <c r="X2166" s="14"/>
      <c r="Y2166" s="14"/>
      <c r="Z2166" s="14"/>
      <c r="AA2166" s="14"/>
      <c r="AB2166" s="14"/>
      <c r="AC2166" s="14"/>
      <c r="AD2166" s="14"/>
      <c r="AE2166" s="14"/>
      <c r="AT2166" s="255" t="s">
        <v>301</v>
      </c>
      <c r="AU2166" s="255" t="s">
        <v>120</v>
      </c>
      <c r="AV2166" s="14" t="s">
        <v>120</v>
      </c>
      <c r="AW2166" s="14" t="s">
        <v>32</v>
      </c>
      <c r="AX2166" s="14" t="s">
        <v>77</v>
      </c>
      <c r="AY2166" s="255" t="s">
        <v>292</v>
      </c>
    </row>
    <row r="2167" s="14" customFormat="1">
      <c r="A2167" s="14"/>
      <c r="B2167" s="245"/>
      <c r="C2167" s="246"/>
      <c r="D2167" s="236" t="s">
        <v>301</v>
      </c>
      <c r="E2167" s="247" t="s">
        <v>1</v>
      </c>
      <c r="F2167" s="248" t="s">
        <v>2463</v>
      </c>
      <c r="G2167" s="246"/>
      <c r="H2167" s="249">
        <v>8.5999999999999996</v>
      </c>
      <c r="I2167" s="250"/>
      <c r="J2167" s="246"/>
      <c r="K2167" s="246"/>
      <c r="L2167" s="251"/>
      <c r="M2167" s="252"/>
      <c r="N2167" s="253"/>
      <c r="O2167" s="253"/>
      <c r="P2167" s="253"/>
      <c r="Q2167" s="253"/>
      <c r="R2167" s="253"/>
      <c r="S2167" s="253"/>
      <c r="T2167" s="254"/>
      <c r="U2167" s="14"/>
      <c r="V2167" s="14"/>
      <c r="W2167" s="14"/>
      <c r="X2167" s="14"/>
      <c r="Y2167" s="14"/>
      <c r="Z2167" s="14"/>
      <c r="AA2167" s="14"/>
      <c r="AB2167" s="14"/>
      <c r="AC2167" s="14"/>
      <c r="AD2167" s="14"/>
      <c r="AE2167" s="14"/>
      <c r="AT2167" s="255" t="s">
        <v>301</v>
      </c>
      <c r="AU2167" s="255" t="s">
        <v>120</v>
      </c>
      <c r="AV2167" s="14" t="s">
        <v>120</v>
      </c>
      <c r="AW2167" s="14" t="s">
        <v>32</v>
      </c>
      <c r="AX2167" s="14" t="s">
        <v>77</v>
      </c>
      <c r="AY2167" s="255" t="s">
        <v>292</v>
      </c>
    </row>
    <row r="2168" s="14" customFormat="1">
      <c r="A2168" s="14"/>
      <c r="B2168" s="245"/>
      <c r="C2168" s="246"/>
      <c r="D2168" s="236" t="s">
        <v>301</v>
      </c>
      <c r="E2168" s="247" t="s">
        <v>1</v>
      </c>
      <c r="F2168" s="248" t="s">
        <v>2464</v>
      </c>
      <c r="G2168" s="246"/>
      <c r="H2168" s="249">
        <v>25.039999999999999</v>
      </c>
      <c r="I2168" s="250"/>
      <c r="J2168" s="246"/>
      <c r="K2168" s="246"/>
      <c r="L2168" s="251"/>
      <c r="M2168" s="252"/>
      <c r="N2168" s="253"/>
      <c r="O2168" s="253"/>
      <c r="P2168" s="253"/>
      <c r="Q2168" s="253"/>
      <c r="R2168" s="253"/>
      <c r="S2168" s="253"/>
      <c r="T2168" s="254"/>
      <c r="U2168" s="14"/>
      <c r="V2168" s="14"/>
      <c r="W2168" s="14"/>
      <c r="X2168" s="14"/>
      <c r="Y2168" s="14"/>
      <c r="Z2168" s="14"/>
      <c r="AA2168" s="14"/>
      <c r="AB2168" s="14"/>
      <c r="AC2168" s="14"/>
      <c r="AD2168" s="14"/>
      <c r="AE2168" s="14"/>
      <c r="AT2168" s="255" t="s">
        <v>301</v>
      </c>
      <c r="AU2168" s="255" t="s">
        <v>120</v>
      </c>
      <c r="AV2168" s="14" t="s">
        <v>120</v>
      </c>
      <c r="AW2168" s="14" t="s">
        <v>32</v>
      </c>
      <c r="AX2168" s="14" t="s">
        <v>77</v>
      </c>
      <c r="AY2168" s="255" t="s">
        <v>292</v>
      </c>
    </row>
    <row r="2169" s="14" customFormat="1">
      <c r="A2169" s="14"/>
      <c r="B2169" s="245"/>
      <c r="C2169" s="246"/>
      <c r="D2169" s="236" t="s">
        <v>301</v>
      </c>
      <c r="E2169" s="247" t="s">
        <v>1</v>
      </c>
      <c r="F2169" s="248" t="s">
        <v>2465</v>
      </c>
      <c r="G2169" s="246"/>
      <c r="H2169" s="249">
        <v>17.84</v>
      </c>
      <c r="I2169" s="250"/>
      <c r="J2169" s="246"/>
      <c r="K2169" s="246"/>
      <c r="L2169" s="251"/>
      <c r="M2169" s="252"/>
      <c r="N2169" s="253"/>
      <c r="O2169" s="253"/>
      <c r="P2169" s="253"/>
      <c r="Q2169" s="253"/>
      <c r="R2169" s="253"/>
      <c r="S2169" s="253"/>
      <c r="T2169" s="254"/>
      <c r="U2169" s="14"/>
      <c r="V2169" s="14"/>
      <c r="W2169" s="14"/>
      <c r="X2169" s="14"/>
      <c r="Y2169" s="14"/>
      <c r="Z2169" s="14"/>
      <c r="AA2169" s="14"/>
      <c r="AB2169" s="14"/>
      <c r="AC2169" s="14"/>
      <c r="AD2169" s="14"/>
      <c r="AE2169" s="14"/>
      <c r="AT2169" s="255" t="s">
        <v>301</v>
      </c>
      <c r="AU2169" s="255" t="s">
        <v>120</v>
      </c>
      <c r="AV2169" s="14" t="s">
        <v>120</v>
      </c>
      <c r="AW2169" s="14" t="s">
        <v>32</v>
      </c>
      <c r="AX2169" s="14" t="s">
        <v>77</v>
      </c>
      <c r="AY2169" s="255" t="s">
        <v>292</v>
      </c>
    </row>
    <row r="2170" s="14" customFormat="1">
      <c r="A2170" s="14"/>
      <c r="B2170" s="245"/>
      <c r="C2170" s="246"/>
      <c r="D2170" s="236" t="s">
        <v>301</v>
      </c>
      <c r="E2170" s="247" t="s">
        <v>1</v>
      </c>
      <c r="F2170" s="248" t="s">
        <v>2466</v>
      </c>
      <c r="G2170" s="246"/>
      <c r="H2170" s="249">
        <v>17.84</v>
      </c>
      <c r="I2170" s="250"/>
      <c r="J2170" s="246"/>
      <c r="K2170" s="246"/>
      <c r="L2170" s="251"/>
      <c r="M2170" s="252"/>
      <c r="N2170" s="253"/>
      <c r="O2170" s="253"/>
      <c r="P2170" s="253"/>
      <c r="Q2170" s="253"/>
      <c r="R2170" s="253"/>
      <c r="S2170" s="253"/>
      <c r="T2170" s="254"/>
      <c r="U2170" s="14"/>
      <c r="V2170" s="14"/>
      <c r="W2170" s="14"/>
      <c r="X2170" s="14"/>
      <c r="Y2170" s="14"/>
      <c r="Z2170" s="14"/>
      <c r="AA2170" s="14"/>
      <c r="AB2170" s="14"/>
      <c r="AC2170" s="14"/>
      <c r="AD2170" s="14"/>
      <c r="AE2170" s="14"/>
      <c r="AT2170" s="255" t="s">
        <v>301</v>
      </c>
      <c r="AU2170" s="255" t="s">
        <v>120</v>
      </c>
      <c r="AV2170" s="14" t="s">
        <v>120</v>
      </c>
      <c r="AW2170" s="14" t="s">
        <v>32</v>
      </c>
      <c r="AX2170" s="14" t="s">
        <v>77</v>
      </c>
      <c r="AY2170" s="255" t="s">
        <v>292</v>
      </c>
    </row>
    <row r="2171" s="14" customFormat="1">
      <c r="A2171" s="14"/>
      <c r="B2171" s="245"/>
      <c r="C2171" s="246"/>
      <c r="D2171" s="236" t="s">
        <v>301</v>
      </c>
      <c r="E2171" s="247" t="s">
        <v>1</v>
      </c>
      <c r="F2171" s="248" t="s">
        <v>2467</v>
      </c>
      <c r="G2171" s="246"/>
      <c r="H2171" s="249">
        <v>10.720000000000001</v>
      </c>
      <c r="I2171" s="250"/>
      <c r="J2171" s="246"/>
      <c r="K2171" s="246"/>
      <c r="L2171" s="251"/>
      <c r="M2171" s="252"/>
      <c r="N2171" s="253"/>
      <c r="O2171" s="253"/>
      <c r="P2171" s="253"/>
      <c r="Q2171" s="253"/>
      <c r="R2171" s="253"/>
      <c r="S2171" s="253"/>
      <c r="T2171" s="254"/>
      <c r="U2171" s="14"/>
      <c r="V2171" s="14"/>
      <c r="W2171" s="14"/>
      <c r="X2171" s="14"/>
      <c r="Y2171" s="14"/>
      <c r="Z2171" s="14"/>
      <c r="AA2171" s="14"/>
      <c r="AB2171" s="14"/>
      <c r="AC2171" s="14"/>
      <c r="AD2171" s="14"/>
      <c r="AE2171" s="14"/>
      <c r="AT2171" s="255" t="s">
        <v>301</v>
      </c>
      <c r="AU2171" s="255" t="s">
        <v>120</v>
      </c>
      <c r="AV2171" s="14" t="s">
        <v>120</v>
      </c>
      <c r="AW2171" s="14" t="s">
        <v>32</v>
      </c>
      <c r="AX2171" s="14" t="s">
        <v>77</v>
      </c>
      <c r="AY2171" s="255" t="s">
        <v>292</v>
      </c>
    </row>
    <row r="2172" s="14" customFormat="1">
      <c r="A2172" s="14"/>
      <c r="B2172" s="245"/>
      <c r="C2172" s="246"/>
      <c r="D2172" s="236" t="s">
        <v>301</v>
      </c>
      <c r="E2172" s="247" t="s">
        <v>1</v>
      </c>
      <c r="F2172" s="248" t="s">
        <v>2468</v>
      </c>
      <c r="G2172" s="246"/>
      <c r="H2172" s="249">
        <v>10.720000000000001</v>
      </c>
      <c r="I2172" s="250"/>
      <c r="J2172" s="246"/>
      <c r="K2172" s="246"/>
      <c r="L2172" s="251"/>
      <c r="M2172" s="252"/>
      <c r="N2172" s="253"/>
      <c r="O2172" s="253"/>
      <c r="P2172" s="253"/>
      <c r="Q2172" s="253"/>
      <c r="R2172" s="253"/>
      <c r="S2172" s="253"/>
      <c r="T2172" s="254"/>
      <c r="U2172" s="14"/>
      <c r="V2172" s="14"/>
      <c r="W2172" s="14"/>
      <c r="X2172" s="14"/>
      <c r="Y2172" s="14"/>
      <c r="Z2172" s="14"/>
      <c r="AA2172" s="14"/>
      <c r="AB2172" s="14"/>
      <c r="AC2172" s="14"/>
      <c r="AD2172" s="14"/>
      <c r="AE2172" s="14"/>
      <c r="AT2172" s="255" t="s">
        <v>301</v>
      </c>
      <c r="AU2172" s="255" t="s">
        <v>120</v>
      </c>
      <c r="AV2172" s="14" t="s">
        <v>120</v>
      </c>
      <c r="AW2172" s="14" t="s">
        <v>32</v>
      </c>
      <c r="AX2172" s="14" t="s">
        <v>77</v>
      </c>
      <c r="AY2172" s="255" t="s">
        <v>292</v>
      </c>
    </row>
    <row r="2173" s="14" customFormat="1">
      <c r="A2173" s="14"/>
      <c r="B2173" s="245"/>
      <c r="C2173" s="246"/>
      <c r="D2173" s="236" t="s">
        <v>301</v>
      </c>
      <c r="E2173" s="247" t="s">
        <v>1</v>
      </c>
      <c r="F2173" s="248" t="s">
        <v>2469</v>
      </c>
      <c r="G2173" s="246"/>
      <c r="H2173" s="249">
        <v>19.960000000000001</v>
      </c>
      <c r="I2173" s="250"/>
      <c r="J2173" s="246"/>
      <c r="K2173" s="246"/>
      <c r="L2173" s="251"/>
      <c r="M2173" s="252"/>
      <c r="N2173" s="253"/>
      <c r="O2173" s="253"/>
      <c r="P2173" s="253"/>
      <c r="Q2173" s="253"/>
      <c r="R2173" s="253"/>
      <c r="S2173" s="253"/>
      <c r="T2173" s="254"/>
      <c r="U2173" s="14"/>
      <c r="V2173" s="14"/>
      <c r="W2173" s="14"/>
      <c r="X2173" s="14"/>
      <c r="Y2173" s="14"/>
      <c r="Z2173" s="14"/>
      <c r="AA2173" s="14"/>
      <c r="AB2173" s="14"/>
      <c r="AC2173" s="14"/>
      <c r="AD2173" s="14"/>
      <c r="AE2173" s="14"/>
      <c r="AT2173" s="255" t="s">
        <v>301</v>
      </c>
      <c r="AU2173" s="255" t="s">
        <v>120</v>
      </c>
      <c r="AV2173" s="14" t="s">
        <v>120</v>
      </c>
      <c r="AW2173" s="14" t="s">
        <v>32</v>
      </c>
      <c r="AX2173" s="14" t="s">
        <v>77</v>
      </c>
      <c r="AY2173" s="255" t="s">
        <v>292</v>
      </c>
    </row>
    <row r="2174" s="14" customFormat="1">
      <c r="A2174" s="14"/>
      <c r="B2174" s="245"/>
      <c r="C2174" s="246"/>
      <c r="D2174" s="236" t="s">
        <v>301</v>
      </c>
      <c r="E2174" s="247" t="s">
        <v>1</v>
      </c>
      <c r="F2174" s="248" t="s">
        <v>2470</v>
      </c>
      <c r="G2174" s="246"/>
      <c r="H2174" s="249">
        <v>19.960000000000001</v>
      </c>
      <c r="I2174" s="250"/>
      <c r="J2174" s="246"/>
      <c r="K2174" s="246"/>
      <c r="L2174" s="251"/>
      <c r="M2174" s="252"/>
      <c r="N2174" s="253"/>
      <c r="O2174" s="253"/>
      <c r="P2174" s="253"/>
      <c r="Q2174" s="253"/>
      <c r="R2174" s="253"/>
      <c r="S2174" s="253"/>
      <c r="T2174" s="254"/>
      <c r="U2174" s="14"/>
      <c r="V2174" s="14"/>
      <c r="W2174" s="14"/>
      <c r="X2174" s="14"/>
      <c r="Y2174" s="14"/>
      <c r="Z2174" s="14"/>
      <c r="AA2174" s="14"/>
      <c r="AB2174" s="14"/>
      <c r="AC2174" s="14"/>
      <c r="AD2174" s="14"/>
      <c r="AE2174" s="14"/>
      <c r="AT2174" s="255" t="s">
        <v>301</v>
      </c>
      <c r="AU2174" s="255" t="s">
        <v>120</v>
      </c>
      <c r="AV2174" s="14" t="s">
        <v>120</v>
      </c>
      <c r="AW2174" s="14" t="s">
        <v>32</v>
      </c>
      <c r="AX2174" s="14" t="s">
        <v>77</v>
      </c>
      <c r="AY2174" s="255" t="s">
        <v>292</v>
      </c>
    </row>
    <row r="2175" s="14" customFormat="1">
      <c r="A2175" s="14"/>
      <c r="B2175" s="245"/>
      <c r="C2175" s="246"/>
      <c r="D2175" s="236" t="s">
        <v>301</v>
      </c>
      <c r="E2175" s="247" t="s">
        <v>1</v>
      </c>
      <c r="F2175" s="248" t="s">
        <v>2471</v>
      </c>
      <c r="G2175" s="246"/>
      <c r="H2175" s="249">
        <v>6.5</v>
      </c>
      <c r="I2175" s="250"/>
      <c r="J2175" s="246"/>
      <c r="K2175" s="246"/>
      <c r="L2175" s="251"/>
      <c r="M2175" s="252"/>
      <c r="N2175" s="253"/>
      <c r="O2175" s="253"/>
      <c r="P2175" s="253"/>
      <c r="Q2175" s="253"/>
      <c r="R2175" s="253"/>
      <c r="S2175" s="253"/>
      <c r="T2175" s="25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T2175" s="255" t="s">
        <v>301</v>
      </c>
      <c r="AU2175" s="255" t="s">
        <v>120</v>
      </c>
      <c r="AV2175" s="14" t="s">
        <v>120</v>
      </c>
      <c r="AW2175" s="14" t="s">
        <v>32</v>
      </c>
      <c r="AX2175" s="14" t="s">
        <v>77</v>
      </c>
      <c r="AY2175" s="255" t="s">
        <v>292</v>
      </c>
    </row>
    <row r="2176" s="14" customFormat="1">
      <c r="A2176" s="14"/>
      <c r="B2176" s="245"/>
      <c r="C2176" s="246"/>
      <c r="D2176" s="236" t="s">
        <v>301</v>
      </c>
      <c r="E2176" s="247" t="s">
        <v>1</v>
      </c>
      <c r="F2176" s="248" t="s">
        <v>2472</v>
      </c>
      <c r="G2176" s="246"/>
      <c r="H2176" s="249">
        <v>6.5</v>
      </c>
      <c r="I2176" s="250"/>
      <c r="J2176" s="246"/>
      <c r="K2176" s="246"/>
      <c r="L2176" s="251"/>
      <c r="M2176" s="252"/>
      <c r="N2176" s="253"/>
      <c r="O2176" s="253"/>
      <c r="P2176" s="253"/>
      <c r="Q2176" s="253"/>
      <c r="R2176" s="253"/>
      <c r="S2176" s="253"/>
      <c r="T2176" s="254"/>
      <c r="U2176" s="14"/>
      <c r="V2176" s="14"/>
      <c r="W2176" s="14"/>
      <c r="X2176" s="14"/>
      <c r="Y2176" s="14"/>
      <c r="Z2176" s="14"/>
      <c r="AA2176" s="14"/>
      <c r="AB2176" s="14"/>
      <c r="AC2176" s="14"/>
      <c r="AD2176" s="14"/>
      <c r="AE2176" s="14"/>
      <c r="AT2176" s="255" t="s">
        <v>301</v>
      </c>
      <c r="AU2176" s="255" t="s">
        <v>120</v>
      </c>
      <c r="AV2176" s="14" t="s">
        <v>120</v>
      </c>
      <c r="AW2176" s="14" t="s">
        <v>32</v>
      </c>
      <c r="AX2176" s="14" t="s">
        <v>77</v>
      </c>
      <c r="AY2176" s="255" t="s">
        <v>292</v>
      </c>
    </row>
    <row r="2177" s="14" customFormat="1">
      <c r="A2177" s="14"/>
      <c r="B2177" s="245"/>
      <c r="C2177" s="246"/>
      <c r="D2177" s="236" t="s">
        <v>301</v>
      </c>
      <c r="E2177" s="247" t="s">
        <v>1</v>
      </c>
      <c r="F2177" s="248" t="s">
        <v>2473</v>
      </c>
      <c r="G2177" s="246"/>
      <c r="H2177" s="249">
        <v>6.5</v>
      </c>
      <c r="I2177" s="250"/>
      <c r="J2177" s="246"/>
      <c r="K2177" s="246"/>
      <c r="L2177" s="251"/>
      <c r="M2177" s="252"/>
      <c r="N2177" s="253"/>
      <c r="O2177" s="253"/>
      <c r="P2177" s="253"/>
      <c r="Q2177" s="253"/>
      <c r="R2177" s="253"/>
      <c r="S2177" s="253"/>
      <c r="T2177" s="254"/>
      <c r="U2177" s="14"/>
      <c r="V2177" s="14"/>
      <c r="W2177" s="14"/>
      <c r="X2177" s="14"/>
      <c r="Y2177" s="14"/>
      <c r="Z2177" s="14"/>
      <c r="AA2177" s="14"/>
      <c r="AB2177" s="14"/>
      <c r="AC2177" s="14"/>
      <c r="AD2177" s="14"/>
      <c r="AE2177" s="14"/>
      <c r="AT2177" s="255" t="s">
        <v>301</v>
      </c>
      <c r="AU2177" s="255" t="s">
        <v>120</v>
      </c>
      <c r="AV2177" s="14" t="s">
        <v>120</v>
      </c>
      <c r="AW2177" s="14" t="s">
        <v>32</v>
      </c>
      <c r="AX2177" s="14" t="s">
        <v>77</v>
      </c>
      <c r="AY2177" s="255" t="s">
        <v>292</v>
      </c>
    </row>
    <row r="2178" s="14" customFormat="1">
      <c r="A2178" s="14"/>
      <c r="B2178" s="245"/>
      <c r="C2178" s="246"/>
      <c r="D2178" s="236" t="s">
        <v>301</v>
      </c>
      <c r="E2178" s="247" t="s">
        <v>1</v>
      </c>
      <c r="F2178" s="248" t="s">
        <v>2474</v>
      </c>
      <c r="G2178" s="246"/>
      <c r="H2178" s="249">
        <v>6.5</v>
      </c>
      <c r="I2178" s="250"/>
      <c r="J2178" s="246"/>
      <c r="K2178" s="246"/>
      <c r="L2178" s="251"/>
      <c r="M2178" s="252"/>
      <c r="N2178" s="253"/>
      <c r="O2178" s="253"/>
      <c r="P2178" s="253"/>
      <c r="Q2178" s="253"/>
      <c r="R2178" s="253"/>
      <c r="S2178" s="253"/>
      <c r="T2178" s="254"/>
      <c r="U2178" s="14"/>
      <c r="V2178" s="14"/>
      <c r="W2178" s="14"/>
      <c r="X2178" s="14"/>
      <c r="Y2178" s="14"/>
      <c r="Z2178" s="14"/>
      <c r="AA2178" s="14"/>
      <c r="AB2178" s="14"/>
      <c r="AC2178" s="14"/>
      <c r="AD2178" s="14"/>
      <c r="AE2178" s="14"/>
      <c r="AT2178" s="255" t="s">
        <v>301</v>
      </c>
      <c r="AU2178" s="255" t="s">
        <v>120</v>
      </c>
      <c r="AV2178" s="14" t="s">
        <v>120</v>
      </c>
      <c r="AW2178" s="14" t="s">
        <v>32</v>
      </c>
      <c r="AX2178" s="14" t="s">
        <v>77</v>
      </c>
      <c r="AY2178" s="255" t="s">
        <v>292</v>
      </c>
    </row>
    <row r="2179" s="15" customFormat="1">
      <c r="A2179" s="15"/>
      <c r="B2179" s="256"/>
      <c r="C2179" s="257"/>
      <c r="D2179" s="236" t="s">
        <v>301</v>
      </c>
      <c r="E2179" s="258" t="s">
        <v>1</v>
      </c>
      <c r="F2179" s="259" t="s">
        <v>304</v>
      </c>
      <c r="G2179" s="257"/>
      <c r="H2179" s="260">
        <v>1571.848</v>
      </c>
      <c r="I2179" s="261"/>
      <c r="J2179" s="257"/>
      <c r="K2179" s="257"/>
      <c r="L2179" s="262"/>
      <c r="M2179" s="263"/>
      <c r="N2179" s="264"/>
      <c r="O2179" s="264"/>
      <c r="P2179" s="264"/>
      <c r="Q2179" s="264"/>
      <c r="R2179" s="264"/>
      <c r="S2179" s="264"/>
      <c r="T2179" s="265"/>
      <c r="U2179" s="15"/>
      <c r="V2179" s="15"/>
      <c r="W2179" s="15"/>
      <c r="X2179" s="15"/>
      <c r="Y2179" s="15"/>
      <c r="Z2179" s="15"/>
      <c r="AA2179" s="15"/>
      <c r="AB2179" s="15"/>
      <c r="AC2179" s="15"/>
      <c r="AD2179" s="15"/>
      <c r="AE2179" s="15"/>
      <c r="AT2179" s="266" t="s">
        <v>301</v>
      </c>
      <c r="AU2179" s="266" t="s">
        <v>120</v>
      </c>
      <c r="AV2179" s="15" t="s">
        <v>299</v>
      </c>
      <c r="AW2179" s="15" t="s">
        <v>32</v>
      </c>
      <c r="AX2179" s="15" t="s">
        <v>85</v>
      </c>
      <c r="AY2179" s="266" t="s">
        <v>292</v>
      </c>
    </row>
    <row r="2180" s="2" customFormat="1" ht="24.15" customHeight="1">
      <c r="A2180" s="39"/>
      <c r="B2180" s="40"/>
      <c r="C2180" s="221" t="s">
        <v>2475</v>
      </c>
      <c r="D2180" s="221" t="s">
        <v>294</v>
      </c>
      <c r="E2180" s="222" t="s">
        <v>2476</v>
      </c>
      <c r="F2180" s="223" t="s">
        <v>2477</v>
      </c>
      <c r="G2180" s="224" t="s">
        <v>407</v>
      </c>
      <c r="H2180" s="225">
        <v>1571.848</v>
      </c>
      <c r="I2180" s="226"/>
      <c r="J2180" s="227">
        <f>ROUND(I2180*H2180,2)</f>
        <v>0</v>
      </c>
      <c r="K2180" s="223" t="s">
        <v>298</v>
      </c>
      <c r="L2180" s="45"/>
      <c r="M2180" s="228" t="s">
        <v>1</v>
      </c>
      <c r="N2180" s="229" t="s">
        <v>43</v>
      </c>
      <c r="O2180" s="92"/>
      <c r="P2180" s="230">
        <f>O2180*H2180</f>
        <v>0</v>
      </c>
      <c r="Q2180" s="230">
        <v>6.9999999999999994E-05</v>
      </c>
      <c r="R2180" s="230">
        <f>Q2180*H2180</f>
        <v>0.11002935999999999</v>
      </c>
      <c r="S2180" s="230">
        <v>0</v>
      </c>
      <c r="T2180" s="231">
        <f>S2180*H2180</f>
        <v>0</v>
      </c>
      <c r="U2180" s="39"/>
      <c r="V2180" s="39"/>
      <c r="W2180" s="39"/>
      <c r="X2180" s="39"/>
      <c r="Y2180" s="39"/>
      <c r="Z2180" s="39"/>
      <c r="AA2180" s="39"/>
      <c r="AB2180" s="39"/>
      <c r="AC2180" s="39"/>
      <c r="AD2180" s="39"/>
      <c r="AE2180" s="39"/>
      <c r="AR2180" s="232" t="s">
        <v>438</v>
      </c>
      <c r="AT2180" s="232" t="s">
        <v>294</v>
      </c>
      <c r="AU2180" s="232" t="s">
        <v>120</v>
      </c>
      <c r="AY2180" s="18" t="s">
        <v>292</v>
      </c>
      <c r="BE2180" s="233">
        <f>IF(N2180="základní",J2180,0)</f>
        <v>0</v>
      </c>
      <c r="BF2180" s="233">
        <f>IF(N2180="snížená",J2180,0)</f>
        <v>0</v>
      </c>
      <c r="BG2180" s="233">
        <f>IF(N2180="zákl. přenesená",J2180,0)</f>
        <v>0</v>
      </c>
      <c r="BH2180" s="233">
        <f>IF(N2180="sníž. přenesená",J2180,0)</f>
        <v>0</v>
      </c>
      <c r="BI2180" s="233">
        <f>IF(N2180="nulová",J2180,0)</f>
        <v>0</v>
      </c>
      <c r="BJ2180" s="18" t="s">
        <v>120</v>
      </c>
      <c r="BK2180" s="233">
        <f>ROUND(I2180*H2180,2)</f>
        <v>0</v>
      </c>
      <c r="BL2180" s="18" t="s">
        <v>438</v>
      </c>
      <c r="BM2180" s="232" t="s">
        <v>2478</v>
      </c>
    </row>
    <row r="2181" s="2" customFormat="1" ht="24.15" customHeight="1">
      <c r="A2181" s="39"/>
      <c r="B2181" s="40"/>
      <c r="C2181" s="221" t="s">
        <v>2479</v>
      </c>
      <c r="D2181" s="221" t="s">
        <v>294</v>
      </c>
      <c r="E2181" s="222" t="s">
        <v>2480</v>
      </c>
      <c r="F2181" s="223" t="s">
        <v>2481</v>
      </c>
      <c r="G2181" s="224" t="s">
        <v>407</v>
      </c>
      <c r="H2181" s="225">
        <v>1571.848</v>
      </c>
      <c r="I2181" s="226"/>
      <c r="J2181" s="227">
        <f>ROUND(I2181*H2181,2)</f>
        <v>0</v>
      </c>
      <c r="K2181" s="223" t="s">
        <v>298</v>
      </c>
      <c r="L2181" s="45"/>
      <c r="M2181" s="228" t="s">
        <v>1</v>
      </c>
      <c r="N2181" s="229" t="s">
        <v>43</v>
      </c>
      <c r="O2181" s="92"/>
      <c r="P2181" s="230">
        <f>O2181*H2181</f>
        <v>0</v>
      </c>
      <c r="Q2181" s="230">
        <v>0.00029</v>
      </c>
      <c r="R2181" s="230">
        <f>Q2181*H2181</f>
        <v>0.45583592000000001</v>
      </c>
      <c r="S2181" s="230">
        <v>0</v>
      </c>
      <c r="T2181" s="231">
        <f>S2181*H2181</f>
        <v>0</v>
      </c>
      <c r="U2181" s="39"/>
      <c r="V2181" s="39"/>
      <c r="W2181" s="39"/>
      <c r="X2181" s="39"/>
      <c r="Y2181" s="39"/>
      <c r="Z2181" s="39"/>
      <c r="AA2181" s="39"/>
      <c r="AB2181" s="39"/>
      <c r="AC2181" s="39"/>
      <c r="AD2181" s="39"/>
      <c r="AE2181" s="39"/>
      <c r="AR2181" s="232" t="s">
        <v>438</v>
      </c>
      <c r="AT2181" s="232" t="s">
        <v>294</v>
      </c>
      <c r="AU2181" s="232" t="s">
        <v>120</v>
      </c>
      <c r="AY2181" s="18" t="s">
        <v>292</v>
      </c>
      <c r="BE2181" s="233">
        <f>IF(N2181="základní",J2181,0)</f>
        <v>0</v>
      </c>
      <c r="BF2181" s="233">
        <f>IF(N2181="snížená",J2181,0)</f>
        <v>0</v>
      </c>
      <c r="BG2181" s="233">
        <f>IF(N2181="zákl. přenesená",J2181,0)</f>
        <v>0</v>
      </c>
      <c r="BH2181" s="233">
        <f>IF(N2181="sníž. přenesená",J2181,0)</f>
        <v>0</v>
      </c>
      <c r="BI2181" s="233">
        <f>IF(N2181="nulová",J2181,0)</f>
        <v>0</v>
      </c>
      <c r="BJ2181" s="18" t="s">
        <v>120</v>
      </c>
      <c r="BK2181" s="233">
        <f>ROUND(I2181*H2181,2)</f>
        <v>0</v>
      </c>
      <c r="BL2181" s="18" t="s">
        <v>438</v>
      </c>
      <c r="BM2181" s="232" t="s">
        <v>2482</v>
      </c>
    </row>
    <row r="2182" s="2" customFormat="1" ht="16.5" customHeight="1">
      <c r="A2182" s="39"/>
      <c r="B2182" s="40"/>
      <c r="C2182" s="221" t="s">
        <v>2483</v>
      </c>
      <c r="D2182" s="221" t="s">
        <v>294</v>
      </c>
      <c r="E2182" s="222" t="s">
        <v>2484</v>
      </c>
      <c r="F2182" s="223" t="s">
        <v>2485</v>
      </c>
      <c r="G2182" s="224" t="s">
        <v>581</v>
      </c>
      <c r="H2182" s="225">
        <v>1</v>
      </c>
      <c r="I2182" s="226"/>
      <c r="J2182" s="227">
        <f>ROUND(I2182*H2182,2)</f>
        <v>0</v>
      </c>
      <c r="K2182" s="223" t="s">
        <v>298</v>
      </c>
      <c r="L2182" s="45"/>
      <c r="M2182" s="228" t="s">
        <v>1</v>
      </c>
      <c r="N2182" s="229" t="s">
        <v>43</v>
      </c>
      <c r="O2182" s="92"/>
      <c r="P2182" s="230">
        <f>O2182*H2182</f>
        <v>0</v>
      </c>
      <c r="Q2182" s="230">
        <v>0</v>
      </c>
      <c r="R2182" s="230">
        <f>Q2182*H2182</f>
        <v>0</v>
      </c>
      <c r="S2182" s="230">
        <v>0</v>
      </c>
      <c r="T2182" s="231">
        <f>S2182*H2182</f>
        <v>0</v>
      </c>
      <c r="U2182" s="39"/>
      <c r="V2182" s="39"/>
      <c r="W2182" s="39"/>
      <c r="X2182" s="39"/>
      <c r="Y2182" s="39"/>
      <c r="Z2182" s="39"/>
      <c r="AA2182" s="39"/>
      <c r="AB2182" s="39"/>
      <c r="AC2182" s="39"/>
      <c r="AD2182" s="39"/>
      <c r="AE2182" s="39"/>
      <c r="AR2182" s="232" t="s">
        <v>438</v>
      </c>
      <c r="AT2182" s="232" t="s">
        <v>294</v>
      </c>
      <c r="AU2182" s="232" t="s">
        <v>120</v>
      </c>
      <c r="AY2182" s="18" t="s">
        <v>292</v>
      </c>
      <c r="BE2182" s="233">
        <f>IF(N2182="základní",J2182,0)</f>
        <v>0</v>
      </c>
      <c r="BF2182" s="233">
        <f>IF(N2182="snížená",J2182,0)</f>
        <v>0</v>
      </c>
      <c r="BG2182" s="233">
        <f>IF(N2182="zákl. přenesená",J2182,0)</f>
        <v>0</v>
      </c>
      <c r="BH2182" s="233">
        <f>IF(N2182="sníž. přenesená",J2182,0)</f>
        <v>0</v>
      </c>
      <c r="BI2182" s="233">
        <f>IF(N2182="nulová",J2182,0)</f>
        <v>0</v>
      </c>
      <c r="BJ2182" s="18" t="s">
        <v>120</v>
      </c>
      <c r="BK2182" s="233">
        <f>ROUND(I2182*H2182,2)</f>
        <v>0</v>
      </c>
      <c r="BL2182" s="18" t="s">
        <v>438</v>
      </c>
      <c r="BM2182" s="232" t="s">
        <v>2486</v>
      </c>
    </row>
    <row r="2183" s="14" customFormat="1">
      <c r="A2183" s="14"/>
      <c r="B2183" s="245"/>
      <c r="C2183" s="246"/>
      <c r="D2183" s="236" t="s">
        <v>301</v>
      </c>
      <c r="E2183" s="247" t="s">
        <v>1</v>
      </c>
      <c r="F2183" s="248" t="s">
        <v>2487</v>
      </c>
      <c r="G2183" s="246"/>
      <c r="H2183" s="249">
        <v>1</v>
      </c>
      <c r="I2183" s="250"/>
      <c r="J2183" s="246"/>
      <c r="K2183" s="246"/>
      <c r="L2183" s="251"/>
      <c r="M2183" s="252"/>
      <c r="N2183" s="253"/>
      <c r="O2183" s="253"/>
      <c r="P2183" s="253"/>
      <c r="Q2183" s="253"/>
      <c r="R2183" s="253"/>
      <c r="S2183" s="253"/>
      <c r="T2183" s="254"/>
      <c r="U2183" s="14"/>
      <c r="V2183" s="14"/>
      <c r="W2183" s="14"/>
      <c r="X2183" s="14"/>
      <c r="Y2183" s="14"/>
      <c r="Z2183" s="14"/>
      <c r="AA2183" s="14"/>
      <c r="AB2183" s="14"/>
      <c r="AC2183" s="14"/>
      <c r="AD2183" s="14"/>
      <c r="AE2183" s="14"/>
      <c r="AT2183" s="255" t="s">
        <v>301</v>
      </c>
      <c r="AU2183" s="255" t="s">
        <v>120</v>
      </c>
      <c r="AV2183" s="14" t="s">
        <v>120</v>
      </c>
      <c r="AW2183" s="14" t="s">
        <v>32</v>
      </c>
      <c r="AX2183" s="14" t="s">
        <v>85</v>
      </c>
      <c r="AY2183" s="255" t="s">
        <v>292</v>
      </c>
    </row>
    <row r="2184" s="2" customFormat="1" ht="16.5" customHeight="1">
      <c r="A2184" s="39"/>
      <c r="B2184" s="40"/>
      <c r="C2184" s="278" t="s">
        <v>2488</v>
      </c>
      <c r="D2184" s="278" t="s">
        <v>626</v>
      </c>
      <c r="E2184" s="279" t="s">
        <v>2489</v>
      </c>
      <c r="F2184" s="280" t="s">
        <v>2490</v>
      </c>
      <c r="G2184" s="281" t="s">
        <v>581</v>
      </c>
      <c r="H2184" s="282">
        <v>1</v>
      </c>
      <c r="I2184" s="283"/>
      <c r="J2184" s="284">
        <f>ROUND(I2184*H2184,2)</f>
        <v>0</v>
      </c>
      <c r="K2184" s="280" t="s">
        <v>298</v>
      </c>
      <c r="L2184" s="285"/>
      <c r="M2184" s="286" t="s">
        <v>1</v>
      </c>
      <c r="N2184" s="287" t="s">
        <v>43</v>
      </c>
      <c r="O2184" s="92"/>
      <c r="P2184" s="230">
        <f>O2184*H2184</f>
        <v>0</v>
      </c>
      <c r="Q2184" s="230">
        <v>0.00298</v>
      </c>
      <c r="R2184" s="230">
        <f>Q2184*H2184</f>
        <v>0.00298</v>
      </c>
      <c r="S2184" s="230">
        <v>0</v>
      </c>
      <c r="T2184" s="231">
        <f>S2184*H2184</f>
        <v>0</v>
      </c>
      <c r="U2184" s="39"/>
      <c r="V2184" s="39"/>
      <c r="W2184" s="39"/>
      <c r="X2184" s="39"/>
      <c r="Y2184" s="39"/>
      <c r="Z2184" s="39"/>
      <c r="AA2184" s="39"/>
      <c r="AB2184" s="39"/>
      <c r="AC2184" s="39"/>
      <c r="AD2184" s="39"/>
      <c r="AE2184" s="39"/>
      <c r="AR2184" s="232" t="s">
        <v>573</v>
      </c>
      <c r="AT2184" s="232" t="s">
        <v>626</v>
      </c>
      <c r="AU2184" s="232" t="s">
        <v>120</v>
      </c>
      <c r="AY2184" s="18" t="s">
        <v>292</v>
      </c>
      <c r="BE2184" s="233">
        <f>IF(N2184="základní",J2184,0)</f>
        <v>0</v>
      </c>
      <c r="BF2184" s="233">
        <f>IF(N2184="snížená",J2184,0)</f>
        <v>0</v>
      </c>
      <c r="BG2184" s="233">
        <f>IF(N2184="zákl. přenesená",J2184,0)</f>
        <v>0</v>
      </c>
      <c r="BH2184" s="233">
        <f>IF(N2184="sníž. přenesená",J2184,0)</f>
        <v>0</v>
      </c>
      <c r="BI2184" s="233">
        <f>IF(N2184="nulová",J2184,0)</f>
        <v>0</v>
      </c>
      <c r="BJ2184" s="18" t="s">
        <v>120</v>
      </c>
      <c r="BK2184" s="233">
        <f>ROUND(I2184*H2184,2)</f>
        <v>0</v>
      </c>
      <c r="BL2184" s="18" t="s">
        <v>438</v>
      </c>
      <c r="BM2184" s="232" t="s">
        <v>2491</v>
      </c>
    </row>
    <row r="2185" s="2" customFormat="1" ht="24.15" customHeight="1">
      <c r="A2185" s="39"/>
      <c r="B2185" s="40"/>
      <c r="C2185" s="221" t="s">
        <v>2492</v>
      </c>
      <c r="D2185" s="221" t="s">
        <v>294</v>
      </c>
      <c r="E2185" s="222" t="s">
        <v>2493</v>
      </c>
      <c r="F2185" s="223" t="s">
        <v>2494</v>
      </c>
      <c r="G2185" s="224" t="s">
        <v>581</v>
      </c>
      <c r="H2185" s="225">
        <v>37</v>
      </c>
      <c r="I2185" s="226"/>
      <c r="J2185" s="227">
        <f>ROUND(I2185*H2185,2)</f>
        <v>0</v>
      </c>
      <c r="K2185" s="223" t="s">
        <v>298</v>
      </c>
      <c r="L2185" s="45"/>
      <c r="M2185" s="228" t="s">
        <v>1</v>
      </c>
      <c r="N2185" s="229" t="s">
        <v>43</v>
      </c>
      <c r="O2185" s="92"/>
      <c r="P2185" s="230">
        <f>O2185*H2185</f>
        <v>0</v>
      </c>
      <c r="Q2185" s="230">
        <v>1.0000000000000001E-05</v>
      </c>
      <c r="R2185" s="230">
        <f>Q2185*H2185</f>
        <v>0.00037000000000000005</v>
      </c>
      <c r="S2185" s="230">
        <v>0</v>
      </c>
      <c r="T2185" s="231">
        <f>S2185*H2185</f>
        <v>0</v>
      </c>
      <c r="U2185" s="39"/>
      <c r="V2185" s="39"/>
      <c r="W2185" s="39"/>
      <c r="X2185" s="39"/>
      <c r="Y2185" s="39"/>
      <c r="Z2185" s="39"/>
      <c r="AA2185" s="39"/>
      <c r="AB2185" s="39"/>
      <c r="AC2185" s="39"/>
      <c r="AD2185" s="39"/>
      <c r="AE2185" s="39"/>
      <c r="AR2185" s="232" t="s">
        <v>438</v>
      </c>
      <c r="AT2185" s="232" t="s">
        <v>294</v>
      </c>
      <c r="AU2185" s="232" t="s">
        <v>120</v>
      </c>
      <c r="AY2185" s="18" t="s">
        <v>292</v>
      </c>
      <c r="BE2185" s="233">
        <f>IF(N2185="základní",J2185,0)</f>
        <v>0</v>
      </c>
      <c r="BF2185" s="233">
        <f>IF(N2185="snížená",J2185,0)</f>
        <v>0</v>
      </c>
      <c r="BG2185" s="233">
        <f>IF(N2185="zákl. přenesená",J2185,0)</f>
        <v>0</v>
      </c>
      <c r="BH2185" s="233">
        <f>IF(N2185="sníž. přenesená",J2185,0)</f>
        <v>0</v>
      </c>
      <c r="BI2185" s="233">
        <f>IF(N2185="nulová",J2185,0)</f>
        <v>0</v>
      </c>
      <c r="BJ2185" s="18" t="s">
        <v>120</v>
      </c>
      <c r="BK2185" s="233">
        <f>ROUND(I2185*H2185,2)</f>
        <v>0</v>
      </c>
      <c r="BL2185" s="18" t="s">
        <v>438</v>
      </c>
      <c r="BM2185" s="232" t="s">
        <v>2495</v>
      </c>
    </row>
    <row r="2186" s="2" customFormat="1" ht="24.15" customHeight="1">
      <c r="A2186" s="39"/>
      <c r="B2186" s="40"/>
      <c r="C2186" s="278" t="s">
        <v>2496</v>
      </c>
      <c r="D2186" s="278" t="s">
        <v>626</v>
      </c>
      <c r="E2186" s="279" t="s">
        <v>2497</v>
      </c>
      <c r="F2186" s="280" t="s">
        <v>2498</v>
      </c>
      <c r="G2186" s="281" t="s">
        <v>581</v>
      </c>
      <c r="H2186" s="282">
        <v>37</v>
      </c>
      <c r="I2186" s="283"/>
      <c r="J2186" s="284">
        <f>ROUND(I2186*H2186,2)</f>
        <v>0</v>
      </c>
      <c r="K2186" s="280" t="s">
        <v>298</v>
      </c>
      <c r="L2186" s="285"/>
      <c r="M2186" s="286" t="s">
        <v>1</v>
      </c>
      <c r="N2186" s="287" t="s">
        <v>43</v>
      </c>
      <c r="O2186" s="92"/>
      <c r="P2186" s="230">
        <f>O2186*H2186</f>
        <v>0</v>
      </c>
      <c r="Q2186" s="230">
        <v>0.0045100000000000001</v>
      </c>
      <c r="R2186" s="230">
        <f>Q2186*H2186</f>
        <v>0.16687000000000002</v>
      </c>
      <c r="S2186" s="230">
        <v>0</v>
      </c>
      <c r="T2186" s="231">
        <f>S2186*H2186</f>
        <v>0</v>
      </c>
      <c r="U2186" s="39"/>
      <c r="V2186" s="39"/>
      <c r="W2186" s="39"/>
      <c r="X2186" s="39"/>
      <c r="Y2186" s="39"/>
      <c r="Z2186" s="39"/>
      <c r="AA2186" s="39"/>
      <c r="AB2186" s="39"/>
      <c r="AC2186" s="39"/>
      <c r="AD2186" s="39"/>
      <c r="AE2186" s="39"/>
      <c r="AR2186" s="232" t="s">
        <v>573</v>
      </c>
      <c r="AT2186" s="232" t="s">
        <v>626</v>
      </c>
      <c r="AU2186" s="232" t="s">
        <v>120</v>
      </c>
      <c r="AY2186" s="18" t="s">
        <v>292</v>
      </c>
      <c r="BE2186" s="233">
        <f>IF(N2186="základní",J2186,0)</f>
        <v>0</v>
      </c>
      <c r="BF2186" s="233">
        <f>IF(N2186="snížená",J2186,0)</f>
        <v>0</v>
      </c>
      <c r="BG2186" s="233">
        <f>IF(N2186="zákl. přenesená",J2186,0)</f>
        <v>0</v>
      </c>
      <c r="BH2186" s="233">
        <f>IF(N2186="sníž. přenesená",J2186,0)</f>
        <v>0</v>
      </c>
      <c r="BI2186" s="233">
        <f>IF(N2186="nulová",J2186,0)</f>
        <v>0</v>
      </c>
      <c r="BJ2186" s="18" t="s">
        <v>120</v>
      </c>
      <c r="BK2186" s="233">
        <f>ROUND(I2186*H2186,2)</f>
        <v>0</v>
      </c>
      <c r="BL2186" s="18" t="s">
        <v>438</v>
      </c>
      <c r="BM2186" s="232" t="s">
        <v>2499</v>
      </c>
    </row>
    <row r="2187" s="2" customFormat="1" ht="24.15" customHeight="1">
      <c r="A2187" s="39"/>
      <c r="B2187" s="40"/>
      <c r="C2187" s="221" t="s">
        <v>2500</v>
      </c>
      <c r="D2187" s="221" t="s">
        <v>294</v>
      </c>
      <c r="E2187" s="222" t="s">
        <v>2501</v>
      </c>
      <c r="F2187" s="223" t="s">
        <v>2502</v>
      </c>
      <c r="G2187" s="224" t="s">
        <v>581</v>
      </c>
      <c r="H2187" s="225">
        <v>37</v>
      </c>
      <c r="I2187" s="226"/>
      <c r="J2187" s="227">
        <f>ROUND(I2187*H2187,2)</f>
        <v>0</v>
      </c>
      <c r="K2187" s="223" t="s">
        <v>298</v>
      </c>
      <c r="L2187" s="45"/>
      <c r="M2187" s="228" t="s">
        <v>1</v>
      </c>
      <c r="N2187" s="229" t="s">
        <v>43</v>
      </c>
      <c r="O2187" s="92"/>
      <c r="P2187" s="230">
        <f>O2187*H2187</f>
        <v>0</v>
      </c>
      <c r="Q2187" s="230">
        <v>0</v>
      </c>
      <c r="R2187" s="230">
        <f>Q2187*H2187</f>
        <v>0</v>
      </c>
      <c r="S2187" s="230">
        <v>0</v>
      </c>
      <c r="T2187" s="231">
        <f>S2187*H2187</f>
        <v>0</v>
      </c>
      <c r="U2187" s="39"/>
      <c r="V2187" s="39"/>
      <c r="W2187" s="39"/>
      <c r="X2187" s="39"/>
      <c r="Y2187" s="39"/>
      <c r="Z2187" s="39"/>
      <c r="AA2187" s="39"/>
      <c r="AB2187" s="39"/>
      <c r="AC2187" s="39"/>
      <c r="AD2187" s="39"/>
      <c r="AE2187" s="39"/>
      <c r="AR2187" s="232" t="s">
        <v>438</v>
      </c>
      <c r="AT2187" s="232" t="s">
        <v>294</v>
      </c>
      <c r="AU2187" s="232" t="s">
        <v>120</v>
      </c>
      <c r="AY2187" s="18" t="s">
        <v>292</v>
      </c>
      <c r="BE2187" s="233">
        <f>IF(N2187="základní",J2187,0)</f>
        <v>0</v>
      </c>
      <c r="BF2187" s="233">
        <f>IF(N2187="snížená",J2187,0)</f>
        <v>0</v>
      </c>
      <c r="BG2187" s="233">
        <f>IF(N2187="zákl. přenesená",J2187,0)</f>
        <v>0</v>
      </c>
      <c r="BH2187" s="233">
        <f>IF(N2187="sníž. přenesená",J2187,0)</f>
        <v>0</v>
      </c>
      <c r="BI2187" s="233">
        <f>IF(N2187="nulová",J2187,0)</f>
        <v>0</v>
      </c>
      <c r="BJ2187" s="18" t="s">
        <v>120</v>
      </c>
      <c r="BK2187" s="233">
        <f>ROUND(I2187*H2187,2)</f>
        <v>0</v>
      </c>
      <c r="BL2187" s="18" t="s">
        <v>438</v>
      </c>
      <c r="BM2187" s="232" t="s">
        <v>2503</v>
      </c>
    </row>
    <row r="2188" s="2" customFormat="1" ht="33" customHeight="1">
      <c r="A2188" s="39"/>
      <c r="B2188" s="40"/>
      <c r="C2188" s="278" t="s">
        <v>2504</v>
      </c>
      <c r="D2188" s="278" t="s">
        <v>626</v>
      </c>
      <c r="E2188" s="279" t="s">
        <v>2505</v>
      </c>
      <c r="F2188" s="280" t="s">
        <v>2506</v>
      </c>
      <c r="G2188" s="281" t="s">
        <v>407</v>
      </c>
      <c r="H2188" s="282">
        <v>326</v>
      </c>
      <c r="I2188" s="283"/>
      <c r="J2188" s="284">
        <f>ROUND(I2188*H2188,2)</f>
        <v>0</v>
      </c>
      <c r="K2188" s="280" t="s">
        <v>298</v>
      </c>
      <c r="L2188" s="285"/>
      <c r="M2188" s="286" t="s">
        <v>1</v>
      </c>
      <c r="N2188" s="287" t="s">
        <v>43</v>
      </c>
      <c r="O2188" s="92"/>
      <c r="P2188" s="230">
        <f>O2188*H2188</f>
        <v>0</v>
      </c>
      <c r="Q2188" s="230">
        <v>0.00024000000000000001</v>
      </c>
      <c r="R2188" s="230">
        <f>Q2188*H2188</f>
        <v>0.078240000000000004</v>
      </c>
      <c r="S2188" s="230">
        <v>0</v>
      </c>
      <c r="T2188" s="231">
        <f>S2188*H2188</f>
        <v>0</v>
      </c>
      <c r="U2188" s="39"/>
      <c r="V2188" s="39"/>
      <c r="W2188" s="39"/>
      <c r="X2188" s="39"/>
      <c r="Y2188" s="39"/>
      <c r="Z2188" s="39"/>
      <c r="AA2188" s="39"/>
      <c r="AB2188" s="39"/>
      <c r="AC2188" s="39"/>
      <c r="AD2188" s="39"/>
      <c r="AE2188" s="39"/>
      <c r="AR2188" s="232" t="s">
        <v>573</v>
      </c>
      <c r="AT2188" s="232" t="s">
        <v>626</v>
      </c>
      <c r="AU2188" s="232" t="s">
        <v>120</v>
      </c>
      <c r="AY2188" s="18" t="s">
        <v>292</v>
      </c>
      <c r="BE2188" s="233">
        <f>IF(N2188="základní",J2188,0)</f>
        <v>0</v>
      </c>
      <c r="BF2188" s="233">
        <f>IF(N2188="snížená",J2188,0)</f>
        <v>0</v>
      </c>
      <c r="BG2188" s="233">
        <f>IF(N2188="zákl. přenesená",J2188,0)</f>
        <v>0</v>
      </c>
      <c r="BH2188" s="233">
        <f>IF(N2188="sníž. přenesená",J2188,0)</f>
        <v>0</v>
      </c>
      <c r="BI2188" s="233">
        <f>IF(N2188="nulová",J2188,0)</f>
        <v>0</v>
      </c>
      <c r="BJ2188" s="18" t="s">
        <v>120</v>
      </c>
      <c r="BK2188" s="233">
        <f>ROUND(I2188*H2188,2)</f>
        <v>0</v>
      </c>
      <c r="BL2188" s="18" t="s">
        <v>438</v>
      </c>
      <c r="BM2188" s="232" t="s">
        <v>2507</v>
      </c>
    </row>
    <row r="2189" s="2" customFormat="1" ht="24.15" customHeight="1">
      <c r="A2189" s="39"/>
      <c r="B2189" s="40"/>
      <c r="C2189" s="221" t="s">
        <v>2508</v>
      </c>
      <c r="D2189" s="221" t="s">
        <v>294</v>
      </c>
      <c r="E2189" s="222" t="s">
        <v>2509</v>
      </c>
      <c r="F2189" s="223" t="s">
        <v>2510</v>
      </c>
      <c r="G2189" s="224" t="s">
        <v>365</v>
      </c>
      <c r="H2189" s="225">
        <v>120.95</v>
      </c>
      <c r="I2189" s="226"/>
      <c r="J2189" s="227">
        <f>ROUND(I2189*H2189,2)</f>
        <v>0</v>
      </c>
      <c r="K2189" s="223" t="s">
        <v>298</v>
      </c>
      <c r="L2189" s="45"/>
      <c r="M2189" s="228" t="s">
        <v>1</v>
      </c>
      <c r="N2189" s="229" t="s">
        <v>43</v>
      </c>
      <c r="O2189" s="92"/>
      <c r="P2189" s="230">
        <f>O2189*H2189</f>
        <v>0</v>
      </c>
      <c r="Q2189" s="230">
        <v>0</v>
      </c>
      <c r="R2189" s="230">
        <f>Q2189*H2189</f>
        <v>0</v>
      </c>
      <c r="S2189" s="230">
        <v>0</v>
      </c>
      <c r="T2189" s="231">
        <f>S2189*H2189</f>
        <v>0</v>
      </c>
      <c r="U2189" s="39"/>
      <c r="V2189" s="39"/>
      <c r="W2189" s="39"/>
      <c r="X2189" s="39"/>
      <c r="Y2189" s="39"/>
      <c r="Z2189" s="39"/>
      <c r="AA2189" s="39"/>
      <c r="AB2189" s="39"/>
      <c r="AC2189" s="39"/>
      <c r="AD2189" s="39"/>
      <c r="AE2189" s="39"/>
      <c r="AR2189" s="232" t="s">
        <v>438</v>
      </c>
      <c r="AT2189" s="232" t="s">
        <v>294</v>
      </c>
      <c r="AU2189" s="232" t="s">
        <v>120</v>
      </c>
      <c r="AY2189" s="18" t="s">
        <v>292</v>
      </c>
      <c r="BE2189" s="233">
        <f>IF(N2189="základní",J2189,0)</f>
        <v>0</v>
      </c>
      <c r="BF2189" s="233">
        <f>IF(N2189="snížená",J2189,0)</f>
        <v>0</v>
      </c>
      <c r="BG2189" s="233">
        <f>IF(N2189="zákl. přenesená",J2189,0)</f>
        <v>0</v>
      </c>
      <c r="BH2189" s="233">
        <f>IF(N2189="sníž. přenesená",J2189,0)</f>
        <v>0</v>
      </c>
      <c r="BI2189" s="233">
        <f>IF(N2189="nulová",J2189,0)</f>
        <v>0</v>
      </c>
      <c r="BJ2189" s="18" t="s">
        <v>120</v>
      </c>
      <c r="BK2189" s="233">
        <f>ROUND(I2189*H2189,2)</f>
        <v>0</v>
      </c>
      <c r="BL2189" s="18" t="s">
        <v>438</v>
      </c>
      <c r="BM2189" s="232" t="s">
        <v>2511</v>
      </c>
    </row>
    <row r="2190" s="12" customFormat="1" ht="22.8" customHeight="1">
      <c r="A2190" s="12"/>
      <c r="B2190" s="205"/>
      <c r="C2190" s="206"/>
      <c r="D2190" s="207" t="s">
        <v>76</v>
      </c>
      <c r="E2190" s="219" t="s">
        <v>2512</v>
      </c>
      <c r="F2190" s="219" t="s">
        <v>2513</v>
      </c>
      <c r="G2190" s="206"/>
      <c r="H2190" s="206"/>
      <c r="I2190" s="209"/>
      <c r="J2190" s="220">
        <f>BK2190</f>
        <v>0</v>
      </c>
      <c r="K2190" s="206"/>
      <c r="L2190" s="211"/>
      <c r="M2190" s="212"/>
      <c r="N2190" s="213"/>
      <c r="O2190" s="213"/>
      <c r="P2190" s="214">
        <f>SUM(P2191:P2339)</f>
        <v>0</v>
      </c>
      <c r="Q2190" s="213"/>
      <c r="R2190" s="214">
        <f>SUM(R2191:R2339)</f>
        <v>8.7753785499999992</v>
      </c>
      <c r="S2190" s="213"/>
      <c r="T2190" s="215">
        <f>SUM(T2191:T2339)</f>
        <v>0</v>
      </c>
      <c r="U2190" s="12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R2190" s="216" t="s">
        <v>120</v>
      </c>
      <c r="AT2190" s="217" t="s">
        <v>76</v>
      </c>
      <c r="AU2190" s="217" t="s">
        <v>85</v>
      </c>
      <c r="AY2190" s="216" t="s">
        <v>292</v>
      </c>
      <c r="BK2190" s="218">
        <f>SUM(BK2191:BK2339)</f>
        <v>0</v>
      </c>
    </row>
    <row r="2191" s="2" customFormat="1" ht="16.5" customHeight="1">
      <c r="A2191" s="39"/>
      <c r="B2191" s="40"/>
      <c r="C2191" s="221" t="s">
        <v>2514</v>
      </c>
      <c r="D2191" s="221" t="s">
        <v>294</v>
      </c>
      <c r="E2191" s="222" t="s">
        <v>2515</v>
      </c>
      <c r="F2191" s="223" t="s">
        <v>2516</v>
      </c>
      <c r="G2191" s="224" t="s">
        <v>297</v>
      </c>
      <c r="H2191" s="225">
        <v>1002.46</v>
      </c>
      <c r="I2191" s="226"/>
      <c r="J2191" s="227">
        <f>ROUND(I2191*H2191,2)</f>
        <v>0</v>
      </c>
      <c r="K2191" s="223" t="s">
        <v>298</v>
      </c>
      <c r="L2191" s="45"/>
      <c r="M2191" s="228" t="s">
        <v>1</v>
      </c>
      <c r="N2191" s="229" t="s">
        <v>43</v>
      </c>
      <c r="O2191" s="92"/>
      <c r="P2191" s="230">
        <f>O2191*H2191</f>
        <v>0</v>
      </c>
      <c r="Q2191" s="230">
        <v>0</v>
      </c>
      <c r="R2191" s="230">
        <f>Q2191*H2191</f>
        <v>0</v>
      </c>
      <c r="S2191" s="230">
        <v>0</v>
      </c>
      <c r="T2191" s="231">
        <f>S2191*H2191</f>
        <v>0</v>
      </c>
      <c r="U2191" s="39"/>
      <c r="V2191" s="39"/>
      <c r="W2191" s="39"/>
      <c r="X2191" s="39"/>
      <c r="Y2191" s="39"/>
      <c r="Z2191" s="39"/>
      <c r="AA2191" s="39"/>
      <c r="AB2191" s="39"/>
      <c r="AC2191" s="39"/>
      <c r="AD2191" s="39"/>
      <c r="AE2191" s="39"/>
      <c r="AR2191" s="232" t="s">
        <v>438</v>
      </c>
      <c r="AT2191" s="232" t="s">
        <v>294</v>
      </c>
      <c r="AU2191" s="232" t="s">
        <v>120</v>
      </c>
      <c r="AY2191" s="18" t="s">
        <v>292</v>
      </c>
      <c r="BE2191" s="233">
        <f>IF(N2191="základní",J2191,0)</f>
        <v>0</v>
      </c>
      <c r="BF2191" s="233">
        <f>IF(N2191="snížená",J2191,0)</f>
        <v>0</v>
      </c>
      <c r="BG2191" s="233">
        <f>IF(N2191="zákl. přenesená",J2191,0)</f>
        <v>0</v>
      </c>
      <c r="BH2191" s="233">
        <f>IF(N2191="sníž. přenesená",J2191,0)</f>
        <v>0</v>
      </c>
      <c r="BI2191" s="233">
        <f>IF(N2191="nulová",J2191,0)</f>
        <v>0</v>
      </c>
      <c r="BJ2191" s="18" t="s">
        <v>120</v>
      </c>
      <c r="BK2191" s="233">
        <f>ROUND(I2191*H2191,2)</f>
        <v>0</v>
      </c>
      <c r="BL2191" s="18" t="s">
        <v>438</v>
      </c>
      <c r="BM2191" s="232" t="s">
        <v>2517</v>
      </c>
    </row>
    <row r="2192" s="14" customFormat="1">
      <c r="A2192" s="14"/>
      <c r="B2192" s="245"/>
      <c r="C2192" s="246"/>
      <c r="D2192" s="236" t="s">
        <v>301</v>
      </c>
      <c r="E2192" s="247" t="s">
        <v>1</v>
      </c>
      <c r="F2192" s="248" t="s">
        <v>2518</v>
      </c>
      <c r="G2192" s="246"/>
      <c r="H2192" s="249">
        <v>1002.46</v>
      </c>
      <c r="I2192" s="250"/>
      <c r="J2192" s="246"/>
      <c r="K2192" s="246"/>
      <c r="L2192" s="251"/>
      <c r="M2192" s="252"/>
      <c r="N2192" s="253"/>
      <c r="O2192" s="253"/>
      <c r="P2192" s="253"/>
      <c r="Q2192" s="253"/>
      <c r="R2192" s="253"/>
      <c r="S2192" s="253"/>
      <c r="T2192" s="254"/>
      <c r="U2192" s="14"/>
      <c r="V2192" s="14"/>
      <c r="W2192" s="14"/>
      <c r="X2192" s="14"/>
      <c r="Y2192" s="14"/>
      <c r="Z2192" s="14"/>
      <c r="AA2192" s="14"/>
      <c r="AB2192" s="14"/>
      <c r="AC2192" s="14"/>
      <c r="AD2192" s="14"/>
      <c r="AE2192" s="14"/>
      <c r="AT2192" s="255" t="s">
        <v>301</v>
      </c>
      <c r="AU2192" s="255" t="s">
        <v>120</v>
      </c>
      <c r="AV2192" s="14" t="s">
        <v>120</v>
      </c>
      <c r="AW2192" s="14" t="s">
        <v>32</v>
      </c>
      <c r="AX2192" s="14" t="s">
        <v>85</v>
      </c>
      <c r="AY2192" s="255" t="s">
        <v>292</v>
      </c>
    </row>
    <row r="2193" s="2" customFormat="1" ht="16.5" customHeight="1">
      <c r="A2193" s="39"/>
      <c r="B2193" s="40"/>
      <c r="C2193" s="221" t="s">
        <v>2519</v>
      </c>
      <c r="D2193" s="221" t="s">
        <v>294</v>
      </c>
      <c r="E2193" s="222" t="s">
        <v>2520</v>
      </c>
      <c r="F2193" s="223" t="s">
        <v>2521</v>
      </c>
      <c r="G2193" s="224" t="s">
        <v>297</v>
      </c>
      <c r="H2193" s="225">
        <v>1002.46</v>
      </c>
      <c r="I2193" s="226"/>
      <c r="J2193" s="227">
        <f>ROUND(I2193*H2193,2)</f>
        <v>0</v>
      </c>
      <c r="K2193" s="223" t="s">
        <v>298</v>
      </c>
      <c r="L2193" s="45"/>
      <c r="M2193" s="228" t="s">
        <v>1</v>
      </c>
      <c r="N2193" s="229" t="s">
        <v>43</v>
      </c>
      <c r="O2193" s="92"/>
      <c r="P2193" s="230">
        <f>O2193*H2193</f>
        <v>0</v>
      </c>
      <c r="Q2193" s="230">
        <v>0.00029999999999999997</v>
      </c>
      <c r="R2193" s="230">
        <f>Q2193*H2193</f>
        <v>0.30073800000000001</v>
      </c>
      <c r="S2193" s="230">
        <v>0</v>
      </c>
      <c r="T2193" s="231">
        <f>S2193*H2193</f>
        <v>0</v>
      </c>
      <c r="U2193" s="39"/>
      <c r="V2193" s="39"/>
      <c r="W2193" s="39"/>
      <c r="X2193" s="39"/>
      <c r="Y2193" s="39"/>
      <c r="Z2193" s="39"/>
      <c r="AA2193" s="39"/>
      <c r="AB2193" s="39"/>
      <c r="AC2193" s="39"/>
      <c r="AD2193" s="39"/>
      <c r="AE2193" s="39"/>
      <c r="AR2193" s="232" t="s">
        <v>438</v>
      </c>
      <c r="AT2193" s="232" t="s">
        <v>294</v>
      </c>
      <c r="AU2193" s="232" t="s">
        <v>120</v>
      </c>
      <c r="AY2193" s="18" t="s">
        <v>292</v>
      </c>
      <c r="BE2193" s="233">
        <f>IF(N2193="základní",J2193,0)</f>
        <v>0</v>
      </c>
      <c r="BF2193" s="233">
        <f>IF(N2193="snížená",J2193,0)</f>
        <v>0</v>
      </c>
      <c r="BG2193" s="233">
        <f>IF(N2193="zákl. přenesená",J2193,0)</f>
        <v>0</v>
      </c>
      <c r="BH2193" s="233">
        <f>IF(N2193="sníž. přenesená",J2193,0)</f>
        <v>0</v>
      </c>
      <c r="BI2193" s="233">
        <f>IF(N2193="nulová",J2193,0)</f>
        <v>0</v>
      </c>
      <c r="BJ2193" s="18" t="s">
        <v>120</v>
      </c>
      <c r="BK2193" s="233">
        <f>ROUND(I2193*H2193,2)</f>
        <v>0</v>
      </c>
      <c r="BL2193" s="18" t="s">
        <v>438</v>
      </c>
      <c r="BM2193" s="232" t="s">
        <v>2522</v>
      </c>
    </row>
    <row r="2194" s="14" customFormat="1">
      <c r="A2194" s="14"/>
      <c r="B2194" s="245"/>
      <c r="C2194" s="246"/>
      <c r="D2194" s="236" t="s">
        <v>301</v>
      </c>
      <c r="E2194" s="247" t="s">
        <v>1</v>
      </c>
      <c r="F2194" s="248" t="s">
        <v>2518</v>
      </c>
      <c r="G2194" s="246"/>
      <c r="H2194" s="249">
        <v>1002.46</v>
      </c>
      <c r="I2194" s="250"/>
      <c r="J2194" s="246"/>
      <c r="K2194" s="246"/>
      <c r="L2194" s="251"/>
      <c r="M2194" s="252"/>
      <c r="N2194" s="253"/>
      <c r="O2194" s="253"/>
      <c r="P2194" s="253"/>
      <c r="Q2194" s="253"/>
      <c r="R2194" s="253"/>
      <c r="S2194" s="253"/>
      <c r="T2194" s="254"/>
      <c r="U2194" s="14"/>
      <c r="V2194" s="14"/>
      <c r="W2194" s="14"/>
      <c r="X2194" s="14"/>
      <c r="Y2194" s="14"/>
      <c r="Z2194" s="14"/>
      <c r="AA2194" s="14"/>
      <c r="AB2194" s="14"/>
      <c r="AC2194" s="14"/>
      <c r="AD2194" s="14"/>
      <c r="AE2194" s="14"/>
      <c r="AT2194" s="255" t="s">
        <v>301</v>
      </c>
      <c r="AU2194" s="255" t="s">
        <v>120</v>
      </c>
      <c r="AV2194" s="14" t="s">
        <v>120</v>
      </c>
      <c r="AW2194" s="14" t="s">
        <v>32</v>
      </c>
      <c r="AX2194" s="14" t="s">
        <v>85</v>
      </c>
      <c r="AY2194" s="255" t="s">
        <v>292</v>
      </c>
    </row>
    <row r="2195" s="2" customFormat="1" ht="24.15" customHeight="1">
      <c r="A2195" s="39"/>
      <c r="B2195" s="40"/>
      <c r="C2195" s="221" t="s">
        <v>2523</v>
      </c>
      <c r="D2195" s="221" t="s">
        <v>294</v>
      </c>
      <c r="E2195" s="222" t="s">
        <v>2524</v>
      </c>
      <c r="F2195" s="223" t="s">
        <v>2525</v>
      </c>
      <c r="G2195" s="224" t="s">
        <v>407</v>
      </c>
      <c r="H2195" s="225">
        <v>127.81999999999999</v>
      </c>
      <c r="I2195" s="226"/>
      <c r="J2195" s="227">
        <f>ROUND(I2195*H2195,2)</f>
        <v>0</v>
      </c>
      <c r="K2195" s="223" t="s">
        <v>298</v>
      </c>
      <c r="L2195" s="45"/>
      <c r="M2195" s="228" t="s">
        <v>1</v>
      </c>
      <c r="N2195" s="229" t="s">
        <v>43</v>
      </c>
      <c r="O2195" s="92"/>
      <c r="P2195" s="230">
        <f>O2195*H2195</f>
        <v>0</v>
      </c>
      <c r="Q2195" s="230">
        <v>0.00020000000000000001</v>
      </c>
      <c r="R2195" s="230">
        <f>Q2195*H2195</f>
        <v>0.025564</v>
      </c>
      <c r="S2195" s="230">
        <v>0</v>
      </c>
      <c r="T2195" s="231">
        <f>S2195*H2195</f>
        <v>0</v>
      </c>
      <c r="U2195" s="39"/>
      <c r="V2195" s="39"/>
      <c r="W2195" s="39"/>
      <c r="X2195" s="39"/>
      <c r="Y2195" s="39"/>
      <c r="Z2195" s="39"/>
      <c r="AA2195" s="39"/>
      <c r="AB2195" s="39"/>
      <c r="AC2195" s="39"/>
      <c r="AD2195" s="39"/>
      <c r="AE2195" s="39"/>
      <c r="AR2195" s="232" t="s">
        <v>438</v>
      </c>
      <c r="AT2195" s="232" t="s">
        <v>294</v>
      </c>
      <c r="AU2195" s="232" t="s">
        <v>120</v>
      </c>
      <c r="AY2195" s="18" t="s">
        <v>292</v>
      </c>
      <c r="BE2195" s="233">
        <f>IF(N2195="základní",J2195,0)</f>
        <v>0</v>
      </c>
      <c r="BF2195" s="233">
        <f>IF(N2195="snížená",J2195,0)</f>
        <v>0</v>
      </c>
      <c r="BG2195" s="233">
        <f>IF(N2195="zákl. přenesená",J2195,0)</f>
        <v>0</v>
      </c>
      <c r="BH2195" s="233">
        <f>IF(N2195="sníž. přenesená",J2195,0)</f>
        <v>0</v>
      </c>
      <c r="BI2195" s="233">
        <f>IF(N2195="nulová",J2195,0)</f>
        <v>0</v>
      </c>
      <c r="BJ2195" s="18" t="s">
        <v>120</v>
      </c>
      <c r="BK2195" s="233">
        <f>ROUND(I2195*H2195,2)</f>
        <v>0</v>
      </c>
      <c r="BL2195" s="18" t="s">
        <v>438</v>
      </c>
      <c r="BM2195" s="232" t="s">
        <v>2526</v>
      </c>
    </row>
    <row r="2196" s="14" customFormat="1">
      <c r="A2196" s="14"/>
      <c r="B2196" s="245"/>
      <c r="C2196" s="246"/>
      <c r="D2196" s="236" t="s">
        <v>301</v>
      </c>
      <c r="E2196" s="247" t="s">
        <v>1</v>
      </c>
      <c r="F2196" s="248" t="s">
        <v>2527</v>
      </c>
      <c r="G2196" s="246"/>
      <c r="H2196" s="249">
        <v>116.2</v>
      </c>
      <c r="I2196" s="250"/>
      <c r="J2196" s="246"/>
      <c r="K2196" s="246"/>
      <c r="L2196" s="251"/>
      <c r="M2196" s="252"/>
      <c r="N2196" s="253"/>
      <c r="O2196" s="253"/>
      <c r="P2196" s="253"/>
      <c r="Q2196" s="253"/>
      <c r="R2196" s="253"/>
      <c r="S2196" s="253"/>
      <c r="T2196" s="254"/>
      <c r="U2196" s="14"/>
      <c r="V2196" s="14"/>
      <c r="W2196" s="14"/>
      <c r="X2196" s="14"/>
      <c r="Y2196" s="14"/>
      <c r="Z2196" s="14"/>
      <c r="AA2196" s="14"/>
      <c r="AB2196" s="14"/>
      <c r="AC2196" s="14"/>
      <c r="AD2196" s="14"/>
      <c r="AE2196" s="14"/>
      <c r="AT2196" s="255" t="s">
        <v>301</v>
      </c>
      <c r="AU2196" s="255" t="s">
        <v>120</v>
      </c>
      <c r="AV2196" s="14" t="s">
        <v>120</v>
      </c>
      <c r="AW2196" s="14" t="s">
        <v>32</v>
      </c>
      <c r="AX2196" s="14" t="s">
        <v>85</v>
      </c>
      <c r="AY2196" s="255" t="s">
        <v>292</v>
      </c>
    </row>
    <row r="2197" s="14" customFormat="1">
      <c r="A2197" s="14"/>
      <c r="B2197" s="245"/>
      <c r="C2197" s="246"/>
      <c r="D2197" s="236" t="s">
        <v>301</v>
      </c>
      <c r="E2197" s="246"/>
      <c r="F2197" s="248" t="s">
        <v>2528</v>
      </c>
      <c r="G2197" s="246"/>
      <c r="H2197" s="249">
        <v>127.81999999999999</v>
      </c>
      <c r="I2197" s="250"/>
      <c r="J2197" s="246"/>
      <c r="K2197" s="246"/>
      <c r="L2197" s="251"/>
      <c r="M2197" s="252"/>
      <c r="N2197" s="253"/>
      <c r="O2197" s="253"/>
      <c r="P2197" s="253"/>
      <c r="Q2197" s="253"/>
      <c r="R2197" s="253"/>
      <c r="S2197" s="253"/>
      <c r="T2197" s="254"/>
      <c r="U2197" s="14"/>
      <c r="V2197" s="14"/>
      <c r="W2197" s="14"/>
      <c r="X2197" s="14"/>
      <c r="Y2197" s="14"/>
      <c r="Z2197" s="14"/>
      <c r="AA2197" s="14"/>
      <c r="AB2197" s="14"/>
      <c r="AC2197" s="14"/>
      <c r="AD2197" s="14"/>
      <c r="AE2197" s="14"/>
      <c r="AT2197" s="255" t="s">
        <v>301</v>
      </c>
      <c r="AU2197" s="255" t="s">
        <v>120</v>
      </c>
      <c r="AV2197" s="14" t="s">
        <v>120</v>
      </c>
      <c r="AW2197" s="14" t="s">
        <v>4</v>
      </c>
      <c r="AX2197" s="14" t="s">
        <v>85</v>
      </c>
      <c r="AY2197" s="255" t="s">
        <v>292</v>
      </c>
    </row>
    <row r="2198" s="2" customFormat="1" ht="16.5" customHeight="1">
      <c r="A2198" s="39"/>
      <c r="B2198" s="40"/>
      <c r="C2198" s="278" t="s">
        <v>2529</v>
      </c>
      <c r="D2198" s="278" t="s">
        <v>626</v>
      </c>
      <c r="E2198" s="279" t="s">
        <v>2530</v>
      </c>
      <c r="F2198" s="280" t="s">
        <v>2531</v>
      </c>
      <c r="G2198" s="281" t="s">
        <v>407</v>
      </c>
      <c r="H2198" s="282">
        <v>127.81999999999999</v>
      </c>
      <c r="I2198" s="283"/>
      <c r="J2198" s="284">
        <f>ROUND(I2198*H2198,2)</f>
        <v>0</v>
      </c>
      <c r="K2198" s="280" t="s">
        <v>298</v>
      </c>
      <c r="L2198" s="285"/>
      <c r="M2198" s="286" t="s">
        <v>1</v>
      </c>
      <c r="N2198" s="287" t="s">
        <v>43</v>
      </c>
      <c r="O2198" s="92"/>
      <c r="P2198" s="230">
        <f>O2198*H2198</f>
        <v>0</v>
      </c>
      <c r="Q2198" s="230">
        <v>0.00016000000000000001</v>
      </c>
      <c r="R2198" s="230">
        <f>Q2198*H2198</f>
        <v>0.020451199999999999</v>
      </c>
      <c r="S2198" s="230">
        <v>0</v>
      </c>
      <c r="T2198" s="231">
        <f>S2198*H2198</f>
        <v>0</v>
      </c>
      <c r="U2198" s="39"/>
      <c r="V2198" s="39"/>
      <c r="W2198" s="39"/>
      <c r="X2198" s="39"/>
      <c r="Y2198" s="39"/>
      <c r="Z2198" s="39"/>
      <c r="AA2198" s="39"/>
      <c r="AB2198" s="39"/>
      <c r="AC2198" s="39"/>
      <c r="AD2198" s="39"/>
      <c r="AE2198" s="39"/>
      <c r="AR2198" s="232" t="s">
        <v>573</v>
      </c>
      <c r="AT2198" s="232" t="s">
        <v>626</v>
      </c>
      <c r="AU2198" s="232" t="s">
        <v>120</v>
      </c>
      <c r="AY2198" s="18" t="s">
        <v>292</v>
      </c>
      <c r="BE2198" s="233">
        <f>IF(N2198="základní",J2198,0)</f>
        <v>0</v>
      </c>
      <c r="BF2198" s="233">
        <f>IF(N2198="snížená",J2198,0)</f>
        <v>0</v>
      </c>
      <c r="BG2198" s="233">
        <f>IF(N2198="zákl. přenesená",J2198,0)</f>
        <v>0</v>
      </c>
      <c r="BH2198" s="233">
        <f>IF(N2198="sníž. přenesená",J2198,0)</f>
        <v>0</v>
      </c>
      <c r="BI2198" s="233">
        <f>IF(N2198="nulová",J2198,0)</f>
        <v>0</v>
      </c>
      <c r="BJ2198" s="18" t="s">
        <v>120</v>
      </c>
      <c r="BK2198" s="233">
        <f>ROUND(I2198*H2198,2)</f>
        <v>0</v>
      </c>
      <c r="BL2198" s="18" t="s">
        <v>438</v>
      </c>
      <c r="BM2198" s="232" t="s">
        <v>2532</v>
      </c>
    </row>
    <row r="2199" s="14" customFormat="1">
      <c r="A2199" s="14"/>
      <c r="B2199" s="245"/>
      <c r="C2199" s="246"/>
      <c r="D2199" s="236" t="s">
        <v>301</v>
      </c>
      <c r="E2199" s="246"/>
      <c r="F2199" s="248" t="s">
        <v>2528</v>
      </c>
      <c r="G2199" s="246"/>
      <c r="H2199" s="249">
        <v>127.81999999999999</v>
      </c>
      <c r="I2199" s="250"/>
      <c r="J2199" s="246"/>
      <c r="K2199" s="246"/>
      <c r="L2199" s="251"/>
      <c r="M2199" s="252"/>
      <c r="N2199" s="253"/>
      <c r="O2199" s="253"/>
      <c r="P2199" s="253"/>
      <c r="Q2199" s="253"/>
      <c r="R2199" s="253"/>
      <c r="S2199" s="253"/>
      <c r="T2199" s="254"/>
      <c r="U2199" s="14"/>
      <c r="V2199" s="14"/>
      <c r="W2199" s="14"/>
      <c r="X2199" s="14"/>
      <c r="Y2199" s="14"/>
      <c r="Z2199" s="14"/>
      <c r="AA2199" s="14"/>
      <c r="AB2199" s="14"/>
      <c r="AC2199" s="14"/>
      <c r="AD2199" s="14"/>
      <c r="AE2199" s="14"/>
      <c r="AT2199" s="255" t="s">
        <v>301</v>
      </c>
      <c r="AU2199" s="255" t="s">
        <v>120</v>
      </c>
      <c r="AV2199" s="14" t="s">
        <v>120</v>
      </c>
      <c r="AW2199" s="14" t="s">
        <v>4</v>
      </c>
      <c r="AX2199" s="14" t="s">
        <v>85</v>
      </c>
      <c r="AY2199" s="255" t="s">
        <v>292</v>
      </c>
    </row>
    <row r="2200" s="2" customFormat="1" ht="24.15" customHeight="1">
      <c r="A2200" s="39"/>
      <c r="B2200" s="40"/>
      <c r="C2200" s="221" t="s">
        <v>2533</v>
      </c>
      <c r="D2200" s="221" t="s">
        <v>294</v>
      </c>
      <c r="E2200" s="222" t="s">
        <v>2534</v>
      </c>
      <c r="F2200" s="223" t="s">
        <v>2535</v>
      </c>
      <c r="G2200" s="224" t="s">
        <v>407</v>
      </c>
      <c r="H2200" s="225">
        <v>259.44499999999999</v>
      </c>
      <c r="I2200" s="226"/>
      <c r="J2200" s="227">
        <f>ROUND(I2200*H2200,2)</f>
        <v>0</v>
      </c>
      <c r="K2200" s="223" t="s">
        <v>298</v>
      </c>
      <c r="L2200" s="45"/>
      <c r="M2200" s="228" t="s">
        <v>1</v>
      </c>
      <c r="N2200" s="229" t="s">
        <v>43</v>
      </c>
      <c r="O2200" s="92"/>
      <c r="P2200" s="230">
        <f>O2200*H2200</f>
        <v>0</v>
      </c>
      <c r="Q2200" s="230">
        <v>0.00042999999999999999</v>
      </c>
      <c r="R2200" s="230">
        <f>Q2200*H2200</f>
        <v>0.11156134999999999</v>
      </c>
      <c r="S2200" s="230">
        <v>0</v>
      </c>
      <c r="T2200" s="231">
        <f>S2200*H2200</f>
        <v>0</v>
      </c>
      <c r="U2200" s="39"/>
      <c r="V2200" s="39"/>
      <c r="W2200" s="39"/>
      <c r="X2200" s="39"/>
      <c r="Y2200" s="39"/>
      <c r="Z2200" s="39"/>
      <c r="AA2200" s="39"/>
      <c r="AB2200" s="39"/>
      <c r="AC2200" s="39"/>
      <c r="AD2200" s="39"/>
      <c r="AE2200" s="39"/>
      <c r="AR2200" s="232" t="s">
        <v>438</v>
      </c>
      <c r="AT2200" s="232" t="s">
        <v>294</v>
      </c>
      <c r="AU2200" s="232" t="s">
        <v>120</v>
      </c>
      <c r="AY2200" s="18" t="s">
        <v>292</v>
      </c>
      <c r="BE2200" s="233">
        <f>IF(N2200="základní",J2200,0)</f>
        <v>0</v>
      </c>
      <c r="BF2200" s="233">
        <f>IF(N2200="snížená",J2200,0)</f>
        <v>0</v>
      </c>
      <c r="BG2200" s="233">
        <f>IF(N2200="zákl. přenesená",J2200,0)</f>
        <v>0</v>
      </c>
      <c r="BH2200" s="233">
        <f>IF(N2200="sníž. přenesená",J2200,0)</f>
        <v>0</v>
      </c>
      <c r="BI2200" s="233">
        <f>IF(N2200="nulová",J2200,0)</f>
        <v>0</v>
      </c>
      <c r="BJ2200" s="18" t="s">
        <v>120</v>
      </c>
      <c r="BK2200" s="233">
        <f>ROUND(I2200*H2200,2)</f>
        <v>0</v>
      </c>
      <c r="BL2200" s="18" t="s">
        <v>438</v>
      </c>
      <c r="BM2200" s="232" t="s">
        <v>2536</v>
      </c>
    </row>
    <row r="2201" s="13" customFormat="1">
      <c r="A2201" s="13"/>
      <c r="B2201" s="234"/>
      <c r="C2201" s="235"/>
      <c r="D2201" s="236" t="s">
        <v>301</v>
      </c>
      <c r="E2201" s="237" t="s">
        <v>1</v>
      </c>
      <c r="F2201" s="238" t="s">
        <v>536</v>
      </c>
      <c r="G2201" s="235"/>
      <c r="H2201" s="237" t="s">
        <v>1</v>
      </c>
      <c r="I2201" s="239"/>
      <c r="J2201" s="235"/>
      <c r="K2201" s="235"/>
      <c r="L2201" s="240"/>
      <c r="M2201" s="241"/>
      <c r="N2201" s="242"/>
      <c r="O2201" s="242"/>
      <c r="P2201" s="242"/>
      <c r="Q2201" s="242"/>
      <c r="R2201" s="242"/>
      <c r="S2201" s="242"/>
      <c r="T2201" s="243"/>
      <c r="U2201" s="13"/>
      <c r="V2201" s="13"/>
      <c r="W2201" s="13"/>
      <c r="X2201" s="13"/>
      <c r="Y2201" s="13"/>
      <c r="Z2201" s="13"/>
      <c r="AA2201" s="13"/>
      <c r="AB2201" s="13"/>
      <c r="AC2201" s="13"/>
      <c r="AD2201" s="13"/>
      <c r="AE2201" s="13"/>
      <c r="AT2201" s="244" t="s">
        <v>301</v>
      </c>
      <c r="AU2201" s="244" t="s">
        <v>120</v>
      </c>
      <c r="AV2201" s="13" t="s">
        <v>85</v>
      </c>
      <c r="AW2201" s="13" t="s">
        <v>32</v>
      </c>
      <c r="AX2201" s="13" t="s">
        <v>77</v>
      </c>
      <c r="AY2201" s="244" t="s">
        <v>292</v>
      </c>
    </row>
    <row r="2202" s="14" customFormat="1">
      <c r="A2202" s="14"/>
      <c r="B2202" s="245"/>
      <c r="C2202" s="246"/>
      <c r="D2202" s="236" t="s">
        <v>301</v>
      </c>
      <c r="E2202" s="247" t="s">
        <v>1</v>
      </c>
      <c r="F2202" s="248" t="s">
        <v>2537</v>
      </c>
      <c r="G2202" s="246"/>
      <c r="H2202" s="249">
        <v>11.460000000000001</v>
      </c>
      <c r="I2202" s="250"/>
      <c r="J2202" s="246"/>
      <c r="K2202" s="246"/>
      <c r="L2202" s="251"/>
      <c r="M2202" s="252"/>
      <c r="N2202" s="253"/>
      <c r="O2202" s="253"/>
      <c r="P2202" s="253"/>
      <c r="Q2202" s="253"/>
      <c r="R2202" s="253"/>
      <c r="S2202" s="253"/>
      <c r="T2202" s="254"/>
      <c r="U2202" s="14"/>
      <c r="V2202" s="14"/>
      <c r="W2202" s="14"/>
      <c r="X2202" s="14"/>
      <c r="Y2202" s="14"/>
      <c r="Z2202" s="14"/>
      <c r="AA2202" s="14"/>
      <c r="AB2202" s="14"/>
      <c r="AC2202" s="14"/>
      <c r="AD2202" s="14"/>
      <c r="AE2202" s="14"/>
      <c r="AT2202" s="255" t="s">
        <v>301</v>
      </c>
      <c r="AU2202" s="255" t="s">
        <v>120</v>
      </c>
      <c r="AV2202" s="14" t="s">
        <v>120</v>
      </c>
      <c r="AW2202" s="14" t="s">
        <v>32</v>
      </c>
      <c r="AX2202" s="14" t="s">
        <v>77</v>
      </c>
      <c r="AY2202" s="255" t="s">
        <v>292</v>
      </c>
    </row>
    <row r="2203" s="14" customFormat="1">
      <c r="A2203" s="14"/>
      <c r="B2203" s="245"/>
      <c r="C2203" s="246"/>
      <c r="D2203" s="236" t="s">
        <v>301</v>
      </c>
      <c r="E2203" s="247" t="s">
        <v>1</v>
      </c>
      <c r="F2203" s="248" t="s">
        <v>2538</v>
      </c>
      <c r="G2203" s="246"/>
      <c r="H2203" s="249">
        <v>10.41</v>
      </c>
      <c r="I2203" s="250"/>
      <c r="J2203" s="246"/>
      <c r="K2203" s="246"/>
      <c r="L2203" s="251"/>
      <c r="M2203" s="252"/>
      <c r="N2203" s="253"/>
      <c r="O2203" s="253"/>
      <c r="P2203" s="253"/>
      <c r="Q2203" s="253"/>
      <c r="R2203" s="253"/>
      <c r="S2203" s="253"/>
      <c r="T2203" s="254"/>
      <c r="U2203" s="14"/>
      <c r="V2203" s="14"/>
      <c r="W2203" s="14"/>
      <c r="X2203" s="14"/>
      <c r="Y2203" s="14"/>
      <c r="Z2203" s="14"/>
      <c r="AA2203" s="14"/>
      <c r="AB2203" s="14"/>
      <c r="AC2203" s="14"/>
      <c r="AD2203" s="14"/>
      <c r="AE2203" s="14"/>
      <c r="AT2203" s="255" t="s">
        <v>301</v>
      </c>
      <c r="AU2203" s="255" t="s">
        <v>120</v>
      </c>
      <c r="AV2203" s="14" t="s">
        <v>120</v>
      </c>
      <c r="AW2203" s="14" t="s">
        <v>32</v>
      </c>
      <c r="AX2203" s="14" t="s">
        <v>77</v>
      </c>
      <c r="AY2203" s="255" t="s">
        <v>292</v>
      </c>
    </row>
    <row r="2204" s="14" customFormat="1">
      <c r="A2204" s="14"/>
      <c r="B2204" s="245"/>
      <c r="C2204" s="246"/>
      <c r="D2204" s="236" t="s">
        <v>301</v>
      </c>
      <c r="E2204" s="247" t="s">
        <v>1</v>
      </c>
      <c r="F2204" s="248" t="s">
        <v>2539</v>
      </c>
      <c r="G2204" s="246"/>
      <c r="H2204" s="249">
        <v>7.8099999999999996</v>
      </c>
      <c r="I2204" s="250"/>
      <c r="J2204" s="246"/>
      <c r="K2204" s="246"/>
      <c r="L2204" s="251"/>
      <c r="M2204" s="252"/>
      <c r="N2204" s="253"/>
      <c r="O2204" s="253"/>
      <c r="P2204" s="253"/>
      <c r="Q2204" s="253"/>
      <c r="R2204" s="253"/>
      <c r="S2204" s="253"/>
      <c r="T2204" s="254"/>
      <c r="U2204" s="14"/>
      <c r="V2204" s="14"/>
      <c r="W2204" s="14"/>
      <c r="X2204" s="14"/>
      <c r="Y2204" s="14"/>
      <c r="Z2204" s="14"/>
      <c r="AA2204" s="14"/>
      <c r="AB2204" s="14"/>
      <c r="AC2204" s="14"/>
      <c r="AD2204" s="14"/>
      <c r="AE2204" s="14"/>
      <c r="AT2204" s="255" t="s">
        <v>301</v>
      </c>
      <c r="AU2204" s="255" t="s">
        <v>120</v>
      </c>
      <c r="AV2204" s="14" t="s">
        <v>120</v>
      </c>
      <c r="AW2204" s="14" t="s">
        <v>32</v>
      </c>
      <c r="AX2204" s="14" t="s">
        <v>77</v>
      </c>
      <c r="AY2204" s="255" t="s">
        <v>292</v>
      </c>
    </row>
    <row r="2205" s="14" customFormat="1">
      <c r="A2205" s="14"/>
      <c r="B2205" s="245"/>
      <c r="C2205" s="246"/>
      <c r="D2205" s="236" t="s">
        <v>301</v>
      </c>
      <c r="E2205" s="247" t="s">
        <v>1</v>
      </c>
      <c r="F2205" s="248" t="s">
        <v>2540</v>
      </c>
      <c r="G2205" s="246"/>
      <c r="H2205" s="249">
        <v>7.0899999999999999</v>
      </c>
      <c r="I2205" s="250"/>
      <c r="J2205" s="246"/>
      <c r="K2205" s="246"/>
      <c r="L2205" s="251"/>
      <c r="M2205" s="252"/>
      <c r="N2205" s="253"/>
      <c r="O2205" s="253"/>
      <c r="P2205" s="253"/>
      <c r="Q2205" s="253"/>
      <c r="R2205" s="253"/>
      <c r="S2205" s="253"/>
      <c r="T2205" s="254"/>
      <c r="U2205" s="14"/>
      <c r="V2205" s="14"/>
      <c r="W2205" s="14"/>
      <c r="X2205" s="14"/>
      <c r="Y2205" s="14"/>
      <c r="Z2205" s="14"/>
      <c r="AA2205" s="14"/>
      <c r="AB2205" s="14"/>
      <c r="AC2205" s="14"/>
      <c r="AD2205" s="14"/>
      <c r="AE2205" s="14"/>
      <c r="AT2205" s="255" t="s">
        <v>301</v>
      </c>
      <c r="AU2205" s="255" t="s">
        <v>120</v>
      </c>
      <c r="AV2205" s="14" t="s">
        <v>120</v>
      </c>
      <c r="AW2205" s="14" t="s">
        <v>32</v>
      </c>
      <c r="AX2205" s="14" t="s">
        <v>77</v>
      </c>
      <c r="AY2205" s="255" t="s">
        <v>292</v>
      </c>
    </row>
    <row r="2206" s="14" customFormat="1">
      <c r="A2206" s="14"/>
      <c r="B2206" s="245"/>
      <c r="C2206" s="246"/>
      <c r="D2206" s="236" t="s">
        <v>301</v>
      </c>
      <c r="E2206" s="247" t="s">
        <v>1</v>
      </c>
      <c r="F2206" s="248" t="s">
        <v>2541</v>
      </c>
      <c r="G2206" s="246"/>
      <c r="H2206" s="249">
        <v>0.56000000000000005</v>
      </c>
      <c r="I2206" s="250"/>
      <c r="J2206" s="246"/>
      <c r="K2206" s="246"/>
      <c r="L2206" s="251"/>
      <c r="M2206" s="252"/>
      <c r="N2206" s="253"/>
      <c r="O2206" s="253"/>
      <c r="P2206" s="253"/>
      <c r="Q2206" s="253"/>
      <c r="R2206" s="253"/>
      <c r="S2206" s="253"/>
      <c r="T2206" s="254"/>
      <c r="U2206" s="14"/>
      <c r="V2206" s="14"/>
      <c r="W2206" s="14"/>
      <c r="X2206" s="14"/>
      <c r="Y2206" s="14"/>
      <c r="Z2206" s="14"/>
      <c r="AA2206" s="14"/>
      <c r="AB2206" s="14"/>
      <c r="AC2206" s="14"/>
      <c r="AD2206" s="14"/>
      <c r="AE2206" s="14"/>
      <c r="AT2206" s="255" t="s">
        <v>301</v>
      </c>
      <c r="AU2206" s="255" t="s">
        <v>120</v>
      </c>
      <c r="AV2206" s="14" t="s">
        <v>120</v>
      </c>
      <c r="AW2206" s="14" t="s">
        <v>32</v>
      </c>
      <c r="AX2206" s="14" t="s">
        <v>77</v>
      </c>
      <c r="AY2206" s="255" t="s">
        <v>292</v>
      </c>
    </row>
    <row r="2207" s="14" customFormat="1">
      <c r="A2207" s="14"/>
      <c r="B2207" s="245"/>
      <c r="C2207" s="246"/>
      <c r="D2207" s="236" t="s">
        <v>301</v>
      </c>
      <c r="E2207" s="247" t="s">
        <v>1</v>
      </c>
      <c r="F2207" s="248" t="s">
        <v>2542</v>
      </c>
      <c r="G2207" s="246"/>
      <c r="H2207" s="249">
        <v>10.699999999999999</v>
      </c>
      <c r="I2207" s="250"/>
      <c r="J2207" s="246"/>
      <c r="K2207" s="246"/>
      <c r="L2207" s="251"/>
      <c r="M2207" s="252"/>
      <c r="N2207" s="253"/>
      <c r="O2207" s="253"/>
      <c r="P2207" s="253"/>
      <c r="Q2207" s="253"/>
      <c r="R2207" s="253"/>
      <c r="S2207" s="253"/>
      <c r="T2207" s="254"/>
      <c r="U2207" s="14"/>
      <c r="V2207" s="14"/>
      <c r="W2207" s="14"/>
      <c r="X2207" s="14"/>
      <c r="Y2207" s="14"/>
      <c r="Z2207" s="14"/>
      <c r="AA2207" s="14"/>
      <c r="AB2207" s="14"/>
      <c r="AC2207" s="14"/>
      <c r="AD2207" s="14"/>
      <c r="AE2207" s="14"/>
      <c r="AT2207" s="255" t="s">
        <v>301</v>
      </c>
      <c r="AU2207" s="255" t="s">
        <v>120</v>
      </c>
      <c r="AV2207" s="14" t="s">
        <v>120</v>
      </c>
      <c r="AW2207" s="14" t="s">
        <v>32</v>
      </c>
      <c r="AX2207" s="14" t="s">
        <v>77</v>
      </c>
      <c r="AY2207" s="255" t="s">
        <v>292</v>
      </c>
    </row>
    <row r="2208" s="14" customFormat="1">
      <c r="A2208" s="14"/>
      <c r="B2208" s="245"/>
      <c r="C2208" s="246"/>
      <c r="D2208" s="236" t="s">
        <v>301</v>
      </c>
      <c r="E2208" s="247" t="s">
        <v>1</v>
      </c>
      <c r="F2208" s="248" t="s">
        <v>2543</v>
      </c>
      <c r="G2208" s="246"/>
      <c r="H2208" s="249">
        <v>0.56000000000000005</v>
      </c>
      <c r="I2208" s="250"/>
      <c r="J2208" s="246"/>
      <c r="K2208" s="246"/>
      <c r="L2208" s="251"/>
      <c r="M2208" s="252"/>
      <c r="N2208" s="253"/>
      <c r="O2208" s="253"/>
      <c r="P2208" s="253"/>
      <c r="Q2208" s="253"/>
      <c r="R2208" s="253"/>
      <c r="S2208" s="253"/>
      <c r="T2208" s="254"/>
      <c r="U2208" s="14"/>
      <c r="V2208" s="14"/>
      <c r="W2208" s="14"/>
      <c r="X2208" s="14"/>
      <c r="Y2208" s="14"/>
      <c r="Z2208" s="14"/>
      <c r="AA2208" s="14"/>
      <c r="AB2208" s="14"/>
      <c r="AC2208" s="14"/>
      <c r="AD2208" s="14"/>
      <c r="AE2208" s="14"/>
      <c r="AT2208" s="255" t="s">
        <v>301</v>
      </c>
      <c r="AU2208" s="255" t="s">
        <v>120</v>
      </c>
      <c r="AV2208" s="14" t="s">
        <v>120</v>
      </c>
      <c r="AW2208" s="14" t="s">
        <v>32</v>
      </c>
      <c r="AX2208" s="14" t="s">
        <v>77</v>
      </c>
      <c r="AY2208" s="255" t="s">
        <v>292</v>
      </c>
    </row>
    <row r="2209" s="14" customFormat="1">
      <c r="A2209" s="14"/>
      <c r="B2209" s="245"/>
      <c r="C2209" s="246"/>
      <c r="D2209" s="236" t="s">
        <v>301</v>
      </c>
      <c r="E2209" s="247" t="s">
        <v>1</v>
      </c>
      <c r="F2209" s="248" t="s">
        <v>2544</v>
      </c>
      <c r="G2209" s="246"/>
      <c r="H2209" s="249">
        <v>10.699999999999999</v>
      </c>
      <c r="I2209" s="250"/>
      <c r="J2209" s="246"/>
      <c r="K2209" s="246"/>
      <c r="L2209" s="251"/>
      <c r="M2209" s="252"/>
      <c r="N2209" s="253"/>
      <c r="O2209" s="253"/>
      <c r="P2209" s="253"/>
      <c r="Q2209" s="253"/>
      <c r="R2209" s="253"/>
      <c r="S2209" s="253"/>
      <c r="T2209" s="254"/>
      <c r="U2209" s="14"/>
      <c r="V2209" s="14"/>
      <c r="W2209" s="14"/>
      <c r="X2209" s="14"/>
      <c r="Y2209" s="14"/>
      <c r="Z2209" s="14"/>
      <c r="AA2209" s="14"/>
      <c r="AB2209" s="14"/>
      <c r="AC2209" s="14"/>
      <c r="AD2209" s="14"/>
      <c r="AE2209" s="14"/>
      <c r="AT2209" s="255" t="s">
        <v>301</v>
      </c>
      <c r="AU2209" s="255" t="s">
        <v>120</v>
      </c>
      <c r="AV2209" s="14" t="s">
        <v>120</v>
      </c>
      <c r="AW2209" s="14" t="s">
        <v>32</v>
      </c>
      <c r="AX2209" s="14" t="s">
        <v>77</v>
      </c>
      <c r="AY2209" s="255" t="s">
        <v>292</v>
      </c>
    </row>
    <row r="2210" s="16" customFormat="1">
      <c r="A2210" s="16"/>
      <c r="B2210" s="267"/>
      <c r="C2210" s="268"/>
      <c r="D2210" s="236" t="s">
        <v>301</v>
      </c>
      <c r="E2210" s="269" t="s">
        <v>1</v>
      </c>
      <c r="F2210" s="270" t="s">
        <v>316</v>
      </c>
      <c r="G2210" s="268"/>
      <c r="H2210" s="271">
        <v>59.289999999999999</v>
      </c>
      <c r="I2210" s="272"/>
      <c r="J2210" s="268"/>
      <c r="K2210" s="268"/>
      <c r="L2210" s="273"/>
      <c r="M2210" s="274"/>
      <c r="N2210" s="275"/>
      <c r="O2210" s="275"/>
      <c r="P2210" s="275"/>
      <c r="Q2210" s="275"/>
      <c r="R2210" s="275"/>
      <c r="S2210" s="275"/>
      <c r="T2210" s="276"/>
      <c r="U2210" s="16"/>
      <c r="V2210" s="16"/>
      <c r="W2210" s="16"/>
      <c r="X2210" s="16"/>
      <c r="Y2210" s="16"/>
      <c r="Z2210" s="16"/>
      <c r="AA2210" s="16"/>
      <c r="AB2210" s="16"/>
      <c r="AC2210" s="16"/>
      <c r="AD2210" s="16"/>
      <c r="AE2210" s="16"/>
      <c r="AT2210" s="277" t="s">
        <v>301</v>
      </c>
      <c r="AU2210" s="277" t="s">
        <v>120</v>
      </c>
      <c r="AV2210" s="16" t="s">
        <v>317</v>
      </c>
      <c r="AW2210" s="16" t="s">
        <v>32</v>
      </c>
      <c r="AX2210" s="16" t="s">
        <v>77</v>
      </c>
      <c r="AY2210" s="277" t="s">
        <v>292</v>
      </c>
    </row>
    <row r="2211" s="13" customFormat="1">
      <c r="A2211" s="13"/>
      <c r="B2211" s="234"/>
      <c r="C2211" s="235"/>
      <c r="D2211" s="236" t="s">
        <v>301</v>
      </c>
      <c r="E2211" s="237" t="s">
        <v>1</v>
      </c>
      <c r="F2211" s="238" t="s">
        <v>540</v>
      </c>
      <c r="G2211" s="235"/>
      <c r="H2211" s="237" t="s">
        <v>1</v>
      </c>
      <c r="I2211" s="239"/>
      <c r="J2211" s="235"/>
      <c r="K2211" s="235"/>
      <c r="L2211" s="240"/>
      <c r="M2211" s="241"/>
      <c r="N2211" s="242"/>
      <c r="O2211" s="242"/>
      <c r="P2211" s="242"/>
      <c r="Q2211" s="242"/>
      <c r="R2211" s="242"/>
      <c r="S2211" s="242"/>
      <c r="T2211" s="243"/>
      <c r="U2211" s="13"/>
      <c r="V2211" s="13"/>
      <c r="W2211" s="13"/>
      <c r="X2211" s="13"/>
      <c r="Y2211" s="13"/>
      <c r="Z2211" s="13"/>
      <c r="AA2211" s="13"/>
      <c r="AB2211" s="13"/>
      <c r="AC2211" s="13"/>
      <c r="AD2211" s="13"/>
      <c r="AE2211" s="13"/>
      <c r="AT2211" s="244" t="s">
        <v>301</v>
      </c>
      <c r="AU2211" s="244" t="s">
        <v>120</v>
      </c>
      <c r="AV2211" s="13" t="s">
        <v>85</v>
      </c>
      <c r="AW2211" s="13" t="s">
        <v>32</v>
      </c>
      <c r="AX2211" s="13" t="s">
        <v>77</v>
      </c>
      <c r="AY2211" s="244" t="s">
        <v>292</v>
      </c>
    </row>
    <row r="2212" s="14" customFormat="1">
      <c r="A2212" s="14"/>
      <c r="B2212" s="245"/>
      <c r="C2212" s="246"/>
      <c r="D2212" s="236" t="s">
        <v>301</v>
      </c>
      <c r="E2212" s="247" t="s">
        <v>1</v>
      </c>
      <c r="F2212" s="248" t="s">
        <v>2545</v>
      </c>
      <c r="G2212" s="246"/>
      <c r="H2212" s="249">
        <v>11.460000000000001</v>
      </c>
      <c r="I2212" s="250"/>
      <c r="J2212" s="246"/>
      <c r="K2212" s="246"/>
      <c r="L2212" s="251"/>
      <c r="M2212" s="252"/>
      <c r="N2212" s="253"/>
      <c r="O2212" s="253"/>
      <c r="P2212" s="253"/>
      <c r="Q2212" s="253"/>
      <c r="R2212" s="253"/>
      <c r="S2212" s="253"/>
      <c r="T2212" s="254"/>
      <c r="U2212" s="14"/>
      <c r="V2212" s="14"/>
      <c r="W2212" s="14"/>
      <c r="X2212" s="14"/>
      <c r="Y2212" s="14"/>
      <c r="Z2212" s="14"/>
      <c r="AA2212" s="14"/>
      <c r="AB2212" s="14"/>
      <c r="AC2212" s="14"/>
      <c r="AD2212" s="14"/>
      <c r="AE2212" s="14"/>
      <c r="AT2212" s="255" t="s">
        <v>301</v>
      </c>
      <c r="AU2212" s="255" t="s">
        <v>120</v>
      </c>
      <c r="AV2212" s="14" t="s">
        <v>120</v>
      </c>
      <c r="AW2212" s="14" t="s">
        <v>32</v>
      </c>
      <c r="AX2212" s="14" t="s">
        <v>77</v>
      </c>
      <c r="AY2212" s="255" t="s">
        <v>292</v>
      </c>
    </row>
    <row r="2213" s="14" customFormat="1">
      <c r="A2213" s="14"/>
      <c r="B2213" s="245"/>
      <c r="C2213" s="246"/>
      <c r="D2213" s="236" t="s">
        <v>301</v>
      </c>
      <c r="E2213" s="247" t="s">
        <v>1</v>
      </c>
      <c r="F2213" s="248" t="s">
        <v>2546</v>
      </c>
      <c r="G2213" s="246"/>
      <c r="H2213" s="249">
        <v>10.41</v>
      </c>
      <c r="I2213" s="250"/>
      <c r="J2213" s="246"/>
      <c r="K2213" s="246"/>
      <c r="L2213" s="251"/>
      <c r="M2213" s="252"/>
      <c r="N2213" s="253"/>
      <c r="O2213" s="253"/>
      <c r="P2213" s="253"/>
      <c r="Q2213" s="253"/>
      <c r="R2213" s="253"/>
      <c r="S2213" s="253"/>
      <c r="T2213" s="254"/>
      <c r="U2213" s="14"/>
      <c r="V2213" s="14"/>
      <c r="W2213" s="14"/>
      <c r="X2213" s="14"/>
      <c r="Y2213" s="14"/>
      <c r="Z2213" s="14"/>
      <c r="AA2213" s="14"/>
      <c r="AB2213" s="14"/>
      <c r="AC2213" s="14"/>
      <c r="AD2213" s="14"/>
      <c r="AE2213" s="14"/>
      <c r="AT2213" s="255" t="s">
        <v>301</v>
      </c>
      <c r="AU2213" s="255" t="s">
        <v>120</v>
      </c>
      <c r="AV2213" s="14" t="s">
        <v>120</v>
      </c>
      <c r="AW2213" s="14" t="s">
        <v>32</v>
      </c>
      <c r="AX2213" s="14" t="s">
        <v>77</v>
      </c>
      <c r="AY2213" s="255" t="s">
        <v>292</v>
      </c>
    </row>
    <row r="2214" s="14" customFormat="1">
      <c r="A2214" s="14"/>
      <c r="B2214" s="245"/>
      <c r="C2214" s="246"/>
      <c r="D2214" s="236" t="s">
        <v>301</v>
      </c>
      <c r="E2214" s="247" t="s">
        <v>1</v>
      </c>
      <c r="F2214" s="248" t="s">
        <v>2547</v>
      </c>
      <c r="G2214" s="246"/>
      <c r="H2214" s="249">
        <v>7.8099999999999996</v>
      </c>
      <c r="I2214" s="250"/>
      <c r="J2214" s="246"/>
      <c r="K2214" s="246"/>
      <c r="L2214" s="251"/>
      <c r="M2214" s="252"/>
      <c r="N2214" s="253"/>
      <c r="O2214" s="253"/>
      <c r="P2214" s="253"/>
      <c r="Q2214" s="253"/>
      <c r="R2214" s="253"/>
      <c r="S2214" s="253"/>
      <c r="T2214" s="254"/>
      <c r="U2214" s="14"/>
      <c r="V2214" s="14"/>
      <c r="W2214" s="14"/>
      <c r="X2214" s="14"/>
      <c r="Y2214" s="14"/>
      <c r="Z2214" s="14"/>
      <c r="AA2214" s="14"/>
      <c r="AB2214" s="14"/>
      <c r="AC2214" s="14"/>
      <c r="AD2214" s="14"/>
      <c r="AE2214" s="14"/>
      <c r="AT2214" s="255" t="s">
        <v>301</v>
      </c>
      <c r="AU2214" s="255" t="s">
        <v>120</v>
      </c>
      <c r="AV2214" s="14" t="s">
        <v>120</v>
      </c>
      <c r="AW2214" s="14" t="s">
        <v>32</v>
      </c>
      <c r="AX2214" s="14" t="s">
        <v>77</v>
      </c>
      <c r="AY2214" s="255" t="s">
        <v>292</v>
      </c>
    </row>
    <row r="2215" s="14" customFormat="1">
      <c r="A2215" s="14"/>
      <c r="B2215" s="245"/>
      <c r="C2215" s="246"/>
      <c r="D2215" s="236" t="s">
        <v>301</v>
      </c>
      <c r="E2215" s="247" t="s">
        <v>1</v>
      </c>
      <c r="F2215" s="248" t="s">
        <v>2548</v>
      </c>
      <c r="G2215" s="246"/>
      <c r="H2215" s="249">
        <v>15.310000000000001</v>
      </c>
      <c r="I2215" s="250"/>
      <c r="J2215" s="246"/>
      <c r="K2215" s="246"/>
      <c r="L2215" s="251"/>
      <c r="M2215" s="252"/>
      <c r="N2215" s="253"/>
      <c r="O2215" s="253"/>
      <c r="P2215" s="253"/>
      <c r="Q2215" s="253"/>
      <c r="R2215" s="253"/>
      <c r="S2215" s="253"/>
      <c r="T2215" s="254"/>
      <c r="U2215" s="14"/>
      <c r="V2215" s="14"/>
      <c r="W2215" s="14"/>
      <c r="X2215" s="14"/>
      <c r="Y2215" s="14"/>
      <c r="Z2215" s="14"/>
      <c r="AA2215" s="14"/>
      <c r="AB2215" s="14"/>
      <c r="AC2215" s="14"/>
      <c r="AD2215" s="14"/>
      <c r="AE2215" s="14"/>
      <c r="AT2215" s="255" t="s">
        <v>301</v>
      </c>
      <c r="AU2215" s="255" t="s">
        <v>120</v>
      </c>
      <c r="AV2215" s="14" t="s">
        <v>120</v>
      </c>
      <c r="AW2215" s="14" t="s">
        <v>32</v>
      </c>
      <c r="AX2215" s="14" t="s">
        <v>77</v>
      </c>
      <c r="AY2215" s="255" t="s">
        <v>292</v>
      </c>
    </row>
    <row r="2216" s="14" customFormat="1">
      <c r="A2216" s="14"/>
      <c r="B2216" s="245"/>
      <c r="C2216" s="246"/>
      <c r="D2216" s="236" t="s">
        <v>301</v>
      </c>
      <c r="E2216" s="247" t="s">
        <v>1</v>
      </c>
      <c r="F2216" s="248" t="s">
        <v>2549</v>
      </c>
      <c r="G2216" s="246"/>
      <c r="H2216" s="249">
        <v>1.2250000000000001</v>
      </c>
      <c r="I2216" s="250"/>
      <c r="J2216" s="246"/>
      <c r="K2216" s="246"/>
      <c r="L2216" s="251"/>
      <c r="M2216" s="252"/>
      <c r="N2216" s="253"/>
      <c r="O2216" s="253"/>
      <c r="P2216" s="253"/>
      <c r="Q2216" s="253"/>
      <c r="R2216" s="253"/>
      <c r="S2216" s="253"/>
      <c r="T2216" s="254"/>
      <c r="U2216" s="14"/>
      <c r="V2216" s="14"/>
      <c r="W2216" s="14"/>
      <c r="X2216" s="14"/>
      <c r="Y2216" s="14"/>
      <c r="Z2216" s="14"/>
      <c r="AA2216" s="14"/>
      <c r="AB2216" s="14"/>
      <c r="AC2216" s="14"/>
      <c r="AD2216" s="14"/>
      <c r="AE2216" s="14"/>
      <c r="AT2216" s="255" t="s">
        <v>301</v>
      </c>
      <c r="AU2216" s="255" t="s">
        <v>120</v>
      </c>
      <c r="AV2216" s="14" t="s">
        <v>120</v>
      </c>
      <c r="AW2216" s="14" t="s">
        <v>32</v>
      </c>
      <c r="AX2216" s="14" t="s">
        <v>77</v>
      </c>
      <c r="AY2216" s="255" t="s">
        <v>292</v>
      </c>
    </row>
    <row r="2217" s="14" customFormat="1">
      <c r="A2217" s="14"/>
      <c r="B2217" s="245"/>
      <c r="C2217" s="246"/>
      <c r="D2217" s="236" t="s">
        <v>301</v>
      </c>
      <c r="E2217" s="247" t="s">
        <v>1</v>
      </c>
      <c r="F2217" s="248" t="s">
        <v>2550</v>
      </c>
      <c r="G2217" s="246"/>
      <c r="H2217" s="249">
        <v>13.300000000000001</v>
      </c>
      <c r="I2217" s="250"/>
      <c r="J2217" s="246"/>
      <c r="K2217" s="246"/>
      <c r="L2217" s="251"/>
      <c r="M2217" s="252"/>
      <c r="N2217" s="253"/>
      <c r="O2217" s="253"/>
      <c r="P2217" s="253"/>
      <c r="Q2217" s="253"/>
      <c r="R2217" s="253"/>
      <c r="S2217" s="253"/>
      <c r="T2217" s="254"/>
      <c r="U2217" s="14"/>
      <c r="V2217" s="14"/>
      <c r="W2217" s="14"/>
      <c r="X2217" s="14"/>
      <c r="Y2217" s="14"/>
      <c r="Z2217" s="14"/>
      <c r="AA2217" s="14"/>
      <c r="AB2217" s="14"/>
      <c r="AC2217" s="14"/>
      <c r="AD2217" s="14"/>
      <c r="AE2217" s="14"/>
      <c r="AT2217" s="255" t="s">
        <v>301</v>
      </c>
      <c r="AU2217" s="255" t="s">
        <v>120</v>
      </c>
      <c r="AV2217" s="14" t="s">
        <v>120</v>
      </c>
      <c r="AW2217" s="14" t="s">
        <v>32</v>
      </c>
      <c r="AX2217" s="14" t="s">
        <v>77</v>
      </c>
      <c r="AY2217" s="255" t="s">
        <v>292</v>
      </c>
    </row>
    <row r="2218" s="16" customFormat="1">
      <c r="A2218" s="16"/>
      <c r="B2218" s="267"/>
      <c r="C2218" s="268"/>
      <c r="D2218" s="236" t="s">
        <v>301</v>
      </c>
      <c r="E2218" s="269" t="s">
        <v>1</v>
      </c>
      <c r="F2218" s="270" t="s">
        <v>316</v>
      </c>
      <c r="G2218" s="268"/>
      <c r="H2218" s="271">
        <v>59.515000000000001</v>
      </c>
      <c r="I2218" s="272"/>
      <c r="J2218" s="268"/>
      <c r="K2218" s="268"/>
      <c r="L2218" s="273"/>
      <c r="M2218" s="274"/>
      <c r="N2218" s="275"/>
      <c r="O2218" s="275"/>
      <c r="P2218" s="275"/>
      <c r="Q2218" s="275"/>
      <c r="R2218" s="275"/>
      <c r="S2218" s="275"/>
      <c r="T2218" s="276"/>
      <c r="U2218" s="16"/>
      <c r="V2218" s="16"/>
      <c r="W2218" s="16"/>
      <c r="X2218" s="16"/>
      <c r="Y2218" s="16"/>
      <c r="Z2218" s="16"/>
      <c r="AA2218" s="16"/>
      <c r="AB2218" s="16"/>
      <c r="AC2218" s="16"/>
      <c r="AD2218" s="16"/>
      <c r="AE2218" s="16"/>
      <c r="AT2218" s="277" t="s">
        <v>301</v>
      </c>
      <c r="AU2218" s="277" t="s">
        <v>120</v>
      </c>
      <c r="AV2218" s="16" t="s">
        <v>317</v>
      </c>
      <c r="AW2218" s="16" t="s">
        <v>32</v>
      </c>
      <c r="AX2218" s="16" t="s">
        <v>77</v>
      </c>
      <c r="AY2218" s="277" t="s">
        <v>292</v>
      </c>
    </row>
    <row r="2219" s="13" customFormat="1">
      <c r="A2219" s="13"/>
      <c r="B2219" s="234"/>
      <c r="C2219" s="235"/>
      <c r="D2219" s="236" t="s">
        <v>301</v>
      </c>
      <c r="E2219" s="237" t="s">
        <v>1</v>
      </c>
      <c r="F2219" s="238" t="s">
        <v>544</v>
      </c>
      <c r="G2219" s="235"/>
      <c r="H2219" s="237" t="s">
        <v>1</v>
      </c>
      <c r="I2219" s="239"/>
      <c r="J2219" s="235"/>
      <c r="K2219" s="235"/>
      <c r="L2219" s="240"/>
      <c r="M2219" s="241"/>
      <c r="N2219" s="242"/>
      <c r="O2219" s="242"/>
      <c r="P2219" s="242"/>
      <c r="Q2219" s="242"/>
      <c r="R2219" s="242"/>
      <c r="S2219" s="242"/>
      <c r="T2219" s="243"/>
      <c r="U2219" s="13"/>
      <c r="V2219" s="13"/>
      <c r="W2219" s="13"/>
      <c r="X2219" s="13"/>
      <c r="Y2219" s="13"/>
      <c r="Z2219" s="13"/>
      <c r="AA2219" s="13"/>
      <c r="AB2219" s="13"/>
      <c r="AC2219" s="13"/>
      <c r="AD2219" s="13"/>
      <c r="AE2219" s="13"/>
      <c r="AT2219" s="244" t="s">
        <v>301</v>
      </c>
      <c r="AU2219" s="244" t="s">
        <v>120</v>
      </c>
      <c r="AV2219" s="13" t="s">
        <v>85</v>
      </c>
      <c r="AW2219" s="13" t="s">
        <v>32</v>
      </c>
      <c r="AX2219" s="13" t="s">
        <v>77</v>
      </c>
      <c r="AY2219" s="244" t="s">
        <v>292</v>
      </c>
    </row>
    <row r="2220" s="14" customFormat="1">
      <c r="A2220" s="14"/>
      <c r="B2220" s="245"/>
      <c r="C2220" s="246"/>
      <c r="D2220" s="236" t="s">
        <v>301</v>
      </c>
      <c r="E2220" s="247" t="s">
        <v>1</v>
      </c>
      <c r="F2220" s="248" t="s">
        <v>2551</v>
      </c>
      <c r="G2220" s="246"/>
      <c r="H2220" s="249">
        <v>11.460000000000001</v>
      </c>
      <c r="I2220" s="250"/>
      <c r="J2220" s="246"/>
      <c r="K2220" s="246"/>
      <c r="L2220" s="251"/>
      <c r="M2220" s="252"/>
      <c r="N2220" s="253"/>
      <c r="O2220" s="253"/>
      <c r="P2220" s="253"/>
      <c r="Q2220" s="253"/>
      <c r="R2220" s="253"/>
      <c r="S2220" s="253"/>
      <c r="T2220" s="254"/>
      <c r="U2220" s="14"/>
      <c r="V2220" s="14"/>
      <c r="W2220" s="14"/>
      <c r="X2220" s="14"/>
      <c r="Y2220" s="14"/>
      <c r="Z2220" s="14"/>
      <c r="AA2220" s="14"/>
      <c r="AB2220" s="14"/>
      <c r="AC2220" s="14"/>
      <c r="AD2220" s="14"/>
      <c r="AE2220" s="14"/>
      <c r="AT2220" s="255" t="s">
        <v>301</v>
      </c>
      <c r="AU2220" s="255" t="s">
        <v>120</v>
      </c>
      <c r="AV2220" s="14" t="s">
        <v>120</v>
      </c>
      <c r="AW2220" s="14" t="s">
        <v>32</v>
      </c>
      <c r="AX2220" s="14" t="s">
        <v>77</v>
      </c>
      <c r="AY2220" s="255" t="s">
        <v>292</v>
      </c>
    </row>
    <row r="2221" s="14" customFormat="1">
      <c r="A2221" s="14"/>
      <c r="B2221" s="245"/>
      <c r="C2221" s="246"/>
      <c r="D2221" s="236" t="s">
        <v>301</v>
      </c>
      <c r="E2221" s="247" t="s">
        <v>1</v>
      </c>
      <c r="F2221" s="248" t="s">
        <v>2552</v>
      </c>
      <c r="G2221" s="246"/>
      <c r="H2221" s="249">
        <v>10.41</v>
      </c>
      <c r="I2221" s="250"/>
      <c r="J2221" s="246"/>
      <c r="K2221" s="246"/>
      <c r="L2221" s="251"/>
      <c r="M2221" s="252"/>
      <c r="N2221" s="253"/>
      <c r="O2221" s="253"/>
      <c r="P2221" s="253"/>
      <c r="Q2221" s="253"/>
      <c r="R2221" s="253"/>
      <c r="S2221" s="253"/>
      <c r="T2221" s="254"/>
      <c r="U2221" s="14"/>
      <c r="V2221" s="14"/>
      <c r="W2221" s="14"/>
      <c r="X2221" s="14"/>
      <c r="Y2221" s="14"/>
      <c r="Z2221" s="14"/>
      <c r="AA2221" s="14"/>
      <c r="AB2221" s="14"/>
      <c r="AC2221" s="14"/>
      <c r="AD2221" s="14"/>
      <c r="AE2221" s="14"/>
      <c r="AT2221" s="255" t="s">
        <v>301</v>
      </c>
      <c r="AU2221" s="255" t="s">
        <v>120</v>
      </c>
      <c r="AV2221" s="14" t="s">
        <v>120</v>
      </c>
      <c r="AW2221" s="14" t="s">
        <v>32</v>
      </c>
      <c r="AX2221" s="14" t="s">
        <v>77</v>
      </c>
      <c r="AY2221" s="255" t="s">
        <v>292</v>
      </c>
    </row>
    <row r="2222" s="14" customFormat="1">
      <c r="A2222" s="14"/>
      <c r="B2222" s="245"/>
      <c r="C2222" s="246"/>
      <c r="D2222" s="236" t="s">
        <v>301</v>
      </c>
      <c r="E2222" s="247" t="s">
        <v>1</v>
      </c>
      <c r="F2222" s="248" t="s">
        <v>2553</v>
      </c>
      <c r="G2222" s="246"/>
      <c r="H2222" s="249">
        <v>7.7800000000000002</v>
      </c>
      <c r="I2222" s="250"/>
      <c r="J2222" s="246"/>
      <c r="K2222" s="246"/>
      <c r="L2222" s="251"/>
      <c r="M2222" s="252"/>
      <c r="N2222" s="253"/>
      <c r="O2222" s="253"/>
      <c r="P2222" s="253"/>
      <c r="Q2222" s="253"/>
      <c r="R2222" s="253"/>
      <c r="S2222" s="253"/>
      <c r="T2222" s="254"/>
      <c r="U2222" s="14"/>
      <c r="V2222" s="14"/>
      <c r="W2222" s="14"/>
      <c r="X2222" s="14"/>
      <c r="Y2222" s="14"/>
      <c r="Z2222" s="14"/>
      <c r="AA2222" s="14"/>
      <c r="AB2222" s="14"/>
      <c r="AC2222" s="14"/>
      <c r="AD2222" s="14"/>
      <c r="AE2222" s="14"/>
      <c r="AT2222" s="255" t="s">
        <v>301</v>
      </c>
      <c r="AU2222" s="255" t="s">
        <v>120</v>
      </c>
      <c r="AV2222" s="14" t="s">
        <v>120</v>
      </c>
      <c r="AW2222" s="14" t="s">
        <v>32</v>
      </c>
      <c r="AX2222" s="14" t="s">
        <v>77</v>
      </c>
      <c r="AY2222" s="255" t="s">
        <v>292</v>
      </c>
    </row>
    <row r="2223" s="14" customFormat="1">
      <c r="A2223" s="14"/>
      <c r="B2223" s="245"/>
      <c r="C2223" s="246"/>
      <c r="D2223" s="236" t="s">
        <v>301</v>
      </c>
      <c r="E2223" s="247" t="s">
        <v>1</v>
      </c>
      <c r="F2223" s="248" t="s">
        <v>2554</v>
      </c>
      <c r="G2223" s="246"/>
      <c r="H2223" s="249">
        <v>15.210000000000001</v>
      </c>
      <c r="I2223" s="250"/>
      <c r="J2223" s="246"/>
      <c r="K2223" s="246"/>
      <c r="L2223" s="251"/>
      <c r="M2223" s="252"/>
      <c r="N2223" s="253"/>
      <c r="O2223" s="253"/>
      <c r="P2223" s="253"/>
      <c r="Q2223" s="253"/>
      <c r="R2223" s="253"/>
      <c r="S2223" s="253"/>
      <c r="T2223" s="254"/>
      <c r="U2223" s="14"/>
      <c r="V2223" s="14"/>
      <c r="W2223" s="14"/>
      <c r="X2223" s="14"/>
      <c r="Y2223" s="14"/>
      <c r="Z2223" s="14"/>
      <c r="AA2223" s="14"/>
      <c r="AB2223" s="14"/>
      <c r="AC2223" s="14"/>
      <c r="AD2223" s="14"/>
      <c r="AE2223" s="14"/>
      <c r="AT2223" s="255" t="s">
        <v>301</v>
      </c>
      <c r="AU2223" s="255" t="s">
        <v>120</v>
      </c>
      <c r="AV2223" s="14" t="s">
        <v>120</v>
      </c>
      <c r="AW2223" s="14" t="s">
        <v>32</v>
      </c>
      <c r="AX2223" s="14" t="s">
        <v>77</v>
      </c>
      <c r="AY2223" s="255" t="s">
        <v>292</v>
      </c>
    </row>
    <row r="2224" s="14" customFormat="1">
      <c r="A2224" s="14"/>
      <c r="B2224" s="245"/>
      <c r="C2224" s="246"/>
      <c r="D2224" s="236" t="s">
        <v>301</v>
      </c>
      <c r="E2224" s="247" t="s">
        <v>1</v>
      </c>
      <c r="F2224" s="248" t="s">
        <v>2555</v>
      </c>
      <c r="G2224" s="246"/>
      <c r="H2224" s="249">
        <v>8.8000000000000007</v>
      </c>
      <c r="I2224" s="250"/>
      <c r="J2224" s="246"/>
      <c r="K2224" s="246"/>
      <c r="L2224" s="251"/>
      <c r="M2224" s="252"/>
      <c r="N2224" s="253"/>
      <c r="O2224" s="253"/>
      <c r="P2224" s="253"/>
      <c r="Q2224" s="253"/>
      <c r="R2224" s="253"/>
      <c r="S2224" s="253"/>
      <c r="T2224" s="254"/>
      <c r="U2224" s="14"/>
      <c r="V2224" s="14"/>
      <c r="W2224" s="14"/>
      <c r="X2224" s="14"/>
      <c r="Y2224" s="14"/>
      <c r="Z2224" s="14"/>
      <c r="AA2224" s="14"/>
      <c r="AB2224" s="14"/>
      <c r="AC2224" s="14"/>
      <c r="AD2224" s="14"/>
      <c r="AE2224" s="14"/>
      <c r="AT2224" s="255" t="s">
        <v>301</v>
      </c>
      <c r="AU2224" s="255" t="s">
        <v>120</v>
      </c>
      <c r="AV2224" s="14" t="s">
        <v>120</v>
      </c>
      <c r="AW2224" s="14" t="s">
        <v>32</v>
      </c>
      <c r="AX2224" s="14" t="s">
        <v>77</v>
      </c>
      <c r="AY2224" s="255" t="s">
        <v>292</v>
      </c>
    </row>
    <row r="2225" s="16" customFormat="1">
      <c r="A2225" s="16"/>
      <c r="B2225" s="267"/>
      <c r="C2225" s="268"/>
      <c r="D2225" s="236" t="s">
        <v>301</v>
      </c>
      <c r="E2225" s="269" t="s">
        <v>1</v>
      </c>
      <c r="F2225" s="270" t="s">
        <v>316</v>
      </c>
      <c r="G2225" s="268"/>
      <c r="H2225" s="271">
        <v>53.659999999999997</v>
      </c>
      <c r="I2225" s="272"/>
      <c r="J2225" s="268"/>
      <c r="K2225" s="268"/>
      <c r="L2225" s="273"/>
      <c r="M2225" s="274"/>
      <c r="N2225" s="275"/>
      <c r="O2225" s="275"/>
      <c r="P2225" s="275"/>
      <c r="Q2225" s="275"/>
      <c r="R2225" s="275"/>
      <c r="S2225" s="275"/>
      <c r="T2225" s="276"/>
      <c r="U2225" s="16"/>
      <c r="V2225" s="16"/>
      <c r="W2225" s="16"/>
      <c r="X2225" s="16"/>
      <c r="Y2225" s="16"/>
      <c r="Z2225" s="16"/>
      <c r="AA2225" s="16"/>
      <c r="AB2225" s="16"/>
      <c r="AC2225" s="16"/>
      <c r="AD2225" s="16"/>
      <c r="AE2225" s="16"/>
      <c r="AT2225" s="277" t="s">
        <v>301</v>
      </c>
      <c r="AU2225" s="277" t="s">
        <v>120</v>
      </c>
      <c r="AV2225" s="16" t="s">
        <v>317</v>
      </c>
      <c r="AW2225" s="16" t="s">
        <v>32</v>
      </c>
      <c r="AX2225" s="16" t="s">
        <v>77</v>
      </c>
      <c r="AY2225" s="277" t="s">
        <v>292</v>
      </c>
    </row>
    <row r="2226" s="13" customFormat="1">
      <c r="A2226" s="13"/>
      <c r="B2226" s="234"/>
      <c r="C2226" s="235"/>
      <c r="D2226" s="236" t="s">
        <v>301</v>
      </c>
      <c r="E2226" s="237" t="s">
        <v>1</v>
      </c>
      <c r="F2226" s="238" t="s">
        <v>547</v>
      </c>
      <c r="G2226" s="235"/>
      <c r="H2226" s="237" t="s">
        <v>1</v>
      </c>
      <c r="I2226" s="239"/>
      <c r="J2226" s="235"/>
      <c r="K2226" s="235"/>
      <c r="L2226" s="240"/>
      <c r="M2226" s="241"/>
      <c r="N2226" s="242"/>
      <c r="O2226" s="242"/>
      <c r="P2226" s="242"/>
      <c r="Q2226" s="242"/>
      <c r="R2226" s="242"/>
      <c r="S2226" s="242"/>
      <c r="T2226" s="243"/>
      <c r="U2226" s="13"/>
      <c r="V2226" s="13"/>
      <c r="W2226" s="13"/>
      <c r="X2226" s="13"/>
      <c r="Y2226" s="13"/>
      <c r="Z2226" s="13"/>
      <c r="AA2226" s="13"/>
      <c r="AB2226" s="13"/>
      <c r="AC2226" s="13"/>
      <c r="AD2226" s="13"/>
      <c r="AE2226" s="13"/>
      <c r="AT2226" s="244" t="s">
        <v>301</v>
      </c>
      <c r="AU2226" s="244" t="s">
        <v>120</v>
      </c>
      <c r="AV2226" s="13" t="s">
        <v>85</v>
      </c>
      <c r="AW2226" s="13" t="s">
        <v>32</v>
      </c>
      <c r="AX2226" s="13" t="s">
        <v>77</v>
      </c>
      <c r="AY2226" s="244" t="s">
        <v>292</v>
      </c>
    </row>
    <row r="2227" s="14" customFormat="1">
      <c r="A2227" s="14"/>
      <c r="B2227" s="245"/>
      <c r="C2227" s="246"/>
      <c r="D2227" s="236" t="s">
        <v>301</v>
      </c>
      <c r="E2227" s="247" t="s">
        <v>1</v>
      </c>
      <c r="F2227" s="248" t="s">
        <v>2556</v>
      </c>
      <c r="G2227" s="246"/>
      <c r="H2227" s="249">
        <v>11.460000000000001</v>
      </c>
      <c r="I2227" s="250"/>
      <c r="J2227" s="246"/>
      <c r="K2227" s="246"/>
      <c r="L2227" s="251"/>
      <c r="M2227" s="252"/>
      <c r="N2227" s="253"/>
      <c r="O2227" s="253"/>
      <c r="P2227" s="253"/>
      <c r="Q2227" s="253"/>
      <c r="R2227" s="253"/>
      <c r="S2227" s="253"/>
      <c r="T2227" s="254"/>
      <c r="U2227" s="14"/>
      <c r="V2227" s="14"/>
      <c r="W2227" s="14"/>
      <c r="X2227" s="14"/>
      <c r="Y2227" s="14"/>
      <c r="Z2227" s="14"/>
      <c r="AA2227" s="14"/>
      <c r="AB2227" s="14"/>
      <c r="AC2227" s="14"/>
      <c r="AD2227" s="14"/>
      <c r="AE2227" s="14"/>
      <c r="AT2227" s="255" t="s">
        <v>301</v>
      </c>
      <c r="AU2227" s="255" t="s">
        <v>120</v>
      </c>
      <c r="AV2227" s="14" t="s">
        <v>120</v>
      </c>
      <c r="AW2227" s="14" t="s">
        <v>32</v>
      </c>
      <c r="AX2227" s="14" t="s">
        <v>77</v>
      </c>
      <c r="AY2227" s="255" t="s">
        <v>292</v>
      </c>
    </row>
    <row r="2228" s="14" customFormat="1">
      <c r="A2228" s="14"/>
      <c r="B2228" s="245"/>
      <c r="C2228" s="246"/>
      <c r="D2228" s="236" t="s">
        <v>301</v>
      </c>
      <c r="E2228" s="247" t="s">
        <v>1</v>
      </c>
      <c r="F2228" s="248" t="s">
        <v>2557</v>
      </c>
      <c r="G2228" s="246"/>
      <c r="H2228" s="249">
        <v>10.41</v>
      </c>
      <c r="I2228" s="250"/>
      <c r="J2228" s="246"/>
      <c r="K2228" s="246"/>
      <c r="L2228" s="251"/>
      <c r="M2228" s="252"/>
      <c r="N2228" s="253"/>
      <c r="O2228" s="253"/>
      <c r="P2228" s="253"/>
      <c r="Q2228" s="253"/>
      <c r="R2228" s="253"/>
      <c r="S2228" s="253"/>
      <c r="T2228" s="254"/>
      <c r="U2228" s="14"/>
      <c r="V2228" s="14"/>
      <c r="W2228" s="14"/>
      <c r="X2228" s="14"/>
      <c r="Y2228" s="14"/>
      <c r="Z2228" s="14"/>
      <c r="AA2228" s="14"/>
      <c r="AB2228" s="14"/>
      <c r="AC2228" s="14"/>
      <c r="AD2228" s="14"/>
      <c r="AE2228" s="14"/>
      <c r="AT2228" s="255" t="s">
        <v>301</v>
      </c>
      <c r="AU2228" s="255" t="s">
        <v>120</v>
      </c>
      <c r="AV2228" s="14" t="s">
        <v>120</v>
      </c>
      <c r="AW2228" s="14" t="s">
        <v>32</v>
      </c>
      <c r="AX2228" s="14" t="s">
        <v>77</v>
      </c>
      <c r="AY2228" s="255" t="s">
        <v>292</v>
      </c>
    </row>
    <row r="2229" s="14" customFormat="1">
      <c r="A2229" s="14"/>
      <c r="B2229" s="245"/>
      <c r="C2229" s="246"/>
      <c r="D2229" s="236" t="s">
        <v>301</v>
      </c>
      <c r="E2229" s="247" t="s">
        <v>1</v>
      </c>
      <c r="F2229" s="248" t="s">
        <v>2558</v>
      </c>
      <c r="G2229" s="246"/>
      <c r="H2229" s="249">
        <v>7.7800000000000002</v>
      </c>
      <c r="I2229" s="250"/>
      <c r="J2229" s="246"/>
      <c r="K2229" s="246"/>
      <c r="L2229" s="251"/>
      <c r="M2229" s="252"/>
      <c r="N2229" s="253"/>
      <c r="O2229" s="253"/>
      <c r="P2229" s="253"/>
      <c r="Q2229" s="253"/>
      <c r="R2229" s="253"/>
      <c r="S2229" s="253"/>
      <c r="T2229" s="254"/>
      <c r="U2229" s="14"/>
      <c r="V2229" s="14"/>
      <c r="W2229" s="14"/>
      <c r="X2229" s="14"/>
      <c r="Y2229" s="14"/>
      <c r="Z2229" s="14"/>
      <c r="AA2229" s="14"/>
      <c r="AB2229" s="14"/>
      <c r="AC2229" s="14"/>
      <c r="AD2229" s="14"/>
      <c r="AE2229" s="14"/>
      <c r="AT2229" s="255" t="s">
        <v>301</v>
      </c>
      <c r="AU2229" s="255" t="s">
        <v>120</v>
      </c>
      <c r="AV2229" s="14" t="s">
        <v>120</v>
      </c>
      <c r="AW2229" s="14" t="s">
        <v>32</v>
      </c>
      <c r="AX2229" s="14" t="s">
        <v>77</v>
      </c>
      <c r="AY2229" s="255" t="s">
        <v>292</v>
      </c>
    </row>
    <row r="2230" s="14" customFormat="1">
      <c r="A2230" s="14"/>
      <c r="B2230" s="245"/>
      <c r="C2230" s="246"/>
      <c r="D2230" s="236" t="s">
        <v>301</v>
      </c>
      <c r="E2230" s="247" t="s">
        <v>1</v>
      </c>
      <c r="F2230" s="248" t="s">
        <v>2559</v>
      </c>
      <c r="G2230" s="246"/>
      <c r="H2230" s="249">
        <v>14.34</v>
      </c>
      <c r="I2230" s="250"/>
      <c r="J2230" s="246"/>
      <c r="K2230" s="246"/>
      <c r="L2230" s="251"/>
      <c r="M2230" s="252"/>
      <c r="N2230" s="253"/>
      <c r="O2230" s="253"/>
      <c r="P2230" s="253"/>
      <c r="Q2230" s="253"/>
      <c r="R2230" s="253"/>
      <c r="S2230" s="253"/>
      <c r="T2230" s="254"/>
      <c r="U2230" s="14"/>
      <c r="V2230" s="14"/>
      <c r="W2230" s="14"/>
      <c r="X2230" s="14"/>
      <c r="Y2230" s="14"/>
      <c r="Z2230" s="14"/>
      <c r="AA2230" s="14"/>
      <c r="AB2230" s="14"/>
      <c r="AC2230" s="14"/>
      <c r="AD2230" s="14"/>
      <c r="AE2230" s="14"/>
      <c r="AT2230" s="255" t="s">
        <v>301</v>
      </c>
      <c r="AU2230" s="255" t="s">
        <v>120</v>
      </c>
      <c r="AV2230" s="14" t="s">
        <v>120</v>
      </c>
      <c r="AW2230" s="14" t="s">
        <v>32</v>
      </c>
      <c r="AX2230" s="14" t="s">
        <v>77</v>
      </c>
      <c r="AY2230" s="255" t="s">
        <v>292</v>
      </c>
    </row>
    <row r="2231" s="16" customFormat="1">
      <c r="A2231" s="16"/>
      <c r="B2231" s="267"/>
      <c r="C2231" s="268"/>
      <c r="D2231" s="236" t="s">
        <v>301</v>
      </c>
      <c r="E2231" s="269" t="s">
        <v>1</v>
      </c>
      <c r="F2231" s="270" t="s">
        <v>316</v>
      </c>
      <c r="G2231" s="268"/>
      <c r="H2231" s="271">
        <v>43.990000000000002</v>
      </c>
      <c r="I2231" s="272"/>
      <c r="J2231" s="268"/>
      <c r="K2231" s="268"/>
      <c r="L2231" s="273"/>
      <c r="M2231" s="274"/>
      <c r="N2231" s="275"/>
      <c r="O2231" s="275"/>
      <c r="P2231" s="275"/>
      <c r="Q2231" s="275"/>
      <c r="R2231" s="275"/>
      <c r="S2231" s="275"/>
      <c r="T2231" s="276"/>
      <c r="U2231" s="16"/>
      <c r="V2231" s="16"/>
      <c r="W2231" s="16"/>
      <c r="X2231" s="16"/>
      <c r="Y2231" s="16"/>
      <c r="Z2231" s="16"/>
      <c r="AA2231" s="16"/>
      <c r="AB2231" s="16"/>
      <c r="AC2231" s="16"/>
      <c r="AD2231" s="16"/>
      <c r="AE2231" s="16"/>
      <c r="AT2231" s="277" t="s">
        <v>301</v>
      </c>
      <c r="AU2231" s="277" t="s">
        <v>120</v>
      </c>
      <c r="AV2231" s="16" t="s">
        <v>317</v>
      </c>
      <c r="AW2231" s="16" t="s">
        <v>32</v>
      </c>
      <c r="AX2231" s="16" t="s">
        <v>77</v>
      </c>
      <c r="AY2231" s="277" t="s">
        <v>292</v>
      </c>
    </row>
    <row r="2232" s="13" customFormat="1">
      <c r="A2232" s="13"/>
      <c r="B2232" s="234"/>
      <c r="C2232" s="235"/>
      <c r="D2232" s="236" t="s">
        <v>301</v>
      </c>
      <c r="E2232" s="237" t="s">
        <v>1</v>
      </c>
      <c r="F2232" s="238" t="s">
        <v>550</v>
      </c>
      <c r="G2232" s="235"/>
      <c r="H2232" s="237" t="s">
        <v>1</v>
      </c>
      <c r="I2232" s="239"/>
      <c r="J2232" s="235"/>
      <c r="K2232" s="235"/>
      <c r="L2232" s="240"/>
      <c r="M2232" s="241"/>
      <c r="N2232" s="242"/>
      <c r="O2232" s="242"/>
      <c r="P2232" s="242"/>
      <c r="Q2232" s="242"/>
      <c r="R2232" s="242"/>
      <c r="S2232" s="242"/>
      <c r="T2232" s="243"/>
      <c r="U2232" s="13"/>
      <c r="V2232" s="13"/>
      <c r="W2232" s="13"/>
      <c r="X2232" s="13"/>
      <c r="Y2232" s="13"/>
      <c r="Z2232" s="13"/>
      <c r="AA2232" s="13"/>
      <c r="AB2232" s="13"/>
      <c r="AC2232" s="13"/>
      <c r="AD2232" s="13"/>
      <c r="AE2232" s="13"/>
      <c r="AT2232" s="244" t="s">
        <v>301</v>
      </c>
      <c r="AU2232" s="244" t="s">
        <v>120</v>
      </c>
      <c r="AV2232" s="13" t="s">
        <v>85</v>
      </c>
      <c r="AW2232" s="13" t="s">
        <v>32</v>
      </c>
      <c r="AX2232" s="13" t="s">
        <v>77</v>
      </c>
      <c r="AY2232" s="244" t="s">
        <v>292</v>
      </c>
    </row>
    <row r="2233" s="14" customFormat="1">
      <c r="A2233" s="14"/>
      <c r="B2233" s="245"/>
      <c r="C2233" s="246"/>
      <c r="D2233" s="236" t="s">
        <v>301</v>
      </c>
      <c r="E2233" s="247" t="s">
        <v>1</v>
      </c>
      <c r="F2233" s="248" t="s">
        <v>2560</v>
      </c>
      <c r="G2233" s="246"/>
      <c r="H2233" s="249">
        <v>13.74</v>
      </c>
      <c r="I2233" s="250"/>
      <c r="J2233" s="246"/>
      <c r="K2233" s="246"/>
      <c r="L2233" s="251"/>
      <c r="M2233" s="252"/>
      <c r="N2233" s="253"/>
      <c r="O2233" s="253"/>
      <c r="P2233" s="253"/>
      <c r="Q2233" s="253"/>
      <c r="R2233" s="253"/>
      <c r="S2233" s="253"/>
      <c r="T2233" s="25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T2233" s="255" t="s">
        <v>301</v>
      </c>
      <c r="AU2233" s="255" t="s">
        <v>120</v>
      </c>
      <c r="AV2233" s="14" t="s">
        <v>120</v>
      </c>
      <c r="AW2233" s="14" t="s">
        <v>32</v>
      </c>
      <c r="AX2233" s="14" t="s">
        <v>77</v>
      </c>
      <c r="AY2233" s="255" t="s">
        <v>292</v>
      </c>
    </row>
    <row r="2234" s="14" customFormat="1">
      <c r="A2234" s="14"/>
      <c r="B2234" s="245"/>
      <c r="C2234" s="246"/>
      <c r="D2234" s="236" t="s">
        <v>301</v>
      </c>
      <c r="E2234" s="247" t="s">
        <v>1</v>
      </c>
      <c r="F2234" s="248" t="s">
        <v>2561</v>
      </c>
      <c r="G2234" s="246"/>
      <c r="H2234" s="249">
        <v>11.279999999999999</v>
      </c>
      <c r="I2234" s="250"/>
      <c r="J2234" s="246"/>
      <c r="K2234" s="246"/>
      <c r="L2234" s="251"/>
      <c r="M2234" s="252"/>
      <c r="N2234" s="253"/>
      <c r="O2234" s="253"/>
      <c r="P2234" s="253"/>
      <c r="Q2234" s="253"/>
      <c r="R2234" s="253"/>
      <c r="S2234" s="253"/>
      <c r="T2234" s="254"/>
      <c r="U2234" s="14"/>
      <c r="V2234" s="14"/>
      <c r="W2234" s="14"/>
      <c r="X2234" s="14"/>
      <c r="Y2234" s="14"/>
      <c r="Z2234" s="14"/>
      <c r="AA2234" s="14"/>
      <c r="AB2234" s="14"/>
      <c r="AC2234" s="14"/>
      <c r="AD2234" s="14"/>
      <c r="AE2234" s="14"/>
      <c r="AT2234" s="255" t="s">
        <v>301</v>
      </c>
      <c r="AU2234" s="255" t="s">
        <v>120</v>
      </c>
      <c r="AV2234" s="14" t="s">
        <v>120</v>
      </c>
      <c r="AW2234" s="14" t="s">
        <v>32</v>
      </c>
      <c r="AX2234" s="14" t="s">
        <v>77</v>
      </c>
      <c r="AY2234" s="255" t="s">
        <v>292</v>
      </c>
    </row>
    <row r="2235" s="14" customFormat="1">
      <c r="A2235" s="14"/>
      <c r="B2235" s="245"/>
      <c r="C2235" s="246"/>
      <c r="D2235" s="236" t="s">
        <v>301</v>
      </c>
      <c r="E2235" s="247" t="s">
        <v>1</v>
      </c>
      <c r="F2235" s="248" t="s">
        <v>2562</v>
      </c>
      <c r="G2235" s="246"/>
      <c r="H2235" s="249">
        <v>11.880000000000001</v>
      </c>
      <c r="I2235" s="250"/>
      <c r="J2235" s="246"/>
      <c r="K2235" s="246"/>
      <c r="L2235" s="251"/>
      <c r="M2235" s="252"/>
      <c r="N2235" s="253"/>
      <c r="O2235" s="253"/>
      <c r="P2235" s="253"/>
      <c r="Q2235" s="253"/>
      <c r="R2235" s="253"/>
      <c r="S2235" s="253"/>
      <c r="T2235" s="254"/>
      <c r="U2235" s="14"/>
      <c r="V2235" s="14"/>
      <c r="W2235" s="14"/>
      <c r="X2235" s="14"/>
      <c r="Y2235" s="14"/>
      <c r="Z2235" s="14"/>
      <c r="AA2235" s="14"/>
      <c r="AB2235" s="14"/>
      <c r="AC2235" s="14"/>
      <c r="AD2235" s="14"/>
      <c r="AE2235" s="14"/>
      <c r="AT2235" s="255" t="s">
        <v>301</v>
      </c>
      <c r="AU2235" s="255" t="s">
        <v>120</v>
      </c>
      <c r="AV2235" s="14" t="s">
        <v>120</v>
      </c>
      <c r="AW2235" s="14" t="s">
        <v>32</v>
      </c>
      <c r="AX2235" s="14" t="s">
        <v>77</v>
      </c>
      <c r="AY2235" s="255" t="s">
        <v>292</v>
      </c>
    </row>
    <row r="2236" s="14" customFormat="1">
      <c r="A2236" s="14"/>
      <c r="B2236" s="245"/>
      <c r="C2236" s="246"/>
      <c r="D2236" s="236" t="s">
        <v>301</v>
      </c>
      <c r="E2236" s="247" t="s">
        <v>1</v>
      </c>
      <c r="F2236" s="248" t="s">
        <v>2563</v>
      </c>
      <c r="G2236" s="246"/>
      <c r="H2236" s="249">
        <v>6.0899999999999999</v>
      </c>
      <c r="I2236" s="250"/>
      <c r="J2236" s="246"/>
      <c r="K2236" s="246"/>
      <c r="L2236" s="251"/>
      <c r="M2236" s="252"/>
      <c r="N2236" s="253"/>
      <c r="O2236" s="253"/>
      <c r="P2236" s="253"/>
      <c r="Q2236" s="253"/>
      <c r="R2236" s="253"/>
      <c r="S2236" s="253"/>
      <c r="T2236" s="254"/>
      <c r="U2236" s="14"/>
      <c r="V2236" s="14"/>
      <c r="W2236" s="14"/>
      <c r="X2236" s="14"/>
      <c r="Y2236" s="14"/>
      <c r="Z2236" s="14"/>
      <c r="AA2236" s="14"/>
      <c r="AB2236" s="14"/>
      <c r="AC2236" s="14"/>
      <c r="AD2236" s="14"/>
      <c r="AE2236" s="14"/>
      <c r="AT2236" s="255" t="s">
        <v>301</v>
      </c>
      <c r="AU2236" s="255" t="s">
        <v>120</v>
      </c>
      <c r="AV2236" s="14" t="s">
        <v>120</v>
      </c>
      <c r="AW2236" s="14" t="s">
        <v>32</v>
      </c>
      <c r="AX2236" s="14" t="s">
        <v>77</v>
      </c>
      <c r="AY2236" s="255" t="s">
        <v>292</v>
      </c>
    </row>
    <row r="2237" s="16" customFormat="1">
      <c r="A2237" s="16"/>
      <c r="B2237" s="267"/>
      <c r="C2237" s="268"/>
      <c r="D2237" s="236" t="s">
        <v>301</v>
      </c>
      <c r="E2237" s="269" t="s">
        <v>1</v>
      </c>
      <c r="F2237" s="270" t="s">
        <v>316</v>
      </c>
      <c r="G2237" s="268"/>
      <c r="H2237" s="271">
        <v>42.990000000000002</v>
      </c>
      <c r="I2237" s="272"/>
      <c r="J2237" s="268"/>
      <c r="K2237" s="268"/>
      <c r="L2237" s="273"/>
      <c r="M2237" s="274"/>
      <c r="N2237" s="275"/>
      <c r="O2237" s="275"/>
      <c r="P2237" s="275"/>
      <c r="Q2237" s="275"/>
      <c r="R2237" s="275"/>
      <c r="S2237" s="275"/>
      <c r="T2237" s="276"/>
      <c r="U2237" s="16"/>
      <c r="V2237" s="16"/>
      <c r="W2237" s="16"/>
      <c r="X2237" s="16"/>
      <c r="Y2237" s="16"/>
      <c r="Z2237" s="16"/>
      <c r="AA2237" s="16"/>
      <c r="AB2237" s="16"/>
      <c r="AC2237" s="16"/>
      <c r="AD2237" s="16"/>
      <c r="AE2237" s="16"/>
      <c r="AT2237" s="277" t="s">
        <v>301</v>
      </c>
      <c r="AU2237" s="277" t="s">
        <v>120</v>
      </c>
      <c r="AV2237" s="16" t="s">
        <v>317</v>
      </c>
      <c r="AW2237" s="16" t="s">
        <v>32</v>
      </c>
      <c r="AX2237" s="16" t="s">
        <v>77</v>
      </c>
      <c r="AY2237" s="277" t="s">
        <v>292</v>
      </c>
    </row>
    <row r="2238" s="15" customFormat="1">
      <c r="A2238" s="15"/>
      <c r="B2238" s="256"/>
      <c r="C2238" s="257"/>
      <c r="D2238" s="236" t="s">
        <v>301</v>
      </c>
      <c r="E2238" s="258" t="s">
        <v>1</v>
      </c>
      <c r="F2238" s="259" t="s">
        <v>304</v>
      </c>
      <c r="G2238" s="257"/>
      <c r="H2238" s="260">
        <v>259.44499999999999</v>
      </c>
      <c r="I2238" s="261"/>
      <c r="J2238" s="257"/>
      <c r="K2238" s="257"/>
      <c r="L2238" s="262"/>
      <c r="M2238" s="263"/>
      <c r="N2238" s="264"/>
      <c r="O2238" s="264"/>
      <c r="P2238" s="264"/>
      <c r="Q2238" s="264"/>
      <c r="R2238" s="264"/>
      <c r="S2238" s="264"/>
      <c r="T2238" s="265"/>
      <c r="U2238" s="15"/>
      <c r="V2238" s="15"/>
      <c r="W2238" s="15"/>
      <c r="X2238" s="15"/>
      <c r="Y2238" s="15"/>
      <c r="Z2238" s="15"/>
      <c r="AA2238" s="15"/>
      <c r="AB2238" s="15"/>
      <c r="AC2238" s="15"/>
      <c r="AD2238" s="15"/>
      <c r="AE2238" s="15"/>
      <c r="AT2238" s="266" t="s">
        <v>301</v>
      </c>
      <c r="AU2238" s="266" t="s">
        <v>120</v>
      </c>
      <c r="AV2238" s="15" t="s">
        <v>299</v>
      </c>
      <c r="AW2238" s="15" t="s">
        <v>32</v>
      </c>
      <c r="AX2238" s="15" t="s">
        <v>85</v>
      </c>
      <c r="AY2238" s="266" t="s">
        <v>292</v>
      </c>
    </row>
    <row r="2239" s="2" customFormat="1" ht="24.15" customHeight="1">
      <c r="A2239" s="39"/>
      <c r="B2239" s="40"/>
      <c r="C2239" s="221" t="s">
        <v>2564</v>
      </c>
      <c r="D2239" s="221" t="s">
        <v>294</v>
      </c>
      <c r="E2239" s="222" t="s">
        <v>2565</v>
      </c>
      <c r="F2239" s="223" t="s">
        <v>2566</v>
      </c>
      <c r="G2239" s="224" t="s">
        <v>297</v>
      </c>
      <c r="H2239" s="225">
        <v>1002.46</v>
      </c>
      <c r="I2239" s="226"/>
      <c r="J2239" s="227">
        <f>ROUND(I2239*H2239,2)</f>
        <v>0</v>
      </c>
      <c r="K2239" s="223" t="s">
        <v>298</v>
      </c>
      <c r="L2239" s="45"/>
      <c r="M2239" s="228" t="s">
        <v>1</v>
      </c>
      <c r="N2239" s="229" t="s">
        <v>43</v>
      </c>
      <c r="O2239" s="92"/>
      <c r="P2239" s="230">
        <f>O2239*H2239</f>
        <v>0</v>
      </c>
      <c r="Q2239" s="230">
        <v>0.0074999999999999997</v>
      </c>
      <c r="R2239" s="230">
        <f>Q2239*H2239</f>
        <v>7.5184499999999996</v>
      </c>
      <c r="S2239" s="230">
        <v>0</v>
      </c>
      <c r="T2239" s="231">
        <f>S2239*H2239</f>
        <v>0</v>
      </c>
      <c r="U2239" s="39"/>
      <c r="V2239" s="39"/>
      <c r="W2239" s="39"/>
      <c r="X2239" s="39"/>
      <c r="Y2239" s="39"/>
      <c r="Z2239" s="39"/>
      <c r="AA2239" s="39"/>
      <c r="AB2239" s="39"/>
      <c r="AC2239" s="39"/>
      <c r="AD2239" s="39"/>
      <c r="AE2239" s="39"/>
      <c r="AR2239" s="232" t="s">
        <v>438</v>
      </c>
      <c r="AT2239" s="232" t="s">
        <v>294</v>
      </c>
      <c r="AU2239" s="232" t="s">
        <v>120</v>
      </c>
      <c r="AY2239" s="18" t="s">
        <v>292</v>
      </c>
      <c r="BE2239" s="233">
        <f>IF(N2239="základní",J2239,0)</f>
        <v>0</v>
      </c>
      <c r="BF2239" s="233">
        <f>IF(N2239="snížená",J2239,0)</f>
        <v>0</v>
      </c>
      <c r="BG2239" s="233">
        <f>IF(N2239="zákl. přenesená",J2239,0)</f>
        <v>0</v>
      </c>
      <c r="BH2239" s="233">
        <f>IF(N2239="sníž. přenesená",J2239,0)</f>
        <v>0</v>
      </c>
      <c r="BI2239" s="233">
        <f>IF(N2239="nulová",J2239,0)</f>
        <v>0</v>
      </c>
      <c r="BJ2239" s="18" t="s">
        <v>120</v>
      </c>
      <c r="BK2239" s="233">
        <f>ROUND(I2239*H2239,2)</f>
        <v>0</v>
      </c>
      <c r="BL2239" s="18" t="s">
        <v>438</v>
      </c>
      <c r="BM2239" s="232" t="s">
        <v>2567</v>
      </c>
    </row>
    <row r="2240" s="13" customFormat="1">
      <c r="A2240" s="13"/>
      <c r="B2240" s="234"/>
      <c r="C2240" s="235"/>
      <c r="D2240" s="236" t="s">
        <v>301</v>
      </c>
      <c r="E2240" s="237" t="s">
        <v>1</v>
      </c>
      <c r="F2240" s="238" t="s">
        <v>2568</v>
      </c>
      <c r="G2240" s="235"/>
      <c r="H2240" s="237" t="s">
        <v>1</v>
      </c>
      <c r="I2240" s="239"/>
      <c r="J2240" s="235"/>
      <c r="K2240" s="235"/>
      <c r="L2240" s="240"/>
      <c r="M2240" s="241"/>
      <c r="N2240" s="242"/>
      <c r="O2240" s="242"/>
      <c r="P2240" s="242"/>
      <c r="Q2240" s="242"/>
      <c r="R2240" s="242"/>
      <c r="S2240" s="242"/>
      <c r="T2240" s="243"/>
      <c r="U2240" s="13"/>
      <c r="V2240" s="13"/>
      <c r="W2240" s="13"/>
      <c r="X2240" s="13"/>
      <c r="Y2240" s="13"/>
      <c r="Z2240" s="13"/>
      <c r="AA2240" s="13"/>
      <c r="AB2240" s="13"/>
      <c r="AC2240" s="13"/>
      <c r="AD2240" s="13"/>
      <c r="AE2240" s="13"/>
      <c r="AT2240" s="244" t="s">
        <v>301</v>
      </c>
      <c r="AU2240" s="244" t="s">
        <v>120</v>
      </c>
      <c r="AV2240" s="13" t="s">
        <v>85</v>
      </c>
      <c r="AW2240" s="13" t="s">
        <v>32</v>
      </c>
      <c r="AX2240" s="13" t="s">
        <v>77</v>
      </c>
      <c r="AY2240" s="244" t="s">
        <v>292</v>
      </c>
    </row>
    <row r="2241" s="13" customFormat="1">
      <c r="A2241" s="13"/>
      <c r="B2241" s="234"/>
      <c r="C2241" s="235"/>
      <c r="D2241" s="236" t="s">
        <v>301</v>
      </c>
      <c r="E2241" s="237" t="s">
        <v>1</v>
      </c>
      <c r="F2241" s="238" t="s">
        <v>536</v>
      </c>
      <c r="G2241" s="235"/>
      <c r="H2241" s="237" t="s">
        <v>1</v>
      </c>
      <c r="I2241" s="239"/>
      <c r="J2241" s="235"/>
      <c r="K2241" s="235"/>
      <c r="L2241" s="240"/>
      <c r="M2241" s="241"/>
      <c r="N2241" s="242"/>
      <c r="O2241" s="242"/>
      <c r="P2241" s="242"/>
      <c r="Q2241" s="242"/>
      <c r="R2241" s="242"/>
      <c r="S2241" s="242"/>
      <c r="T2241" s="243"/>
      <c r="U2241" s="13"/>
      <c r="V2241" s="13"/>
      <c r="W2241" s="13"/>
      <c r="X2241" s="13"/>
      <c r="Y2241" s="13"/>
      <c r="Z2241" s="13"/>
      <c r="AA2241" s="13"/>
      <c r="AB2241" s="13"/>
      <c r="AC2241" s="13"/>
      <c r="AD2241" s="13"/>
      <c r="AE2241" s="13"/>
      <c r="AT2241" s="244" t="s">
        <v>301</v>
      </c>
      <c r="AU2241" s="244" t="s">
        <v>120</v>
      </c>
      <c r="AV2241" s="13" t="s">
        <v>85</v>
      </c>
      <c r="AW2241" s="13" t="s">
        <v>32</v>
      </c>
      <c r="AX2241" s="13" t="s">
        <v>77</v>
      </c>
      <c r="AY2241" s="244" t="s">
        <v>292</v>
      </c>
    </row>
    <row r="2242" s="14" customFormat="1">
      <c r="A2242" s="14"/>
      <c r="B2242" s="245"/>
      <c r="C2242" s="246"/>
      <c r="D2242" s="236" t="s">
        <v>301</v>
      </c>
      <c r="E2242" s="247" t="s">
        <v>1</v>
      </c>
      <c r="F2242" s="248" t="s">
        <v>2569</v>
      </c>
      <c r="G2242" s="246"/>
      <c r="H2242" s="249">
        <v>8.9399999999999995</v>
      </c>
      <c r="I2242" s="250"/>
      <c r="J2242" s="246"/>
      <c r="K2242" s="246"/>
      <c r="L2242" s="251"/>
      <c r="M2242" s="252"/>
      <c r="N2242" s="253"/>
      <c r="O2242" s="253"/>
      <c r="P2242" s="253"/>
      <c r="Q2242" s="253"/>
      <c r="R2242" s="253"/>
      <c r="S2242" s="253"/>
      <c r="T2242" s="254"/>
      <c r="U2242" s="14"/>
      <c r="V2242" s="14"/>
      <c r="W2242" s="14"/>
      <c r="X2242" s="14"/>
      <c r="Y2242" s="14"/>
      <c r="Z2242" s="14"/>
      <c r="AA2242" s="14"/>
      <c r="AB2242" s="14"/>
      <c r="AC2242" s="14"/>
      <c r="AD2242" s="14"/>
      <c r="AE2242" s="14"/>
      <c r="AT2242" s="255" t="s">
        <v>301</v>
      </c>
      <c r="AU2242" s="255" t="s">
        <v>120</v>
      </c>
      <c r="AV2242" s="14" t="s">
        <v>120</v>
      </c>
      <c r="AW2242" s="14" t="s">
        <v>32</v>
      </c>
      <c r="AX2242" s="14" t="s">
        <v>77</v>
      </c>
      <c r="AY2242" s="255" t="s">
        <v>292</v>
      </c>
    </row>
    <row r="2243" s="14" customFormat="1">
      <c r="A2243" s="14"/>
      <c r="B2243" s="245"/>
      <c r="C2243" s="246"/>
      <c r="D2243" s="236" t="s">
        <v>301</v>
      </c>
      <c r="E2243" s="247" t="s">
        <v>1</v>
      </c>
      <c r="F2243" s="248" t="s">
        <v>2570</v>
      </c>
      <c r="G2243" s="246"/>
      <c r="H2243" s="249">
        <v>7.0599999999999996</v>
      </c>
      <c r="I2243" s="250"/>
      <c r="J2243" s="246"/>
      <c r="K2243" s="246"/>
      <c r="L2243" s="251"/>
      <c r="M2243" s="252"/>
      <c r="N2243" s="253"/>
      <c r="O2243" s="253"/>
      <c r="P2243" s="253"/>
      <c r="Q2243" s="253"/>
      <c r="R2243" s="253"/>
      <c r="S2243" s="253"/>
      <c r="T2243" s="254"/>
      <c r="U2243" s="14"/>
      <c r="V2243" s="14"/>
      <c r="W2243" s="14"/>
      <c r="X2243" s="14"/>
      <c r="Y2243" s="14"/>
      <c r="Z2243" s="14"/>
      <c r="AA2243" s="14"/>
      <c r="AB2243" s="14"/>
      <c r="AC2243" s="14"/>
      <c r="AD2243" s="14"/>
      <c r="AE2243" s="14"/>
      <c r="AT2243" s="255" t="s">
        <v>301</v>
      </c>
      <c r="AU2243" s="255" t="s">
        <v>120</v>
      </c>
      <c r="AV2243" s="14" t="s">
        <v>120</v>
      </c>
      <c r="AW2243" s="14" t="s">
        <v>32</v>
      </c>
      <c r="AX2243" s="14" t="s">
        <v>77</v>
      </c>
      <c r="AY2243" s="255" t="s">
        <v>292</v>
      </c>
    </row>
    <row r="2244" s="14" customFormat="1">
      <c r="A2244" s="14"/>
      <c r="B2244" s="245"/>
      <c r="C2244" s="246"/>
      <c r="D2244" s="236" t="s">
        <v>301</v>
      </c>
      <c r="E2244" s="247" t="s">
        <v>1</v>
      </c>
      <c r="F2244" s="248" t="s">
        <v>1977</v>
      </c>
      <c r="G2244" s="246"/>
      <c r="H2244" s="249">
        <v>10.77</v>
      </c>
      <c r="I2244" s="250"/>
      <c r="J2244" s="246"/>
      <c r="K2244" s="246"/>
      <c r="L2244" s="251"/>
      <c r="M2244" s="252"/>
      <c r="N2244" s="253"/>
      <c r="O2244" s="253"/>
      <c r="P2244" s="253"/>
      <c r="Q2244" s="253"/>
      <c r="R2244" s="253"/>
      <c r="S2244" s="253"/>
      <c r="T2244" s="254"/>
      <c r="U2244" s="14"/>
      <c r="V2244" s="14"/>
      <c r="W2244" s="14"/>
      <c r="X2244" s="14"/>
      <c r="Y2244" s="14"/>
      <c r="Z2244" s="14"/>
      <c r="AA2244" s="14"/>
      <c r="AB2244" s="14"/>
      <c r="AC2244" s="14"/>
      <c r="AD2244" s="14"/>
      <c r="AE2244" s="14"/>
      <c r="AT2244" s="255" t="s">
        <v>301</v>
      </c>
      <c r="AU2244" s="255" t="s">
        <v>120</v>
      </c>
      <c r="AV2244" s="14" t="s">
        <v>120</v>
      </c>
      <c r="AW2244" s="14" t="s">
        <v>32</v>
      </c>
      <c r="AX2244" s="14" t="s">
        <v>77</v>
      </c>
      <c r="AY2244" s="255" t="s">
        <v>292</v>
      </c>
    </row>
    <row r="2245" s="14" customFormat="1">
      <c r="A2245" s="14"/>
      <c r="B2245" s="245"/>
      <c r="C2245" s="246"/>
      <c r="D2245" s="236" t="s">
        <v>301</v>
      </c>
      <c r="E2245" s="247" t="s">
        <v>1</v>
      </c>
      <c r="F2245" s="248" t="s">
        <v>2571</v>
      </c>
      <c r="G2245" s="246"/>
      <c r="H2245" s="249">
        <v>14.98</v>
      </c>
      <c r="I2245" s="250"/>
      <c r="J2245" s="246"/>
      <c r="K2245" s="246"/>
      <c r="L2245" s="251"/>
      <c r="M2245" s="252"/>
      <c r="N2245" s="253"/>
      <c r="O2245" s="253"/>
      <c r="P2245" s="253"/>
      <c r="Q2245" s="253"/>
      <c r="R2245" s="253"/>
      <c r="S2245" s="253"/>
      <c r="T2245" s="254"/>
      <c r="U2245" s="14"/>
      <c r="V2245" s="14"/>
      <c r="W2245" s="14"/>
      <c r="X2245" s="14"/>
      <c r="Y2245" s="14"/>
      <c r="Z2245" s="14"/>
      <c r="AA2245" s="14"/>
      <c r="AB2245" s="14"/>
      <c r="AC2245" s="14"/>
      <c r="AD2245" s="14"/>
      <c r="AE2245" s="14"/>
      <c r="AT2245" s="255" t="s">
        <v>301</v>
      </c>
      <c r="AU2245" s="255" t="s">
        <v>120</v>
      </c>
      <c r="AV2245" s="14" t="s">
        <v>120</v>
      </c>
      <c r="AW2245" s="14" t="s">
        <v>32</v>
      </c>
      <c r="AX2245" s="14" t="s">
        <v>77</v>
      </c>
      <c r="AY2245" s="255" t="s">
        <v>292</v>
      </c>
    </row>
    <row r="2246" s="14" customFormat="1">
      <c r="A2246" s="14"/>
      <c r="B2246" s="245"/>
      <c r="C2246" s="246"/>
      <c r="D2246" s="236" t="s">
        <v>301</v>
      </c>
      <c r="E2246" s="247" t="s">
        <v>1</v>
      </c>
      <c r="F2246" s="248" t="s">
        <v>1987</v>
      </c>
      <c r="G2246" s="246"/>
      <c r="H2246" s="249">
        <v>3.7799999999999998</v>
      </c>
      <c r="I2246" s="250"/>
      <c r="J2246" s="246"/>
      <c r="K2246" s="246"/>
      <c r="L2246" s="251"/>
      <c r="M2246" s="252"/>
      <c r="N2246" s="253"/>
      <c r="O2246" s="253"/>
      <c r="P2246" s="253"/>
      <c r="Q2246" s="253"/>
      <c r="R2246" s="253"/>
      <c r="S2246" s="253"/>
      <c r="T2246" s="25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T2246" s="255" t="s">
        <v>301</v>
      </c>
      <c r="AU2246" s="255" t="s">
        <v>120</v>
      </c>
      <c r="AV2246" s="14" t="s">
        <v>120</v>
      </c>
      <c r="AW2246" s="14" t="s">
        <v>32</v>
      </c>
      <c r="AX2246" s="14" t="s">
        <v>77</v>
      </c>
      <c r="AY2246" s="255" t="s">
        <v>292</v>
      </c>
    </row>
    <row r="2247" s="14" customFormat="1">
      <c r="A2247" s="14"/>
      <c r="B2247" s="245"/>
      <c r="C2247" s="246"/>
      <c r="D2247" s="236" t="s">
        <v>301</v>
      </c>
      <c r="E2247" s="247" t="s">
        <v>1</v>
      </c>
      <c r="F2247" s="248" t="s">
        <v>1990</v>
      </c>
      <c r="G2247" s="246"/>
      <c r="H2247" s="249">
        <v>3.6200000000000001</v>
      </c>
      <c r="I2247" s="250"/>
      <c r="J2247" s="246"/>
      <c r="K2247" s="246"/>
      <c r="L2247" s="251"/>
      <c r="M2247" s="252"/>
      <c r="N2247" s="253"/>
      <c r="O2247" s="253"/>
      <c r="P2247" s="253"/>
      <c r="Q2247" s="253"/>
      <c r="R2247" s="253"/>
      <c r="S2247" s="253"/>
      <c r="T2247" s="25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T2247" s="255" t="s">
        <v>301</v>
      </c>
      <c r="AU2247" s="255" t="s">
        <v>120</v>
      </c>
      <c r="AV2247" s="14" t="s">
        <v>120</v>
      </c>
      <c r="AW2247" s="14" t="s">
        <v>32</v>
      </c>
      <c r="AX2247" s="14" t="s">
        <v>77</v>
      </c>
      <c r="AY2247" s="255" t="s">
        <v>292</v>
      </c>
    </row>
    <row r="2248" s="14" customFormat="1">
      <c r="A2248" s="14"/>
      <c r="B2248" s="245"/>
      <c r="C2248" s="246"/>
      <c r="D2248" s="236" t="s">
        <v>301</v>
      </c>
      <c r="E2248" s="247" t="s">
        <v>1</v>
      </c>
      <c r="F2248" s="248" t="s">
        <v>1992</v>
      </c>
      <c r="G2248" s="246"/>
      <c r="H2248" s="249">
        <v>8.6899999999999995</v>
      </c>
      <c r="I2248" s="250"/>
      <c r="J2248" s="246"/>
      <c r="K2248" s="246"/>
      <c r="L2248" s="251"/>
      <c r="M2248" s="252"/>
      <c r="N2248" s="253"/>
      <c r="O2248" s="253"/>
      <c r="P2248" s="253"/>
      <c r="Q2248" s="253"/>
      <c r="R2248" s="253"/>
      <c r="S2248" s="253"/>
      <c r="T2248" s="254"/>
      <c r="U2248" s="14"/>
      <c r="V2248" s="14"/>
      <c r="W2248" s="14"/>
      <c r="X2248" s="14"/>
      <c r="Y2248" s="14"/>
      <c r="Z2248" s="14"/>
      <c r="AA2248" s="14"/>
      <c r="AB2248" s="14"/>
      <c r="AC2248" s="14"/>
      <c r="AD2248" s="14"/>
      <c r="AE2248" s="14"/>
      <c r="AT2248" s="255" t="s">
        <v>301</v>
      </c>
      <c r="AU2248" s="255" t="s">
        <v>120</v>
      </c>
      <c r="AV2248" s="14" t="s">
        <v>120</v>
      </c>
      <c r="AW2248" s="14" t="s">
        <v>32</v>
      </c>
      <c r="AX2248" s="14" t="s">
        <v>77</v>
      </c>
      <c r="AY2248" s="255" t="s">
        <v>292</v>
      </c>
    </row>
    <row r="2249" s="14" customFormat="1">
      <c r="A2249" s="14"/>
      <c r="B2249" s="245"/>
      <c r="C2249" s="246"/>
      <c r="D2249" s="236" t="s">
        <v>301</v>
      </c>
      <c r="E2249" s="247" t="s">
        <v>1</v>
      </c>
      <c r="F2249" s="248" t="s">
        <v>1993</v>
      </c>
      <c r="G2249" s="246"/>
      <c r="H2249" s="249">
        <v>3.6200000000000001</v>
      </c>
      <c r="I2249" s="250"/>
      <c r="J2249" s="246"/>
      <c r="K2249" s="246"/>
      <c r="L2249" s="251"/>
      <c r="M2249" s="252"/>
      <c r="N2249" s="253"/>
      <c r="O2249" s="253"/>
      <c r="P2249" s="253"/>
      <c r="Q2249" s="253"/>
      <c r="R2249" s="253"/>
      <c r="S2249" s="253"/>
      <c r="T2249" s="254"/>
      <c r="U2249" s="14"/>
      <c r="V2249" s="14"/>
      <c r="W2249" s="14"/>
      <c r="X2249" s="14"/>
      <c r="Y2249" s="14"/>
      <c r="Z2249" s="14"/>
      <c r="AA2249" s="14"/>
      <c r="AB2249" s="14"/>
      <c r="AC2249" s="14"/>
      <c r="AD2249" s="14"/>
      <c r="AE2249" s="14"/>
      <c r="AT2249" s="255" t="s">
        <v>301</v>
      </c>
      <c r="AU2249" s="255" t="s">
        <v>120</v>
      </c>
      <c r="AV2249" s="14" t="s">
        <v>120</v>
      </c>
      <c r="AW2249" s="14" t="s">
        <v>32</v>
      </c>
      <c r="AX2249" s="14" t="s">
        <v>77</v>
      </c>
      <c r="AY2249" s="255" t="s">
        <v>292</v>
      </c>
    </row>
    <row r="2250" s="14" customFormat="1">
      <c r="A2250" s="14"/>
      <c r="B2250" s="245"/>
      <c r="C2250" s="246"/>
      <c r="D2250" s="236" t="s">
        <v>301</v>
      </c>
      <c r="E2250" s="247" t="s">
        <v>1</v>
      </c>
      <c r="F2250" s="248" t="s">
        <v>1995</v>
      </c>
      <c r="G2250" s="246"/>
      <c r="H2250" s="249">
        <v>8.6899999999999995</v>
      </c>
      <c r="I2250" s="250"/>
      <c r="J2250" s="246"/>
      <c r="K2250" s="246"/>
      <c r="L2250" s="251"/>
      <c r="M2250" s="252"/>
      <c r="N2250" s="253"/>
      <c r="O2250" s="253"/>
      <c r="P2250" s="253"/>
      <c r="Q2250" s="253"/>
      <c r="R2250" s="253"/>
      <c r="S2250" s="253"/>
      <c r="T2250" s="254"/>
      <c r="U2250" s="14"/>
      <c r="V2250" s="14"/>
      <c r="W2250" s="14"/>
      <c r="X2250" s="14"/>
      <c r="Y2250" s="14"/>
      <c r="Z2250" s="14"/>
      <c r="AA2250" s="14"/>
      <c r="AB2250" s="14"/>
      <c r="AC2250" s="14"/>
      <c r="AD2250" s="14"/>
      <c r="AE2250" s="14"/>
      <c r="AT2250" s="255" t="s">
        <v>301</v>
      </c>
      <c r="AU2250" s="255" t="s">
        <v>120</v>
      </c>
      <c r="AV2250" s="14" t="s">
        <v>120</v>
      </c>
      <c r="AW2250" s="14" t="s">
        <v>32</v>
      </c>
      <c r="AX2250" s="14" t="s">
        <v>77</v>
      </c>
      <c r="AY2250" s="255" t="s">
        <v>292</v>
      </c>
    </row>
    <row r="2251" s="13" customFormat="1">
      <c r="A2251" s="13"/>
      <c r="B2251" s="234"/>
      <c r="C2251" s="235"/>
      <c r="D2251" s="236" t="s">
        <v>301</v>
      </c>
      <c r="E2251" s="237" t="s">
        <v>1</v>
      </c>
      <c r="F2251" s="238" t="s">
        <v>540</v>
      </c>
      <c r="G2251" s="235"/>
      <c r="H2251" s="237" t="s">
        <v>1</v>
      </c>
      <c r="I2251" s="239"/>
      <c r="J2251" s="235"/>
      <c r="K2251" s="235"/>
      <c r="L2251" s="240"/>
      <c r="M2251" s="241"/>
      <c r="N2251" s="242"/>
      <c r="O2251" s="242"/>
      <c r="P2251" s="242"/>
      <c r="Q2251" s="242"/>
      <c r="R2251" s="242"/>
      <c r="S2251" s="242"/>
      <c r="T2251" s="243"/>
      <c r="U2251" s="13"/>
      <c r="V2251" s="13"/>
      <c r="W2251" s="13"/>
      <c r="X2251" s="13"/>
      <c r="Y2251" s="13"/>
      <c r="Z2251" s="13"/>
      <c r="AA2251" s="13"/>
      <c r="AB2251" s="13"/>
      <c r="AC2251" s="13"/>
      <c r="AD2251" s="13"/>
      <c r="AE2251" s="13"/>
      <c r="AT2251" s="244" t="s">
        <v>301</v>
      </c>
      <c r="AU2251" s="244" t="s">
        <v>120</v>
      </c>
      <c r="AV2251" s="13" t="s">
        <v>85</v>
      </c>
      <c r="AW2251" s="13" t="s">
        <v>32</v>
      </c>
      <c r="AX2251" s="13" t="s">
        <v>77</v>
      </c>
      <c r="AY2251" s="244" t="s">
        <v>292</v>
      </c>
    </row>
    <row r="2252" s="14" customFormat="1">
      <c r="A2252" s="14"/>
      <c r="B2252" s="245"/>
      <c r="C2252" s="246"/>
      <c r="D2252" s="236" t="s">
        <v>301</v>
      </c>
      <c r="E2252" s="247" t="s">
        <v>1</v>
      </c>
      <c r="F2252" s="248" t="s">
        <v>2572</v>
      </c>
      <c r="G2252" s="246"/>
      <c r="H2252" s="249">
        <v>8.9399999999999995</v>
      </c>
      <c r="I2252" s="250"/>
      <c r="J2252" s="246"/>
      <c r="K2252" s="246"/>
      <c r="L2252" s="251"/>
      <c r="M2252" s="252"/>
      <c r="N2252" s="253"/>
      <c r="O2252" s="253"/>
      <c r="P2252" s="253"/>
      <c r="Q2252" s="253"/>
      <c r="R2252" s="253"/>
      <c r="S2252" s="253"/>
      <c r="T2252" s="254"/>
      <c r="U2252" s="14"/>
      <c r="V2252" s="14"/>
      <c r="W2252" s="14"/>
      <c r="X2252" s="14"/>
      <c r="Y2252" s="14"/>
      <c r="Z2252" s="14"/>
      <c r="AA2252" s="14"/>
      <c r="AB2252" s="14"/>
      <c r="AC2252" s="14"/>
      <c r="AD2252" s="14"/>
      <c r="AE2252" s="14"/>
      <c r="AT2252" s="255" t="s">
        <v>301</v>
      </c>
      <c r="AU2252" s="255" t="s">
        <v>120</v>
      </c>
      <c r="AV2252" s="14" t="s">
        <v>120</v>
      </c>
      <c r="AW2252" s="14" t="s">
        <v>32</v>
      </c>
      <c r="AX2252" s="14" t="s">
        <v>77</v>
      </c>
      <c r="AY2252" s="255" t="s">
        <v>292</v>
      </c>
    </row>
    <row r="2253" s="14" customFormat="1">
      <c r="A2253" s="14"/>
      <c r="B2253" s="245"/>
      <c r="C2253" s="246"/>
      <c r="D2253" s="236" t="s">
        <v>301</v>
      </c>
      <c r="E2253" s="247" t="s">
        <v>1</v>
      </c>
      <c r="F2253" s="248" t="s">
        <v>2573</v>
      </c>
      <c r="G2253" s="246"/>
      <c r="H2253" s="249">
        <v>6.9800000000000004</v>
      </c>
      <c r="I2253" s="250"/>
      <c r="J2253" s="246"/>
      <c r="K2253" s="246"/>
      <c r="L2253" s="251"/>
      <c r="M2253" s="252"/>
      <c r="N2253" s="253"/>
      <c r="O2253" s="253"/>
      <c r="P2253" s="253"/>
      <c r="Q2253" s="253"/>
      <c r="R2253" s="253"/>
      <c r="S2253" s="253"/>
      <c r="T2253" s="254"/>
      <c r="U2253" s="14"/>
      <c r="V2253" s="14"/>
      <c r="W2253" s="14"/>
      <c r="X2253" s="14"/>
      <c r="Y2253" s="14"/>
      <c r="Z2253" s="14"/>
      <c r="AA2253" s="14"/>
      <c r="AB2253" s="14"/>
      <c r="AC2253" s="14"/>
      <c r="AD2253" s="14"/>
      <c r="AE2253" s="14"/>
      <c r="AT2253" s="255" t="s">
        <v>301</v>
      </c>
      <c r="AU2253" s="255" t="s">
        <v>120</v>
      </c>
      <c r="AV2253" s="14" t="s">
        <v>120</v>
      </c>
      <c r="AW2253" s="14" t="s">
        <v>32</v>
      </c>
      <c r="AX2253" s="14" t="s">
        <v>77</v>
      </c>
      <c r="AY2253" s="255" t="s">
        <v>292</v>
      </c>
    </row>
    <row r="2254" s="14" customFormat="1">
      <c r="A2254" s="14"/>
      <c r="B2254" s="245"/>
      <c r="C2254" s="246"/>
      <c r="D2254" s="236" t="s">
        <v>301</v>
      </c>
      <c r="E2254" s="247" t="s">
        <v>1</v>
      </c>
      <c r="F2254" s="248" t="s">
        <v>2001</v>
      </c>
      <c r="G2254" s="246"/>
      <c r="H2254" s="249">
        <v>10.82</v>
      </c>
      <c r="I2254" s="250"/>
      <c r="J2254" s="246"/>
      <c r="K2254" s="246"/>
      <c r="L2254" s="251"/>
      <c r="M2254" s="252"/>
      <c r="N2254" s="253"/>
      <c r="O2254" s="253"/>
      <c r="P2254" s="253"/>
      <c r="Q2254" s="253"/>
      <c r="R2254" s="253"/>
      <c r="S2254" s="253"/>
      <c r="T2254" s="254"/>
      <c r="U2254" s="14"/>
      <c r="V2254" s="14"/>
      <c r="W2254" s="14"/>
      <c r="X2254" s="14"/>
      <c r="Y2254" s="14"/>
      <c r="Z2254" s="14"/>
      <c r="AA2254" s="14"/>
      <c r="AB2254" s="14"/>
      <c r="AC2254" s="14"/>
      <c r="AD2254" s="14"/>
      <c r="AE2254" s="14"/>
      <c r="AT2254" s="255" t="s">
        <v>301</v>
      </c>
      <c r="AU2254" s="255" t="s">
        <v>120</v>
      </c>
      <c r="AV2254" s="14" t="s">
        <v>120</v>
      </c>
      <c r="AW2254" s="14" t="s">
        <v>32</v>
      </c>
      <c r="AX2254" s="14" t="s">
        <v>77</v>
      </c>
      <c r="AY2254" s="255" t="s">
        <v>292</v>
      </c>
    </row>
    <row r="2255" s="14" customFormat="1">
      <c r="A2255" s="14"/>
      <c r="B2255" s="245"/>
      <c r="C2255" s="246"/>
      <c r="D2255" s="236" t="s">
        <v>301</v>
      </c>
      <c r="E2255" s="247" t="s">
        <v>1</v>
      </c>
      <c r="F2255" s="248" t="s">
        <v>2574</v>
      </c>
      <c r="G2255" s="246"/>
      <c r="H2255" s="249">
        <v>14.94</v>
      </c>
      <c r="I2255" s="250"/>
      <c r="J2255" s="246"/>
      <c r="K2255" s="246"/>
      <c r="L2255" s="251"/>
      <c r="M2255" s="252"/>
      <c r="N2255" s="253"/>
      <c r="O2255" s="253"/>
      <c r="P2255" s="253"/>
      <c r="Q2255" s="253"/>
      <c r="R2255" s="253"/>
      <c r="S2255" s="253"/>
      <c r="T2255" s="254"/>
      <c r="U2255" s="14"/>
      <c r="V2255" s="14"/>
      <c r="W2255" s="14"/>
      <c r="X2255" s="14"/>
      <c r="Y2255" s="14"/>
      <c r="Z2255" s="14"/>
      <c r="AA2255" s="14"/>
      <c r="AB2255" s="14"/>
      <c r="AC2255" s="14"/>
      <c r="AD2255" s="14"/>
      <c r="AE2255" s="14"/>
      <c r="AT2255" s="255" t="s">
        <v>301</v>
      </c>
      <c r="AU2255" s="255" t="s">
        <v>120</v>
      </c>
      <c r="AV2255" s="14" t="s">
        <v>120</v>
      </c>
      <c r="AW2255" s="14" t="s">
        <v>32</v>
      </c>
      <c r="AX2255" s="14" t="s">
        <v>77</v>
      </c>
      <c r="AY2255" s="255" t="s">
        <v>292</v>
      </c>
    </row>
    <row r="2256" s="14" customFormat="1">
      <c r="A2256" s="14"/>
      <c r="B2256" s="245"/>
      <c r="C2256" s="246"/>
      <c r="D2256" s="236" t="s">
        <v>301</v>
      </c>
      <c r="E2256" s="247" t="s">
        <v>1</v>
      </c>
      <c r="F2256" s="248" t="s">
        <v>2013</v>
      </c>
      <c r="G2256" s="246"/>
      <c r="H2256" s="249">
        <v>14.390000000000001</v>
      </c>
      <c r="I2256" s="250"/>
      <c r="J2256" s="246"/>
      <c r="K2256" s="246"/>
      <c r="L2256" s="251"/>
      <c r="M2256" s="252"/>
      <c r="N2256" s="253"/>
      <c r="O2256" s="253"/>
      <c r="P2256" s="253"/>
      <c r="Q2256" s="253"/>
      <c r="R2256" s="253"/>
      <c r="S2256" s="253"/>
      <c r="T2256" s="254"/>
      <c r="U2256" s="14"/>
      <c r="V2256" s="14"/>
      <c r="W2256" s="14"/>
      <c r="X2256" s="14"/>
      <c r="Y2256" s="14"/>
      <c r="Z2256" s="14"/>
      <c r="AA2256" s="14"/>
      <c r="AB2256" s="14"/>
      <c r="AC2256" s="14"/>
      <c r="AD2256" s="14"/>
      <c r="AE2256" s="14"/>
      <c r="AT2256" s="255" t="s">
        <v>301</v>
      </c>
      <c r="AU2256" s="255" t="s">
        <v>120</v>
      </c>
      <c r="AV2256" s="14" t="s">
        <v>120</v>
      </c>
      <c r="AW2256" s="14" t="s">
        <v>32</v>
      </c>
      <c r="AX2256" s="14" t="s">
        <v>77</v>
      </c>
      <c r="AY2256" s="255" t="s">
        <v>292</v>
      </c>
    </row>
    <row r="2257" s="14" customFormat="1">
      <c r="A2257" s="14"/>
      <c r="B2257" s="245"/>
      <c r="C2257" s="246"/>
      <c r="D2257" s="236" t="s">
        <v>301</v>
      </c>
      <c r="E2257" s="247" t="s">
        <v>1</v>
      </c>
      <c r="F2257" s="248" t="s">
        <v>2014</v>
      </c>
      <c r="G2257" s="246"/>
      <c r="H2257" s="249">
        <v>4.1900000000000004</v>
      </c>
      <c r="I2257" s="250"/>
      <c r="J2257" s="246"/>
      <c r="K2257" s="246"/>
      <c r="L2257" s="251"/>
      <c r="M2257" s="252"/>
      <c r="N2257" s="253"/>
      <c r="O2257" s="253"/>
      <c r="P2257" s="253"/>
      <c r="Q2257" s="253"/>
      <c r="R2257" s="253"/>
      <c r="S2257" s="253"/>
      <c r="T2257" s="254"/>
      <c r="U2257" s="14"/>
      <c r="V2257" s="14"/>
      <c r="W2257" s="14"/>
      <c r="X2257" s="14"/>
      <c r="Y2257" s="14"/>
      <c r="Z2257" s="14"/>
      <c r="AA2257" s="14"/>
      <c r="AB2257" s="14"/>
      <c r="AC2257" s="14"/>
      <c r="AD2257" s="14"/>
      <c r="AE2257" s="14"/>
      <c r="AT2257" s="255" t="s">
        <v>301</v>
      </c>
      <c r="AU2257" s="255" t="s">
        <v>120</v>
      </c>
      <c r="AV2257" s="14" t="s">
        <v>120</v>
      </c>
      <c r="AW2257" s="14" t="s">
        <v>32</v>
      </c>
      <c r="AX2257" s="14" t="s">
        <v>77</v>
      </c>
      <c r="AY2257" s="255" t="s">
        <v>292</v>
      </c>
    </row>
    <row r="2258" s="14" customFormat="1">
      <c r="A2258" s="14"/>
      <c r="B2258" s="245"/>
      <c r="C2258" s="246"/>
      <c r="D2258" s="236" t="s">
        <v>301</v>
      </c>
      <c r="E2258" s="247" t="s">
        <v>1</v>
      </c>
      <c r="F2258" s="248" t="s">
        <v>2017</v>
      </c>
      <c r="G2258" s="246"/>
      <c r="H2258" s="249">
        <v>18.23</v>
      </c>
      <c r="I2258" s="250"/>
      <c r="J2258" s="246"/>
      <c r="K2258" s="246"/>
      <c r="L2258" s="251"/>
      <c r="M2258" s="252"/>
      <c r="N2258" s="253"/>
      <c r="O2258" s="253"/>
      <c r="P2258" s="253"/>
      <c r="Q2258" s="253"/>
      <c r="R2258" s="253"/>
      <c r="S2258" s="253"/>
      <c r="T2258" s="254"/>
      <c r="U2258" s="14"/>
      <c r="V2258" s="14"/>
      <c r="W2258" s="14"/>
      <c r="X2258" s="14"/>
      <c r="Y2258" s="14"/>
      <c r="Z2258" s="14"/>
      <c r="AA2258" s="14"/>
      <c r="AB2258" s="14"/>
      <c r="AC2258" s="14"/>
      <c r="AD2258" s="14"/>
      <c r="AE2258" s="14"/>
      <c r="AT2258" s="255" t="s">
        <v>301</v>
      </c>
      <c r="AU2258" s="255" t="s">
        <v>120</v>
      </c>
      <c r="AV2258" s="14" t="s">
        <v>120</v>
      </c>
      <c r="AW2258" s="14" t="s">
        <v>32</v>
      </c>
      <c r="AX2258" s="14" t="s">
        <v>77</v>
      </c>
      <c r="AY2258" s="255" t="s">
        <v>292</v>
      </c>
    </row>
    <row r="2259" s="13" customFormat="1">
      <c r="A2259" s="13"/>
      <c r="B2259" s="234"/>
      <c r="C2259" s="235"/>
      <c r="D2259" s="236" t="s">
        <v>301</v>
      </c>
      <c r="E2259" s="237" t="s">
        <v>1</v>
      </c>
      <c r="F2259" s="238" t="s">
        <v>544</v>
      </c>
      <c r="G2259" s="235"/>
      <c r="H2259" s="237" t="s">
        <v>1</v>
      </c>
      <c r="I2259" s="239"/>
      <c r="J2259" s="235"/>
      <c r="K2259" s="235"/>
      <c r="L2259" s="240"/>
      <c r="M2259" s="241"/>
      <c r="N2259" s="242"/>
      <c r="O2259" s="242"/>
      <c r="P2259" s="242"/>
      <c r="Q2259" s="242"/>
      <c r="R2259" s="242"/>
      <c r="S2259" s="242"/>
      <c r="T2259" s="243"/>
      <c r="U2259" s="13"/>
      <c r="V2259" s="13"/>
      <c r="W2259" s="13"/>
      <c r="X2259" s="13"/>
      <c r="Y2259" s="13"/>
      <c r="Z2259" s="13"/>
      <c r="AA2259" s="13"/>
      <c r="AB2259" s="13"/>
      <c r="AC2259" s="13"/>
      <c r="AD2259" s="13"/>
      <c r="AE2259" s="13"/>
      <c r="AT2259" s="244" t="s">
        <v>301</v>
      </c>
      <c r="AU2259" s="244" t="s">
        <v>120</v>
      </c>
      <c r="AV2259" s="13" t="s">
        <v>85</v>
      </c>
      <c r="AW2259" s="13" t="s">
        <v>32</v>
      </c>
      <c r="AX2259" s="13" t="s">
        <v>77</v>
      </c>
      <c r="AY2259" s="244" t="s">
        <v>292</v>
      </c>
    </row>
    <row r="2260" s="14" customFormat="1">
      <c r="A2260" s="14"/>
      <c r="B2260" s="245"/>
      <c r="C2260" s="246"/>
      <c r="D2260" s="236" t="s">
        <v>301</v>
      </c>
      <c r="E2260" s="247" t="s">
        <v>1</v>
      </c>
      <c r="F2260" s="248" t="s">
        <v>2020</v>
      </c>
      <c r="G2260" s="246"/>
      <c r="H2260" s="249">
        <v>9</v>
      </c>
      <c r="I2260" s="250"/>
      <c r="J2260" s="246"/>
      <c r="K2260" s="246"/>
      <c r="L2260" s="251"/>
      <c r="M2260" s="252"/>
      <c r="N2260" s="253"/>
      <c r="O2260" s="253"/>
      <c r="P2260" s="253"/>
      <c r="Q2260" s="253"/>
      <c r="R2260" s="253"/>
      <c r="S2260" s="253"/>
      <c r="T2260" s="254"/>
      <c r="U2260" s="14"/>
      <c r="V2260" s="14"/>
      <c r="W2260" s="14"/>
      <c r="X2260" s="14"/>
      <c r="Y2260" s="14"/>
      <c r="Z2260" s="14"/>
      <c r="AA2260" s="14"/>
      <c r="AB2260" s="14"/>
      <c r="AC2260" s="14"/>
      <c r="AD2260" s="14"/>
      <c r="AE2260" s="14"/>
      <c r="AT2260" s="255" t="s">
        <v>301</v>
      </c>
      <c r="AU2260" s="255" t="s">
        <v>120</v>
      </c>
      <c r="AV2260" s="14" t="s">
        <v>120</v>
      </c>
      <c r="AW2260" s="14" t="s">
        <v>32</v>
      </c>
      <c r="AX2260" s="14" t="s">
        <v>77</v>
      </c>
      <c r="AY2260" s="255" t="s">
        <v>292</v>
      </c>
    </row>
    <row r="2261" s="14" customFormat="1">
      <c r="A2261" s="14"/>
      <c r="B2261" s="245"/>
      <c r="C2261" s="246"/>
      <c r="D2261" s="236" t="s">
        <v>301</v>
      </c>
      <c r="E2261" s="247" t="s">
        <v>1</v>
      </c>
      <c r="F2261" s="248" t="s">
        <v>2575</v>
      </c>
      <c r="G2261" s="246"/>
      <c r="H2261" s="249">
        <v>7.0599999999999996</v>
      </c>
      <c r="I2261" s="250"/>
      <c r="J2261" s="246"/>
      <c r="K2261" s="246"/>
      <c r="L2261" s="251"/>
      <c r="M2261" s="252"/>
      <c r="N2261" s="253"/>
      <c r="O2261" s="253"/>
      <c r="P2261" s="253"/>
      <c r="Q2261" s="253"/>
      <c r="R2261" s="253"/>
      <c r="S2261" s="253"/>
      <c r="T2261" s="254"/>
      <c r="U2261" s="14"/>
      <c r="V2261" s="14"/>
      <c r="W2261" s="14"/>
      <c r="X2261" s="14"/>
      <c r="Y2261" s="14"/>
      <c r="Z2261" s="14"/>
      <c r="AA2261" s="14"/>
      <c r="AB2261" s="14"/>
      <c r="AC2261" s="14"/>
      <c r="AD2261" s="14"/>
      <c r="AE2261" s="14"/>
      <c r="AT2261" s="255" t="s">
        <v>301</v>
      </c>
      <c r="AU2261" s="255" t="s">
        <v>120</v>
      </c>
      <c r="AV2261" s="14" t="s">
        <v>120</v>
      </c>
      <c r="AW2261" s="14" t="s">
        <v>32</v>
      </c>
      <c r="AX2261" s="14" t="s">
        <v>77</v>
      </c>
      <c r="AY2261" s="255" t="s">
        <v>292</v>
      </c>
    </row>
    <row r="2262" s="14" customFormat="1">
      <c r="A2262" s="14"/>
      <c r="B2262" s="245"/>
      <c r="C2262" s="246"/>
      <c r="D2262" s="236" t="s">
        <v>301</v>
      </c>
      <c r="E2262" s="247" t="s">
        <v>1</v>
      </c>
      <c r="F2262" s="248" t="s">
        <v>2576</v>
      </c>
      <c r="G2262" s="246"/>
      <c r="H2262" s="249">
        <v>14.859999999999999</v>
      </c>
      <c r="I2262" s="250"/>
      <c r="J2262" s="246"/>
      <c r="K2262" s="246"/>
      <c r="L2262" s="251"/>
      <c r="M2262" s="252"/>
      <c r="N2262" s="253"/>
      <c r="O2262" s="253"/>
      <c r="P2262" s="253"/>
      <c r="Q2262" s="253"/>
      <c r="R2262" s="253"/>
      <c r="S2262" s="253"/>
      <c r="T2262" s="254"/>
      <c r="U2262" s="14"/>
      <c r="V2262" s="14"/>
      <c r="W2262" s="14"/>
      <c r="X2262" s="14"/>
      <c r="Y2262" s="14"/>
      <c r="Z2262" s="14"/>
      <c r="AA2262" s="14"/>
      <c r="AB2262" s="14"/>
      <c r="AC2262" s="14"/>
      <c r="AD2262" s="14"/>
      <c r="AE2262" s="14"/>
      <c r="AT2262" s="255" t="s">
        <v>301</v>
      </c>
      <c r="AU2262" s="255" t="s">
        <v>120</v>
      </c>
      <c r="AV2262" s="14" t="s">
        <v>120</v>
      </c>
      <c r="AW2262" s="14" t="s">
        <v>32</v>
      </c>
      <c r="AX2262" s="14" t="s">
        <v>77</v>
      </c>
      <c r="AY2262" s="255" t="s">
        <v>292</v>
      </c>
    </row>
    <row r="2263" s="14" customFormat="1">
      <c r="A2263" s="14"/>
      <c r="B2263" s="245"/>
      <c r="C2263" s="246"/>
      <c r="D2263" s="236" t="s">
        <v>301</v>
      </c>
      <c r="E2263" s="247" t="s">
        <v>1</v>
      </c>
      <c r="F2263" s="248" t="s">
        <v>2577</v>
      </c>
      <c r="G2263" s="246"/>
      <c r="H2263" s="249">
        <v>10.69</v>
      </c>
      <c r="I2263" s="250"/>
      <c r="J2263" s="246"/>
      <c r="K2263" s="246"/>
      <c r="L2263" s="251"/>
      <c r="M2263" s="252"/>
      <c r="N2263" s="253"/>
      <c r="O2263" s="253"/>
      <c r="P2263" s="253"/>
      <c r="Q2263" s="253"/>
      <c r="R2263" s="253"/>
      <c r="S2263" s="253"/>
      <c r="T2263" s="254"/>
      <c r="U2263" s="14"/>
      <c r="V2263" s="14"/>
      <c r="W2263" s="14"/>
      <c r="X2263" s="14"/>
      <c r="Y2263" s="14"/>
      <c r="Z2263" s="14"/>
      <c r="AA2263" s="14"/>
      <c r="AB2263" s="14"/>
      <c r="AC2263" s="14"/>
      <c r="AD2263" s="14"/>
      <c r="AE2263" s="14"/>
      <c r="AT2263" s="255" t="s">
        <v>301</v>
      </c>
      <c r="AU2263" s="255" t="s">
        <v>120</v>
      </c>
      <c r="AV2263" s="14" t="s">
        <v>120</v>
      </c>
      <c r="AW2263" s="14" t="s">
        <v>32</v>
      </c>
      <c r="AX2263" s="14" t="s">
        <v>77</v>
      </c>
      <c r="AY2263" s="255" t="s">
        <v>292</v>
      </c>
    </row>
    <row r="2264" s="14" customFormat="1">
      <c r="A2264" s="14"/>
      <c r="B2264" s="245"/>
      <c r="C2264" s="246"/>
      <c r="D2264" s="236" t="s">
        <v>301</v>
      </c>
      <c r="E2264" s="247" t="s">
        <v>1</v>
      </c>
      <c r="F2264" s="248" t="s">
        <v>2035</v>
      </c>
      <c r="G2264" s="246"/>
      <c r="H2264" s="249">
        <v>14.390000000000001</v>
      </c>
      <c r="I2264" s="250"/>
      <c r="J2264" s="246"/>
      <c r="K2264" s="246"/>
      <c r="L2264" s="251"/>
      <c r="M2264" s="252"/>
      <c r="N2264" s="253"/>
      <c r="O2264" s="253"/>
      <c r="P2264" s="253"/>
      <c r="Q2264" s="253"/>
      <c r="R2264" s="253"/>
      <c r="S2264" s="253"/>
      <c r="T2264" s="254"/>
      <c r="U2264" s="14"/>
      <c r="V2264" s="14"/>
      <c r="W2264" s="14"/>
      <c r="X2264" s="14"/>
      <c r="Y2264" s="14"/>
      <c r="Z2264" s="14"/>
      <c r="AA2264" s="14"/>
      <c r="AB2264" s="14"/>
      <c r="AC2264" s="14"/>
      <c r="AD2264" s="14"/>
      <c r="AE2264" s="14"/>
      <c r="AT2264" s="255" t="s">
        <v>301</v>
      </c>
      <c r="AU2264" s="255" t="s">
        <v>120</v>
      </c>
      <c r="AV2264" s="14" t="s">
        <v>120</v>
      </c>
      <c r="AW2264" s="14" t="s">
        <v>32</v>
      </c>
      <c r="AX2264" s="14" t="s">
        <v>77</v>
      </c>
      <c r="AY2264" s="255" t="s">
        <v>292</v>
      </c>
    </row>
    <row r="2265" s="14" customFormat="1">
      <c r="A2265" s="14"/>
      <c r="B2265" s="245"/>
      <c r="C2265" s="246"/>
      <c r="D2265" s="236" t="s">
        <v>301</v>
      </c>
      <c r="E2265" s="247" t="s">
        <v>1</v>
      </c>
      <c r="F2265" s="248" t="s">
        <v>2036</v>
      </c>
      <c r="G2265" s="246"/>
      <c r="H2265" s="249">
        <v>21.030000000000001</v>
      </c>
      <c r="I2265" s="250"/>
      <c r="J2265" s="246"/>
      <c r="K2265" s="246"/>
      <c r="L2265" s="251"/>
      <c r="M2265" s="252"/>
      <c r="N2265" s="253"/>
      <c r="O2265" s="253"/>
      <c r="P2265" s="253"/>
      <c r="Q2265" s="253"/>
      <c r="R2265" s="253"/>
      <c r="S2265" s="253"/>
      <c r="T2265" s="254"/>
      <c r="U2265" s="14"/>
      <c r="V2265" s="14"/>
      <c r="W2265" s="14"/>
      <c r="X2265" s="14"/>
      <c r="Y2265" s="14"/>
      <c r="Z2265" s="14"/>
      <c r="AA2265" s="14"/>
      <c r="AB2265" s="14"/>
      <c r="AC2265" s="14"/>
      <c r="AD2265" s="14"/>
      <c r="AE2265" s="14"/>
      <c r="AT2265" s="255" t="s">
        <v>301</v>
      </c>
      <c r="AU2265" s="255" t="s">
        <v>120</v>
      </c>
      <c r="AV2265" s="14" t="s">
        <v>120</v>
      </c>
      <c r="AW2265" s="14" t="s">
        <v>32</v>
      </c>
      <c r="AX2265" s="14" t="s">
        <v>77</v>
      </c>
      <c r="AY2265" s="255" t="s">
        <v>292</v>
      </c>
    </row>
    <row r="2266" s="14" customFormat="1">
      <c r="A2266" s="14"/>
      <c r="B2266" s="245"/>
      <c r="C2266" s="246"/>
      <c r="D2266" s="236" t="s">
        <v>301</v>
      </c>
      <c r="E2266" s="247" t="s">
        <v>1</v>
      </c>
      <c r="F2266" s="248" t="s">
        <v>974</v>
      </c>
      <c r="G2266" s="246"/>
      <c r="H2266" s="249">
        <v>6.0899999999999999</v>
      </c>
      <c r="I2266" s="250"/>
      <c r="J2266" s="246"/>
      <c r="K2266" s="246"/>
      <c r="L2266" s="251"/>
      <c r="M2266" s="252"/>
      <c r="N2266" s="253"/>
      <c r="O2266" s="253"/>
      <c r="P2266" s="253"/>
      <c r="Q2266" s="253"/>
      <c r="R2266" s="253"/>
      <c r="S2266" s="253"/>
      <c r="T2266" s="254"/>
      <c r="U2266" s="14"/>
      <c r="V2266" s="14"/>
      <c r="W2266" s="14"/>
      <c r="X2266" s="14"/>
      <c r="Y2266" s="14"/>
      <c r="Z2266" s="14"/>
      <c r="AA2266" s="14"/>
      <c r="AB2266" s="14"/>
      <c r="AC2266" s="14"/>
      <c r="AD2266" s="14"/>
      <c r="AE2266" s="14"/>
      <c r="AT2266" s="255" t="s">
        <v>301</v>
      </c>
      <c r="AU2266" s="255" t="s">
        <v>120</v>
      </c>
      <c r="AV2266" s="14" t="s">
        <v>120</v>
      </c>
      <c r="AW2266" s="14" t="s">
        <v>32</v>
      </c>
      <c r="AX2266" s="14" t="s">
        <v>77</v>
      </c>
      <c r="AY2266" s="255" t="s">
        <v>292</v>
      </c>
    </row>
    <row r="2267" s="13" customFormat="1">
      <c r="A2267" s="13"/>
      <c r="B2267" s="234"/>
      <c r="C2267" s="235"/>
      <c r="D2267" s="236" t="s">
        <v>301</v>
      </c>
      <c r="E2267" s="237" t="s">
        <v>1</v>
      </c>
      <c r="F2267" s="238" t="s">
        <v>547</v>
      </c>
      <c r="G2267" s="235"/>
      <c r="H2267" s="237" t="s">
        <v>1</v>
      </c>
      <c r="I2267" s="239"/>
      <c r="J2267" s="235"/>
      <c r="K2267" s="235"/>
      <c r="L2267" s="240"/>
      <c r="M2267" s="241"/>
      <c r="N2267" s="242"/>
      <c r="O2267" s="242"/>
      <c r="P2267" s="242"/>
      <c r="Q2267" s="242"/>
      <c r="R2267" s="242"/>
      <c r="S2267" s="242"/>
      <c r="T2267" s="243"/>
      <c r="U2267" s="13"/>
      <c r="V2267" s="13"/>
      <c r="W2267" s="13"/>
      <c r="X2267" s="13"/>
      <c r="Y2267" s="13"/>
      <c r="Z2267" s="13"/>
      <c r="AA2267" s="13"/>
      <c r="AB2267" s="13"/>
      <c r="AC2267" s="13"/>
      <c r="AD2267" s="13"/>
      <c r="AE2267" s="13"/>
      <c r="AT2267" s="244" t="s">
        <v>301</v>
      </c>
      <c r="AU2267" s="244" t="s">
        <v>120</v>
      </c>
      <c r="AV2267" s="13" t="s">
        <v>85</v>
      </c>
      <c r="AW2267" s="13" t="s">
        <v>32</v>
      </c>
      <c r="AX2267" s="13" t="s">
        <v>77</v>
      </c>
      <c r="AY2267" s="244" t="s">
        <v>292</v>
      </c>
    </row>
    <row r="2268" s="14" customFormat="1">
      <c r="A2268" s="14"/>
      <c r="B2268" s="245"/>
      <c r="C2268" s="246"/>
      <c r="D2268" s="236" t="s">
        <v>301</v>
      </c>
      <c r="E2268" s="247" t="s">
        <v>1</v>
      </c>
      <c r="F2268" s="248" t="s">
        <v>2039</v>
      </c>
      <c r="G2268" s="246"/>
      <c r="H2268" s="249">
        <v>9</v>
      </c>
      <c r="I2268" s="250"/>
      <c r="J2268" s="246"/>
      <c r="K2268" s="246"/>
      <c r="L2268" s="251"/>
      <c r="M2268" s="252"/>
      <c r="N2268" s="253"/>
      <c r="O2268" s="253"/>
      <c r="P2268" s="253"/>
      <c r="Q2268" s="253"/>
      <c r="R2268" s="253"/>
      <c r="S2268" s="253"/>
      <c r="T2268" s="254"/>
      <c r="U2268" s="14"/>
      <c r="V2268" s="14"/>
      <c r="W2268" s="14"/>
      <c r="X2268" s="14"/>
      <c r="Y2268" s="14"/>
      <c r="Z2268" s="14"/>
      <c r="AA2268" s="14"/>
      <c r="AB2268" s="14"/>
      <c r="AC2268" s="14"/>
      <c r="AD2268" s="14"/>
      <c r="AE2268" s="14"/>
      <c r="AT2268" s="255" t="s">
        <v>301</v>
      </c>
      <c r="AU2268" s="255" t="s">
        <v>120</v>
      </c>
      <c r="AV2268" s="14" t="s">
        <v>120</v>
      </c>
      <c r="AW2268" s="14" t="s">
        <v>32</v>
      </c>
      <c r="AX2268" s="14" t="s">
        <v>77</v>
      </c>
      <c r="AY2268" s="255" t="s">
        <v>292</v>
      </c>
    </row>
    <row r="2269" s="14" customFormat="1">
      <c r="A2269" s="14"/>
      <c r="B2269" s="245"/>
      <c r="C2269" s="246"/>
      <c r="D2269" s="236" t="s">
        <v>301</v>
      </c>
      <c r="E2269" s="247" t="s">
        <v>1</v>
      </c>
      <c r="F2269" s="248" t="s">
        <v>2040</v>
      </c>
      <c r="G2269" s="246"/>
      <c r="H2269" s="249">
        <v>6.9699999999999998</v>
      </c>
      <c r="I2269" s="250"/>
      <c r="J2269" s="246"/>
      <c r="K2269" s="246"/>
      <c r="L2269" s="251"/>
      <c r="M2269" s="252"/>
      <c r="N2269" s="253"/>
      <c r="O2269" s="253"/>
      <c r="P2269" s="253"/>
      <c r="Q2269" s="253"/>
      <c r="R2269" s="253"/>
      <c r="S2269" s="253"/>
      <c r="T2269" s="254"/>
      <c r="U2269" s="14"/>
      <c r="V2269" s="14"/>
      <c r="W2269" s="14"/>
      <c r="X2269" s="14"/>
      <c r="Y2269" s="14"/>
      <c r="Z2269" s="14"/>
      <c r="AA2269" s="14"/>
      <c r="AB2269" s="14"/>
      <c r="AC2269" s="14"/>
      <c r="AD2269" s="14"/>
      <c r="AE2269" s="14"/>
      <c r="AT2269" s="255" t="s">
        <v>301</v>
      </c>
      <c r="AU2269" s="255" t="s">
        <v>120</v>
      </c>
      <c r="AV2269" s="14" t="s">
        <v>120</v>
      </c>
      <c r="AW2269" s="14" t="s">
        <v>32</v>
      </c>
      <c r="AX2269" s="14" t="s">
        <v>77</v>
      </c>
      <c r="AY2269" s="255" t="s">
        <v>292</v>
      </c>
    </row>
    <row r="2270" s="14" customFormat="1">
      <c r="A2270" s="14"/>
      <c r="B2270" s="245"/>
      <c r="C2270" s="246"/>
      <c r="D2270" s="236" t="s">
        <v>301</v>
      </c>
      <c r="E2270" s="247" t="s">
        <v>1</v>
      </c>
      <c r="F2270" s="248" t="s">
        <v>2578</v>
      </c>
      <c r="G2270" s="246"/>
      <c r="H2270" s="249">
        <v>14.869999999999999</v>
      </c>
      <c r="I2270" s="250"/>
      <c r="J2270" s="246"/>
      <c r="K2270" s="246"/>
      <c r="L2270" s="251"/>
      <c r="M2270" s="252"/>
      <c r="N2270" s="253"/>
      <c r="O2270" s="253"/>
      <c r="P2270" s="253"/>
      <c r="Q2270" s="253"/>
      <c r="R2270" s="253"/>
      <c r="S2270" s="253"/>
      <c r="T2270" s="254"/>
      <c r="U2270" s="14"/>
      <c r="V2270" s="14"/>
      <c r="W2270" s="14"/>
      <c r="X2270" s="14"/>
      <c r="Y2270" s="14"/>
      <c r="Z2270" s="14"/>
      <c r="AA2270" s="14"/>
      <c r="AB2270" s="14"/>
      <c r="AC2270" s="14"/>
      <c r="AD2270" s="14"/>
      <c r="AE2270" s="14"/>
      <c r="AT2270" s="255" t="s">
        <v>301</v>
      </c>
      <c r="AU2270" s="255" t="s">
        <v>120</v>
      </c>
      <c r="AV2270" s="14" t="s">
        <v>120</v>
      </c>
      <c r="AW2270" s="14" t="s">
        <v>32</v>
      </c>
      <c r="AX2270" s="14" t="s">
        <v>77</v>
      </c>
      <c r="AY2270" s="255" t="s">
        <v>292</v>
      </c>
    </row>
    <row r="2271" s="14" customFormat="1">
      <c r="A2271" s="14"/>
      <c r="B2271" s="245"/>
      <c r="C2271" s="246"/>
      <c r="D2271" s="236" t="s">
        <v>301</v>
      </c>
      <c r="E2271" s="247" t="s">
        <v>1</v>
      </c>
      <c r="F2271" s="248" t="s">
        <v>2054</v>
      </c>
      <c r="G2271" s="246"/>
      <c r="H2271" s="249">
        <v>11.789999999999999</v>
      </c>
      <c r="I2271" s="250"/>
      <c r="J2271" s="246"/>
      <c r="K2271" s="246"/>
      <c r="L2271" s="251"/>
      <c r="M2271" s="252"/>
      <c r="N2271" s="253"/>
      <c r="O2271" s="253"/>
      <c r="P2271" s="253"/>
      <c r="Q2271" s="253"/>
      <c r="R2271" s="253"/>
      <c r="S2271" s="253"/>
      <c r="T2271" s="254"/>
      <c r="U2271" s="14"/>
      <c r="V2271" s="14"/>
      <c r="W2271" s="14"/>
      <c r="X2271" s="14"/>
      <c r="Y2271" s="14"/>
      <c r="Z2271" s="14"/>
      <c r="AA2271" s="14"/>
      <c r="AB2271" s="14"/>
      <c r="AC2271" s="14"/>
      <c r="AD2271" s="14"/>
      <c r="AE2271" s="14"/>
      <c r="AT2271" s="255" t="s">
        <v>301</v>
      </c>
      <c r="AU2271" s="255" t="s">
        <v>120</v>
      </c>
      <c r="AV2271" s="14" t="s">
        <v>120</v>
      </c>
      <c r="AW2271" s="14" t="s">
        <v>32</v>
      </c>
      <c r="AX2271" s="14" t="s">
        <v>77</v>
      </c>
      <c r="AY2271" s="255" t="s">
        <v>292</v>
      </c>
    </row>
    <row r="2272" s="13" customFormat="1">
      <c r="A2272" s="13"/>
      <c r="B2272" s="234"/>
      <c r="C2272" s="235"/>
      <c r="D2272" s="236" t="s">
        <v>301</v>
      </c>
      <c r="E2272" s="237" t="s">
        <v>1</v>
      </c>
      <c r="F2272" s="238" t="s">
        <v>550</v>
      </c>
      <c r="G2272" s="235"/>
      <c r="H2272" s="237" t="s">
        <v>1</v>
      </c>
      <c r="I2272" s="239"/>
      <c r="J2272" s="235"/>
      <c r="K2272" s="235"/>
      <c r="L2272" s="240"/>
      <c r="M2272" s="241"/>
      <c r="N2272" s="242"/>
      <c r="O2272" s="242"/>
      <c r="P2272" s="242"/>
      <c r="Q2272" s="242"/>
      <c r="R2272" s="242"/>
      <c r="S2272" s="242"/>
      <c r="T2272" s="243"/>
      <c r="U2272" s="13"/>
      <c r="V2272" s="13"/>
      <c r="W2272" s="13"/>
      <c r="X2272" s="13"/>
      <c r="Y2272" s="13"/>
      <c r="Z2272" s="13"/>
      <c r="AA2272" s="13"/>
      <c r="AB2272" s="13"/>
      <c r="AC2272" s="13"/>
      <c r="AD2272" s="13"/>
      <c r="AE2272" s="13"/>
      <c r="AT2272" s="244" t="s">
        <v>301</v>
      </c>
      <c r="AU2272" s="244" t="s">
        <v>120</v>
      </c>
      <c r="AV2272" s="13" t="s">
        <v>85</v>
      </c>
      <c r="AW2272" s="13" t="s">
        <v>32</v>
      </c>
      <c r="AX2272" s="13" t="s">
        <v>77</v>
      </c>
      <c r="AY2272" s="244" t="s">
        <v>292</v>
      </c>
    </row>
    <row r="2273" s="14" customFormat="1">
      <c r="A2273" s="14"/>
      <c r="B2273" s="245"/>
      <c r="C2273" s="246"/>
      <c r="D2273" s="236" t="s">
        <v>301</v>
      </c>
      <c r="E2273" s="247" t="s">
        <v>1</v>
      </c>
      <c r="F2273" s="248" t="s">
        <v>2056</v>
      </c>
      <c r="G2273" s="246"/>
      <c r="H2273" s="249">
        <v>13.029999999999999</v>
      </c>
      <c r="I2273" s="250"/>
      <c r="J2273" s="246"/>
      <c r="K2273" s="246"/>
      <c r="L2273" s="251"/>
      <c r="M2273" s="252"/>
      <c r="N2273" s="253"/>
      <c r="O2273" s="253"/>
      <c r="P2273" s="253"/>
      <c r="Q2273" s="253"/>
      <c r="R2273" s="253"/>
      <c r="S2273" s="253"/>
      <c r="T2273" s="254"/>
      <c r="U2273" s="14"/>
      <c r="V2273" s="14"/>
      <c r="W2273" s="14"/>
      <c r="X2273" s="14"/>
      <c r="Y2273" s="14"/>
      <c r="Z2273" s="14"/>
      <c r="AA2273" s="14"/>
      <c r="AB2273" s="14"/>
      <c r="AC2273" s="14"/>
      <c r="AD2273" s="14"/>
      <c r="AE2273" s="14"/>
      <c r="AT2273" s="255" t="s">
        <v>301</v>
      </c>
      <c r="AU2273" s="255" t="s">
        <v>120</v>
      </c>
      <c r="AV2273" s="14" t="s">
        <v>120</v>
      </c>
      <c r="AW2273" s="14" t="s">
        <v>32</v>
      </c>
      <c r="AX2273" s="14" t="s">
        <v>77</v>
      </c>
      <c r="AY2273" s="255" t="s">
        <v>292</v>
      </c>
    </row>
    <row r="2274" s="14" customFormat="1">
      <c r="A2274" s="14"/>
      <c r="B2274" s="245"/>
      <c r="C2274" s="246"/>
      <c r="D2274" s="236" t="s">
        <v>301</v>
      </c>
      <c r="E2274" s="247" t="s">
        <v>1</v>
      </c>
      <c r="F2274" s="248" t="s">
        <v>2057</v>
      </c>
      <c r="G2274" s="246"/>
      <c r="H2274" s="249">
        <v>250.91999999999999</v>
      </c>
      <c r="I2274" s="250"/>
      <c r="J2274" s="246"/>
      <c r="K2274" s="246"/>
      <c r="L2274" s="251"/>
      <c r="M2274" s="252"/>
      <c r="N2274" s="253"/>
      <c r="O2274" s="253"/>
      <c r="P2274" s="253"/>
      <c r="Q2274" s="253"/>
      <c r="R2274" s="253"/>
      <c r="S2274" s="253"/>
      <c r="T2274" s="254"/>
      <c r="U2274" s="14"/>
      <c r="V2274" s="14"/>
      <c r="W2274" s="14"/>
      <c r="X2274" s="14"/>
      <c r="Y2274" s="14"/>
      <c r="Z2274" s="14"/>
      <c r="AA2274" s="14"/>
      <c r="AB2274" s="14"/>
      <c r="AC2274" s="14"/>
      <c r="AD2274" s="14"/>
      <c r="AE2274" s="14"/>
      <c r="AT2274" s="255" t="s">
        <v>301</v>
      </c>
      <c r="AU2274" s="255" t="s">
        <v>120</v>
      </c>
      <c r="AV2274" s="14" t="s">
        <v>120</v>
      </c>
      <c r="AW2274" s="14" t="s">
        <v>32</v>
      </c>
      <c r="AX2274" s="14" t="s">
        <v>77</v>
      </c>
      <c r="AY2274" s="255" t="s">
        <v>292</v>
      </c>
    </row>
    <row r="2275" s="14" customFormat="1">
      <c r="A2275" s="14"/>
      <c r="B2275" s="245"/>
      <c r="C2275" s="246"/>
      <c r="D2275" s="236" t="s">
        <v>301</v>
      </c>
      <c r="E2275" s="247" t="s">
        <v>1</v>
      </c>
      <c r="F2275" s="248" t="s">
        <v>2061</v>
      </c>
      <c r="G2275" s="246"/>
      <c r="H2275" s="249">
        <v>11.949999999999999</v>
      </c>
      <c r="I2275" s="250"/>
      <c r="J2275" s="246"/>
      <c r="K2275" s="246"/>
      <c r="L2275" s="251"/>
      <c r="M2275" s="252"/>
      <c r="N2275" s="253"/>
      <c r="O2275" s="253"/>
      <c r="P2275" s="253"/>
      <c r="Q2275" s="253"/>
      <c r="R2275" s="253"/>
      <c r="S2275" s="253"/>
      <c r="T2275" s="254"/>
      <c r="U2275" s="14"/>
      <c r="V2275" s="14"/>
      <c r="W2275" s="14"/>
      <c r="X2275" s="14"/>
      <c r="Y2275" s="14"/>
      <c r="Z2275" s="14"/>
      <c r="AA2275" s="14"/>
      <c r="AB2275" s="14"/>
      <c r="AC2275" s="14"/>
      <c r="AD2275" s="14"/>
      <c r="AE2275" s="14"/>
      <c r="AT2275" s="255" t="s">
        <v>301</v>
      </c>
      <c r="AU2275" s="255" t="s">
        <v>120</v>
      </c>
      <c r="AV2275" s="14" t="s">
        <v>120</v>
      </c>
      <c r="AW2275" s="14" t="s">
        <v>32</v>
      </c>
      <c r="AX2275" s="14" t="s">
        <v>77</v>
      </c>
      <c r="AY2275" s="255" t="s">
        <v>292</v>
      </c>
    </row>
    <row r="2276" s="14" customFormat="1">
      <c r="A2276" s="14"/>
      <c r="B2276" s="245"/>
      <c r="C2276" s="246"/>
      <c r="D2276" s="236" t="s">
        <v>301</v>
      </c>
      <c r="E2276" s="247" t="s">
        <v>1</v>
      </c>
      <c r="F2276" s="248" t="s">
        <v>2062</v>
      </c>
      <c r="G2276" s="246"/>
      <c r="H2276" s="249">
        <v>8.9100000000000001</v>
      </c>
      <c r="I2276" s="250"/>
      <c r="J2276" s="246"/>
      <c r="K2276" s="246"/>
      <c r="L2276" s="251"/>
      <c r="M2276" s="252"/>
      <c r="N2276" s="253"/>
      <c r="O2276" s="253"/>
      <c r="P2276" s="253"/>
      <c r="Q2276" s="253"/>
      <c r="R2276" s="253"/>
      <c r="S2276" s="253"/>
      <c r="T2276" s="254"/>
      <c r="U2276" s="14"/>
      <c r="V2276" s="14"/>
      <c r="W2276" s="14"/>
      <c r="X2276" s="14"/>
      <c r="Y2276" s="14"/>
      <c r="Z2276" s="14"/>
      <c r="AA2276" s="14"/>
      <c r="AB2276" s="14"/>
      <c r="AC2276" s="14"/>
      <c r="AD2276" s="14"/>
      <c r="AE2276" s="14"/>
      <c r="AT2276" s="255" t="s">
        <v>301</v>
      </c>
      <c r="AU2276" s="255" t="s">
        <v>120</v>
      </c>
      <c r="AV2276" s="14" t="s">
        <v>120</v>
      </c>
      <c r="AW2276" s="14" t="s">
        <v>32</v>
      </c>
      <c r="AX2276" s="14" t="s">
        <v>77</v>
      </c>
      <c r="AY2276" s="255" t="s">
        <v>292</v>
      </c>
    </row>
    <row r="2277" s="14" customFormat="1">
      <c r="A2277" s="14"/>
      <c r="B2277" s="245"/>
      <c r="C2277" s="246"/>
      <c r="D2277" s="236" t="s">
        <v>301</v>
      </c>
      <c r="E2277" s="247" t="s">
        <v>1</v>
      </c>
      <c r="F2277" s="248" t="s">
        <v>2579</v>
      </c>
      <c r="G2277" s="246"/>
      <c r="H2277" s="249">
        <v>13.52</v>
      </c>
      <c r="I2277" s="250"/>
      <c r="J2277" s="246"/>
      <c r="K2277" s="246"/>
      <c r="L2277" s="251"/>
      <c r="M2277" s="252"/>
      <c r="N2277" s="253"/>
      <c r="O2277" s="253"/>
      <c r="P2277" s="253"/>
      <c r="Q2277" s="253"/>
      <c r="R2277" s="253"/>
      <c r="S2277" s="253"/>
      <c r="T2277" s="254"/>
      <c r="U2277" s="14"/>
      <c r="V2277" s="14"/>
      <c r="W2277" s="14"/>
      <c r="X2277" s="14"/>
      <c r="Y2277" s="14"/>
      <c r="Z2277" s="14"/>
      <c r="AA2277" s="14"/>
      <c r="AB2277" s="14"/>
      <c r="AC2277" s="14"/>
      <c r="AD2277" s="14"/>
      <c r="AE2277" s="14"/>
      <c r="AT2277" s="255" t="s">
        <v>301</v>
      </c>
      <c r="AU2277" s="255" t="s">
        <v>120</v>
      </c>
      <c r="AV2277" s="14" t="s">
        <v>120</v>
      </c>
      <c r="AW2277" s="14" t="s">
        <v>32</v>
      </c>
      <c r="AX2277" s="14" t="s">
        <v>77</v>
      </c>
      <c r="AY2277" s="255" t="s">
        <v>292</v>
      </c>
    </row>
    <row r="2278" s="14" customFormat="1">
      <c r="A2278" s="14"/>
      <c r="B2278" s="245"/>
      <c r="C2278" s="246"/>
      <c r="D2278" s="236" t="s">
        <v>301</v>
      </c>
      <c r="E2278" s="247" t="s">
        <v>1</v>
      </c>
      <c r="F2278" s="248" t="s">
        <v>2065</v>
      </c>
      <c r="G2278" s="246"/>
      <c r="H2278" s="249">
        <v>16.359999999999999</v>
      </c>
      <c r="I2278" s="250"/>
      <c r="J2278" s="246"/>
      <c r="K2278" s="246"/>
      <c r="L2278" s="251"/>
      <c r="M2278" s="252"/>
      <c r="N2278" s="253"/>
      <c r="O2278" s="253"/>
      <c r="P2278" s="253"/>
      <c r="Q2278" s="253"/>
      <c r="R2278" s="253"/>
      <c r="S2278" s="253"/>
      <c r="T2278" s="254"/>
      <c r="U2278" s="14"/>
      <c r="V2278" s="14"/>
      <c r="W2278" s="14"/>
      <c r="X2278" s="14"/>
      <c r="Y2278" s="14"/>
      <c r="Z2278" s="14"/>
      <c r="AA2278" s="14"/>
      <c r="AB2278" s="14"/>
      <c r="AC2278" s="14"/>
      <c r="AD2278" s="14"/>
      <c r="AE2278" s="14"/>
      <c r="AT2278" s="255" t="s">
        <v>301</v>
      </c>
      <c r="AU2278" s="255" t="s">
        <v>120</v>
      </c>
      <c r="AV2278" s="14" t="s">
        <v>120</v>
      </c>
      <c r="AW2278" s="14" t="s">
        <v>32</v>
      </c>
      <c r="AX2278" s="14" t="s">
        <v>77</v>
      </c>
      <c r="AY2278" s="255" t="s">
        <v>292</v>
      </c>
    </row>
    <row r="2279" s="14" customFormat="1">
      <c r="A2279" s="14"/>
      <c r="B2279" s="245"/>
      <c r="C2279" s="246"/>
      <c r="D2279" s="236" t="s">
        <v>301</v>
      </c>
      <c r="E2279" s="247" t="s">
        <v>1</v>
      </c>
      <c r="F2279" s="248" t="s">
        <v>2580</v>
      </c>
      <c r="G2279" s="246"/>
      <c r="H2279" s="249">
        <v>5.0899999999999999</v>
      </c>
      <c r="I2279" s="250"/>
      <c r="J2279" s="246"/>
      <c r="K2279" s="246"/>
      <c r="L2279" s="251"/>
      <c r="M2279" s="252"/>
      <c r="N2279" s="253"/>
      <c r="O2279" s="253"/>
      <c r="P2279" s="253"/>
      <c r="Q2279" s="253"/>
      <c r="R2279" s="253"/>
      <c r="S2279" s="253"/>
      <c r="T2279" s="254"/>
      <c r="U2279" s="14"/>
      <c r="V2279" s="14"/>
      <c r="W2279" s="14"/>
      <c r="X2279" s="14"/>
      <c r="Y2279" s="14"/>
      <c r="Z2279" s="14"/>
      <c r="AA2279" s="14"/>
      <c r="AB2279" s="14"/>
      <c r="AC2279" s="14"/>
      <c r="AD2279" s="14"/>
      <c r="AE2279" s="14"/>
      <c r="AT2279" s="255" t="s">
        <v>301</v>
      </c>
      <c r="AU2279" s="255" t="s">
        <v>120</v>
      </c>
      <c r="AV2279" s="14" t="s">
        <v>120</v>
      </c>
      <c r="AW2279" s="14" t="s">
        <v>32</v>
      </c>
      <c r="AX2279" s="14" t="s">
        <v>77</v>
      </c>
      <c r="AY2279" s="255" t="s">
        <v>292</v>
      </c>
    </row>
    <row r="2280" s="14" customFormat="1">
      <c r="A2280" s="14"/>
      <c r="B2280" s="245"/>
      <c r="C2280" s="246"/>
      <c r="D2280" s="236" t="s">
        <v>301</v>
      </c>
      <c r="E2280" s="247" t="s">
        <v>1</v>
      </c>
      <c r="F2280" s="248" t="s">
        <v>2076</v>
      </c>
      <c r="G2280" s="246"/>
      <c r="H2280" s="249">
        <v>2.4500000000000002</v>
      </c>
      <c r="I2280" s="250"/>
      <c r="J2280" s="246"/>
      <c r="K2280" s="246"/>
      <c r="L2280" s="251"/>
      <c r="M2280" s="252"/>
      <c r="N2280" s="253"/>
      <c r="O2280" s="253"/>
      <c r="P2280" s="253"/>
      <c r="Q2280" s="253"/>
      <c r="R2280" s="253"/>
      <c r="S2280" s="253"/>
      <c r="T2280" s="254"/>
      <c r="U2280" s="14"/>
      <c r="V2280" s="14"/>
      <c r="W2280" s="14"/>
      <c r="X2280" s="14"/>
      <c r="Y2280" s="14"/>
      <c r="Z2280" s="14"/>
      <c r="AA2280" s="14"/>
      <c r="AB2280" s="14"/>
      <c r="AC2280" s="14"/>
      <c r="AD2280" s="14"/>
      <c r="AE2280" s="14"/>
      <c r="AT2280" s="255" t="s">
        <v>301</v>
      </c>
      <c r="AU2280" s="255" t="s">
        <v>120</v>
      </c>
      <c r="AV2280" s="14" t="s">
        <v>120</v>
      </c>
      <c r="AW2280" s="14" t="s">
        <v>32</v>
      </c>
      <c r="AX2280" s="14" t="s">
        <v>77</v>
      </c>
      <c r="AY2280" s="255" t="s">
        <v>292</v>
      </c>
    </row>
    <row r="2281" s="16" customFormat="1">
      <c r="A2281" s="16"/>
      <c r="B2281" s="267"/>
      <c r="C2281" s="268"/>
      <c r="D2281" s="236" t="s">
        <v>301</v>
      </c>
      <c r="E2281" s="269" t="s">
        <v>184</v>
      </c>
      <c r="F2281" s="270" t="s">
        <v>316</v>
      </c>
      <c r="G2281" s="268"/>
      <c r="H2281" s="271">
        <v>596.62</v>
      </c>
      <c r="I2281" s="272"/>
      <c r="J2281" s="268"/>
      <c r="K2281" s="268"/>
      <c r="L2281" s="273"/>
      <c r="M2281" s="274"/>
      <c r="N2281" s="275"/>
      <c r="O2281" s="275"/>
      <c r="P2281" s="275"/>
      <c r="Q2281" s="275"/>
      <c r="R2281" s="275"/>
      <c r="S2281" s="275"/>
      <c r="T2281" s="276"/>
      <c r="U2281" s="16"/>
      <c r="V2281" s="16"/>
      <c r="W2281" s="16"/>
      <c r="X2281" s="16"/>
      <c r="Y2281" s="16"/>
      <c r="Z2281" s="16"/>
      <c r="AA2281" s="16"/>
      <c r="AB2281" s="16"/>
      <c r="AC2281" s="16"/>
      <c r="AD2281" s="16"/>
      <c r="AE2281" s="16"/>
      <c r="AT2281" s="277" t="s">
        <v>301</v>
      </c>
      <c r="AU2281" s="277" t="s">
        <v>120</v>
      </c>
      <c r="AV2281" s="16" t="s">
        <v>317</v>
      </c>
      <c r="AW2281" s="16" t="s">
        <v>32</v>
      </c>
      <c r="AX2281" s="16" t="s">
        <v>77</v>
      </c>
      <c r="AY2281" s="277" t="s">
        <v>292</v>
      </c>
    </row>
    <row r="2282" s="13" customFormat="1">
      <c r="A2282" s="13"/>
      <c r="B2282" s="234"/>
      <c r="C2282" s="235"/>
      <c r="D2282" s="236" t="s">
        <v>301</v>
      </c>
      <c r="E2282" s="237" t="s">
        <v>1</v>
      </c>
      <c r="F2282" s="238" t="s">
        <v>2581</v>
      </c>
      <c r="G2282" s="235"/>
      <c r="H2282" s="237" t="s">
        <v>1</v>
      </c>
      <c r="I2282" s="239"/>
      <c r="J2282" s="235"/>
      <c r="K2282" s="235"/>
      <c r="L2282" s="240"/>
      <c r="M2282" s="241"/>
      <c r="N2282" s="242"/>
      <c r="O2282" s="242"/>
      <c r="P2282" s="242"/>
      <c r="Q2282" s="242"/>
      <c r="R2282" s="242"/>
      <c r="S2282" s="242"/>
      <c r="T2282" s="243"/>
      <c r="U2282" s="13"/>
      <c r="V2282" s="13"/>
      <c r="W2282" s="13"/>
      <c r="X2282" s="13"/>
      <c r="Y2282" s="13"/>
      <c r="Z2282" s="13"/>
      <c r="AA2282" s="13"/>
      <c r="AB2282" s="13"/>
      <c r="AC2282" s="13"/>
      <c r="AD2282" s="13"/>
      <c r="AE2282" s="13"/>
      <c r="AT2282" s="244" t="s">
        <v>301</v>
      </c>
      <c r="AU2282" s="244" t="s">
        <v>120</v>
      </c>
      <c r="AV2282" s="13" t="s">
        <v>85</v>
      </c>
      <c r="AW2282" s="13" t="s">
        <v>32</v>
      </c>
      <c r="AX2282" s="13" t="s">
        <v>77</v>
      </c>
      <c r="AY2282" s="244" t="s">
        <v>292</v>
      </c>
    </row>
    <row r="2283" s="13" customFormat="1">
      <c r="A2283" s="13"/>
      <c r="B2283" s="234"/>
      <c r="C2283" s="235"/>
      <c r="D2283" s="236" t="s">
        <v>301</v>
      </c>
      <c r="E2283" s="237" t="s">
        <v>1</v>
      </c>
      <c r="F2283" s="238" t="s">
        <v>536</v>
      </c>
      <c r="G2283" s="235"/>
      <c r="H2283" s="237" t="s">
        <v>1</v>
      </c>
      <c r="I2283" s="239"/>
      <c r="J2283" s="235"/>
      <c r="K2283" s="235"/>
      <c r="L2283" s="240"/>
      <c r="M2283" s="241"/>
      <c r="N2283" s="242"/>
      <c r="O2283" s="242"/>
      <c r="P2283" s="242"/>
      <c r="Q2283" s="242"/>
      <c r="R2283" s="242"/>
      <c r="S2283" s="242"/>
      <c r="T2283" s="243"/>
      <c r="U2283" s="13"/>
      <c r="V2283" s="13"/>
      <c r="W2283" s="13"/>
      <c r="X2283" s="13"/>
      <c r="Y2283" s="13"/>
      <c r="Z2283" s="13"/>
      <c r="AA2283" s="13"/>
      <c r="AB2283" s="13"/>
      <c r="AC2283" s="13"/>
      <c r="AD2283" s="13"/>
      <c r="AE2283" s="13"/>
      <c r="AT2283" s="244" t="s">
        <v>301</v>
      </c>
      <c r="AU2283" s="244" t="s">
        <v>120</v>
      </c>
      <c r="AV2283" s="13" t="s">
        <v>85</v>
      </c>
      <c r="AW2283" s="13" t="s">
        <v>32</v>
      </c>
      <c r="AX2283" s="13" t="s">
        <v>77</v>
      </c>
      <c r="AY2283" s="244" t="s">
        <v>292</v>
      </c>
    </row>
    <row r="2284" s="14" customFormat="1">
      <c r="A2284" s="14"/>
      <c r="B2284" s="245"/>
      <c r="C2284" s="246"/>
      <c r="D2284" s="236" t="s">
        <v>301</v>
      </c>
      <c r="E2284" s="247" t="s">
        <v>1</v>
      </c>
      <c r="F2284" s="248" t="s">
        <v>2582</v>
      </c>
      <c r="G2284" s="246"/>
      <c r="H2284" s="249">
        <v>11.210000000000001</v>
      </c>
      <c r="I2284" s="250"/>
      <c r="J2284" s="246"/>
      <c r="K2284" s="246"/>
      <c r="L2284" s="251"/>
      <c r="M2284" s="252"/>
      <c r="N2284" s="253"/>
      <c r="O2284" s="253"/>
      <c r="P2284" s="253"/>
      <c r="Q2284" s="253"/>
      <c r="R2284" s="253"/>
      <c r="S2284" s="253"/>
      <c r="T2284" s="254"/>
      <c r="U2284" s="14"/>
      <c r="V2284" s="14"/>
      <c r="W2284" s="14"/>
      <c r="X2284" s="14"/>
      <c r="Y2284" s="14"/>
      <c r="Z2284" s="14"/>
      <c r="AA2284" s="14"/>
      <c r="AB2284" s="14"/>
      <c r="AC2284" s="14"/>
      <c r="AD2284" s="14"/>
      <c r="AE2284" s="14"/>
      <c r="AT2284" s="255" t="s">
        <v>301</v>
      </c>
      <c r="AU2284" s="255" t="s">
        <v>120</v>
      </c>
      <c r="AV2284" s="14" t="s">
        <v>120</v>
      </c>
      <c r="AW2284" s="14" t="s">
        <v>32</v>
      </c>
      <c r="AX2284" s="14" t="s">
        <v>77</v>
      </c>
      <c r="AY2284" s="255" t="s">
        <v>292</v>
      </c>
    </row>
    <row r="2285" s="14" customFormat="1">
      <c r="A2285" s="14"/>
      <c r="B2285" s="245"/>
      <c r="C2285" s="246"/>
      <c r="D2285" s="236" t="s">
        <v>301</v>
      </c>
      <c r="E2285" s="247" t="s">
        <v>1</v>
      </c>
      <c r="F2285" s="248" t="s">
        <v>2583</v>
      </c>
      <c r="G2285" s="246"/>
      <c r="H2285" s="249">
        <v>33.960000000000001</v>
      </c>
      <c r="I2285" s="250"/>
      <c r="J2285" s="246"/>
      <c r="K2285" s="246"/>
      <c r="L2285" s="251"/>
      <c r="M2285" s="252"/>
      <c r="N2285" s="253"/>
      <c r="O2285" s="253"/>
      <c r="P2285" s="253"/>
      <c r="Q2285" s="253"/>
      <c r="R2285" s="253"/>
      <c r="S2285" s="253"/>
      <c r="T2285" s="254"/>
      <c r="U2285" s="14"/>
      <c r="V2285" s="14"/>
      <c r="W2285" s="14"/>
      <c r="X2285" s="14"/>
      <c r="Y2285" s="14"/>
      <c r="Z2285" s="14"/>
      <c r="AA2285" s="14"/>
      <c r="AB2285" s="14"/>
      <c r="AC2285" s="14"/>
      <c r="AD2285" s="14"/>
      <c r="AE2285" s="14"/>
      <c r="AT2285" s="255" t="s">
        <v>301</v>
      </c>
      <c r="AU2285" s="255" t="s">
        <v>120</v>
      </c>
      <c r="AV2285" s="14" t="s">
        <v>120</v>
      </c>
      <c r="AW2285" s="14" t="s">
        <v>32</v>
      </c>
      <c r="AX2285" s="14" t="s">
        <v>77</v>
      </c>
      <c r="AY2285" s="255" t="s">
        <v>292</v>
      </c>
    </row>
    <row r="2286" s="14" customFormat="1">
      <c r="A2286" s="14"/>
      <c r="B2286" s="245"/>
      <c r="C2286" s="246"/>
      <c r="D2286" s="236" t="s">
        <v>301</v>
      </c>
      <c r="E2286" s="247" t="s">
        <v>1</v>
      </c>
      <c r="F2286" s="248" t="s">
        <v>2584</v>
      </c>
      <c r="G2286" s="246"/>
      <c r="H2286" s="249">
        <v>10.26</v>
      </c>
      <c r="I2286" s="250"/>
      <c r="J2286" s="246"/>
      <c r="K2286" s="246"/>
      <c r="L2286" s="251"/>
      <c r="M2286" s="252"/>
      <c r="N2286" s="253"/>
      <c r="O2286" s="253"/>
      <c r="P2286" s="253"/>
      <c r="Q2286" s="253"/>
      <c r="R2286" s="253"/>
      <c r="S2286" s="253"/>
      <c r="T2286" s="254"/>
      <c r="U2286" s="14"/>
      <c r="V2286" s="14"/>
      <c r="W2286" s="14"/>
      <c r="X2286" s="14"/>
      <c r="Y2286" s="14"/>
      <c r="Z2286" s="14"/>
      <c r="AA2286" s="14"/>
      <c r="AB2286" s="14"/>
      <c r="AC2286" s="14"/>
      <c r="AD2286" s="14"/>
      <c r="AE2286" s="14"/>
      <c r="AT2286" s="255" t="s">
        <v>301</v>
      </c>
      <c r="AU2286" s="255" t="s">
        <v>120</v>
      </c>
      <c r="AV2286" s="14" t="s">
        <v>120</v>
      </c>
      <c r="AW2286" s="14" t="s">
        <v>32</v>
      </c>
      <c r="AX2286" s="14" t="s">
        <v>77</v>
      </c>
      <c r="AY2286" s="255" t="s">
        <v>292</v>
      </c>
    </row>
    <row r="2287" s="14" customFormat="1">
      <c r="A2287" s="14"/>
      <c r="B2287" s="245"/>
      <c r="C2287" s="246"/>
      <c r="D2287" s="236" t="s">
        <v>301</v>
      </c>
      <c r="E2287" s="247" t="s">
        <v>1</v>
      </c>
      <c r="F2287" s="248" t="s">
        <v>2585</v>
      </c>
      <c r="G2287" s="246"/>
      <c r="H2287" s="249">
        <v>5.6500000000000004</v>
      </c>
      <c r="I2287" s="250"/>
      <c r="J2287" s="246"/>
      <c r="K2287" s="246"/>
      <c r="L2287" s="251"/>
      <c r="M2287" s="252"/>
      <c r="N2287" s="253"/>
      <c r="O2287" s="253"/>
      <c r="P2287" s="253"/>
      <c r="Q2287" s="253"/>
      <c r="R2287" s="253"/>
      <c r="S2287" s="253"/>
      <c r="T2287" s="254"/>
      <c r="U2287" s="14"/>
      <c r="V2287" s="14"/>
      <c r="W2287" s="14"/>
      <c r="X2287" s="14"/>
      <c r="Y2287" s="14"/>
      <c r="Z2287" s="14"/>
      <c r="AA2287" s="14"/>
      <c r="AB2287" s="14"/>
      <c r="AC2287" s="14"/>
      <c r="AD2287" s="14"/>
      <c r="AE2287" s="14"/>
      <c r="AT2287" s="255" t="s">
        <v>301</v>
      </c>
      <c r="AU2287" s="255" t="s">
        <v>120</v>
      </c>
      <c r="AV2287" s="14" t="s">
        <v>120</v>
      </c>
      <c r="AW2287" s="14" t="s">
        <v>32</v>
      </c>
      <c r="AX2287" s="14" t="s">
        <v>77</v>
      </c>
      <c r="AY2287" s="255" t="s">
        <v>292</v>
      </c>
    </row>
    <row r="2288" s="14" customFormat="1">
      <c r="A2288" s="14"/>
      <c r="B2288" s="245"/>
      <c r="C2288" s="246"/>
      <c r="D2288" s="236" t="s">
        <v>301</v>
      </c>
      <c r="E2288" s="247" t="s">
        <v>1</v>
      </c>
      <c r="F2288" s="248" t="s">
        <v>2085</v>
      </c>
      <c r="G2288" s="246"/>
      <c r="H2288" s="249">
        <v>5.6500000000000004</v>
      </c>
      <c r="I2288" s="250"/>
      <c r="J2288" s="246"/>
      <c r="K2288" s="246"/>
      <c r="L2288" s="251"/>
      <c r="M2288" s="252"/>
      <c r="N2288" s="253"/>
      <c r="O2288" s="253"/>
      <c r="P2288" s="253"/>
      <c r="Q2288" s="253"/>
      <c r="R2288" s="253"/>
      <c r="S2288" s="253"/>
      <c r="T2288" s="254"/>
      <c r="U2288" s="14"/>
      <c r="V2288" s="14"/>
      <c r="W2288" s="14"/>
      <c r="X2288" s="14"/>
      <c r="Y2288" s="14"/>
      <c r="Z2288" s="14"/>
      <c r="AA2288" s="14"/>
      <c r="AB2288" s="14"/>
      <c r="AC2288" s="14"/>
      <c r="AD2288" s="14"/>
      <c r="AE2288" s="14"/>
      <c r="AT2288" s="255" t="s">
        <v>301</v>
      </c>
      <c r="AU2288" s="255" t="s">
        <v>120</v>
      </c>
      <c r="AV2288" s="14" t="s">
        <v>120</v>
      </c>
      <c r="AW2288" s="14" t="s">
        <v>32</v>
      </c>
      <c r="AX2288" s="14" t="s">
        <v>77</v>
      </c>
      <c r="AY2288" s="255" t="s">
        <v>292</v>
      </c>
    </row>
    <row r="2289" s="14" customFormat="1">
      <c r="A2289" s="14"/>
      <c r="B2289" s="245"/>
      <c r="C2289" s="246"/>
      <c r="D2289" s="236" t="s">
        <v>301</v>
      </c>
      <c r="E2289" s="247" t="s">
        <v>1</v>
      </c>
      <c r="F2289" s="248" t="s">
        <v>2586</v>
      </c>
      <c r="G2289" s="246"/>
      <c r="H2289" s="249">
        <v>14.1</v>
      </c>
      <c r="I2289" s="250"/>
      <c r="J2289" s="246"/>
      <c r="K2289" s="246"/>
      <c r="L2289" s="251"/>
      <c r="M2289" s="252"/>
      <c r="N2289" s="253"/>
      <c r="O2289" s="253"/>
      <c r="P2289" s="253"/>
      <c r="Q2289" s="253"/>
      <c r="R2289" s="253"/>
      <c r="S2289" s="253"/>
      <c r="T2289" s="254"/>
      <c r="U2289" s="14"/>
      <c r="V2289" s="14"/>
      <c r="W2289" s="14"/>
      <c r="X2289" s="14"/>
      <c r="Y2289" s="14"/>
      <c r="Z2289" s="14"/>
      <c r="AA2289" s="14"/>
      <c r="AB2289" s="14"/>
      <c r="AC2289" s="14"/>
      <c r="AD2289" s="14"/>
      <c r="AE2289" s="14"/>
      <c r="AT2289" s="255" t="s">
        <v>301</v>
      </c>
      <c r="AU2289" s="255" t="s">
        <v>120</v>
      </c>
      <c r="AV2289" s="14" t="s">
        <v>120</v>
      </c>
      <c r="AW2289" s="14" t="s">
        <v>32</v>
      </c>
      <c r="AX2289" s="14" t="s">
        <v>77</v>
      </c>
      <c r="AY2289" s="255" t="s">
        <v>292</v>
      </c>
    </row>
    <row r="2290" s="14" customFormat="1">
      <c r="A2290" s="14"/>
      <c r="B2290" s="245"/>
      <c r="C2290" s="246"/>
      <c r="D2290" s="236" t="s">
        <v>301</v>
      </c>
      <c r="E2290" s="247" t="s">
        <v>1</v>
      </c>
      <c r="F2290" s="248" t="s">
        <v>1991</v>
      </c>
      <c r="G2290" s="246"/>
      <c r="H2290" s="249">
        <v>1.6499999999999999</v>
      </c>
      <c r="I2290" s="250"/>
      <c r="J2290" s="246"/>
      <c r="K2290" s="246"/>
      <c r="L2290" s="251"/>
      <c r="M2290" s="252"/>
      <c r="N2290" s="253"/>
      <c r="O2290" s="253"/>
      <c r="P2290" s="253"/>
      <c r="Q2290" s="253"/>
      <c r="R2290" s="253"/>
      <c r="S2290" s="253"/>
      <c r="T2290" s="254"/>
      <c r="U2290" s="14"/>
      <c r="V2290" s="14"/>
      <c r="W2290" s="14"/>
      <c r="X2290" s="14"/>
      <c r="Y2290" s="14"/>
      <c r="Z2290" s="14"/>
      <c r="AA2290" s="14"/>
      <c r="AB2290" s="14"/>
      <c r="AC2290" s="14"/>
      <c r="AD2290" s="14"/>
      <c r="AE2290" s="14"/>
      <c r="AT2290" s="255" t="s">
        <v>301</v>
      </c>
      <c r="AU2290" s="255" t="s">
        <v>120</v>
      </c>
      <c r="AV2290" s="14" t="s">
        <v>120</v>
      </c>
      <c r="AW2290" s="14" t="s">
        <v>32</v>
      </c>
      <c r="AX2290" s="14" t="s">
        <v>77</v>
      </c>
      <c r="AY2290" s="255" t="s">
        <v>292</v>
      </c>
    </row>
    <row r="2291" s="14" customFormat="1">
      <c r="A2291" s="14"/>
      <c r="B2291" s="245"/>
      <c r="C2291" s="246"/>
      <c r="D2291" s="236" t="s">
        <v>301</v>
      </c>
      <c r="E2291" s="247" t="s">
        <v>1</v>
      </c>
      <c r="F2291" s="248" t="s">
        <v>2087</v>
      </c>
      <c r="G2291" s="246"/>
      <c r="H2291" s="249">
        <v>3.02</v>
      </c>
      <c r="I2291" s="250"/>
      <c r="J2291" s="246"/>
      <c r="K2291" s="246"/>
      <c r="L2291" s="251"/>
      <c r="M2291" s="252"/>
      <c r="N2291" s="253"/>
      <c r="O2291" s="253"/>
      <c r="P2291" s="253"/>
      <c r="Q2291" s="253"/>
      <c r="R2291" s="253"/>
      <c r="S2291" s="253"/>
      <c r="T2291" s="254"/>
      <c r="U2291" s="14"/>
      <c r="V2291" s="14"/>
      <c r="W2291" s="14"/>
      <c r="X2291" s="14"/>
      <c r="Y2291" s="14"/>
      <c r="Z2291" s="14"/>
      <c r="AA2291" s="14"/>
      <c r="AB2291" s="14"/>
      <c r="AC2291" s="14"/>
      <c r="AD2291" s="14"/>
      <c r="AE2291" s="14"/>
      <c r="AT2291" s="255" t="s">
        <v>301</v>
      </c>
      <c r="AU2291" s="255" t="s">
        <v>120</v>
      </c>
      <c r="AV2291" s="14" t="s">
        <v>120</v>
      </c>
      <c r="AW2291" s="14" t="s">
        <v>32</v>
      </c>
      <c r="AX2291" s="14" t="s">
        <v>77</v>
      </c>
      <c r="AY2291" s="255" t="s">
        <v>292</v>
      </c>
    </row>
    <row r="2292" s="14" customFormat="1">
      <c r="A2292" s="14"/>
      <c r="B2292" s="245"/>
      <c r="C2292" s="246"/>
      <c r="D2292" s="236" t="s">
        <v>301</v>
      </c>
      <c r="E2292" s="247" t="s">
        <v>1</v>
      </c>
      <c r="F2292" s="248" t="s">
        <v>1994</v>
      </c>
      <c r="G2292" s="246"/>
      <c r="H2292" s="249">
        <v>1.6499999999999999</v>
      </c>
      <c r="I2292" s="250"/>
      <c r="J2292" s="246"/>
      <c r="K2292" s="246"/>
      <c r="L2292" s="251"/>
      <c r="M2292" s="252"/>
      <c r="N2292" s="253"/>
      <c r="O2292" s="253"/>
      <c r="P2292" s="253"/>
      <c r="Q2292" s="253"/>
      <c r="R2292" s="253"/>
      <c r="S2292" s="253"/>
      <c r="T2292" s="254"/>
      <c r="U2292" s="14"/>
      <c r="V2292" s="14"/>
      <c r="W2292" s="14"/>
      <c r="X2292" s="14"/>
      <c r="Y2292" s="14"/>
      <c r="Z2292" s="14"/>
      <c r="AA2292" s="14"/>
      <c r="AB2292" s="14"/>
      <c r="AC2292" s="14"/>
      <c r="AD2292" s="14"/>
      <c r="AE2292" s="14"/>
      <c r="AT2292" s="255" t="s">
        <v>301</v>
      </c>
      <c r="AU2292" s="255" t="s">
        <v>120</v>
      </c>
      <c r="AV2292" s="14" t="s">
        <v>120</v>
      </c>
      <c r="AW2292" s="14" t="s">
        <v>32</v>
      </c>
      <c r="AX2292" s="14" t="s">
        <v>77</v>
      </c>
      <c r="AY2292" s="255" t="s">
        <v>292</v>
      </c>
    </row>
    <row r="2293" s="14" customFormat="1">
      <c r="A2293" s="14"/>
      <c r="B2293" s="245"/>
      <c r="C2293" s="246"/>
      <c r="D2293" s="236" t="s">
        <v>301</v>
      </c>
      <c r="E2293" s="247" t="s">
        <v>1</v>
      </c>
      <c r="F2293" s="248" t="s">
        <v>2088</v>
      </c>
      <c r="G2293" s="246"/>
      <c r="H2293" s="249">
        <v>3.02</v>
      </c>
      <c r="I2293" s="250"/>
      <c r="J2293" s="246"/>
      <c r="K2293" s="246"/>
      <c r="L2293" s="251"/>
      <c r="M2293" s="252"/>
      <c r="N2293" s="253"/>
      <c r="O2293" s="253"/>
      <c r="P2293" s="253"/>
      <c r="Q2293" s="253"/>
      <c r="R2293" s="253"/>
      <c r="S2293" s="253"/>
      <c r="T2293" s="254"/>
      <c r="U2293" s="14"/>
      <c r="V2293" s="14"/>
      <c r="W2293" s="14"/>
      <c r="X2293" s="14"/>
      <c r="Y2293" s="14"/>
      <c r="Z2293" s="14"/>
      <c r="AA2293" s="14"/>
      <c r="AB2293" s="14"/>
      <c r="AC2293" s="14"/>
      <c r="AD2293" s="14"/>
      <c r="AE2293" s="14"/>
      <c r="AT2293" s="255" t="s">
        <v>301</v>
      </c>
      <c r="AU2293" s="255" t="s">
        <v>120</v>
      </c>
      <c r="AV2293" s="14" t="s">
        <v>120</v>
      </c>
      <c r="AW2293" s="14" t="s">
        <v>32</v>
      </c>
      <c r="AX2293" s="14" t="s">
        <v>77</v>
      </c>
      <c r="AY2293" s="255" t="s">
        <v>292</v>
      </c>
    </row>
    <row r="2294" s="13" customFormat="1">
      <c r="A2294" s="13"/>
      <c r="B2294" s="234"/>
      <c r="C2294" s="235"/>
      <c r="D2294" s="236" t="s">
        <v>301</v>
      </c>
      <c r="E2294" s="237" t="s">
        <v>1</v>
      </c>
      <c r="F2294" s="238" t="s">
        <v>540</v>
      </c>
      <c r="G2294" s="235"/>
      <c r="H2294" s="237" t="s">
        <v>1</v>
      </c>
      <c r="I2294" s="239"/>
      <c r="J2294" s="235"/>
      <c r="K2294" s="235"/>
      <c r="L2294" s="240"/>
      <c r="M2294" s="241"/>
      <c r="N2294" s="242"/>
      <c r="O2294" s="242"/>
      <c r="P2294" s="242"/>
      <c r="Q2294" s="242"/>
      <c r="R2294" s="242"/>
      <c r="S2294" s="242"/>
      <c r="T2294" s="243"/>
      <c r="U2294" s="13"/>
      <c r="V2294" s="13"/>
      <c r="W2294" s="13"/>
      <c r="X2294" s="13"/>
      <c r="Y2294" s="13"/>
      <c r="Z2294" s="13"/>
      <c r="AA2294" s="13"/>
      <c r="AB2294" s="13"/>
      <c r="AC2294" s="13"/>
      <c r="AD2294" s="13"/>
      <c r="AE2294" s="13"/>
      <c r="AT2294" s="244" t="s">
        <v>301</v>
      </c>
      <c r="AU2294" s="244" t="s">
        <v>120</v>
      </c>
      <c r="AV2294" s="13" t="s">
        <v>85</v>
      </c>
      <c r="AW2294" s="13" t="s">
        <v>32</v>
      </c>
      <c r="AX2294" s="13" t="s">
        <v>77</v>
      </c>
      <c r="AY2294" s="244" t="s">
        <v>292</v>
      </c>
    </row>
    <row r="2295" s="14" customFormat="1">
      <c r="A2295" s="14"/>
      <c r="B2295" s="245"/>
      <c r="C2295" s="246"/>
      <c r="D2295" s="236" t="s">
        <v>301</v>
      </c>
      <c r="E2295" s="247" t="s">
        <v>1</v>
      </c>
      <c r="F2295" s="248" t="s">
        <v>2089</v>
      </c>
      <c r="G2295" s="246"/>
      <c r="H2295" s="249">
        <v>5.54</v>
      </c>
      <c r="I2295" s="250"/>
      <c r="J2295" s="246"/>
      <c r="K2295" s="246"/>
      <c r="L2295" s="251"/>
      <c r="M2295" s="252"/>
      <c r="N2295" s="253"/>
      <c r="O2295" s="253"/>
      <c r="P2295" s="253"/>
      <c r="Q2295" s="253"/>
      <c r="R2295" s="253"/>
      <c r="S2295" s="253"/>
      <c r="T2295" s="254"/>
      <c r="U2295" s="14"/>
      <c r="V2295" s="14"/>
      <c r="W2295" s="14"/>
      <c r="X2295" s="14"/>
      <c r="Y2295" s="14"/>
      <c r="Z2295" s="14"/>
      <c r="AA2295" s="14"/>
      <c r="AB2295" s="14"/>
      <c r="AC2295" s="14"/>
      <c r="AD2295" s="14"/>
      <c r="AE2295" s="14"/>
      <c r="AT2295" s="255" t="s">
        <v>301</v>
      </c>
      <c r="AU2295" s="255" t="s">
        <v>120</v>
      </c>
      <c r="AV2295" s="14" t="s">
        <v>120</v>
      </c>
      <c r="AW2295" s="14" t="s">
        <v>32</v>
      </c>
      <c r="AX2295" s="14" t="s">
        <v>77</v>
      </c>
      <c r="AY2295" s="255" t="s">
        <v>292</v>
      </c>
    </row>
    <row r="2296" s="14" customFormat="1">
      <c r="A2296" s="14"/>
      <c r="B2296" s="245"/>
      <c r="C2296" s="246"/>
      <c r="D2296" s="236" t="s">
        <v>301</v>
      </c>
      <c r="E2296" s="247" t="s">
        <v>1</v>
      </c>
      <c r="F2296" s="248" t="s">
        <v>2090</v>
      </c>
      <c r="G2296" s="246"/>
      <c r="H2296" s="249">
        <v>5.6699999999999999</v>
      </c>
      <c r="I2296" s="250"/>
      <c r="J2296" s="246"/>
      <c r="K2296" s="246"/>
      <c r="L2296" s="251"/>
      <c r="M2296" s="252"/>
      <c r="N2296" s="253"/>
      <c r="O2296" s="253"/>
      <c r="P2296" s="253"/>
      <c r="Q2296" s="253"/>
      <c r="R2296" s="253"/>
      <c r="S2296" s="253"/>
      <c r="T2296" s="254"/>
      <c r="U2296" s="14"/>
      <c r="V2296" s="14"/>
      <c r="W2296" s="14"/>
      <c r="X2296" s="14"/>
      <c r="Y2296" s="14"/>
      <c r="Z2296" s="14"/>
      <c r="AA2296" s="14"/>
      <c r="AB2296" s="14"/>
      <c r="AC2296" s="14"/>
      <c r="AD2296" s="14"/>
      <c r="AE2296" s="14"/>
      <c r="AT2296" s="255" t="s">
        <v>301</v>
      </c>
      <c r="AU2296" s="255" t="s">
        <v>120</v>
      </c>
      <c r="AV2296" s="14" t="s">
        <v>120</v>
      </c>
      <c r="AW2296" s="14" t="s">
        <v>32</v>
      </c>
      <c r="AX2296" s="14" t="s">
        <v>77</v>
      </c>
      <c r="AY2296" s="255" t="s">
        <v>292</v>
      </c>
    </row>
    <row r="2297" s="14" customFormat="1">
      <c r="A2297" s="14"/>
      <c r="B2297" s="245"/>
      <c r="C2297" s="246"/>
      <c r="D2297" s="236" t="s">
        <v>301</v>
      </c>
      <c r="E2297" s="247" t="s">
        <v>1</v>
      </c>
      <c r="F2297" s="248" t="s">
        <v>2587</v>
      </c>
      <c r="G2297" s="246"/>
      <c r="H2297" s="249">
        <v>22.640000000000001</v>
      </c>
      <c r="I2297" s="250"/>
      <c r="J2297" s="246"/>
      <c r="K2297" s="246"/>
      <c r="L2297" s="251"/>
      <c r="M2297" s="252"/>
      <c r="N2297" s="253"/>
      <c r="O2297" s="253"/>
      <c r="P2297" s="253"/>
      <c r="Q2297" s="253"/>
      <c r="R2297" s="253"/>
      <c r="S2297" s="253"/>
      <c r="T2297" s="254"/>
      <c r="U2297" s="14"/>
      <c r="V2297" s="14"/>
      <c r="W2297" s="14"/>
      <c r="X2297" s="14"/>
      <c r="Y2297" s="14"/>
      <c r="Z2297" s="14"/>
      <c r="AA2297" s="14"/>
      <c r="AB2297" s="14"/>
      <c r="AC2297" s="14"/>
      <c r="AD2297" s="14"/>
      <c r="AE2297" s="14"/>
      <c r="AT2297" s="255" t="s">
        <v>301</v>
      </c>
      <c r="AU2297" s="255" t="s">
        <v>120</v>
      </c>
      <c r="AV2297" s="14" t="s">
        <v>120</v>
      </c>
      <c r="AW2297" s="14" t="s">
        <v>32</v>
      </c>
      <c r="AX2297" s="14" t="s">
        <v>77</v>
      </c>
      <c r="AY2297" s="255" t="s">
        <v>292</v>
      </c>
    </row>
    <row r="2298" s="14" customFormat="1">
      <c r="A2298" s="14"/>
      <c r="B2298" s="245"/>
      <c r="C2298" s="246"/>
      <c r="D2298" s="236" t="s">
        <v>301</v>
      </c>
      <c r="E2298" s="247" t="s">
        <v>1</v>
      </c>
      <c r="F2298" s="248" t="s">
        <v>2588</v>
      </c>
      <c r="G2298" s="246"/>
      <c r="H2298" s="249">
        <v>10.26</v>
      </c>
      <c r="I2298" s="250"/>
      <c r="J2298" s="246"/>
      <c r="K2298" s="246"/>
      <c r="L2298" s="251"/>
      <c r="M2298" s="252"/>
      <c r="N2298" s="253"/>
      <c r="O2298" s="253"/>
      <c r="P2298" s="253"/>
      <c r="Q2298" s="253"/>
      <c r="R2298" s="253"/>
      <c r="S2298" s="253"/>
      <c r="T2298" s="254"/>
      <c r="U2298" s="14"/>
      <c r="V2298" s="14"/>
      <c r="W2298" s="14"/>
      <c r="X2298" s="14"/>
      <c r="Y2298" s="14"/>
      <c r="Z2298" s="14"/>
      <c r="AA2298" s="14"/>
      <c r="AB2298" s="14"/>
      <c r="AC2298" s="14"/>
      <c r="AD2298" s="14"/>
      <c r="AE2298" s="14"/>
      <c r="AT2298" s="255" t="s">
        <v>301</v>
      </c>
      <c r="AU2298" s="255" t="s">
        <v>120</v>
      </c>
      <c r="AV2298" s="14" t="s">
        <v>120</v>
      </c>
      <c r="AW2298" s="14" t="s">
        <v>32</v>
      </c>
      <c r="AX2298" s="14" t="s">
        <v>77</v>
      </c>
      <c r="AY2298" s="255" t="s">
        <v>292</v>
      </c>
    </row>
    <row r="2299" s="14" customFormat="1">
      <c r="A2299" s="14"/>
      <c r="B2299" s="245"/>
      <c r="C2299" s="246"/>
      <c r="D2299" s="236" t="s">
        <v>301</v>
      </c>
      <c r="E2299" s="247" t="s">
        <v>1</v>
      </c>
      <c r="F2299" s="248" t="s">
        <v>2589</v>
      </c>
      <c r="G2299" s="246"/>
      <c r="H2299" s="249">
        <v>5.6299999999999999</v>
      </c>
      <c r="I2299" s="250"/>
      <c r="J2299" s="246"/>
      <c r="K2299" s="246"/>
      <c r="L2299" s="251"/>
      <c r="M2299" s="252"/>
      <c r="N2299" s="253"/>
      <c r="O2299" s="253"/>
      <c r="P2299" s="253"/>
      <c r="Q2299" s="253"/>
      <c r="R2299" s="253"/>
      <c r="S2299" s="253"/>
      <c r="T2299" s="254"/>
      <c r="U2299" s="14"/>
      <c r="V2299" s="14"/>
      <c r="W2299" s="14"/>
      <c r="X2299" s="14"/>
      <c r="Y2299" s="14"/>
      <c r="Z2299" s="14"/>
      <c r="AA2299" s="14"/>
      <c r="AB2299" s="14"/>
      <c r="AC2299" s="14"/>
      <c r="AD2299" s="14"/>
      <c r="AE2299" s="14"/>
      <c r="AT2299" s="255" t="s">
        <v>301</v>
      </c>
      <c r="AU2299" s="255" t="s">
        <v>120</v>
      </c>
      <c r="AV2299" s="14" t="s">
        <v>120</v>
      </c>
      <c r="AW2299" s="14" t="s">
        <v>32</v>
      </c>
      <c r="AX2299" s="14" t="s">
        <v>77</v>
      </c>
      <c r="AY2299" s="255" t="s">
        <v>292</v>
      </c>
    </row>
    <row r="2300" s="14" customFormat="1">
      <c r="A2300" s="14"/>
      <c r="B2300" s="245"/>
      <c r="C2300" s="246"/>
      <c r="D2300" s="236" t="s">
        <v>301</v>
      </c>
      <c r="E2300" s="247" t="s">
        <v>1</v>
      </c>
      <c r="F2300" s="248" t="s">
        <v>2590</v>
      </c>
      <c r="G2300" s="246"/>
      <c r="H2300" s="249">
        <v>5.6299999999999999</v>
      </c>
      <c r="I2300" s="250"/>
      <c r="J2300" s="246"/>
      <c r="K2300" s="246"/>
      <c r="L2300" s="251"/>
      <c r="M2300" s="252"/>
      <c r="N2300" s="253"/>
      <c r="O2300" s="253"/>
      <c r="P2300" s="253"/>
      <c r="Q2300" s="253"/>
      <c r="R2300" s="253"/>
      <c r="S2300" s="253"/>
      <c r="T2300" s="254"/>
      <c r="U2300" s="14"/>
      <c r="V2300" s="14"/>
      <c r="W2300" s="14"/>
      <c r="X2300" s="14"/>
      <c r="Y2300" s="14"/>
      <c r="Z2300" s="14"/>
      <c r="AA2300" s="14"/>
      <c r="AB2300" s="14"/>
      <c r="AC2300" s="14"/>
      <c r="AD2300" s="14"/>
      <c r="AE2300" s="14"/>
      <c r="AT2300" s="255" t="s">
        <v>301</v>
      </c>
      <c r="AU2300" s="255" t="s">
        <v>120</v>
      </c>
      <c r="AV2300" s="14" t="s">
        <v>120</v>
      </c>
      <c r="AW2300" s="14" t="s">
        <v>32</v>
      </c>
      <c r="AX2300" s="14" t="s">
        <v>77</v>
      </c>
      <c r="AY2300" s="255" t="s">
        <v>292</v>
      </c>
    </row>
    <row r="2301" s="14" customFormat="1">
      <c r="A2301" s="14"/>
      <c r="B2301" s="245"/>
      <c r="C2301" s="246"/>
      <c r="D2301" s="236" t="s">
        <v>301</v>
      </c>
      <c r="E2301" s="247" t="s">
        <v>1</v>
      </c>
      <c r="F2301" s="248" t="s">
        <v>2591</v>
      </c>
      <c r="G2301" s="246"/>
      <c r="H2301" s="249">
        <v>5.8499999999999996</v>
      </c>
      <c r="I2301" s="250"/>
      <c r="J2301" s="246"/>
      <c r="K2301" s="246"/>
      <c r="L2301" s="251"/>
      <c r="M2301" s="252"/>
      <c r="N2301" s="253"/>
      <c r="O2301" s="253"/>
      <c r="P2301" s="253"/>
      <c r="Q2301" s="253"/>
      <c r="R2301" s="253"/>
      <c r="S2301" s="253"/>
      <c r="T2301" s="254"/>
      <c r="U2301" s="14"/>
      <c r="V2301" s="14"/>
      <c r="W2301" s="14"/>
      <c r="X2301" s="14"/>
      <c r="Y2301" s="14"/>
      <c r="Z2301" s="14"/>
      <c r="AA2301" s="14"/>
      <c r="AB2301" s="14"/>
      <c r="AC2301" s="14"/>
      <c r="AD2301" s="14"/>
      <c r="AE2301" s="14"/>
      <c r="AT2301" s="255" t="s">
        <v>301</v>
      </c>
      <c r="AU2301" s="255" t="s">
        <v>120</v>
      </c>
      <c r="AV2301" s="14" t="s">
        <v>120</v>
      </c>
      <c r="AW2301" s="14" t="s">
        <v>32</v>
      </c>
      <c r="AX2301" s="14" t="s">
        <v>77</v>
      </c>
      <c r="AY2301" s="255" t="s">
        <v>292</v>
      </c>
    </row>
    <row r="2302" s="14" customFormat="1">
      <c r="A2302" s="14"/>
      <c r="B2302" s="245"/>
      <c r="C2302" s="246"/>
      <c r="D2302" s="236" t="s">
        <v>301</v>
      </c>
      <c r="E2302" s="247" t="s">
        <v>1</v>
      </c>
      <c r="F2302" s="248" t="s">
        <v>2592</v>
      </c>
      <c r="G2302" s="246"/>
      <c r="H2302" s="249">
        <v>14.289999999999999</v>
      </c>
      <c r="I2302" s="250"/>
      <c r="J2302" s="246"/>
      <c r="K2302" s="246"/>
      <c r="L2302" s="251"/>
      <c r="M2302" s="252"/>
      <c r="N2302" s="253"/>
      <c r="O2302" s="253"/>
      <c r="P2302" s="253"/>
      <c r="Q2302" s="253"/>
      <c r="R2302" s="253"/>
      <c r="S2302" s="253"/>
      <c r="T2302" s="254"/>
      <c r="U2302" s="14"/>
      <c r="V2302" s="14"/>
      <c r="W2302" s="14"/>
      <c r="X2302" s="14"/>
      <c r="Y2302" s="14"/>
      <c r="Z2302" s="14"/>
      <c r="AA2302" s="14"/>
      <c r="AB2302" s="14"/>
      <c r="AC2302" s="14"/>
      <c r="AD2302" s="14"/>
      <c r="AE2302" s="14"/>
      <c r="AT2302" s="255" t="s">
        <v>301</v>
      </c>
      <c r="AU2302" s="255" t="s">
        <v>120</v>
      </c>
      <c r="AV2302" s="14" t="s">
        <v>120</v>
      </c>
      <c r="AW2302" s="14" t="s">
        <v>32</v>
      </c>
      <c r="AX2302" s="14" t="s">
        <v>77</v>
      </c>
      <c r="AY2302" s="255" t="s">
        <v>292</v>
      </c>
    </row>
    <row r="2303" s="14" customFormat="1">
      <c r="A2303" s="14"/>
      <c r="B2303" s="245"/>
      <c r="C2303" s="246"/>
      <c r="D2303" s="236" t="s">
        <v>301</v>
      </c>
      <c r="E2303" s="247" t="s">
        <v>1</v>
      </c>
      <c r="F2303" s="248" t="s">
        <v>2015</v>
      </c>
      <c r="G2303" s="246"/>
      <c r="H2303" s="249">
        <v>1.3799999999999999</v>
      </c>
      <c r="I2303" s="250"/>
      <c r="J2303" s="246"/>
      <c r="K2303" s="246"/>
      <c r="L2303" s="251"/>
      <c r="M2303" s="252"/>
      <c r="N2303" s="253"/>
      <c r="O2303" s="253"/>
      <c r="P2303" s="253"/>
      <c r="Q2303" s="253"/>
      <c r="R2303" s="253"/>
      <c r="S2303" s="253"/>
      <c r="T2303" s="254"/>
      <c r="U2303" s="14"/>
      <c r="V2303" s="14"/>
      <c r="W2303" s="14"/>
      <c r="X2303" s="14"/>
      <c r="Y2303" s="14"/>
      <c r="Z2303" s="14"/>
      <c r="AA2303" s="14"/>
      <c r="AB2303" s="14"/>
      <c r="AC2303" s="14"/>
      <c r="AD2303" s="14"/>
      <c r="AE2303" s="14"/>
      <c r="AT2303" s="255" t="s">
        <v>301</v>
      </c>
      <c r="AU2303" s="255" t="s">
        <v>120</v>
      </c>
      <c r="AV2303" s="14" t="s">
        <v>120</v>
      </c>
      <c r="AW2303" s="14" t="s">
        <v>32</v>
      </c>
      <c r="AX2303" s="14" t="s">
        <v>77</v>
      </c>
      <c r="AY2303" s="255" t="s">
        <v>292</v>
      </c>
    </row>
    <row r="2304" s="14" customFormat="1">
      <c r="A2304" s="14"/>
      <c r="B2304" s="245"/>
      <c r="C2304" s="246"/>
      <c r="D2304" s="236" t="s">
        <v>301</v>
      </c>
      <c r="E2304" s="247" t="s">
        <v>1</v>
      </c>
      <c r="F2304" s="248" t="s">
        <v>2016</v>
      </c>
      <c r="G2304" s="246"/>
      <c r="H2304" s="249">
        <v>1.4099999999999999</v>
      </c>
      <c r="I2304" s="250"/>
      <c r="J2304" s="246"/>
      <c r="K2304" s="246"/>
      <c r="L2304" s="251"/>
      <c r="M2304" s="252"/>
      <c r="N2304" s="253"/>
      <c r="O2304" s="253"/>
      <c r="P2304" s="253"/>
      <c r="Q2304" s="253"/>
      <c r="R2304" s="253"/>
      <c r="S2304" s="253"/>
      <c r="T2304" s="254"/>
      <c r="U2304" s="14"/>
      <c r="V2304" s="14"/>
      <c r="W2304" s="14"/>
      <c r="X2304" s="14"/>
      <c r="Y2304" s="14"/>
      <c r="Z2304" s="14"/>
      <c r="AA2304" s="14"/>
      <c r="AB2304" s="14"/>
      <c r="AC2304" s="14"/>
      <c r="AD2304" s="14"/>
      <c r="AE2304" s="14"/>
      <c r="AT2304" s="255" t="s">
        <v>301</v>
      </c>
      <c r="AU2304" s="255" t="s">
        <v>120</v>
      </c>
      <c r="AV2304" s="14" t="s">
        <v>120</v>
      </c>
      <c r="AW2304" s="14" t="s">
        <v>32</v>
      </c>
      <c r="AX2304" s="14" t="s">
        <v>77</v>
      </c>
      <c r="AY2304" s="255" t="s">
        <v>292</v>
      </c>
    </row>
    <row r="2305" s="13" customFormat="1">
      <c r="A2305" s="13"/>
      <c r="B2305" s="234"/>
      <c r="C2305" s="235"/>
      <c r="D2305" s="236" t="s">
        <v>301</v>
      </c>
      <c r="E2305" s="237" t="s">
        <v>1</v>
      </c>
      <c r="F2305" s="238" t="s">
        <v>544</v>
      </c>
      <c r="G2305" s="235"/>
      <c r="H2305" s="237" t="s">
        <v>1</v>
      </c>
      <c r="I2305" s="239"/>
      <c r="J2305" s="235"/>
      <c r="K2305" s="235"/>
      <c r="L2305" s="240"/>
      <c r="M2305" s="241"/>
      <c r="N2305" s="242"/>
      <c r="O2305" s="242"/>
      <c r="P2305" s="242"/>
      <c r="Q2305" s="242"/>
      <c r="R2305" s="242"/>
      <c r="S2305" s="242"/>
      <c r="T2305" s="243"/>
      <c r="U2305" s="13"/>
      <c r="V2305" s="13"/>
      <c r="W2305" s="13"/>
      <c r="X2305" s="13"/>
      <c r="Y2305" s="13"/>
      <c r="Z2305" s="13"/>
      <c r="AA2305" s="13"/>
      <c r="AB2305" s="13"/>
      <c r="AC2305" s="13"/>
      <c r="AD2305" s="13"/>
      <c r="AE2305" s="13"/>
      <c r="AT2305" s="244" t="s">
        <v>301</v>
      </c>
      <c r="AU2305" s="244" t="s">
        <v>120</v>
      </c>
      <c r="AV2305" s="13" t="s">
        <v>85</v>
      </c>
      <c r="AW2305" s="13" t="s">
        <v>32</v>
      </c>
      <c r="AX2305" s="13" t="s">
        <v>77</v>
      </c>
      <c r="AY2305" s="244" t="s">
        <v>292</v>
      </c>
    </row>
    <row r="2306" s="14" customFormat="1">
      <c r="A2306" s="14"/>
      <c r="B2306" s="245"/>
      <c r="C2306" s="246"/>
      <c r="D2306" s="236" t="s">
        <v>301</v>
      </c>
      <c r="E2306" s="247" t="s">
        <v>1</v>
      </c>
      <c r="F2306" s="248" t="s">
        <v>2593</v>
      </c>
      <c r="G2306" s="246"/>
      <c r="H2306" s="249">
        <v>8.9800000000000004</v>
      </c>
      <c r="I2306" s="250"/>
      <c r="J2306" s="246"/>
      <c r="K2306" s="246"/>
      <c r="L2306" s="251"/>
      <c r="M2306" s="252"/>
      <c r="N2306" s="253"/>
      <c r="O2306" s="253"/>
      <c r="P2306" s="253"/>
      <c r="Q2306" s="253"/>
      <c r="R2306" s="253"/>
      <c r="S2306" s="253"/>
      <c r="T2306" s="254"/>
      <c r="U2306" s="14"/>
      <c r="V2306" s="14"/>
      <c r="W2306" s="14"/>
      <c r="X2306" s="14"/>
      <c r="Y2306" s="14"/>
      <c r="Z2306" s="14"/>
      <c r="AA2306" s="14"/>
      <c r="AB2306" s="14"/>
      <c r="AC2306" s="14"/>
      <c r="AD2306" s="14"/>
      <c r="AE2306" s="14"/>
      <c r="AT2306" s="255" t="s">
        <v>301</v>
      </c>
      <c r="AU2306" s="255" t="s">
        <v>120</v>
      </c>
      <c r="AV2306" s="14" t="s">
        <v>120</v>
      </c>
      <c r="AW2306" s="14" t="s">
        <v>32</v>
      </c>
      <c r="AX2306" s="14" t="s">
        <v>77</v>
      </c>
      <c r="AY2306" s="255" t="s">
        <v>292</v>
      </c>
    </row>
    <row r="2307" s="14" customFormat="1">
      <c r="A2307" s="14"/>
      <c r="B2307" s="245"/>
      <c r="C2307" s="246"/>
      <c r="D2307" s="236" t="s">
        <v>301</v>
      </c>
      <c r="E2307" s="247" t="s">
        <v>1</v>
      </c>
      <c r="F2307" s="248" t="s">
        <v>2594</v>
      </c>
      <c r="G2307" s="246"/>
      <c r="H2307" s="249">
        <v>33.960000000000001</v>
      </c>
      <c r="I2307" s="250"/>
      <c r="J2307" s="246"/>
      <c r="K2307" s="246"/>
      <c r="L2307" s="251"/>
      <c r="M2307" s="252"/>
      <c r="N2307" s="253"/>
      <c r="O2307" s="253"/>
      <c r="P2307" s="253"/>
      <c r="Q2307" s="253"/>
      <c r="R2307" s="253"/>
      <c r="S2307" s="253"/>
      <c r="T2307" s="254"/>
      <c r="U2307" s="14"/>
      <c r="V2307" s="14"/>
      <c r="W2307" s="14"/>
      <c r="X2307" s="14"/>
      <c r="Y2307" s="14"/>
      <c r="Z2307" s="14"/>
      <c r="AA2307" s="14"/>
      <c r="AB2307" s="14"/>
      <c r="AC2307" s="14"/>
      <c r="AD2307" s="14"/>
      <c r="AE2307" s="14"/>
      <c r="AT2307" s="255" t="s">
        <v>301</v>
      </c>
      <c r="AU2307" s="255" t="s">
        <v>120</v>
      </c>
      <c r="AV2307" s="14" t="s">
        <v>120</v>
      </c>
      <c r="AW2307" s="14" t="s">
        <v>32</v>
      </c>
      <c r="AX2307" s="14" t="s">
        <v>77</v>
      </c>
      <c r="AY2307" s="255" t="s">
        <v>292</v>
      </c>
    </row>
    <row r="2308" s="14" customFormat="1">
      <c r="A2308" s="14"/>
      <c r="B2308" s="245"/>
      <c r="C2308" s="246"/>
      <c r="D2308" s="236" t="s">
        <v>301</v>
      </c>
      <c r="E2308" s="247" t="s">
        <v>1</v>
      </c>
      <c r="F2308" s="248" t="s">
        <v>2099</v>
      </c>
      <c r="G2308" s="246"/>
      <c r="H2308" s="249">
        <v>10.279999999999999</v>
      </c>
      <c r="I2308" s="250"/>
      <c r="J2308" s="246"/>
      <c r="K2308" s="246"/>
      <c r="L2308" s="251"/>
      <c r="M2308" s="252"/>
      <c r="N2308" s="253"/>
      <c r="O2308" s="253"/>
      <c r="P2308" s="253"/>
      <c r="Q2308" s="253"/>
      <c r="R2308" s="253"/>
      <c r="S2308" s="253"/>
      <c r="T2308" s="254"/>
      <c r="U2308" s="14"/>
      <c r="V2308" s="14"/>
      <c r="W2308" s="14"/>
      <c r="X2308" s="14"/>
      <c r="Y2308" s="14"/>
      <c r="Z2308" s="14"/>
      <c r="AA2308" s="14"/>
      <c r="AB2308" s="14"/>
      <c r="AC2308" s="14"/>
      <c r="AD2308" s="14"/>
      <c r="AE2308" s="14"/>
      <c r="AT2308" s="255" t="s">
        <v>301</v>
      </c>
      <c r="AU2308" s="255" t="s">
        <v>120</v>
      </c>
      <c r="AV2308" s="14" t="s">
        <v>120</v>
      </c>
      <c r="AW2308" s="14" t="s">
        <v>32</v>
      </c>
      <c r="AX2308" s="14" t="s">
        <v>77</v>
      </c>
      <c r="AY2308" s="255" t="s">
        <v>292</v>
      </c>
    </row>
    <row r="2309" s="14" customFormat="1">
      <c r="A2309" s="14"/>
      <c r="B2309" s="245"/>
      <c r="C2309" s="246"/>
      <c r="D2309" s="236" t="s">
        <v>301</v>
      </c>
      <c r="E2309" s="247" t="s">
        <v>1</v>
      </c>
      <c r="F2309" s="248" t="s">
        <v>2595</v>
      </c>
      <c r="G2309" s="246"/>
      <c r="H2309" s="249">
        <v>11.26</v>
      </c>
      <c r="I2309" s="250"/>
      <c r="J2309" s="246"/>
      <c r="K2309" s="246"/>
      <c r="L2309" s="251"/>
      <c r="M2309" s="252"/>
      <c r="N2309" s="253"/>
      <c r="O2309" s="253"/>
      <c r="P2309" s="253"/>
      <c r="Q2309" s="253"/>
      <c r="R2309" s="253"/>
      <c r="S2309" s="253"/>
      <c r="T2309" s="254"/>
      <c r="U2309" s="14"/>
      <c r="V2309" s="14"/>
      <c r="W2309" s="14"/>
      <c r="X2309" s="14"/>
      <c r="Y2309" s="14"/>
      <c r="Z2309" s="14"/>
      <c r="AA2309" s="14"/>
      <c r="AB2309" s="14"/>
      <c r="AC2309" s="14"/>
      <c r="AD2309" s="14"/>
      <c r="AE2309" s="14"/>
      <c r="AT2309" s="255" t="s">
        <v>301</v>
      </c>
      <c r="AU2309" s="255" t="s">
        <v>120</v>
      </c>
      <c r="AV2309" s="14" t="s">
        <v>120</v>
      </c>
      <c r="AW2309" s="14" t="s">
        <v>32</v>
      </c>
      <c r="AX2309" s="14" t="s">
        <v>77</v>
      </c>
      <c r="AY2309" s="255" t="s">
        <v>292</v>
      </c>
    </row>
    <row r="2310" s="14" customFormat="1">
      <c r="A2310" s="14"/>
      <c r="B2310" s="245"/>
      <c r="C2310" s="246"/>
      <c r="D2310" s="236" t="s">
        <v>301</v>
      </c>
      <c r="E2310" s="247" t="s">
        <v>1</v>
      </c>
      <c r="F2310" s="248" t="s">
        <v>2596</v>
      </c>
      <c r="G2310" s="246"/>
      <c r="H2310" s="249">
        <v>5.8499999999999996</v>
      </c>
      <c r="I2310" s="250"/>
      <c r="J2310" s="246"/>
      <c r="K2310" s="246"/>
      <c r="L2310" s="251"/>
      <c r="M2310" s="252"/>
      <c r="N2310" s="253"/>
      <c r="O2310" s="253"/>
      <c r="P2310" s="253"/>
      <c r="Q2310" s="253"/>
      <c r="R2310" s="253"/>
      <c r="S2310" s="253"/>
      <c r="T2310" s="254"/>
      <c r="U2310" s="14"/>
      <c r="V2310" s="14"/>
      <c r="W2310" s="14"/>
      <c r="X2310" s="14"/>
      <c r="Y2310" s="14"/>
      <c r="Z2310" s="14"/>
      <c r="AA2310" s="14"/>
      <c r="AB2310" s="14"/>
      <c r="AC2310" s="14"/>
      <c r="AD2310" s="14"/>
      <c r="AE2310" s="14"/>
      <c r="AT2310" s="255" t="s">
        <v>301</v>
      </c>
      <c r="AU2310" s="255" t="s">
        <v>120</v>
      </c>
      <c r="AV2310" s="14" t="s">
        <v>120</v>
      </c>
      <c r="AW2310" s="14" t="s">
        <v>32</v>
      </c>
      <c r="AX2310" s="14" t="s">
        <v>77</v>
      </c>
      <c r="AY2310" s="255" t="s">
        <v>292</v>
      </c>
    </row>
    <row r="2311" s="14" customFormat="1">
      <c r="A2311" s="14"/>
      <c r="B2311" s="245"/>
      <c r="C2311" s="246"/>
      <c r="D2311" s="236" t="s">
        <v>301</v>
      </c>
      <c r="E2311" s="247" t="s">
        <v>1</v>
      </c>
      <c r="F2311" s="248" t="s">
        <v>2597</v>
      </c>
      <c r="G2311" s="246"/>
      <c r="H2311" s="249">
        <v>14.1</v>
      </c>
      <c r="I2311" s="250"/>
      <c r="J2311" s="246"/>
      <c r="K2311" s="246"/>
      <c r="L2311" s="251"/>
      <c r="M2311" s="252"/>
      <c r="N2311" s="253"/>
      <c r="O2311" s="253"/>
      <c r="P2311" s="253"/>
      <c r="Q2311" s="253"/>
      <c r="R2311" s="253"/>
      <c r="S2311" s="253"/>
      <c r="T2311" s="254"/>
      <c r="U2311" s="14"/>
      <c r="V2311" s="14"/>
      <c r="W2311" s="14"/>
      <c r="X2311" s="14"/>
      <c r="Y2311" s="14"/>
      <c r="Z2311" s="14"/>
      <c r="AA2311" s="14"/>
      <c r="AB2311" s="14"/>
      <c r="AC2311" s="14"/>
      <c r="AD2311" s="14"/>
      <c r="AE2311" s="14"/>
      <c r="AT2311" s="255" t="s">
        <v>301</v>
      </c>
      <c r="AU2311" s="255" t="s">
        <v>120</v>
      </c>
      <c r="AV2311" s="14" t="s">
        <v>120</v>
      </c>
      <c r="AW2311" s="14" t="s">
        <v>32</v>
      </c>
      <c r="AX2311" s="14" t="s">
        <v>77</v>
      </c>
      <c r="AY2311" s="255" t="s">
        <v>292</v>
      </c>
    </row>
    <row r="2312" s="14" customFormat="1">
      <c r="A2312" s="14"/>
      <c r="B2312" s="245"/>
      <c r="C2312" s="246"/>
      <c r="D2312" s="236" t="s">
        <v>301</v>
      </c>
      <c r="E2312" s="247" t="s">
        <v>1</v>
      </c>
      <c r="F2312" s="248" t="s">
        <v>2598</v>
      </c>
      <c r="G2312" s="246"/>
      <c r="H2312" s="249">
        <v>3.2999999999999998</v>
      </c>
      <c r="I2312" s="250"/>
      <c r="J2312" s="246"/>
      <c r="K2312" s="246"/>
      <c r="L2312" s="251"/>
      <c r="M2312" s="252"/>
      <c r="N2312" s="253"/>
      <c r="O2312" s="253"/>
      <c r="P2312" s="253"/>
      <c r="Q2312" s="253"/>
      <c r="R2312" s="253"/>
      <c r="S2312" s="253"/>
      <c r="T2312" s="254"/>
      <c r="U2312" s="14"/>
      <c r="V2312" s="14"/>
      <c r="W2312" s="14"/>
      <c r="X2312" s="14"/>
      <c r="Y2312" s="14"/>
      <c r="Z2312" s="14"/>
      <c r="AA2312" s="14"/>
      <c r="AB2312" s="14"/>
      <c r="AC2312" s="14"/>
      <c r="AD2312" s="14"/>
      <c r="AE2312" s="14"/>
      <c r="AT2312" s="255" t="s">
        <v>301</v>
      </c>
      <c r="AU2312" s="255" t="s">
        <v>120</v>
      </c>
      <c r="AV2312" s="14" t="s">
        <v>120</v>
      </c>
      <c r="AW2312" s="14" t="s">
        <v>32</v>
      </c>
      <c r="AX2312" s="14" t="s">
        <v>77</v>
      </c>
      <c r="AY2312" s="255" t="s">
        <v>292</v>
      </c>
    </row>
    <row r="2313" s="13" customFormat="1">
      <c r="A2313" s="13"/>
      <c r="B2313" s="234"/>
      <c r="C2313" s="235"/>
      <c r="D2313" s="236" t="s">
        <v>301</v>
      </c>
      <c r="E2313" s="237" t="s">
        <v>1</v>
      </c>
      <c r="F2313" s="238" t="s">
        <v>547</v>
      </c>
      <c r="G2313" s="235"/>
      <c r="H2313" s="237" t="s">
        <v>1</v>
      </c>
      <c r="I2313" s="239"/>
      <c r="J2313" s="235"/>
      <c r="K2313" s="235"/>
      <c r="L2313" s="240"/>
      <c r="M2313" s="241"/>
      <c r="N2313" s="242"/>
      <c r="O2313" s="242"/>
      <c r="P2313" s="242"/>
      <c r="Q2313" s="242"/>
      <c r="R2313" s="242"/>
      <c r="S2313" s="242"/>
      <c r="T2313" s="243"/>
      <c r="U2313" s="13"/>
      <c r="V2313" s="13"/>
      <c r="W2313" s="13"/>
      <c r="X2313" s="13"/>
      <c r="Y2313" s="13"/>
      <c r="Z2313" s="13"/>
      <c r="AA2313" s="13"/>
      <c r="AB2313" s="13"/>
      <c r="AC2313" s="13"/>
      <c r="AD2313" s="13"/>
      <c r="AE2313" s="13"/>
      <c r="AT2313" s="244" t="s">
        <v>301</v>
      </c>
      <c r="AU2313" s="244" t="s">
        <v>120</v>
      </c>
      <c r="AV2313" s="13" t="s">
        <v>85</v>
      </c>
      <c r="AW2313" s="13" t="s">
        <v>32</v>
      </c>
      <c r="AX2313" s="13" t="s">
        <v>77</v>
      </c>
      <c r="AY2313" s="244" t="s">
        <v>292</v>
      </c>
    </row>
    <row r="2314" s="14" customFormat="1">
      <c r="A2314" s="14"/>
      <c r="B2314" s="245"/>
      <c r="C2314" s="246"/>
      <c r="D2314" s="236" t="s">
        <v>301</v>
      </c>
      <c r="E2314" s="247" t="s">
        <v>1</v>
      </c>
      <c r="F2314" s="248" t="s">
        <v>2102</v>
      </c>
      <c r="G2314" s="246"/>
      <c r="H2314" s="249">
        <v>5.54</v>
      </c>
      <c r="I2314" s="250"/>
      <c r="J2314" s="246"/>
      <c r="K2314" s="246"/>
      <c r="L2314" s="251"/>
      <c r="M2314" s="252"/>
      <c r="N2314" s="253"/>
      <c r="O2314" s="253"/>
      <c r="P2314" s="253"/>
      <c r="Q2314" s="253"/>
      <c r="R2314" s="253"/>
      <c r="S2314" s="253"/>
      <c r="T2314" s="254"/>
      <c r="U2314" s="14"/>
      <c r="V2314" s="14"/>
      <c r="W2314" s="14"/>
      <c r="X2314" s="14"/>
      <c r="Y2314" s="14"/>
      <c r="Z2314" s="14"/>
      <c r="AA2314" s="14"/>
      <c r="AB2314" s="14"/>
      <c r="AC2314" s="14"/>
      <c r="AD2314" s="14"/>
      <c r="AE2314" s="14"/>
      <c r="AT2314" s="255" t="s">
        <v>301</v>
      </c>
      <c r="AU2314" s="255" t="s">
        <v>120</v>
      </c>
      <c r="AV2314" s="14" t="s">
        <v>120</v>
      </c>
      <c r="AW2314" s="14" t="s">
        <v>32</v>
      </c>
      <c r="AX2314" s="14" t="s">
        <v>77</v>
      </c>
      <c r="AY2314" s="255" t="s">
        <v>292</v>
      </c>
    </row>
    <row r="2315" s="14" customFormat="1">
      <c r="A2315" s="14"/>
      <c r="B2315" s="245"/>
      <c r="C2315" s="246"/>
      <c r="D2315" s="236" t="s">
        <v>301</v>
      </c>
      <c r="E2315" s="247" t="s">
        <v>1</v>
      </c>
      <c r="F2315" s="248" t="s">
        <v>2103</v>
      </c>
      <c r="G2315" s="246"/>
      <c r="H2315" s="249">
        <v>5.6699999999999999</v>
      </c>
      <c r="I2315" s="250"/>
      <c r="J2315" s="246"/>
      <c r="K2315" s="246"/>
      <c r="L2315" s="251"/>
      <c r="M2315" s="252"/>
      <c r="N2315" s="253"/>
      <c r="O2315" s="253"/>
      <c r="P2315" s="253"/>
      <c r="Q2315" s="253"/>
      <c r="R2315" s="253"/>
      <c r="S2315" s="253"/>
      <c r="T2315" s="254"/>
      <c r="U2315" s="14"/>
      <c r="V2315" s="14"/>
      <c r="W2315" s="14"/>
      <c r="X2315" s="14"/>
      <c r="Y2315" s="14"/>
      <c r="Z2315" s="14"/>
      <c r="AA2315" s="14"/>
      <c r="AB2315" s="14"/>
      <c r="AC2315" s="14"/>
      <c r="AD2315" s="14"/>
      <c r="AE2315" s="14"/>
      <c r="AT2315" s="255" t="s">
        <v>301</v>
      </c>
      <c r="AU2315" s="255" t="s">
        <v>120</v>
      </c>
      <c r="AV2315" s="14" t="s">
        <v>120</v>
      </c>
      <c r="AW2315" s="14" t="s">
        <v>32</v>
      </c>
      <c r="AX2315" s="14" t="s">
        <v>77</v>
      </c>
      <c r="AY2315" s="255" t="s">
        <v>292</v>
      </c>
    </row>
    <row r="2316" s="14" customFormat="1">
      <c r="A2316" s="14"/>
      <c r="B2316" s="245"/>
      <c r="C2316" s="246"/>
      <c r="D2316" s="236" t="s">
        <v>301</v>
      </c>
      <c r="E2316" s="247" t="s">
        <v>1</v>
      </c>
      <c r="F2316" s="248" t="s">
        <v>2599</v>
      </c>
      <c r="G2316" s="246"/>
      <c r="H2316" s="249">
        <v>33.960000000000001</v>
      </c>
      <c r="I2316" s="250"/>
      <c r="J2316" s="246"/>
      <c r="K2316" s="246"/>
      <c r="L2316" s="251"/>
      <c r="M2316" s="252"/>
      <c r="N2316" s="253"/>
      <c r="O2316" s="253"/>
      <c r="P2316" s="253"/>
      <c r="Q2316" s="253"/>
      <c r="R2316" s="253"/>
      <c r="S2316" s="253"/>
      <c r="T2316" s="254"/>
      <c r="U2316" s="14"/>
      <c r="V2316" s="14"/>
      <c r="W2316" s="14"/>
      <c r="X2316" s="14"/>
      <c r="Y2316" s="14"/>
      <c r="Z2316" s="14"/>
      <c r="AA2316" s="14"/>
      <c r="AB2316" s="14"/>
      <c r="AC2316" s="14"/>
      <c r="AD2316" s="14"/>
      <c r="AE2316" s="14"/>
      <c r="AT2316" s="255" t="s">
        <v>301</v>
      </c>
      <c r="AU2316" s="255" t="s">
        <v>120</v>
      </c>
      <c r="AV2316" s="14" t="s">
        <v>120</v>
      </c>
      <c r="AW2316" s="14" t="s">
        <v>32</v>
      </c>
      <c r="AX2316" s="14" t="s">
        <v>77</v>
      </c>
      <c r="AY2316" s="255" t="s">
        <v>292</v>
      </c>
    </row>
    <row r="2317" s="14" customFormat="1">
      <c r="A2317" s="14"/>
      <c r="B2317" s="245"/>
      <c r="C2317" s="246"/>
      <c r="D2317" s="236" t="s">
        <v>301</v>
      </c>
      <c r="E2317" s="247" t="s">
        <v>1</v>
      </c>
      <c r="F2317" s="248" t="s">
        <v>2600</v>
      </c>
      <c r="G2317" s="246"/>
      <c r="H2317" s="249">
        <v>10.26</v>
      </c>
      <c r="I2317" s="250"/>
      <c r="J2317" s="246"/>
      <c r="K2317" s="246"/>
      <c r="L2317" s="251"/>
      <c r="M2317" s="252"/>
      <c r="N2317" s="253"/>
      <c r="O2317" s="253"/>
      <c r="P2317" s="253"/>
      <c r="Q2317" s="253"/>
      <c r="R2317" s="253"/>
      <c r="S2317" s="253"/>
      <c r="T2317" s="254"/>
      <c r="U2317" s="14"/>
      <c r="V2317" s="14"/>
      <c r="W2317" s="14"/>
      <c r="X2317" s="14"/>
      <c r="Y2317" s="14"/>
      <c r="Z2317" s="14"/>
      <c r="AA2317" s="14"/>
      <c r="AB2317" s="14"/>
      <c r="AC2317" s="14"/>
      <c r="AD2317" s="14"/>
      <c r="AE2317" s="14"/>
      <c r="AT2317" s="255" t="s">
        <v>301</v>
      </c>
      <c r="AU2317" s="255" t="s">
        <v>120</v>
      </c>
      <c r="AV2317" s="14" t="s">
        <v>120</v>
      </c>
      <c r="AW2317" s="14" t="s">
        <v>32</v>
      </c>
      <c r="AX2317" s="14" t="s">
        <v>77</v>
      </c>
      <c r="AY2317" s="255" t="s">
        <v>292</v>
      </c>
    </row>
    <row r="2318" s="14" customFormat="1">
      <c r="A2318" s="14"/>
      <c r="B2318" s="245"/>
      <c r="C2318" s="246"/>
      <c r="D2318" s="236" t="s">
        <v>301</v>
      </c>
      <c r="E2318" s="247" t="s">
        <v>1</v>
      </c>
      <c r="F2318" s="248" t="s">
        <v>2601</v>
      </c>
      <c r="G2318" s="246"/>
      <c r="H2318" s="249">
        <v>5.6299999999999999</v>
      </c>
      <c r="I2318" s="250"/>
      <c r="J2318" s="246"/>
      <c r="K2318" s="246"/>
      <c r="L2318" s="251"/>
      <c r="M2318" s="252"/>
      <c r="N2318" s="253"/>
      <c r="O2318" s="253"/>
      <c r="P2318" s="253"/>
      <c r="Q2318" s="253"/>
      <c r="R2318" s="253"/>
      <c r="S2318" s="253"/>
      <c r="T2318" s="254"/>
      <c r="U2318" s="14"/>
      <c r="V2318" s="14"/>
      <c r="W2318" s="14"/>
      <c r="X2318" s="14"/>
      <c r="Y2318" s="14"/>
      <c r="Z2318" s="14"/>
      <c r="AA2318" s="14"/>
      <c r="AB2318" s="14"/>
      <c r="AC2318" s="14"/>
      <c r="AD2318" s="14"/>
      <c r="AE2318" s="14"/>
      <c r="AT2318" s="255" t="s">
        <v>301</v>
      </c>
      <c r="AU2318" s="255" t="s">
        <v>120</v>
      </c>
      <c r="AV2318" s="14" t="s">
        <v>120</v>
      </c>
      <c r="AW2318" s="14" t="s">
        <v>32</v>
      </c>
      <c r="AX2318" s="14" t="s">
        <v>77</v>
      </c>
      <c r="AY2318" s="255" t="s">
        <v>292</v>
      </c>
    </row>
    <row r="2319" s="14" customFormat="1">
      <c r="A2319" s="14"/>
      <c r="B2319" s="245"/>
      <c r="C2319" s="246"/>
      <c r="D2319" s="236" t="s">
        <v>301</v>
      </c>
      <c r="E2319" s="247" t="s">
        <v>1</v>
      </c>
      <c r="F2319" s="248" t="s">
        <v>2602</v>
      </c>
      <c r="G2319" s="246"/>
      <c r="H2319" s="249">
        <v>5.8499999999999996</v>
      </c>
      <c r="I2319" s="250"/>
      <c r="J2319" s="246"/>
      <c r="K2319" s="246"/>
      <c r="L2319" s="251"/>
      <c r="M2319" s="252"/>
      <c r="N2319" s="253"/>
      <c r="O2319" s="253"/>
      <c r="P2319" s="253"/>
      <c r="Q2319" s="253"/>
      <c r="R2319" s="253"/>
      <c r="S2319" s="253"/>
      <c r="T2319" s="254"/>
      <c r="U2319" s="14"/>
      <c r="V2319" s="14"/>
      <c r="W2319" s="14"/>
      <c r="X2319" s="14"/>
      <c r="Y2319" s="14"/>
      <c r="Z2319" s="14"/>
      <c r="AA2319" s="14"/>
      <c r="AB2319" s="14"/>
      <c r="AC2319" s="14"/>
      <c r="AD2319" s="14"/>
      <c r="AE2319" s="14"/>
      <c r="AT2319" s="255" t="s">
        <v>301</v>
      </c>
      <c r="AU2319" s="255" t="s">
        <v>120</v>
      </c>
      <c r="AV2319" s="14" t="s">
        <v>120</v>
      </c>
      <c r="AW2319" s="14" t="s">
        <v>32</v>
      </c>
      <c r="AX2319" s="14" t="s">
        <v>77</v>
      </c>
      <c r="AY2319" s="255" t="s">
        <v>292</v>
      </c>
    </row>
    <row r="2320" s="14" customFormat="1">
      <c r="A2320" s="14"/>
      <c r="B2320" s="245"/>
      <c r="C2320" s="246"/>
      <c r="D2320" s="236" t="s">
        <v>301</v>
      </c>
      <c r="E2320" s="247" t="s">
        <v>1</v>
      </c>
      <c r="F2320" s="248" t="s">
        <v>2108</v>
      </c>
      <c r="G2320" s="246"/>
      <c r="H2320" s="249">
        <v>14.289999999999999</v>
      </c>
      <c r="I2320" s="250"/>
      <c r="J2320" s="246"/>
      <c r="K2320" s="246"/>
      <c r="L2320" s="251"/>
      <c r="M2320" s="252"/>
      <c r="N2320" s="253"/>
      <c r="O2320" s="253"/>
      <c r="P2320" s="253"/>
      <c r="Q2320" s="253"/>
      <c r="R2320" s="253"/>
      <c r="S2320" s="253"/>
      <c r="T2320" s="254"/>
      <c r="U2320" s="14"/>
      <c r="V2320" s="14"/>
      <c r="W2320" s="14"/>
      <c r="X2320" s="14"/>
      <c r="Y2320" s="14"/>
      <c r="Z2320" s="14"/>
      <c r="AA2320" s="14"/>
      <c r="AB2320" s="14"/>
      <c r="AC2320" s="14"/>
      <c r="AD2320" s="14"/>
      <c r="AE2320" s="14"/>
      <c r="AT2320" s="255" t="s">
        <v>301</v>
      </c>
      <c r="AU2320" s="255" t="s">
        <v>120</v>
      </c>
      <c r="AV2320" s="14" t="s">
        <v>120</v>
      </c>
      <c r="AW2320" s="14" t="s">
        <v>32</v>
      </c>
      <c r="AX2320" s="14" t="s">
        <v>77</v>
      </c>
      <c r="AY2320" s="255" t="s">
        <v>292</v>
      </c>
    </row>
    <row r="2321" s="14" customFormat="1">
      <c r="A2321" s="14"/>
      <c r="B2321" s="245"/>
      <c r="C2321" s="246"/>
      <c r="D2321" s="236" t="s">
        <v>301</v>
      </c>
      <c r="E2321" s="247" t="s">
        <v>1</v>
      </c>
      <c r="F2321" s="248" t="s">
        <v>2603</v>
      </c>
      <c r="G2321" s="246"/>
      <c r="H2321" s="249">
        <v>3.4399999999999999</v>
      </c>
      <c r="I2321" s="250"/>
      <c r="J2321" s="246"/>
      <c r="K2321" s="246"/>
      <c r="L2321" s="251"/>
      <c r="M2321" s="252"/>
      <c r="N2321" s="253"/>
      <c r="O2321" s="253"/>
      <c r="P2321" s="253"/>
      <c r="Q2321" s="253"/>
      <c r="R2321" s="253"/>
      <c r="S2321" s="253"/>
      <c r="T2321" s="254"/>
      <c r="U2321" s="14"/>
      <c r="V2321" s="14"/>
      <c r="W2321" s="14"/>
      <c r="X2321" s="14"/>
      <c r="Y2321" s="14"/>
      <c r="Z2321" s="14"/>
      <c r="AA2321" s="14"/>
      <c r="AB2321" s="14"/>
      <c r="AC2321" s="14"/>
      <c r="AD2321" s="14"/>
      <c r="AE2321" s="14"/>
      <c r="AT2321" s="255" t="s">
        <v>301</v>
      </c>
      <c r="AU2321" s="255" t="s">
        <v>120</v>
      </c>
      <c r="AV2321" s="14" t="s">
        <v>120</v>
      </c>
      <c r="AW2321" s="14" t="s">
        <v>32</v>
      </c>
      <c r="AX2321" s="14" t="s">
        <v>77</v>
      </c>
      <c r="AY2321" s="255" t="s">
        <v>292</v>
      </c>
    </row>
    <row r="2322" s="13" customFormat="1">
      <c r="A2322" s="13"/>
      <c r="B2322" s="234"/>
      <c r="C2322" s="235"/>
      <c r="D2322" s="236" t="s">
        <v>301</v>
      </c>
      <c r="E2322" s="237" t="s">
        <v>1</v>
      </c>
      <c r="F2322" s="238" t="s">
        <v>550</v>
      </c>
      <c r="G2322" s="235"/>
      <c r="H2322" s="237" t="s">
        <v>1</v>
      </c>
      <c r="I2322" s="239"/>
      <c r="J2322" s="235"/>
      <c r="K2322" s="235"/>
      <c r="L2322" s="240"/>
      <c r="M2322" s="241"/>
      <c r="N2322" s="242"/>
      <c r="O2322" s="242"/>
      <c r="P2322" s="242"/>
      <c r="Q2322" s="242"/>
      <c r="R2322" s="242"/>
      <c r="S2322" s="242"/>
      <c r="T2322" s="243"/>
      <c r="U2322" s="13"/>
      <c r="V2322" s="13"/>
      <c r="W2322" s="13"/>
      <c r="X2322" s="13"/>
      <c r="Y2322" s="13"/>
      <c r="Z2322" s="13"/>
      <c r="AA2322" s="13"/>
      <c r="AB2322" s="13"/>
      <c r="AC2322" s="13"/>
      <c r="AD2322" s="13"/>
      <c r="AE2322" s="13"/>
      <c r="AT2322" s="244" t="s">
        <v>301</v>
      </c>
      <c r="AU2322" s="244" t="s">
        <v>120</v>
      </c>
      <c r="AV2322" s="13" t="s">
        <v>85</v>
      </c>
      <c r="AW2322" s="13" t="s">
        <v>32</v>
      </c>
      <c r="AX2322" s="13" t="s">
        <v>77</v>
      </c>
      <c r="AY2322" s="244" t="s">
        <v>292</v>
      </c>
    </row>
    <row r="2323" s="14" customFormat="1">
      <c r="A2323" s="14"/>
      <c r="B2323" s="245"/>
      <c r="C2323" s="246"/>
      <c r="D2323" s="236" t="s">
        <v>301</v>
      </c>
      <c r="E2323" s="247" t="s">
        <v>1</v>
      </c>
      <c r="F2323" s="248" t="s">
        <v>2604</v>
      </c>
      <c r="G2323" s="246"/>
      <c r="H2323" s="249">
        <v>23.640000000000001</v>
      </c>
      <c r="I2323" s="250"/>
      <c r="J2323" s="246"/>
      <c r="K2323" s="246"/>
      <c r="L2323" s="251"/>
      <c r="M2323" s="252"/>
      <c r="N2323" s="253"/>
      <c r="O2323" s="253"/>
      <c r="P2323" s="253"/>
      <c r="Q2323" s="253"/>
      <c r="R2323" s="253"/>
      <c r="S2323" s="253"/>
      <c r="T2323" s="254"/>
      <c r="U2323" s="14"/>
      <c r="V2323" s="14"/>
      <c r="W2323" s="14"/>
      <c r="X2323" s="14"/>
      <c r="Y2323" s="14"/>
      <c r="Z2323" s="14"/>
      <c r="AA2323" s="14"/>
      <c r="AB2323" s="14"/>
      <c r="AC2323" s="14"/>
      <c r="AD2323" s="14"/>
      <c r="AE2323" s="14"/>
      <c r="AT2323" s="255" t="s">
        <v>301</v>
      </c>
      <c r="AU2323" s="255" t="s">
        <v>120</v>
      </c>
      <c r="AV2323" s="14" t="s">
        <v>120</v>
      </c>
      <c r="AW2323" s="14" t="s">
        <v>32</v>
      </c>
      <c r="AX2323" s="14" t="s">
        <v>77</v>
      </c>
      <c r="AY2323" s="255" t="s">
        <v>292</v>
      </c>
    </row>
    <row r="2324" s="14" customFormat="1">
      <c r="A2324" s="14"/>
      <c r="B2324" s="245"/>
      <c r="C2324" s="246"/>
      <c r="D2324" s="236" t="s">
        <v>301</v>
      </c>
      <c r="E2324" s="247" t="s">
        <v>1</v>
      </c>
      <c r="F2324" s="248" t="s">
        <v>2063</v>
      </c>
      <c r="G2324" s="246"/>
      <c r="H2324" s="249">
        <v>13.07</v>
      </c>
      <c r="I2324" s="250"/>
      <c r="J2324" s="246"/>
      <c r="K2324" s="246"/>
      <c r="L2324" s="251"/>
      <c r="M2324" s="252"/>
      <c r="N2324" s="253"/>
      <c r="O2324" s="253"/>
      <c r="P2324" s="253"/>
      <c r="Q2324" s="253"/>
      <c r="R2324" s="253"/>
      <c r="S2324" s="253"/>
      <c r="T2324" s="254"/>
      <c r="U2324" s="14"/>
      <c r="V2324" s="14"/>
      <c r="W2324" s="14"/>
      <c r="X2324" s="14"/>
      <c r="Y2324" s="14"/>
      <c r="Z2324" s="14"/>
      <c r="AA2324" s="14"/>
      <c r="AB2324" s="14"/>
      <c r="AC2324" s="14"/>
      <c r="AD2324" s="14"/>
      <c r="AE2324" s="14"/>
      <c r="AT2324" s="255" t="s">
        <v>301</v>
      </c>
      <c r="AU2324" s="255" t="s">
        <v>120</v>
      </c>
      <c r="AV2324" s="14" t="s">
        <v>120</v>
      </c>
      <c r="AW2324" s="14" t="s">
        <v>32</v>
      </c>
      <c r="AX2324" s="14" t="s">
        <v>77</v>
      </c>
      <c r="AY2324" s="255" t="s">
        <v>292</v>
      </c>
    </row>
    <row r="2325" s="14" customFormat="1">
      <c r="A2325" s="14"/>
      <c r="B2325" s="245"/>
      <c r="C2325" s="246"/>
      <c r="D2325" s="236" t="s">
        <v>301</v>
      </c>
      <c r="E2325" s="247" t="s">
        <v>1</v>
      </c>
      <c r="F2325" s="248" t="s">
        <v>2605</v>
      </c>
      <c r="G2325" s="246"/>
      <c r="H2325" s="249">
        <v>11.199999999999999</v>
      </c>
      <c r="I2325" s="250"/>
      <c r="J2325" s="246"/>
      <c r="K2325" s="246"/>
      <c r="L2325" s="251"/>
      <c r="M2325" s="252"/>
      <c r="N2325" s="253"/>
      <c r="O2325" s="253"/>
      <c r="P2325" s="253"/>
      <c r="Q2325" s="253"/>
      <c r="R2325" s="253"/>
      <c r="S2325" s="253"/>
      <c r="T2325" s="254"/>
      <c r="U2325" s="14"/>
      <c r="V2325" s="14"/>
      <c r="W2325" s="14"/>
      <c r="X2325" s="14"/>
      <c r="Y2325" s="14"/>
      <c r="Z2325" s="14"/>
      <c r="AA2325" s="14"/>
      <c r="AB2325" s="14"/>
      <c r="AC2325" s="14"/>
      <c r="AD2325" s="14"/>
      <c r="AE2325" s="14"/>
      <c r="AT2325" s="255" t="s">
        <v>301</v>
      </c>
      <c r="AU2325" s="255" t="s">
        <v>120</v>
      </c>
      <c r="AV2325" s="14" t="s">
        <v>120</v>
      </c>
      <c r="AW2325" s="14" t="s">
        <v>32</v>
      </c>
      <c r="AX2325" s="14" t="s">
        <v>77</v>
      </c>
      <c r="AY2325" s="255" t="s">
        <v>292</v>
      </c>
    </row>
    <row r="2326" s="14" customFormat="1">
      <c r="A2326" s="14"/>
      <c r="B2326" s="245"/>
      <c r="C2326" s="246"/>
      <c r="D2326" s="236" t="s">
        <v>301</v>
      </c>
      <c r="E2326" s="247" t="s">
        <v>1</v>
      </c>
      <c r="F2326" s="248" t="s">
        <v>2606</v>
      </c>
      <c r="G2326" s="246"/>
      <c r="H2326" s="249">
        <v>3.52</v>
      </c>
      <c r="I2326" s="250"/>
      <c r="J2326" s="246"/>
      <c r="K2326" s="246"/>
      <c r="L2326" s="251"/>
      <c r="M2326" s="252"/>
      <c r="N2326" s="253"/>
      <c r="O2326" s="253"/>
      <c r="P2326" s="253"/>
      <c r="Q2326" s="253"/>
      <c r="R2326" s="253"/>
      <c r="S2326" s="253"/>
      <c r="T2326" s="254"/>
      <c r="U2326" s="14"/>
      <c r="V2326" s="14"/>
      <c r="W2326" s="14"/>
      <c r="X2326" s="14"/>
      <c r="Y2326" s="14"/>
      <c r="Z2326" s="14"/>
      <c r="AA2326" s="14"/>
      <c r="AB2326" s="14"/>
      <c r="AC2326" s="14"/>
      <c r="AD2326" s="14"/>
      <c r="AE2326" s="14"/>
      <c r="AT2326" s="255" t="s">
        <v>301</v>
      </c>
      <c r="AU2326" s="255" t="s">
        <v>120</v>
      </c>
      <c r="AV2326" s="14" t="s">
        <v>120</v>
      </c>
      <c r="AW2326" s="14" t="s">
        <v>32</v>
      </c>
      <c r="AX2326" s="14" t="s">
        <v>77</v>
      </c>
      <c r="AY2326" s="255" t="s">
        <v>292</v>
      </c>
    </row>
    <row r="2327" s="14" customFormat="1">
      <c r="A2327" s="14"/>
      <c r="B2327" s="245"/>
      <c r="C2327" s="246"/>
      <c r="D2327" s="236" t="s">
        <v>301</v>
      </c>
      <c r="E2327" s="247" t="s">
        <v>1</v>
      </c>
      <c r="F2327" s="248" t="s">
        <v>2607</v>
      </c>
      <c r="G2327" s="246"/>
      <c r="H2327" s="249">
        <v>4.6299999999999999</v>
      </c>
      <c r="I2327" s="250"/>
      <c r="J2327" s="246"/>
      <c r="K2327" s="246"/>
      <c r="L2327" s="251"/>
      <c r="M2327" s="252"/>
      <c r="N2327" s="253"/>
      <c r="O2327" s="253"/>
      <c r="P2327" s="253"/>
      <c r="Q2327" s="253"/>
      <c r="R2327" s="253"/>
      <c r="S2327" s="253"/>
      <c r="T2327" s="254"/>
      <c r="U2327" s="14"/>
      <c r="V2327" s="14"/>
      <c r="W2327" s="14"/>
      <c r="X2327" s="14"/>
      <c r="Y2327" s="14"/>
      <c r="Z2327" s="14"/>
      <c r="AA2327" s="14"/>
      <c r="AB2327" s="14"/>
      <c r="AC2327" s="14"/>
      <c r="AD2327" s="14"/>
      <c r="AE2327" s="14"/>
      <c r="AT2327" s="255" t="s">
        <v>301</v>
      </c>
      <c r="AU2327" s="255" t="s">
        <v>120</v>
      </c>
      <c r="AV2327" s="14" t="s">
        <v>120</v>
      </c>
      <c r="AW2327" s="14" t="s">
        <v>32</v>
      </c>
      <c r="AX2327" s="14" t="s">
        <v>77</v>
      </c>
      <c r="AY2327" s="255" t="s">
        <v>292</v>
      </c>
    </row>
    <row r="2328" s="14" customFormat="1">
      <c r="A2328" s="14"/>
      <c r="B2328" s="245"/>
      <c r="C2328" s="246"/>
      <c r="D2328" s="236" t="s">
        <v>301</v>
      </c>
      <c r="E2328" s="247" t="s">
        <v>1</v>
      </c>
      <c r="F2328" s="248" t="s">
        <v>2608</v>
      </c>
      <c r="G2328" s="246"/>
      <c r="H2328" s="249">
        <v>4.6600000000000001</v>
      </c>
      <c r="I2328" s="250"/>
      <c r="J2328" s="246"/>
      <c r="K2328" s="246"/>
      <c r="L2328" s="251"/>
      <c r="M2328" s="252"/>
      <c r="N2328" s="253"/>
      <c r="O2328" s="253"/>
      <c r="P2328" s="253"/>
      <c r="Q2328" s="253"/>
      <c r="R2328" s="253"/>
      <c r="S2328" s="253"/>
      <c r="T2328" s="254"/>
      <c r="U2328" s="14"/>
      <c r="V2328" s="14"/>
      <c r="W2328" s="14"/>
      <c r="X2328" s="14"/>
      <c r="Y2328" s="14"/>
      <c r="Z2328" s="14"/>
      <c r="AA2328" s="14"/>
      <c r="AB2328" s="14"/>
      <c r="AC2328" s="14"/>
      <c r="AD2328" s="14"/>
      <c r="AE2328" s="14"/>
      <c r="AT2328" s="255" t="s">
        <v>301</v>
      </c>
      <c r="AU2328" s="255" t="s">
        <v>120</v>
      </c>
      <c r="AV2328" s="14" t="s">
        <v>120</v>
      </c>
      <c r="AW2328" s="14" t="s">
        <v>32</v>
      </c>
      <c r="AX2328" s="14" t="s">
        <v>77</v>
      </c>
      <c r="AY2328" s="255" t="s">
        <v>292</v>
      </c>
    </row>
    <row r="2329" s="14" customFormat="1">
      <c r="A2329" s="14"/>
      <c r="B2329" s="245"/>
      <c r="C2329" s="246"/>
      <c r="D2329" s="236" t="s">
        <v>301</v>
      </c>
      <c r="E2329" s="247" t="s">
        <v>1</v>
      </c>
      <c r="F2329" s="248" t="s">
        <v>2609</v>
      </c>
      <c r="G2329" s="246"/>
      <c r="H2329" s="249">
        <v>4.2800000000000002</v>
      </c>
      <c r="I2329" s="250"/>
      <c r="J2329" s="246"/>
      <c r="K2329" s="246"/>
      <c r="L2329" s="251"/>
      <c r="M2329" s="252"/>
      <c r="N2329" s="253"/>
      <c r="O2329" s="253"/>
      <c r="P2329" s="253"/>
      <c r="Q2329" s="253"/>
      <c r="R2329" s="253"/>
      <c r="S2329" s="253"/>
      <c r="T2329" s="254"/>
      <c r="U2329" s="14"/>
      <c r="V2329" s="14"/>
      <c r="W2329" s="14"/>
      <c r="X2329" s="14"/>
      <c r="Y2329" s="14"/>
      <c r="Z2329" s="14"/>
      <c r="AA2329" s="14"/>
      <c r="AB2329" s="14"/>
      <c r="AC2329" s="14"/>
      <c r="AD2329" s="14"/>
      <c r="AE2329" s="14"/>
      <c r="AT2329" s="255" t="s">
        <v>301</v>
      </c>
      <c r="AU2329" s="255" t="s">
        <v>120</v>
      </c>
      <c r="AV2329" s="14" t="s">
        <v>120</v>
      </c>
      <c r="AW2329" s="14" t="s">
        <v>32</v>
      </c>
      <c r="AX2329" s="14" t="s">
        <v>77</v>
      </c>
      <c r="AY2329" s="255" t="s">
        <v>292</v>
      </c>
    </row>
    <row r="2330" s="16" customFormat="1">
      <c r="A2330" s="16"/>
      <c r="B2330" s="267"/>
      <c r="C2330" s="268"/>
      <c r="D2330" s="236" t="s">
        <v>301</v>
      </c>
      <c r="E2330" s="269" t="s">
        <v>190</v>
      </c>
      <c r="F2330" s="270" t="s">
        <v>316</v>
      </c>
      <c r="G2330" s="268"/>
      <c r="H2330" s="271">
        <v>405.83999999999998</v>
      </c>
      <c r="I2330" s="272"/>
      <c r="J2330" s="268"/>
      <c r="K2330" s="268"/>
      <c r="L2330" s="273"/>
      <c r="M2330" s="274"/>
      <c r="N2330" s="275"/>
      <c r="O2330" s="275"/>
      <c r="P2330" s="275"/>
      <c r="Q2330" s="275"/>
      <c r="R2330" s="275"/>
      <c r="S2330" s="275"/>
      <c r="T2330" s="276"/>
      <c r="U2330" s="16"/>
      <c r="V2330" s="16"/>
      <c r="W2330" s="16"/>
      <c r="X2330" s="16"/>
      <c r="Y2330" s="16"/>
      <c r="Z2330" s="16"/>
      <c r="AA2330" s="16"/>
      <c r="AB2330" s="16"/>
      <c r="AC2330" s="16"/>
      <c r="AD2330" s="16"/>
      <c r="AE2330" s="16"/>
      <c r="AT2330" s="277" t="s">
        <v>301</v>
      </c>
      <c r="AU2330" s="277" t="s">
        <v>120</v>
      </c>
      <c r="AV2330" s="16" t="s">
        <v>317</v>
      </c>
      <c r="AW2330" s="16" t="s">
        <v>32</v>
      </c>
      <c r="AX2330" s="16" t="s">
        <v>77</v>
      </c>
      <c r="AY2330" s="277" t="s">
        <v>292</v>
      </c>
    </row>
    <row r="2331" s="15" customFormat="1">
      <c r="A2331" s="15"/>
      <c r="B2331" s="256"/>
      <c r="C2331" s="257"/>
      <c r="D2331" s="236" t="s">
        <v>301</v>
      </c>
      <c r="E2331" s="258" t="s">
        <v>1</v>
      </c>
      <c r="F2331" s="259" t="s">
        <v>304</v>
      </c>
      <c r="G2331" s="257"/>
      <c r="H2331" s="260">
        <v>1002.46</v>
      </c>
      <c r="I2331" s="261"/>
      <c r="J2331" s="257"/>
      <c r="K2331" s="257"/>
      <c r="L2331" s="262"/>
      <c r="M2331" s="263"/>
      <c r="N2331" s="264"/>
      <c r="O2331" s="264"/>
      <c r="P2331" s="264"/>
      <c r="Q2331" s="264"/>
      <c r="R2331" s="264"/>
      <c r="S2331" s="264"/>
      <c r="T2331" s="265"/>
      <c r="U2331" s="15"/>
      <c r="V2331" s="15"/>
      <c r="W2331" s="15"/>
      <c r="X2331" s="15"/>
      <c r="Y2331" s="15"/>
      <c r="Z2331" s="15"/>
      <c r="AA2331" s="15"/>
      <c r="AB2331" s="15"/>
      <c r="AC2331" s="15"/>
      <c r="AD2331" s="15"/>
      <c r="AE2331" s="15"/>
      <c r="AT2331" s="266" t="s">
        <v>301</v>
      </c>
      <c r="AU2331" s="266" t="s">
        <v>120</v>
      </c>
      <c r="AV2331" s="15" t="s">
        <v>299</v>
      </c>
      <c r="AW2331" s="15" t="s">
        <v>32</v>
      </c>
      <c r="AX2331" s="15" t="s">
        <v>85</v>
      </c>
      <c r="AY2331" s="266" t="s">
        <v>292</v>
      </c>
    </row>
    <row r="2332" s="2" customFormat="1" ht="24.15" customHeight="1">
      <c r="A2332" s="39"/>
      <c r="B2332" s="40"/>
      <c r="C2332" s="221" t="s">
        <v>2610</v>
      </c>
      <c r="D2332" s="221" t="s">
        <v>294</v>
      </c>
      <c r="E2332" s="222" t="s">
        <v>2611</v>
      </c>
      <c r="F2332" s="223" t="s">
        <v>2612</v>
      </c>
      <c r="G2332" s="224" t="s">
        <v>407</v>
      </c>
      <c r="H2332" s="225">
        <v>758</v>
      </c>
      <c r="I2332" s="226"/>
      <c r="J2332" s="227">
        <f>ROUND(I2332*H2332,2)</f>
        <v>0</v>
      </c>
      <c r="K2332" s="223" t="s">
        <v>298</v>
      </c>
      <c r="L2332" s="45"/>
      <c r="M2332" s="228" t="s">
        <v>1</v>
      </c>
      <c r="N2332" s="229" t="s">
        <v>43</v>
      </c>
      <c r="O2332" s="92"/>
      <c r="P2332" s="230">
        <f>O2332*H2332</f>
        <v>0</v>
      </c>
      <c r="Q2332" s="230">
        <v>0</v>
      </c>
      <c r="R2332" s="230">
        <f>Q2332*H2332</f>
        <v>0</v>
      </c>
      <c r="S2332" s="230">
        <v>0</v>
      </c>
      <c r="T2332" s="231">
        <f>S2332*H2332</f>
        <v>0</v>
      </c>
      <c r="U2332" s="39"/>
      <c r="V2332" s="39"/>
      <c r="W2332" s="39"/>
      <c r="X2332" s="39"/>
      <c r="Y2332" s="39"/>
      <c r="Z2332" s="39"/>
      <c r="AA2332" s="39"/>
      <c r="AB2332" s="39"/>
      <c r="AC2332" s="39"/>
      <c r="AD2332" s="39"/>
      <c r="AE2332" s="39"/>
      <c r="AR2332" s="232" t="s">
        <v>438</v>
      </c>
      <c r="AT2332" s="232" t="s">
        <v>294</v>
      </c>
      <c r="AU2332" s="232" t="s">
        <v>120</v>
      </c>
      <c r="AY2332" s="18" t="s">
        <v>292</v>
      </c>
      <c r="BE2332" s="233">
        <f>IF(N2332="základní",J2332,0)</f>
        <v>0</v>
      </c>
      <c r="BF2332" s="233">
        <f>IF(N2332="snížená",J2332,0)</f>
        <v>0</v>
      </c>
      <c r="BG2332" s="233">
        <f>IF(N2332="zákl. přenesená",J2332,0)</f>
        <v>0</v>
      </c>
      <c r="BH2332" s="233">
        <f>IF(N2332="sníž. přenesená",J2332,0)</f>
        <v>0</v>
      </c>
      <c r="BI2332" s="233">
        <f>IF(N2332="nulová",J2332,0)</f>
        <v>0</v>
      </c>
      <c r="BJ2332" s="18" t="s">
        <v>120</v>
      </c>
      <c r="BK2332" s="233">
        <f>ROUND(I2332*H2332,2)</f>
        <v>0</v>
      </c>
      <c r="BL2332" s="18" t="s">
        <v>438</v>
      </c>
      <c r="BM2332" s="232" t="s">
        <v>2613</v>
      </c>
    </row>
    <row r="2333" s="2" customFormat="1" ht="21.75" customHeight="1">
      <c r="A2333" s="39"/>
      <c r="B2333" s="40"/>
      <c r="C2333" s="278" t="s">
        <v>2614</v>
      </c>
      <c r="D2333" s="278" t="s">
        <v>626</v>
      </c>
      <c r="E2333" s="279" t="s">
        <v>2615</v>
      </c>
      <c r="F2333" s="280" t="s">
        <v>2616</v>
      </c>
      <c r="G2333" s="281" t="s">
        <v>407</v>
      </c>
      <c r="H2333" s="282">
        <v>758</v>
      </c>
      <c r="I2333" s="283"/>
      <c r="J2333" s="284">
        <f>ROUND(I2333*H2333,2)</f>
        <v>0</v>
      </c>
      <c r="K2333" s="280" t="s">
        <v>298</v>
      </c>
      <c r="L2333" s="285"/>
      <c r="M2333" s="286" t="s">
        <v>1</v>
      </c>
      <c r="N2333" s="287" t="s">
        <v>43</v>
      </c>
      <c r="O2333" s="92"/>
      <c r="P2333" s="230">
        <f>O2333*H2333</f>
        <v>0</v>
      </c>
      <c r="Q2333" s="230">
        <v>0.00012999999999999999</v>
      </c>
      <c r="R2333" s="230">
        <f>Q2333*H2333</f>
        <v>0.098539999999999989</v>
      </c>
      <c r="S2333" s="230">
        <v>0</v>
      </c>
      <c r="T2333" s="231">
        <f>S2333*H2333</f>
        <v>0</v>
      </c>
      <c r="U2333" s="39"/>
      <c r="V2333" s="39"/>
      <c r="W2333" s="39"/>
      <c r="X2333" s="39"/>
      <c r="Y2333" s="39"/>
      <c r="Z2333" s="39"/>
      <c r="AA2333" s="39"/>
      <c r="AB2333" s="39"/>
      <c r="AC2333" s="39"/>
      <c r="AD2333" s="39"/>
      <c r="AE2333" s="39"/>
      <c r="AR2333" s="232" t="s">
        <v>573</v>
      </c>
      <c r="AT2333" s="232" t="s">
        <v>626</v>
      </c>
      <c r="AU2333" s="232" t="s">
        <v>120</v>
      </c>
      <c r="AY2333" s="18" t="s">
        <v>292</v>
      </c>
      <c r="BE2333" s="233">
        <f>IF(N2333="základní",J2333,0)</f>
        <v>0</v>
      </c>
      <c r="BF2333" s="233">
        <f>IF(N2333="snížená",J2333,0)</f>
        <v>0</v>
      </c>
      <c r="BG2333" s="233">
        <f>IF(N2333="zákl. přenesená",J2333,0)</f>
        <v>0</v>
      </c>
      <c r="BH2333" s="233">
        <f>IF(N2333="sníž. přenesená",J2333,0)</f>
        <v>0</v>
      </c>
      <c r="BI2333" s="233">
        <f>IF(N2333="nulová",J2333,0)</f>
        <v>0</v>
      </c>
      <c r="BJ2333" s="18" t="s">
        <v>120</v>
      </c>
      <c r="BK2333" s="233">
        <f>ROUND(I2333*H2333,2)</f>
        <v>0</v>
      </c>
      <c r="BL2333" s="18" t="s">
        <v>438</v>
      </c>
      <c r="BM2333" s="232" t="s">
        <v>2617</v>
      </c>
    </row>
    <row r="2334" s="2" customFormat="1" ht="37.8" customHeight="1">
      <c r="A2334" s="39"/>
      <c r="B2334" s="40"/>
      <c r="C2334" s="221" t="s">
        <v>2618</v>
      </c>
      <c r="D2334" s="221" t="s">
        <v>294</v>
      </c>
      <c r="E2334" s="222" t="s">
        <v>2619</v>
      </c>
      <c r="F2334" s="223" t="s">
        <v>2620</v>
      </c>
      <c r="G2334" s="224" t="s">
        <v>297</v>
      </c>
      <c r="H2334" s="225">
        <v>1002.46</v>
      </c>
      <c r="I2334" s="226"/>
      <c r="J2334" s="227">
        <f>ROUND(I2334*H2334,2)</f>
        <v>0</v>
      </c>
      <c r="K2334" s="223" t="s">
        <v>298</v>
      </c>
      <c r="L2334" s="45"/>
      <c r="M2334" s="228" t="s">
        <v>1</v>
      </c>
      <c r="N2334" s="229" t="s">
        <v>43</v>
      </c>
      <c r="O2334" s="92"/>
      <c r="P2334" s="230">
        <f>O2334*H2334</f>
        <v>0</v>
      </c>
      <c r="Q2334" s="230">
        <v>0</v>
      </c>
      <c r="R2334" s="230">
        <f>Q2334*H2334</f>
        <v>0</v>
      </c>
      <c r="S2334" s="230">
        <v>0</v>
      </c>
      <c r="T2334" s="231">
        <f>S2334*H2334</f>
        <v>0</v>
      </c>
      <c r="U2334" s="39"/>
      <c r="V2334" s="39"/>
      <c r="W2334" s="39"/>
      <c r="X2334" s="39"/>
      <c r="Y2334" s="39"/>
      <c r="Z2334" s="39"/>
      <c r="AA2334" s="39"/>
      <c r="AB2334" s="39"/>
      <c r="AC2334" s="39"/>
      <c r="AD2334" s="39"/>
      <c r="AE2334" s="39"/>
      <c r="AR2334" s="232" t="s">
        <v>438</v>
      </c>
      <c r="AT2334" s="232" t="s">
        <v>294</v>
      </c>
      <c r="AU2334" s="232" t="s">
        <v>120</v>
      </c>
      <c r="AY2334" s="18" t="s">
        <v>292</v>
      </c>
      <c r="BE2334" s="233">
        <f>IF(N2334="základní",J2334,0)</f>
        <v>0</v>
      </c>
      <c r="BF2334" s="233">
        <f>IF(N2334="snížená",J2334,0)</f>
        <v>0</v>
      </c>
      <c r="BG2334" s="233">
        <f>IF(N2334="zákl. přenesená",J2334,0)</f>
        <v>0</v>
      </c>
      <c r="BH2334" s="233">
        <f>IF(N2334="sníž. přenesená",J2334,0)</f>
        <v>0</v>
      </c>
      <c r="BI2334" s="233">
        <f>IF(N2334="nulová",J2334,0)</f>
        <v>0</v>
      </c>
      <c r="BJ2334" s="18" t="s">
        <v>120</v>
      </c>
      <c r="BK2334" s="233">
        <f>ROUND(I2334*H2334,2)</f>
        <v>0</v>
      </c>
      <c r="BL2334" s="18" t="s">
        <v>438</v>
      </c>
      <c r="BM2334" s="232" t="s">
        <v>2621</v>
      </c>
    </row>
    <row r="2335" s="14" customFormat="1">
      <c r="A2335" s="14"/>
      <c r="B2335" s="245"/>
      <c r="C2335" s="246"/>
      <c r="D2335" s="236" t="s">
        <v>301</v>
      </c>
      <c r="E2335" s="247" t="s">
        <v>1</v>
      </c>
      <c r="F2335" s="248" t="s">
        <v>2518</v>
      </c>
      <c r="G2335" s="246"/>
      <c r="H2335" s="249">
        <v>1002.46</v>
      </c>
      <c r="I2335" s="250"/>
      <c r="J2335" s="246"/>
      <c r="K2335" s="246"/>
      <c r="L2335" s="251"/>
      <c r="M2335" s="252"/>
      <c r="N2335" s="253"/>
      <c r="O2335" s="253"/>
      <c r="P2335" s="253"/>
      <c r="Q2335" s="253"/>
      <c r="R2335" s="253"/>
      <c r="S2335" s="253"/>
      <c r="T2335" s="254"/>
      <c r="U2335" s="14"/>
      <c r="V2335" s="14"/>
      <c r="W2335" s="14"/>
      <c r="X2335" s="14"/>
      <c r="Y2335" s="14"/>
      <c r="Z2335" s="14"/>
      <c r="AA2335" s="14"/>
      <c r="AB2335" s="14"/>
      <c r="AC2335" s="14"/>
      <c r="AD2335" s="14"/>
      <c r="AE2335" s="14"/>
      <c r="AT2335" s="255" t="s">
        <v>301</v>
      </c>
      <c r="AU2335" s="255" t="s">
        <v>120</v>
      </c>
      <c r="AV2335" s="14" t="s">
        <v>120</v>
      </c>
      <c r="AW2335" s="14" t="s">
        <v>32</v>
      </c>
      <c r="AX2335" s="14" t="s">
        <v>85</v>
      </c>
      <c r="AY2335" s="255" t="s">
        <v>292</v>
      </c>
    </row>
    <row r="2336" s="2" customFormat="1" ht="24.15" customHeight="1">
      <c r="A2336" s="39"/>
      <c r="B2336" s="40"/>
      <c r="C2336" s="221" t="s">
        <v>2622</v>
      </c>
      <c r="D2336" s="221" t="s">
        <v>294</v>
      </c>
      <c r="E2336" s="222" t="s">
        <v>2623</v>
      </c>
      <c r="F2336" s="223" t="s">
        <v>2624</v>
      </c>
      <c r="G2336" s="224" t="s">
        <v>297</v>
      </c>
      <c r="H2336" s="225">
        <v>466.71600000000001</v>
      </c>
      <c r="I2336" s="226"/>
      <c r="J2336" s="227">
        <f>ROUND(I2336*H2336,2)</f>
        <v>0</v>
      </c>
      <c r="K2336" s="223" t="s">
        <v>298</v>
      </c>
      <c r="L2336" s="45"/>
      <c r="M2336" s="228" t="s">
        <v>1</v>
      </c>
      <c r="N2336" s="229" t="s">
        <v>43</v>
      </c>
      <c r="O2336" s="92"/>
      <c r="P2336" s="230">
        <f>O2336*H2336</f>
        <v>0</v>
      </c>
      <c r="Q2336" s="230">
        <v>0.0015</v>
      </c>
      <c r="R2336" s="230">
        <f>Q2336*H2336</f>
        <v>0.70007399999999997</v>
      </c>
      <c r="S2336" s="230">
        <v>0</v>
      </c>
      <c r="T2336" s="231">
        <f>S2336*H2336</f>
        <v>0</v>
      </c>
      <c r="U2336" s="39"/>
      <c r="V2336" s="39"/>
      <c r="W2336" s="39"/>
      <c r="X2336" s="39"/>
      <c r="Y2336" s="39"/>
      <c r="Z2336" s="39"/>
      <c r="AA2336" s="39"/>
      <c r="AB2336" s="39"/>
      <c r="AC2336" s="39"/>
      <c r="AD2336" s="39"/>
      <c r="AE2336" s="39"/>
      <c r="AR2336" s="232" t="s">
        <v>438</v>
      </c>
      <c r="AT2336" s="232" t="s">
        <v>294</v>
      </c>
      <c r="AU2336" s="232" t="s">
        <v>120</v>
      </c>
      <c r="AY2336" s="18" t="s">
        <v>292</v>
      </c>
      <c r="BE2336" s="233">
        <f>IF(N2336="základní",J2336,0)</f>
        <v>0</v>
      </c>
      <c r="BF2336" s="233">
        <f>IF(N2336="snížená",J2336,0)</f>
        <v>0</v>
      </c>
      <c r="BG2336" s="233">
        <f>IF(N2336="zákl. přenesená",J2336,0)</f>
        <v>0</v>
      </c>
      <c r="BH2336" s="233">
        <f>IF(N2336="sníž. přenesená",J2336,0)</f>
        <v>0</v>
      </c>
      <c r="BI2336" s="233">
        <f>IF(N2336="nulová",J2336,0)</f>
        <v>0</v>
      </c>
      <c r="BJ2336" s="18" t="s">
        <v>120</v>
      </c>
      <c r="BK2336" s="233">
        <f>ROUND(I2336*H2336,2)</f>
        <v>0</v>
      </c>
      <c r="BL2336" s="18" t="s">
        <v>438</v>
      </c>
      <c r="BM2336" s="232" t="s">
        <v>2625</v>
      </c>
    </row>
    <row r="2337" s="14" customFormat="1">
      <c r="A2337" s="14"/>
      <c r="B2337" s="245"/>
      <c r="C2337" s="246"/>
      <c r="D2337" s="236" t="s">
        <v>301</v>
      </c>
      <c r="E2337" s="247" t="s">
        <v>1</v>
      </c>
      <c r="F2337" s="248" t="s">
        <v>2626</v>
      </c>
      <c r="G2337" s="246"/>
      <c r="H2337" s="249">
        <v>466.71600000000001</v>
      </c>
      <c r="I2337" s="250"/>
      <c r="J2337" s="246"/>
      <c r="K2337" s="246"/>
      <c r="L2337" s="251"/>
      <c r="M2337" s="252"/>
      <c r="N2337" s="253"/>
      <c r="O2337" s="253"/>
      <c r="P2337" s="253"/>
      <c r="Q2337" s="253"/>
      <c r="R2337" s="253"/>
      <c r="S2337" s="253"/>
      <c r="T2337" s="254"/>
      <c r="U2337" s="14"/>
      <c r="V2337" s="14"/>
      <c r="W2337" s="14"/>
      <c r="X2337" s="14"/>
      <c r="Y2337" s="14"/>
      <c r="Z2337" s="14"/>
      <c r="AA2337" s="14"/>
      <c r="AB2337" s="14"/>
      <c r="AC2337" s="14"/>
      <c r="AD2337" s="14"/>
      <c r="AE2337" s="14"/>
      <c r="AT2337" s="255" t="s">
        <v>301</v>
      </c>
      <c r="AU2337" s="255" t="s">
        <v>120</v>
      </c>
      <c r="AV2337" s="14" t="s">
        <v>120</v>
      </c>
      <c r="AW2337" s="14" t="s">
        <v>32</v>
      </c>
      <c r="AX2337" s="14" t="s">
        <v>85</v>
      </c>
      <c r="AY2337" s="255" t="s">
        <v>292</v>
      </c>
    </row>
    <row r="2338" s="2" customFormat="1" ht="21.75" customHeight="1">
      <c r="A2338" s="39"/>
      <c r="B2338" s="40"/>
      <c r="C2338" s="221" t="s">
        <v>2627</v>
      </c>
      <c r="D2338" s="221" t="s">
        <v>294</v>
      </c>
      <c r="E2338" s="222" t="s">
        <v>2628</v>
      </c>
      <c r="F2338" s="223" t="s">
        <v>2629</v>
      </c>
      <c r="G2338" s="224" t="s">
        <v>407</v>
      </c>
      <c r="H2338" s="225">
        <v>259.44499999999999</v>
      </c>
      <c r="I2338" s="226"/>
      <c r="J2338" s="227">
        <f>ROUND(I2338*H2338,2)</f>
        <v>0</v>
      </c>
      <c r="K2338" s="223" t="s">
        <v>298</v>
      </c>
      <c r="L2338" s="45"/>
      <c r="M2338" s="228" t="s">
        <v>1</v>
      </c>
      <c r="N2338" s="229" t="s">
        <v>43</v>
      </c>
      <c r="O2338" s="92"/>
      <c r="P2338" s="230">
        <f>O2338*H2338</f>
        <v>0</v>
      </c>
      <c r="Q2338" s="230">
        <v>0</v>
      </c>
      <c r="R2338" s="230">
        <f>Q2338*H2338</f>
        <v>0</v>
      </c>
      <c r="S2338" s="230">
        <v>0</v>
      </c>
      <c r="T2338" s="231">
        <f>S2338*H2338</f>
        <v>0</v>
      </c>
      <c r="U2338" s="39"/>
      <c r="V2338" s="39"/>
      <c r="W2338" s="39"/>
      <c r="X2338" s="39"/>
      <c r="Y2338" s="39"/>
      <c r="Z2338" s="39"/>
      <c r="AA2338" s="39"/>
      <c r="AB2338" s="39"/>
      <c r="AC2338" s="39"/>
      <c r="AD2338" s="39"/>
      <c r="AE2338" s="39"/>
      <c r="AR2338" s="232" t="s">
        <v>438</v>
      </c>
      <c r="AT2338" s="232" t="s">
        <v>294</v>
      </c>
      <c r="AU2338" s="232" t="s">
        <v>120</v>
      </c>
      <c r="AY2338" s="18" t="s">
        <v>292</v>
      </c>
      <c r="BE2338" s="233">
        <f>IF(N2338="základní",J2338,0)</f>
        <v>0</v>
      </c>
      <c r="BF2338" s="233">
        <f>IF(N2338="snížená",J2338,0)</f>
        <v>0</v>
      </c>
      <c r="BG2338" s="233">
        <f>IF(N2338="zákl. přenesená",J2338,0)</f>
        <v>0</v>
      </c>
      <c r="BH2338" s="233">
        <f>IF(N2338="sníž. přenesená",J2338,0)</f>
        <v>0</v>
      </c>
      <c r="BI2338" s="233">
        <f>IF(N2338="nulová",J2338,0)</f>
        <v>0</v>
      </c>
      <c r="BJ2338" s="18" t="s">
        <v>120</v>
      </c>
      <c r="BK2338" s="233">
        <f>ROUND(I2338*H2338,2)</f>
        <v>0</v>
      </c>
      <c r="BL2338" s="18" t="s">
        <v>438</v>
      </c>
      <c r="BM2338" s="232" t="s">
        <v>2630</v>
      </c>
    </row>
    <row r="2339" s="2" customFormat="1" ht="24.15" customHeight="1">
      <c r="A2339" s="39"/>
      <c r="B2339" s="40"/>
      <c r="C2339" s="221" t="s">
        <v>2631</v>
      </c>
      <c r="D2339" s="221" t="s">
        <v>294</v>
      </c>
      <c r="E2339" s="222" t="s">
        <v>2632</v>
      </c>
      <c r="F2339" s="223" t="s">
        <v>2633</v>
      </c>
      <c r="G2339" s="224" t="s">
        <v>365</v>
      </c>
      <c r="H2339" s="225">
        <v>28.721</v>
      </c>
      <c r="I2339" s="226"/>
      <c r="J2339" s="227">
        <f>ROUND(I2339*H2339,2)</f>
        <v>0</v>
      </c>
      <c r="K2339" s="223" t="s">
        <v>298</v>
      </c>
      <c r="L2339" s="45"/>
      <c r="M2339" s="228" t="s">
        <v>1</v>
      </c>
      <c r="N2339" s="229" t="s">
        <v>43</v>
      </c>
      <c r="O2339" s="92"/>
      <c r="P2339" s="230">
        <f>O2339*H2339</f>
        <v>0</v>
      </c>
      <c r="Q2339" s="230">
        <v>0</v>
      </c>
      <c r="R2339" s="230">
        <f>Q2339*H2339</f>
        <v>0</v>
      </c>
      <c r="S2339" s="230">
        <v>0</v>
      </c>
      <c r="T2339" s="231">
        <f>S2339*H2339</f>
        <v>0</v>
      </c>
      <c r="U2339" s="39"/>
      <c r="V2339" s="39"/>
      <c r="W2339" s="39"/>
      <c r="X2339" s="39"/>
      <c r="Y2339" s="39"/>
      <c r="Z2339" s="39"/>
      <c r="AA2339" s="39"/>
      <c r="AB2339" s="39"/>
      <c r="AC2339" s="39"/>
      <c r="AD2339" s="39"/>
      <c r="AE2339" s="39"/>
      <c r="AR2339" s="232" t="s">
        <v>438</v>
      </c>
      <c r="AT2339" s="232" t="s">
        <v>294</v>
      </c>
      <c r="AU2339" s="232" t="s">
        <v>120</v>
      </c>
      <c r="AY2339" s="18" t="s">
        <v>292</v>
      </c>
      <c r="BE2339" s="233">
        <f>IF(N2339="základní",J2339,0)</f>
        <v>0</v>
      </c>
      <c r="BF2339" s="233">
        <f>IF(N2339="snížená",J2339,0)</f>
        <v>0</v>
      </c>
      <c r="BG2339" s="233">
        <f>IF(N2339="zákl. přenesená",J2339,0)</f>
        <v>0</v>
      </c>
      <c r="BH2339" s="233">
        <f>IF(N2339="sníž. přenesená",J2339,0)</f>
        <v>0</v>
      </c>
      <c r="BI2339" s="233">
        <f>IF(N2339="nulová",J2339,0)</f>
        <v>0</v>
      </c>
      <c r="BJ2339" s="18" t="s">
        <v>120</v>
      </c>
      <c r="BK2339" s="233">
        <f>ROUND(I2339*H2339,2)</f>
        <v>0</v>
      </c>
      <c r="BL2339" s="18" t="s">
        <v>438</v>
      </c>
      <c r="BM2339" s="232" t="s">
        <v>2634</v>
      </c>
    </row>
    <row r="2340" s="12" customFormat="1" ht="22.8" customHeight="1">
      <c r="A2340" s="12"/>
      <c r="B2340" s="205"/>
      <c r="C2340" s="206"/>
      <c r="D2340" s="207" t="s">
        <v>76</v>
      </c>
      <c r="E2340" s="219" t="s">
        <v>2635</v>
      </c>
      <c r="F2340" s="219" t="s">
        <v>2636</v>
      </c>
      <c r="G2340" s="206"/>
      <c r="H2340" s="206"/>
      <c r="I2340" s="209"/>
      <c r="J2340" s="220">
        <f>BK2340</f>
        <v>0</v>
      </c>
      <c r="K2340" s="206"/>
      <c r="L2340" s="211"/>
      <c r="M2340" s="212"/>
      <c r="N2340" s="213"/>
      <c r="O2340" s="213"/>
      <c r="P2340" s="214">
        <f>SUM(P2341:P2541)</f>
        <v>0</v>
      </c>
      <c r="Q2340" s="213"/>
      <c r="R2340" s="214">
        <f>SUM(R2341:R2541)</f>
        <v>9.1741499600000012</v>
      </c>
      <c r="S2340" s="213"/>
      <c r="T2340" s="215">
        <f>SUM(T2341:T2541)</f>
        <v>0</v>
      </c>
      <c r="U2340" s="12"/>
      <c r="V2340" s="12"/>
      <c r="W2340" s="12"/>
      <c r="X2340" s="12"/>
      <c r="Y2340" s="12"/>
      <c r="Z2340" s="12"/>
      <c r="AA2340" s="12"/>
      <c r="AB2340" s="12"/>
      <c r="AC2340" s="12"/>
      <c r="AD2340" s="12"/>
      <c r="AE2340" s="12"/>
      <c r="AR2340" s="216" t="s">
        <v>120</v>
      </c>
      <c r="AT2340" s="217" t="s">
        <v>76</v>
      </c>
      <c r="AU2340" s="217" t="s">
        <v>85</v>
      </c>
      <c r="AY2340" s="216" t="s">
        <v>292</v>
      </c>
      <c r="BK2340" s="218">
        <f>SUM(BK2341:BK2541)</f>
        <v>0</v>
      </c>
    </row>
    <row r="2341" s="2" customFormat="1" ht="16.5" customHeight="1">
      <c r="A2341" s="39"/>
      <c r="B2341" s="40"/>
      <c r="C2341" s="221" t="s">
        <v>2637</v>
      </c>
      <c r="D2341" s="221" t="s">
        <v>294</v>
      </c>
      <c r="E2341" s="222" t="s">
        <v>2638</v>
      </c>
      <c r="F2341" s="223" t="s">
        <v>2639</v>
      </c>
      <c r="G2341" s="224" t="s">
        <v>297</v>
      </c>
      <c r="H2341" s="225">
        <v>2466.4099999999999</v>
      </c>
      <c r="I2341" s="226"/>
      <c r="J2341" s="227">
        <f>ROUND(I2341*H2341,2)</f>
        <v>0</v>
      </c>
      <c r="K2341" s="223" t="s">
        <v>298</v>
      </c>
      <c r="L2341" s="45"/>
      <c r="M2341" s="228" t="s">
        <v>1</v>
      </c>
      <c r="N2341" s="229" t="s">
        <v>43</v>
      </c>
      <c r="O2341" s="92"/>
      <c r="P2341" s="230">
        <f>O2341*H2341</f>
        <v>0</v>
      </c>
      <c r="Q2341" s="230">
        <v>0</v>
      </c>
      <c r="R2341" s="230">
        <f>Q2341*H2341</f>
        <v>0</v>
      </c>
      <c r="S2341" s="230">
        <v>0</v>
      </c>
      <c r="T2341" s="231">
        <f>S2341*H2341</f>
        <v>0</v>
      </c>
      <c r="U2341" s="39"/>
      <c r="V2341" s="39"/>
      <c r="W2341" s="39"/>
      <c r="X2341" s="39"/>
      <c r="Y2341" s="39"/>
      <c r="Z2341" s="39"/>
      <c r="AA2341" s="39"/>
      <c r="AB2341" s="39"/>
      <c r="AC2341" s="39"/>
      <c r="AD2341" s="39"/>
      <c r="AE2341" s="39"/>
      <c r="AR2341" s="232" t="s">
        <v>438</v>
      </c>
      <c r="AT2341" s="232" t="s">
        <v>294</v>
      </c>
      <c r="AU2341" s="232" t="s">
        <v>120</v>
      </c>
      <c r="AY2341" s="18" t="s">
        <v>292</v>
      </c>
      <c r="BE2341" s="233">
        <f>IF(N2341="základní",J2341,0)</f>
        <v>0</v>
      </c>
      <c r="BF2341" s="233">
        <f>IF(N2341="snížená",J2341,0)</f>
        <v>0</v>
      </c>
      <c r="BG2341" s="233">
        <f>IF(N2341="zákl. přenesená",J2341,0)</f>
        <v>0</v>
      </c>
      <c r="BH2341" s="233">
        <f>IF(N2341="sníž. přenesená",J2341,0)</f>
        <v>0</v>
      </c>
      <c r="BI2341" s="233">
        <f>IF(N2341="nulová",J2341,0)</f>
        <v>0</v>
      </c>
      <c r="BJ2341" s="18" t="s">
        <v>120</v>
      </c>
      <c r="BK2341" s="233">
        <f>ROUND(I2341*H2341,2)</f>
        <v>0</v>
      </c>
      <c r="BL2341" s="18" t="s">
        <v>438</v>
      </c>
      <c r="BM2341" s="232" t="s">
        <v>2640</v>
      </c>
    </row>
    <row r="2342" s="14" customFormat="1">
      <c r="A2342" s="14"/>
      <c r="B2342" s="245"/>
      <c r="C2342" s="246"/>
      <c r="D2342" s="236" t="s">
        <v>301</v>
      </c>
      <c r="E2342" s="247" t="s">
        <v>1</v>
      </c>
      <c r="F2342" s="248" t="s">
        <v>2641</v>
      </c>
      <c r="G2342" s="246"/>
      <c r="H2342" s="249">
        <v>2466.4099999999999</v>
      </c>
      <c r="I2342" s="250"/>
      <c r="J2342" s="246"/>
      <c r="K2342" s="246"/>
      <c r="L2342" s="251"/>
      <c r="M2342" s="252"/>
      <c r="N2342" s="253"/>
      <c r="O2342" s="253"/>
      <c r="P2342" s="253"/>
      <c r="Q2342" s="253"/>
      <c r="R2342" s="253"/>
      <c r="S2342" s="253"/>
      <c r="T2342" s="254"/>
      <c r="U2342" s="14"/>
      <c r="V2342" s="14"/>
      <c r="W2342" s="14"/>
      <c r="X2342" s="14"/>
      <c r="Y2342" s="14"/>
      <c r="Z2342" s="14"/>
      <c r="AA2342" s="14"/>
      <c r="AB2342" s="14"/>
      <c r="AC2342" s="14"/>
      <c r="AD2342" s="14"/>
      <c r="AE2342" s="14"/>
      <c r="AT2342" s="255" t="s">
        <v>301</v>
      </c>
      <c r="AU2342" s="255" t="s">
        <v>120</v>
      </c>
      <c r="AV2342" s="14" t="s">
        <v>120</v>
      </c>
      <c r="AW2342" s="14" t="s">
        <v>32</v>
      </c>
      <c r="AX2342" s="14" t="s">
        <v>85</v>
      </c>
      <c r="AY2342" s="255" t="s">
        <v>292</v>
      </c>
    </row>
    <row r="2343" s="2" customFormat="1" ht="24.15" customHeight="1">
      <c r="A2343" s="39"/>
      <c r="B2343" s="40"/>
      <c r="C2343" s="221" t="s">
        <v>2642</v>
      </c>
      <c r="D2343" s="221" t="s">
        <v>294</v>
      </c>
      <c r="E2343" s="222" t="s">
        <v>2643</v>
      </c>
      <c r="F2343" s="223" t="s">
        <v>2644</v>
      </c>
      <c r="G2343" s="224" t="s">
        <v>297</v>
      </c>
      <c r="H2343" s="225">
        <v>2466.4099999999999</v>
      </c>
      <c r="I2343" s="226"/>
      <c r="J2343" s="227">
        <f>ROUND(I2343*H2343,2)</f>
        <v>0</v>
      </c>
      <c r="K2343" s="223" t="s">
        <v>298</v>
      </c>
      <c r="L2343" s="45"/>
      <c r="M2343" s="228" t="s">
        <v>1</v>
      </c>
      <c r="N2343" s="229" t="s">
        <v>43</v>
      </c>
      <c r="O2343" s="92"/>
      <c r="P2343" s="230">
        <f>O2343*H2343</f>
        <v>0</v>
      </c>
      <c r="Q2343" s="230">
        <v>3.0000000000000001E-05</v>
      </c>
      <c r="R2343" s="230">
        <f>Q2343*H2343</f>
        <v>0.073992299999999997</v>
      </c>
      <c r="S2343" s="230">
        <v>0</v>
      </c>
      <c r="T2343" s="231">
        <f>S2343*H2343</f>
        <v>0</v>
      </c>
      <c r="U2343" s="39"/>
      <c r="V2343" s="39"/>
      <c r="W2343" s="39"/>
      <c r="X2343" s="39"/>
      <c r="Y2343" s="39"/>
      <c r="Z2343" s="39"/>
      <c r="AA2343" s="39"/>
      <c r="AB2343" s="39"/>
      <c r="AC2343" s="39"/>
      <c r="AD2343" s="39"/>
      <c r="AE2343" s="39"/>
      <c r="AR2343" s="232" t="s">
        <v>438</v>
      </c>
      <c r="AT2343" s="232" t="s">
        <v>294</v>
      </c>
      <c r="AU2343" s="232" t="s">
        <v>120</v>
      </c>
      <c r="AY2343" s="18" t="s">
        <v>292</v>
      </c>
      <c r="BE2343" s="233">
        <f>IF(N2343="základní",J2343,0)</f>
        <v>0</v>
      </c>
      <c r="BF2343" s="233">
        <f>IF(N2343="snížená",J2343,0)</f>
        <v>0</v>
      </c>
      <c r="BG2343" s="233">
        <f>IF(N2343="zákl. přenesená",J2343,0)</f>
        <v>0</v>
      </c>
      <c r="BH2343" s="233">
        <f>IF(N2343="sníž. přenesená",J2343,0)</f>
        <v>0</v>
      </c>
      <c r="BI2343" s="233">
        <f>IF(N2343="nulová",J2343,0)</f>
        <v>0</v>
      </c>
      <c r="BJ2343" s="18" t="s">
        <v>120</v>
      </c>
      <c r="BK2343" s="233">
        <f>ROUND(I2343*H2343,2)</f>
        <v>0</v>
      </c>
      <c r="BL2343" s="18" t="s">
        <v>438</v>
      </c>
      <c r="BM2343" s="232" t="s">
        <v>2645</v>
      </c>
    </row>
    <row r="2344" s="14" customFormat="1">
      <c r="A2344" s="14"/>
      <c r="B2344" s="245"/>
      <c r="C2344" s="246"/>
      <c r="D2344" s="236" t="s">
        <v>301</v>
      </c>
      <c r="E2344" s="247" t="s">
        <v>1</v>
      </c>
      <c r="F2344" s="248" t="s">
        <v>2641</v>
      </c>
      <c r="G2344" s="246"/>
      <c r="H2344" s="249">
        <v>2466.4099999999999</v>
      </c>
      <c r="I2344" s="250"/>
      <c r="J2344" s="246"/>
      <c r="K2344" s="246"/>
      <c r="L2344" s="251"/>
      <c r="M2344" s="252"/>
      <c r="N2344" s="253"/>
      <c r="O2344" s="253"/>
      <c r="P2344" s="253"/>
      <c r="Q2344" s="253"/>
      <c r="R2344" s="253"/>
      <c r="S2344" s="253"/>
      <c r="T2344" s="254"/>
      <c r="U2344" s="14"/>
      <c r="V2344" s="14"/>
      <c r="W2344" s="14"/>
      <c r="X2344" s="14"/>
      <c r="Y2344" s="14"/>
      <c r="Z2344" s="14"/>
      <c r="AA2344" s="14"/>
      <c r="AB2344" s="14"/>
      <c r="AC2344" s="14"/>
      <c r="AD2344" s="14"/>
      <c r="AE2344" s="14"/>
      <c r="AT2344" s="255" t="s">
        <v>301</v>
      </c>
      <c r="AU2344" s="255" t="s">
        <v>120</v>
      </c>
      <c r="AV2344" s="14" t="s">
        <v>120</v>
      </c>
      <c r="AW2344" s="14" t="s">
        <v>32</v>
      </c>
      <c r="AX2344" s="14" t="s">
        <v>85</v>
      </c>
      <c r="AY2344" s="255" t="s">
        <v>292</v>
      </c>
    </row>
    <row r="2345" s="2" customFormat="1" ht="16.5" customHeight="1">
      <c r="A2345" s="39"/>
      <c r="B2345" s="40"/>
      <c r="C2345" s="221" t="s">
        <v>528</v>
      </c>
      <c r="D2345" s="221" t="s">
        <v>294</v>
      </c>
      <c r="E2345" s="222" t="s">
        <v>2646</v>
      </c>
      <c r="F2345" s="223" t="s">
        <v>2647</v>
      </c>
      <c r="G2345" s="224" t="s">
        <v>297</v>
      </c>
      <c r="H2345" s="225">
        <v>2006.4100000000001</v>
      </c>
      <c r="I2345" s="226"/>
      <c r="J2345" s="227">
        <f>ROUND(I2345*H2345,2)</f>
        <v>0</v>
      </c>
      <c r="K2345" s="223" t="s">
        <v>298</v>
      </c>
      <c r="L2345" s="45"/>
      <c r="M2345" s="228" t="s">
        <v>1</v>
      </c>
      <c r="N2345" s="229" t="s">
        <v>43</v>
      </c>
      <c r="O2345" s="92"/>
      <c r="P2345" s="230">
        <f>O2345*H2345</f>
        <v>0</v>
      </c>
      <c r="Q2345" s="230">
        <v>0.00029999999999999997</v>
      </c>
      <c r="R2345" s="230">
        <f>Q2345*H2345</f>
        <v>0.60192299999999999</v>
      </c>
      <c r="S2345" s="230">
        <v>0</v>
      </c>
      <c r="T2345" s="231">
        <f>S2345*H2345</f>
        <v>0</v>
      </c>
      <c r="U2345" s="39"/>
      <c r="V2345" s="39"/>
      <c r="W2345" s="39"/>
      <c r="X2345" s="39"/>
      <c r="Y2345" s="39"/>
      <c r="Z2345" s="39"/>
      <c r="AA2345" s="39"/>
      <c r="AB2345" s="39"/>
      <c r="AC2345" s="39"/>
      <c r="AD2345" s="39"/>
      <c r="AE2345" s="39"/>
      <c r="AR2345" s="232" t="s">
        <v>438</v>
      </c>
      <c r="AT2345" s="232" t="s">
        <v>294</v>
      </c>
      <c r="AU2345" s="232" t="s">
        <v>120</v>
      </c>
      <c r="AY2345" s="18" t="s">
        <v>292</v>
      </c>
      <c r="BE2345" s="233">
        <f>IF(N2345="základní",J2345,0)</f>
        <v>0</v>
      </c>
      <c r="BF2345" s="233">
        <f>IF(N2345="snížená",J2345,0)</f>
        <v>0</v>
      </c>
      <c r="BG2345" s="233">
        <f>IF(N2345="zákl. přenesená",J2345,0)</f>
        <v>0</v>
      </c>
      <c r="BH2345" s="233">
        <f>IF(N2345="sníž. přenesená",J2345,0)</f>
        <v>0</v>
      </c>
      <c r="BI2345" s="233">
        <f>IF(N2345="nulová",J2345,0)</f>
        <v>0</v>
      </c>
      <c r="BJ2345" s="18" t="s">
        <v>120</v>
      </c>
      <c r="BK2345" s="233">
        <f>ROUND(I2345*H2345,2)</f>
        <v>0</v>
      </c>
      <c r="BL2345" s="18" t="s">
        <v>438</v>
      </c>
      <c r="BM2345" s="232" t="s">
        <v>2648</v>
      </c>
    </row>
    <row r="2346" s="13" customFormat="1">
      <c r="A2346" s="13"/>
      <c r="B2346" s="234"/>
      <c r="C2346" s="235"/>
      <c r="D2346" s="236" t="s">
        <v>301</v>
      </c>
      <c r="E2346" s="237" t="s">
        <v>1</v>
      </c>
      <c r="F2346" s="238" t="s">
        <v>536</v>
      </c>
      <c r="G2346" s="235"/>
      <c r="H2346" s="237" t="s">
        <v>1</v>
      </c>
      <c r="I2346" s="239"/>
      <c r="J2346" s="235"/>
      <c r="K2346" s="235"/>
      <c r="L2346" s="240"/>
      <c r="M2346" s="241"/>
      <c r="N2346" s="242"/>
      <c r="O2346" s="242"/>
      <c r="P2346" s="242"/>
      <c r="Q2346" s="242"/>
      <c r="R2346" s="242"/>
      <c r="S2346" s="242"/>
      <c r="T2346" s="243"/>
      <c r="U2346" s="13"/>
      <c r="V2346" s="13"/>
      <c r="W2346" s="13"/>
      <c r="X2346" s="13"/>
      <c r="Y2346" s="13"/>
      <c r="Z2346" s="13"/>
      <c r="AA2346" s="13"/>
      <c r="AB2346" s="13"/>
      <c r="AC2346" s="13"/>
      <c r="AD2346" s="13"/>
      <c r="AE2346" s="13"/>
      <c r="AT2346" s="244" t="s">
        <v>301</v>
      </c>
      <c r="AU2346" s="244" t="s">
        <v>120</v>
      </c>
      <c r="AV2346" s="13" t="s">
        <v>85</v>
      </c>
      <c r="AW2346" s="13" t="s">
        <v>32</v>
      </c>
      <c r="AX2346" s="13" t="s">
        <v>77</v>
      </c>
      <c r="AY2346" s="244" t="s">
        <v>292</v>
      </c>
    </row>
    <row r="2347" s="14" customFormat="1">
      <c r="A2347" s="14"/>
      <c r="B2347" s="245"/>
      <c r="C2347" s="246"/>
      <c r="D2347" s="236" t="s">
        <v>301</v>
      </c>
      <c r="E2347" s="247" t="s">
        <v>1</v>
      </c>
      <c r="F2347" s="248" t="s">
        <v>1973</v>
      </c>
      <c r="G2347" s="246"/>
      <c r="H2347" s="249">
        <v>163.63</v>
      </c>
      <c r="I2347" s="250"/>
      <c r="J2347" s="246"/>
      <c r="K2347" s="246"/>
      <c r="L2347" s="251"/>
      <c r="M2347" s="252"/>
      <c r="N2347" s="253"/>
      <c r="O2347" s="253"/>
      <c r="P2347" s="253"/>
      <c r="Q2347" s="253"/>
      <c r="R2347" s="253"/>
      <c r="S2347" s="253"/>
      <c r="T2347" s="254"/>
      <c r="U2347" s="14"/>
      <c r="V2347" s="14"/>
      <c r="W2347" s="14"/>
      <c r="X2347" s="14"/>
      <c r="Y2347" s="14"/>
      <c r="Z2347" s="14"/>
      <c r="AA2347" s="14"/>
      <c r="AB2347" s="14"/>
      <c r="AC2347" s="14"/>
      <c r="AD2347" s="14"/>
      <c r="AE2347" s="14"/>
      <c r="AT2347" s="255" t="s">
        <v>301</v>
      </c>
      <c r="AU2347" s="255" t="s">
        <v>120</v>
      </c>
      <c r="AV2347" s="14" t="s">
        <v>120</v>
      </c>
      <c r="AW2347" s="14" t="s">
        <v>32</v>
      </c>
      <c r="AX2347" s="14" t="s">
        <v>77</v>
      </c>
      <c r="AY2347" s="255" t="s">
        <v>292</v>
      </c>
    </row>
    <row r="2348" s="14" customFormat="1">
      <c r="A2348" s="14"/>
      <c r="B2348" s="245"/>
      <c r="C2348" s="246"/>
      <c r="D2348" s="236" t="s">
        <v>301</v>
      </c>
      <c r="E2348" s="247" t="s">
        <v>1</v>
      </c>
      <c r="F2348" s="248" t="s">
        <v>1974</v>
      </c>
      <c r="G2348" s="246"/>
      <c r="H2348" s="249">
        <v>47.560000000000002</v>
      </c>
      <c r="I2348" s="250"/>
      <c r="J2348" s="246"/>
      <c r="K2348" s="246"/>
      <c r="L2348" s="251"/>
      <c r="M2348" s="252"/>
      <c r="N2348" s="253"/>
      <c r="O2348" s="253"/>
      <c r="P2348" s="253"/>
      <c r="Q2348" s="253"/>
      <c r="R2348" s="253"/>
      <c r="S2348" s="253"/>
      <c r="T2348" s="254"/>
      <c r="U2348" s="14"/>
      <c r="V2348" s="14"/>
      <c r="W2348" s="14"/>
      <c r="X2348" s="14"/>
      <c r="Y2348" s="14"/>
      <c r="Z2348" s="14"/>
      <c r="AA2348" s="14"/>
      <c r="AB2348" s="14"/>
      <c r="AC2348" s="14"/>
      <c r="AD2348" s="14"/>
      <c r="AE2348" s="14"/>
      <c r="AT2348" s="255" t="s">
        <v>301</v>
      </c>
      <c r="AU2348" s="255" t="s">
        <v>120</v>
      </c>
      <c r="AV2348" s="14" t="s">
        <v>120</v>
      </c>
      <c r="AW2348" s="14" t="s">
        <v>32</v>
      </c>
      <c r="AX2348" s="14" t="s">
        <v>77</v>
      </c>
      <c r="AY2348" s="255" t="s">
        <v>292</v>
      </c>
    </row>
    <row r="2349" s="14" customFormat="1">
      <c r="A2349" s="14"/>
      <c r="B2349" s="245"/>
      <c r="C2349" s="246"/>
      <c r="D2349" s="236" t="s">
        <v>301</v>
      </c>
      <c r="E2349" s="247" t="s">
        <v>1</v>
      </c>
      <c r="F2349" s="248" t="s">
        <v>1979</v>
      </c>
      <c r="G2349" s="246"/>
      <c r="H2349" s="249">
        <v>31.27</v>
      </c>
      <c r="I2349" s="250"/>
      <c r="J2349" s="246"/>
      <c r="K2349" s="246"/>
      <c r="L2349" s="251"/>
      <c r="M2349" s="252"/>
      <c r="N2349" s="253"/>
      <c r="O2349" s="253"/>
      <c r="P2349" s="253"/>
      <c r="Q2349" s="253"/>
      <c r="R2349" s="253"/>
      <c r="S2349" s="253"/>
      <c r="T2349" s="254"/>
      <c r="U2349" s="14"/>
      <c r="V2349" s="14"/>
      <c r="W2349" s="14"/>
      <c r="X2349" s="14"/>
      <c r="Y2349" s="14"/>
      <c r="Z2349" s="14"/>
      <c r="AA2349" s="14"/>
      <c r="AB2349" s="14"/>
      <c r="AC2349" s="14"/>
      <c r="AD2349" s="14"/>
      <c r="AE2349" s="14"/>
      <c r="AT2349" s="255" t="s">
        <v>301</v>
      </c>
      <c r="AU2349" s="255" t="s">
        <v>120</v>
      </c>
      <c r="AV2349" s="14" t="s">
        <v>120</v>
      </c>
      <c r="AW2349" s="14" t="s">
        <v>32</v>
      </c>
      <c r="AX2349" s="14" t="s">
        <v>77</v>
      </c>
      <c r="AY2349" s="255" t="s">
        <v>292</v>
      </c>
    </row>
    <row r="2350" s="14" customFormat="1">
      <c r="A2350" s="14"/>
      <c r="B2350" s="245"/>
      <c r="C2350" s="246"/>
      <c r="D2350" s="236" t="s">
        <v>301</v>
      </c>
      <c r="E2350" s="247" t="s">
        <v>1</v>
      </c>
      <c r="F2350" s="248" t="s">
        <v>1980</v>
      </c>
      <c r="G2350" s="246"/>
      <c r="H2350" s="249">
        <v>29.960000000000001</v>
      </c>
      <c r="I2350" s="250"/>
      <c r="J2350" s="246"/>
      <c r="K2350" s="246"/>
      <c r="L2350" s="251"/>
      <c r="M2350" s="252"/>
      <c r="N2350" s="253"/>
      <c r="O2350" s="253"/>
      <c r="P2350" s="253"/>
      <c r="Q2350" s="253"/>
      <c r="R2350" s="253"/>
      <c r="S2350" s="253"/>
      <c r="T2350" s="254"/>
      <c r="U2350" s="14"/>
      <c r="V2350" s="14"/>
      <c r="W2350" s="14"/>
      <c r="X2350" s="14"/>
      <c r="Y2350" s="14"/>
      <c r="Z2350" s="14"/>
      <c r="AA2350" s="14"/>
      <c r="AB2350" s="14"/>
      <c r="AC2350" s="14"/>
      <c r="AD2350" s="14"/>
      <c r="AE2350" s="14"/>
      <c r="AT2350" s="255" t="s">
        <v>301</v>
      </c>
      <c r="AU2350" s="255" t="s">
        <v>120</v>
      </c>
      <c r="AV2350" s="14" t="s">
        <v>120</v>
      </c>
      <c r="AW2350" s="14" t="s">
        <v>32</v>
      </c>
      <c r="AX2350" s="14" t="s">
        <v>77</v>
      </c>
      <c r="AY2350" s="255" t="s">
        <v>292</v>
      </c>
    </row>
    <row r="2351" s="14" customFormat="1">
      <c r="A2351" s="14"/>
      <c r="B2351" s="245"/>
      <c r="C2351" s="246"/>
      <c r="D2351" s="236" t="s">
        <v>301</v>
      </c>
      <c r="E2351" s="247" t="s">
        <v>1</v>
      </c>
      <c r="F2351" s="248" t="s">
        <v>1981</v>
      </c>
      <c r="G2351" s="246"/>
      <c r="H2351" s="249">
        <v>34.460000000000001</v>
      </c>
      <c r="I2351" s="250"/>
      <c r="J2351" s="246"/>
      <c r="K2351" s="246"/>
      <c r="L2351" s="251"/>
      <c r="M2351" s="252"/>
      <c r="N2351" s="253"/>
      <c r="O2351" s="253"/>
      <c r="P2351" s="253"/>
      <c r="Q2351" s="253"/>
      <c r="R2351" s="253"/>
      <c r="S2351" s="253"/>
      <c r="T2351" s="254"/>
      <c r="U2351" s="14"/>
      <c r="V2351" s="14"/>
      <c r="W2351" s="14"/>
      <c r="X2351" s="14"/>
      <c r="Y2351" s="14"/>
      <c r="Z2351" s="14"/>
      <c r="AA2351" s="14"/>
      <c r="AB2351" s="14"/>
      <c r="AC2351" s="14"/>
      <c r="AD2351" s="14"/>
      <c r="AE2351" s="14"/>
      <c r="AT2351" s="255" t="s">
        <v>301</v>
      </c>
      <c r="AU2351" s="255" t="s">
        <v>120</v>
      </c>
      <c r="AV2351" s="14" t="s">
        <v>120</v>
      </c>
      <c r="AW2351" s="14" t="s">
        <v>32</v>
      </c>
      <c r="AX2351" s="14" t="s">
        <v>77</v>
      </c>
      <c r="AY2351" s="255" t="s">
        <v>292</v>
      </c>
    </row>
    <row r="2352" s="14" customFormat="1">
      <c r="A2352" s="14"/>
      <c r="B2352" s="245"/>
      <c r="C2352" s="246"/>
      <c r="D2352" s="236" t="s">
        <v>301</v>
      </c>
      <c r="E2352" s="247" t="s">
        <v>1</v>
      </c>
      <c r="F2352" s="248" t="s">
        <v>1982</v>
      </c>
      <c r="G2352" s="246"/>
      <c r="H2352" s="249">
        <v>35.700000000000003</v>
      </c>
      <c r="I2352" s="250"/>
      <c r="J2352" s="246"/>
      <c r="K2352" s="246"/>
      <c r="L2352" s="251"/>
      <c r="M2352" s="252"/>
      <c r="N2352" s="253"/>
      <c r="O2352" s="253"/>
      <c r="P2352" s="253"/>
      <c r="Q2352" s="253"/>
      <c r="R2352" s="253"/>
      <c r="S2352" s="253"/>
      <c r="T2352" s="254"/>
      <c r="U2352" s="14"/>
      <c r="V2352" s="14"/>
      <c r="W2352" s="14"/>
      <c r="X2352" s="14"/>
      <c r="Y2352" s="14"/>
      <c r="Z2352" s="14"/>
      <c r="AA2352" s="14"/>
      <c r="AB2352" s="14"/>
      <c r="AC2352" s="14"/>
      <c r="AD2352" s="14"/>
      <c r="AE2352" s="14"/>
      <c r="AT2352" s="255" t="s">
        <v>301</v>
      </c>
      <c r="AU2352" s="255" t="s">
        <v>120</v>
      </c>
      <c r="AV2352" s="14" t="s">
        <v>120</v>
      </c>
      <c r="AW2352" s="14" t="s">
        <v>32</v>
      </c>
      <c r="AX2352" s="14" t="s">
        <v>77</v>
      </c>
      <c r="AY2352" s="255" t="s">
        <v>292</v>
      </c>
    </row>
    <row r="2353" s="14" customFormat="1">
      <c r="A2353" s="14"/>
      <c r="B2353" s="245"/>
      <c r="C2353" s="246"/>
      <c r="D2353" s="236" t="s">
        <v>301</v>
      </c>
      <c r="E2353" s="247" t="s">
        <v>1</v>
      </c>
      <c r="F2353" s="248" t="s">
        <v>1983</v>
      </c>
      <c r="G2353" s="246"/>
      <c r="H2353" s="249">
        <v>34.399999999999999</v>
      </c>
      <c r="I2353" s="250"/>
      <c r="J2353" s="246"/>
      <c r="K2353" s="246"/>
      <c r="L2353" s="251"/>
      <c r="M2353" s="252"/>
      <c r="N2353" s="253"/>
      <c r="O2353" s="253"/>
      <c r="P2353" s="253"/>
      <c r="Q2353" s="253"/>
      <c r="R2353" s="253"/>
      <c r="S2353" s="253"/>
      <c r="T2353" s="254"/>
      <c r="U2353" s="14"/>
      <c r="V2353" s="14"/>
      <c r="W2353" s="14"/>
      <c r="X2353" s="14"/>
      <c r="Y2353" s="14"/>
      <c r="Z2353" s="14"/>
      <c r="AA2353" s="14"/>
      <c r="AB2353" s="14"/>
      <c r="AC2353" s="14"/>
      <c r="AD2353" s="14"/>
      <c r="AE2353" s="14"/>
      <c r="AT2353" s="255" t="s">
        <v>301</v>
      </c>
      <c r="AU2353" s="255" t="s">
        <v>120</v>
      </c>
      <c r="AV2353" s="14" t="s">
        <v>120</v>
      </c>
      <c r="AW2353" s="14" t="s">
        <v>32</v>
      </c>
      <c r="AX2353" s="14" t="s">
        <v>77</v>
      </c>
      <c r="AY2353" s="255" t="s">
        <v>292</v>
      </c>
    </row>
    <row r="2354" s="14" customFormat="1">
      <c r="A2354" s="14"/>
      <c r="B2354" s="245"/>
      <c r="C2354" s="246"/>
      <c r="D2354" s="236" t="s">
        <v>301</v>
      </c>
      <c r="E2354" s="247" t="s">
        <v>1</v>
      </c>
      <c r="F2354" s="248" t="s">
        <v>1984</v>
      </c>
      <c r="G2354" s="246"/>
      <c r="H2354" s="249">
        <v>17.170000000000002</v>
      </c>
      <c r="I2354" s="250"/>
      <c r="J2354" s="246"/>
      <c r="K2354" s="246"/>
      <c r="L2354" s="251"/>
      <c r="M2354" s="252"/>
      <c r="N2354" s="253"/>
      <c r="O2354" s="253"/>
      <c r="P2354" s="253"/>
      <c r="Q2354" s="253"/>
      <c r="R2354" s="253"/>
      <c r="S2354" s="253"/>
      <c r="T2354" s="254"/>
      <c r="U2354" s="14"/>
      <c r="V2354" s="14"/>
      <c r="W2354" s="14"/>
      <c r="X2354" s="14"/>
      <c r="Y2354" s="14"/>
      <c r="Z2354" s="14"/>
      <c r="AA2354" s="14"/>
      <c r="AB2354" s="14"/>
      <c r="AC2354" s="14"/>
      <c r="AD2354" s="14"/>
      <c r="AE2354" s="14"/>
      <c r="AT2354" s="255" t="s">
        <v>301</v>
      </c>
      <c r="AU2354" s="255" t="s">
        <v>120</v>
      </c>
      <c r="AV2354" s="14" t="s">
        <v>120</v>
      </c>
      <c r="AW2354" s="14" t="s">
        <v>32</v>
      </c>
      <c r="AX2354" s="14" t="s">
        <v>77</v>
      </c>
      <c r="AY2354" s="255" t="s">
        <v>292</v>
      </c>
    </row>
    <row r="2355" s="14" customFormat="1">
      <c r="A2355" s="14"/>
      <c r="B2355" s="245"/>
      <c r="C2355" s="246"/>
      <c r="D2355" s="236" t="s">
        <v>301</v>
      </c>
      <c r="E2355" s="247" t="s">
        <v>1</v>
      </c>
      <c r="F2355" s="248" t="s">
        <v>1985</v>
      </c>
      <c r="G2355" s="246"/>
      <c r="H2355" s="249">
        <v>17.149999999999999</v>
      </c>
      <c r="I2355" s="250"/>
      <c r="J2355" s="246"/>
      <c r="K2355" s="246"/>
      <c r="L2355" s="251"/>
      <c r="M2355" s="252"/>
      <c r="N2355" s="253"/>
      <c r="O2355" s="253"/>
      <c r="P2355" s="253"/>
      <c r="Q2355" s="253"/>
      <c r="R2355" s="253"/>
      <c r="S2355" s="253"/>
      <c r="T2355" s="254"/>
      <c r="U2355" s="14"/>
      <c r="V2355" s="14"/>
      <c r="W2355" s="14"/>
      <c r="X2355" s="14"/>
      <c r="Y2355" s="14"/>
      <c r="Z2355" s="14"/>
      <c r="AA2355" s="14"/>
      <c r="AB2355" s="14"/>
      <c r="AC2355" s="14"/>
      <c r="AD2355" s="14"/>
      <c r="AE2355" s="14"/>
      <c r="AT2355" s="255" t="s">
        <v>301</v>
      </c>
      <c r="AU2355" s="255" t="s">
        <v>120</v>
      </c>
      <c r="AV2355" s="14" t="s">
        <v>120</v>
      </c>
      <c r="AW2355" s="14" t="s">
        <v>32</v>
      </c>
      <c r="AX2355" s="14" t="s">
        <v>77</v>
      </c>
      <c r="AY2355" s="255" t="s">
        <v>292</v>
      </c>
    </row>
    <row r="2356" s="14" customFormat="1">
      <c r="A2356" s="14"/>
      <c r="B2356" s="245"/>
      <c r="C2356" s="246"/>
      <c r="D2356" s="236" t="s">
        <v>301</v>
      </c>
      <c r="E2356" s="247" t="s">
        <v>1</v>
      </c>
      <c r="F2356" s="248" t="s">
        <v>1986</v>
      </c>
      <c r="G2356" s="246"/>
      <c r="H2356" s="249">
        <v>34.399999999999999</v>
      </c>
      <c r="I2356" s="250"/>
      <c r="J2356" s="246"/>
      <c r="K2356" s="246"/>
      <c r="L2356" s="251"/>
      <c r="M2356" s="252"/>
      <c r="N2356" s="253"/>
      <c r="O2356" s="253"/>
      <c r="P2356" s="253"/>
      <c r="Q2356" s="253"/>
      <c r="R2356" s="253"/>
      <c r="S2356" s="253"/>
      <c r="T2356" s="254"/>
      <c r="U2356" s="14"/>
      <c r="V2356" s="14"/>
      <c r="W2356" s="14"/>
      <c r="X2356" s="14"/>
      <c r="Y2356" s="14"/>
      <c r="Z2356" s="14"/>
      <c r="AA2356" s="14"/>
      <c r="AB2356" s="14"/>
      <c r="AC2356" s="14"/>
      <c r="AD2356" s="14"/>
      <c r="AE2356" s="14"/>
      <c r="AT2356" s="255" t="s">
        <v>301</v>
      </c>
      <c r="AU2356" s="255" t="s">
        <v>120</v>
      </c>
      <c r="AV2356" s="14" t="s">
        <v>120</v>
      </c>
      <c r="AW2356" s="14" t="s">
        <v>32</v>
      </c>
      <c r="AX2356" s="14" t="s">
        <v>77</v>
      </c>
      <c r="AY2356" s="255" t="s">
        <v>292</v>
      </c>
    </row>
    <row r="2357" s="14" customFormat="1">
      <c r="A2357" s="14"/>
      <c r="B2357" s="245"/>
      <c r="C2357" s="246"/>
      <c r="D2357" s="236" t="s">
        <v>301</v>
      </c>
      <c r="E2357" s="247" t="s">
        <v>1</v>
      </c>
      <c r="F2357" s="248" t="s">
        <v>1988</v>
      </c>
      <c r="G2357" s="246"/>
      <c r="H2357" s="249">
        <v>5.8399999999999999</v>
      </c>
      <c r="I2357" s="250"/>
      <c r="J2357" s="246"/>
      <c r="K2357" s="246"/>
      <c r="L2357" s="251"/>
      <c r="M2357" s="252"/>
      <c r="N2357" s="253"/>
      <c r="O2357" s="253"/>
      <c r="P2357" s="253"/>
      <c r="Q2357" s="253"/>
      <c r="R2357" s="253"/>
      <c r="S2357" s="253"/>
      <c r="T2357" s="254"/>
      <c r="U2357" s="14"/>
      <c r="V2357" s="14"/>
      <c r="W2357" s="14"/>
      <c r="X2357" s="14"/>
      <c r="Y2357" s="14"/>
      <c r="Z2357" s="14"/>
      <c r="AA2357" s="14"/>
      <c r="AB2357" s="14"/>
      <c r="AC2357" s="14"/>
      <c r="AD2357" s="14"/>
      <c r="AE2357" s="14"/>
      <c r="AT2357" s="255" t="s">
        <v>301</v>
      </c>
      <c r="AU2357" s="255" t="s">
        <v>120</v>
      </c>
      <c r="AV2357" s="14" t="s">
        <v>120</v>
      </c>
      <c r="AW2357" s="14" t="s">
        <v>32</v>
      </c>
      <c r="AX2357" s="14" t="s">
        <v>77</v>
      </c>
      <c r="AY2357" s="255" t="s">
        <v>292</v>
      </c>
    </row>
    <row r="2358" s="14" customFormat="1">
      <c r="A2358" s="14"/>
      <c r="B2358" s="245"/>
      <c r="C2358" s="246"/>
      <c r="D2358" s="236" t="s">
        <v>301</v>
      </c>
      <c r="E2358" s="247" t="s">
        <v>1</v>
      </c>
      <c r="F2358" s="248" t="s">
        <v>1989</v>
      </c>
      <c r="G2358" s="246"/>
      <c r="H2358" s="249">
        <v>11.77</v>
      </c>
      <c r="I2358" s="250"/>
      <c r="J2358" s="246"/>
      <c r="K2358" s="246"/>
      <c r="L2358" s="251"/>
      <c r="M2358" s="252"/>
      <c r="N2358" s="253"/>
      <c r="O2358" s="253"/>
      <c r="P2358" s="253"/>
      <c r="Q2358" s="253"/>
      <c r="R2358" s="253"/>
      <c r="S2358" s="253"/>
      <c r="T2358" s="254"/>
      <c r="U2358" s="14"/>
      <c r="V2358" s="14"/>
      <c r="W2358" s="14"/>
      <c r="X2358" s="14"/>
      <c r="Y2358" s="14"/>
      <c r="Z2358" s="14"/>
      <c r="AA2358" s="14"/>
      <c r="AB2358" s="14"/>
      <c r="AC2358" s="14"/>
      <c r="AD2358" s="14"/>
      <c r="AE2358" s="14"/>
      <c r="AT2358" s="255" t="s">
        <v>301</v>
      </c>
      <c r="AU2358" s="255" t="s">
        <v>120</v>
      </c>
      <c r="AV2358" s="14" t="s">
        <v>120</v>
      </c>
      <c r="AW2358" s="14" t="s">
        <v>32</v>
      </c>
      <c r="AX2358" s="14" t="s">
        <v>77</v>
      </c>
      <c r="AY2358" s="255" t="s">
        <v>292</v>
      </c>
    </row>
    <row r="2359" s="16" customFormat="1">
      <c r="A2359" s="16"/>
      <c r="B2359" s="267"/>
      <c r="C2359" s="268"/>
      <c r="D2359" s="236" t="s">
        <v>301</v>
      </c>
      <c r="E2359" s="269" t="s">
        <v>1</v>
      </c>
      <c r="F2359" s="270" t="s">
        <v>316</v>
      </c>
      <c r="G2359" s="268"/>
      <c r="H2359" s="271">
        <v>463.31</v>
      </c>
      <c r="I2359" s="272"/>
      <c r="J2359" s="268"/>
      <c r="K2359" s="268"/>
      <c r="L2359" s="273"/>
      <c r="M2359" s="274"/>
      <c r="N2359" s="275"/>
      <c r="O2359" s="275"/>
      <c r="P2359" s="275"/>
      <c r="Q2359" s="275"/>
      <c r="R2359" s="275"/>
      <c r="S2359" s="275"/>
      <c r="T2359" s="276"/>
      <c r="U2359" s="16"/>
      <c r="V2359" s="16"/>
      <c r="W2359" s="16"/>
      <c r="X2359" s="16"/>
      <c r="Y2359" s="16"/>
      <c r="Z2359" s="16"/>
      <c r="AA2359" s="16"/>
      <c r="AB2359" s="16"/>
      <c r="AC2359" s="16"/>
      <c r="AD2359" s="16"/>
      <c r="AE2359" s="16"/>
      <c r="AT2359" s="277" t="s">
        <v>301</v>
      </c>
      <c r="AU2359" s="277" t="s">
        <v>120</v>
      </c>
      <c r="AV2359" s="16" t="s">
        <v>317</v>
      </c>
      <c r="AW2359" s="16" t="s">
        <v>32</v>
      </c>
      <c r="AX2359" s="16" t="s">
        <v>77</v>
      </c>
      <c r="AY2359" s="277" t="s">
        <v>292</v>
      </c>
    </row>
    <row r="2360" s="13" customFormat="1">
      <c r="A2360" s="13"/>
      <c r="B2360" s="234"/>
      <c r="C2360" s="235"/>
      <c r="D2360" s="236" t="s">
        <v>301</v>
      </c>
      <c r="E2360" s="237" t="s">
        <v>1</v>
      </c>
      <c r="F2360" s="238" t="s">
        <v>2649</v>
      </c>
      <c r="G2360" s="235"/>
      <c r="H2360" s="237" t="s">
        <v>1</v>
      </c>
      <c r="I2360" s="239"/>
      <c r="J2360" s="235"/>
      <c r="K2360" s="235"/>
      <c r="L2360" s="240"/>
      <c r="M2360" s="241"/>
      <c r="N2360" s="242"/>
      <c r="O2360" s="242"/>
      <c r="P2360" s="242"/>
      <c r="Q2360" s="242"/>
      <c r="R2360" s="242"/>
      <c r="S2360" s="242"/>
      <c r="T2360" s="243"/>
      <c r="U2360" s="13"/>
      <c r="V2360" s="13"/>
      <c r="W2360" s="13"/>
      <c r="X2360" s="13"/>
      <c r="Y2360" s="13"/>
      <c r="Z2360" s="13"/>
      <c r="AA2360" s="13"/>
      <c r="AB2360" s="13"/>
      <c r="AC2360" s="13"/>
      <c r="AD2360" s="13"/>
      <c r="AE2360" s="13"/>
      <c r="AT2360" s="244" t="s">
        <v>301</v>
      </c>
      <c r="AU2360" s="244" t="s">
        <v>120</v>
      </c>
      <c r="AV2360" s="13" t="s">
        <v>85</v>
      </c>
      <c r="AW2360" s="13" t="s">
        <v>32</v>
      </c>
      <c r="AX2360" s="13" t="s">
        <v>77</v>
      </c>
      <c r="AY2360" s="244" t="s">
        <v>292</v>
      </c>
    </row>
    <row r="2361" s="14" customFormat="1">
      <c r="A2361" s="14"/>
      <c r="B2361" s="245"/>
      <c r="C2361" s="246"/>
      <c r="D2361" s="236" t="s">
        <v>301</v>
      </c>
      <c r="E2361" s="247" t="s">
        <v>1</v>
      </c>
      <c r="F2361" s="248" t="s">
        <v>1997</v>
      </c>
      <c r="G2361" s="246"/>
      <c r="H2361" s="249">
        <v>163.63</v>
      </c>
      <c r="I2361" s="250"/>
      <c r="J2361" s="246"/>
      <c r="K2361" s="246"/>
      <c r="L2361" s="251"/>
      <c r="M2361" s="252"/>
      <c r="N2361" s="253"/>
      <c r="O2361" s="253"/>
      <c r="P2361" s="253"/>
      <c r="Q2361" s="253"/>
      <c r="R2361" s="253"/>
      <c r="S2361" s="253"/>
      <c r="T2361" s="254"/>
      <c r="U2361" s="14"/>
      <c r="V2361" s="14"/>
      <c r="W2361" s="14"/>
      <c r="X2361" s="14"/>
      <c r="Y2361" s="14"/>
      <c r="Z2361" s="14"/>
      <c r="AA2361" s="14"/>
      <c r="AB2361" s="14"/>
      <c r="AC2361" s="14"/>
      <c r="AD2361" s="14"/>
      <c r="AE2361" s="14"/>
      <c r="AT2361" s="255" t="s">
        <v>301</v>
      </c>
      <c r="AU2361" s="255" t="s">
        <v>120</v>
      </c>
      <c r="AV2361" s="14" t="s">
        <v>120</v>
      </c>
      <c r="AW2361" s="14" t="s">
        <v>32</v>
      </c>
      <c r="AX2361" s="14" t="s">
        <v>77</v>
      </c>
      <c r="AY2361" s="255" t="s">
        <v>292</v>
      </c>
    </row>
    <row r="2362" s="14" customFormat="1">
      <c r="A2362" s="14"/>
      <c r="B2362" s="245"/>
      <c r="C2362" s="246"/>
      <c r="D2362" s="236" t="s">
        <v>301</v>
      </c>
      <c r="E2362" s="247" t="s">
        <v>1</v>
      </c>
      <c r="F2362" s="248" t="s">
        <v>1998</v>
      </c>
      <c r="G2362" s="246"/>
      <c r="H2362" s="249">
        <v>47.560000000000002</v>
      </c>
      <c r="I2362" s="250"/>
      <c r="J2362" s="246"/>
      <c r="K2362" s="246"/>
      <c r="L2362" s="251"/>
      <c r="M2362" s="252"/>
      <c r="N2362" s="253"/>
      <c r="O2362" s="253"/>
      <c r="P2362" s="253"/>
      <c r="Q2362" s="253"/>
      <c r="R2362" s="253"/>
      <c r="S2362" s="253"/>
      <c r="T2362" s="254"/>
      <c r="U2362" s="14"/>
      <c r="V2362" s="14"/>
      <c r="W2362" s="14"/>
      <c r="X2362" s="14"/>
      <c r="Y2362" s="14"/>
      <c r="Z2362" s="14"/>
      <c r="AA2362" s="14"/>
      <c r="AB2362" s="14"/>
      <c r="AC2362" s="14"/>
      <c r="AD2362" s="14"/>
      <c r="AE2362" s="14"/>
      <c r="AT2362" s="255" t="s">
        <v>301</v>
      </c>
      <c r="AU2362" s="255" t="s">
        <v>120</v>
      </c>
      <c r="AV2362" s="14" t="s">
        <v>120</v>
      </c>
      <c r="AW2362" s="14" t="s">
        <v>32</v>
      </c>
      <c r="AX2362" s="14" t="s">
        <v>77</v>
      </c>
      <c r="AY2362" s="255" t="s">
        <v>292</v>
      </c>
    </row>
    <row r="2363" s="14" customFormat="1">
      <c r="A2363" s="14"/>
      <c r="B2363" s="245"/>
      <c r="C2363" s="246"/>
      <c r="D2363" s="236" t="s">
        <v>301</v>
      </c>
      <c r="E2363" s="247" t="s">
        <v>1</v>
      </c>
      <c r="F2363" s="248" t="s">
        <v>2003</v>
      </c>
      <c r="G2363" s="246"/>
      <c r="H2363" s="249">
        <v>31.27</v>
      </c>
      <c r="I2363" s="250"/>
      <c r="J2363" s="246"/>
      <c r="K2363" s="246"/>
      <c r="L2363" s="251"/>
      <c r="M2363" s="252"/>
      <c r="N2363" s="253"/>
      <c r="O2363" s="253"/>
      <c r="P2363" s="253"/>
      <c r="Q2363" s="253"/>
      <c r="R2363" s="253"/>
      <c r="S2363" s="253"/>
      <c r="T2363" s="254"/>
      <c r="U2363" s="14"/>
      <c r="V2363" s="14"/>
      <c r="W2363" s="14"/>
      <c r="X2363" s="14"/>
      <c r="Y2363" s="14"/>
      <c r="Z2363" s="14"/>
      <c r="AA2363" s="14"/>
      <c r="AB2363" s="14"/>
      <c r="AC2363" s="14"/>
      <c r="AD2363" s="14"/>
      <c r="AE2363" s="14"/>
      <c r="AT2363" s="255" t="s">
        <v>301</v>
      </c>
      <c r="AU2363" s="255" t="s">
        <v>120</v>
      </c>
      <c r="AV2363" s="14" t="s">
        <v>120</v>
      </c>
      <c r="AW2363" s="14" t="s">
        <v>32</v>
      </c>
      <c r="AX2363" s="14" t="s">
        <v>77</v>
      </c>
      <c r="AY2363" s="255" t="s">
        <v>292</v>
      </c>
    </row>
    <row r="2364" s="14" customFormat="1">
      <c r="A2364" s="14"/>
      <c r="B2364" s="245"/>
      <c r="C2364" s="246"/>
      <c r="D2364" s="236" t="s">
        <v>301</v>
      </c>
      <c r="E2364" s="247" t="s">
        <v>1</v>
      </c>
      <c r="F2364" s="248" t="s">
        <v>2004</v>
      </c>
      <c r="G2364" s="246"/>
      <c r="H2364" s="249">
        <v>29.960000000000001</v>
      </c>
      <c r="I2364" s="250"/>
      <c r="J2364" s="246"/>
      <c r="K2364" s="246"/>
      <c r="L2364" s="251"/>
      <c r="M2364" s="252"/>
      <c r="N2364" s="253"/>
      <c r="O2364" s="253"/>
      <c r="P2364" s="253"/>
      <c r="Q2364" s="253"/>
      <c r="R2364" s="253"/>
      <c r="S2364" s="253"/>
      <c r="T2364" s="254"/>
      <c r="U2364" s="14"/>
      <c r="V2364" s="14"/>
      <c r="W2364" s="14"/>
      <c r="X2364" s="14"/>
      <c r="Y2364" s="14"/>
      <c r="Z2364" s="14"/>
      <c r="AA2364" s="14"/>
      <c r="AB2364" s="14"/>
      <c r="AC2364" s="14"/>
      <c r="AD2364" s="14"/>
      <c r="AE2364" s="14"/>
      <c r="AT2364" s="255" t="s">
        <v>301</v>
      </c>
      <c r="AU2364" s="255" t="s">
        <v>120</v>
      </c>
      <c r="AV2364" s="14" t="s">
        <v>120</v>
      </c>
      <c r="AW2364" s="14" t="s">
        <v>32</v>
      </c>
      <c r="AX2364" s="14" t="s">
        <v>77</v>
      </c>
      <c r="AY2364" s="255" t="s">
        <v>292</v>
      </c>
    </row>
    <row r="2365" s="14" customFormat="1">
      <c r="A2365" s="14"/>
      <c r="B2365" s="245"/>
      <c r="C2365" s="246"/>
      <c r="D2365" s="236" t="s">
        <v>301</v>
      </c>
      <c r="E2365" s="247" t="s">
        <v>1</v>
      </c>
      <c r="F2365" s="248" t="s">
        <v>2005</v>
      </c>
      <c r="G2365" s="246"/>
      <c r="H2365" s="249">
        <v>34.460000000000001</v>
      </c>
      <c r="I2365" s="250"/>
      <c r="J2365" s="246"/>
      <c r="K2365" s="246"/>
      <c r="L2365" s="251"/>
      <c r="M2365" s="252"/>
      <c r="N2365" s="253"/>
      <c r="O2365" s="253"/>
      <c r="P2365" s="253"/>
      <c r="Q2365" s="253"/>
      <c r="R2365" s="253"/>
      <c r="S2365" s="253"/>
      <c r="T2365" s="254"/>
      <c r="U2365" s="14"/>
      <c r="V2365" s="14"/>
      <c r="W2365" s="14"/>
      <c r="X2365" s="14"/>
      <c r="Y2365" s="14"/>
      <c r="Z2365" s="14"/>
      <c r="AA2365" s="14"/>
      <c r="AB2365" s="14"/>
      <c r="AC2365" s="14"/>
      <c r="AD2365" s="14"/>
      <c r="AE2365" s="14"/>
      <c r="AT2365" s="255" t="s">
        <v>301</v>
      </c>
      <c r="AU2365" s="255" t="s">
        <v>120</v>
      </c>
      <c r="AV2365" s="14" t="s">
        <v>120</v>
      </c>
      <c r="AW2365" s="14" t="s">
        <v>32</v>
      </c>
      <c r="AX2365" s="14" t="s">
        <v>77</v>
      </c>
      <c r="AY2365" s="255" t="s">
        <v>292</v>
      </c>
    </row>
    <row r="2366" s="14" customFormat="1">
      <c r="A2366" s="14"/>
      <c r="B2366" s="245"/>
      <c r="C2366" s="246"/>
      <c r="D2366" s="236" t="s">
        <v>301</v>
      </c>
      <c r="E2366" s="247" t="s">
        <v>1</v>
      </c>
      <c r="F2366" s="248" t="s">
        <v>2006</v>
      </c>
      <c r="G2366" s="246"/>
      <c r="H2366" s="249">
        <v>35.700000000000003</v>
      </c>
      <c r="I2366" s="250"/>
      <c r="J2366" s="246"/>
      <c r="K2366" s="246"/>
      <c r="L2366" s="251"/>
      <c r="M2366" s="252"/>
      <c r="N2366" s="253"/>
      <c r="O2366" s="253"/>
      <c r="P2366" s="253"/>
      <c r="Q2366" s="253"/>
      <c r="R2366" s="253"/>
      <c r="S2366" s="253"/>
      <c r="T2366" s="254"/>
      <c r="U2366" s="14"/>
      <c r="V2366" s="14"/>
      <c r="W2366" s="14"/>
      <c r="X2366" s="14"/>
      <c r="Y2366" s="14"/>
      <c r="Z2366" s="14"/>
      <c r="AA2366" s="14"/>
      <c r="AB2366" s="14"/>
      <c r="AC2366" s="14"/>
      <c r="AD2366" s="14"/>
      <c r="AE2366" s="14"/>
      <c r="AT2366" s="255" t="s">
        <v>301</v>
      </c>
      <c r="AU2366" s="255" t="s">
        <v>120</v>
      </c>
      <c r="AV2366" s="14" t="s">
        <v>120</v>
      </c>
      <c r="AW2366" s="14" t="s">
        <v>32</v>
      </c>
      <c r="AX2366" s="14" t="s">
        <v>77</v>
      </c>
      <c r="AY2366" s="255" t="s">
        <v>292</v>
      </c>
    </row>
    <row r="2367" s="14" customFormat="1">
      <c r="A2367" s="14"/>
      <c r="B2367" s="245"/>
      <c r="C2367" s="246"/>
      <c r="D2367" s="236" t="s">
        <v>301</v>
      </c>
      <c r="E2367" s="247" t="s">
        <v>1</v>
      </c>
      <c r="F2367" s="248" t="s">
        <v>2007</v>
      </c>
      <c r="G2367" s="246"/>
      <c r="H2367" s="249">
        <v>34.399999999999999</v>
      </c>
      <c r="I2367" s="250"/>
      <c r="J2367" s="246"/>
      <c r="K2367" s="246"/>
      <c r="L2367" s="251"/>
      <c r="M2367" s="252"/>
      <c r="N2367" s="253"/>
      <c r="O2367" s="253"/>
      <c r="P2367" s="253"/>
      <c r="Q2367" s="253"/>
      <c r="R2367" s="253"/>
      <c r="S2367" s="253"/>
      <c r="T2367" s="254"/>
      <c r="U2367" s="14"/>
      <c r="V2367" s="14"/>
      <c r="W2367" s="14"/>
      <c r="X2367" s="14"/>
      <c r="Y2367" s="14"/>
      <c r="Z2367" s="14"/>
      <c r="AA2367" s="14"/>
      <c r="AB2367" s="14"/>
      <c r="AC2367" s="14"/>
      <c r="AD2367" s="14"/>
      <c r="AE2367" s="14"/>
      <c r="AT2367" s="255" t="s">
        <v>301</v>
      </c>
      <c r="AU2367" s="255" t="s">
        <v>120</v>
      </c>
      <c r="AV2367" s="14" t="s">
        <v>120</v>
      </c>
      <c r="AW2367" s="14" t="s">
        <v>32</v>
      </c>
      <c r="AX2367" s="14" t="s">
        <v>77</v>
      </c>
      <c r="AY2367" s="255" t="s">
        <v>292</v>
      </c>
    </row>
    <row r="2368" s="14" customFormat="1">
      <c r="A2368" s="14"/>
      <c r="B2368" s="245"/>
      <c r="C2368" s="246"/>
      <c r="D2368" s="236" t="s">
        <v>301</v>
      </c>
      <c r="E2368" s="247" t="s">
        <v>1</v>
      </c>
      <c r="F2368" s="248" t="s">
        <v>2008</v>
      </c>
      <c r="G2368" s="246"/>
      <c r="H2368" s="249">
        <v>17.170000000000002</v>
      </c>
      <c r="I2368" s="250"/>
      <c r="J2368" s="246"/>
      <c r="K2368" s="246"/>
      <c r="L2368" s="251"/>
      <c r="M2368" s="252"/>
      <c r="N2368" s="253"/>
      <c r="O2368" s="253"/>
      <c r="P2368" s="253"/>
      <c r="Q2368" s="253"/>
      <c r="R2368" s="253"/>
      <c r="S2368" s="253"/>
      <c r="T2368" s="254"/>
      <c r="U2368" s="14"/>
      <c r="V2368" s="14"/>
      <c r="W2368" s="14"/>
      <c r="X2368" s="14"/>
      <c r="Y2368" s="14"/>
      <c r="Z2368" s="14"/>
      <c r="AA2368" s="14"/>
      <c r="AB2368" s="14"/>
      <c r="AC2368" s="14"/>
      <c r="AD2368" s="14"/>
      <c r="AE2368" s="14"/>
      <c r="AT2368" s="255" t="s">
        <v>301</v>
      </c>
      <c r="AU2368" s="255" t="s">
        <v>120</v>
      </c>
      <c r="AV2368" s="14" t="s">
        <v>120</v>
      </c>
      <c r="AW2368" s="14" t="s">
        <v>32</v>
      </c>
      <c r="AX2368" s="14" t="s">
        <v>77</v>
      </c>
      <c r="AY2368" s="255" t="s">
        <v>292</v>
      </c>
    </row>
    <row r="2369" s="14" customFormat="1">
      <c r="A2369" s="14"/>
      <c r="B2369" s="245"/>
      <c r="C2369" s="246"/>
      <c r="D2369" s="236" t="s">
        <v>301</v>
      </c>
      <c r="E2369" s="247" t="s">
        <v>1</v>
      </c>
      <c r="F2369" s="248" t="s">
        <v>2009</v>
      </c>
      <c r="G2369" s="246"/>
      <c r="H2369" s="249">
        <v>17.149999999999999</v>
      </c>
      <c r="I2369" s="250"/>
      <c r="J2369" s="246"/>
      <c r="K2369" s="246"/>
      <c r="L2369" s="251"/>
      <c r="M2369" s="252"/>
      <c r="N2369" s="253"/>
      <c r="O2369" s="253"/>
      <c r="P2369" s="253"/>
      <c r="Q2369" s="253"/>
      <c r="R2369" s="253"/>
      <c r="S2369" s="253"/>
      <c r="T2369" s="254"/>
      <c r="U2369" s="14"/>
      <c r="V2369" s="14"/>
      <c r="W2369" s="14"/>
      <c r="X2369" s="14"/>
      <c r="Y2369" s="14"/>
      <c r="Z2369" s="14"/>
      <c r="AA2369" s="14"/>
      <c r="AB2369" s="14"/>
      <c r="AC2369" s="14"/>
      <c r="AD2369" s="14"/>
      <c r="AE2369" s="14"/>
      <c r="AT2369" s="255" t="s">
        <v>301</v>
      </c>
      <c r="AU2369" s="255" t="s">
        <v>120</v>
      </c>
      <c r="AV2369" s="14" t="s">
        <v>120</v>
      </c>
      <c r="AW2369" s="14" t="s">
        <v>32</v>
      </c>
      <c r="AX2369" s="14" t="s">
        <v>77</v>
      </c>
      <c r="AY2369" s="255" t="s">
        <v>292</v>
      </c>
    </row>
    <row r="2370" s="14" customFormat="1">
      <c r="A2370" s="14"/>
      <c r="B2370" s="245"/>
      <c r="C2370" s="246"/>
      <c r="D2370" s="236" t="s">
        <v>301</v>
      </c>
      <c r="E2370" s="247" t="s">
        <v>1</v>
      </c>
      <c r="F2370" s="248" t="s">
        <v>2010</v>
      </c>
      <c r="G2370" s="246"/>
      <c r="H2370" s="249">
        <v>34.399999999999999</v>
      </c>
      <c r="I2370" s="250"/>
      <c r="J2370" s="246"/>
      <c r="K2370" s="246"/>
      <c r="L2370" s="251"/>
      <c r="M2370" s="252"/>
      <c r="N2370" s="253"/>
      <c r="O2370" s="253"/>
      <c r="P2370" s="253"/>
      <c r="Q2370" s="253"/>
      <c r="R2370" s="253"/>
      <c r="S2370" s="253"/>
      <c r="T2370" s="254"/>
      <c r="U2370" s="14"/>
      <c r="V2370" s="14"/>
      <c r="W2370" s="14"/>
      <c r="X2370" s="14"/>
      <c r="Y2370" s="14"/>
      <c r="Z2370" s="14"/>
      <c r="AA2370" s="14"/>
      <c r="AB2370" s="14"/>
      <c r="AC2370" s="14"/>
      <c r="AD2370" s="14"/>
      <c r="AE2370" s="14"/>
      <c r="AT2370" s="255" t="s">
        <v>301</v>
      </c>
      <c r="AU2370" s="255" t="s">
        <v>120</v>
      </c>
      <c r="AV2370" s="14" t="s">
        <v>120</v>
      </c>
      <c r="AW2370" s="14" t="s">
        <v>32</v>
      </c>
      <c r="AX2370" s="14" t="s">
        <v>77</v>
      </c>
      <c r="AY2370" s="255" t="s">
        <v>292</v>
      </c>
    </row>
    <row r="2371" s="14" customFormat="1">
      <c r="A2371" s="14"/>
      <c r="B2371" s="245"/>
      <c r="C2371" s="246"/>
      <c r="D2371" s="236" t="s">
        <v>301</v>
      </c>
      <c r="E2371" s="247" t="s">
        <v>1</v>
      </c>
      <c r="F2371" s="248" t="s">
        <v>2011</v>
      </c>
      <c r="G2371" s="246"/>
      <c r="H2371" s="249">
        <v>9.8599999999999994</v>
      </c>
      <c r="I2371" s="250"/>
      <c r="J2371" s="246"/>
      <c r="K2371" s="246"/>
      <c r="L2371" s="251"/>
      <c r="M2371" s="252"/>
      <c r="N2371" s="253"/>
      <c r="O2371" s="253"/>
      <c r="P2371" s="253"/>
      <c r="Q2371" s="253"/>
      <c r="R2371" s="253"/>
      <c r="S2371" s="253"/>
      <c r="T2371" s="254"/>
      <c r="U2371" s="14"/>
      <c r="V2371" s="14"/>
      <c r="W2371" s="14"/>
      <c r="X2371" s="14"/>
      <c r="Y2371" s="14"/>
      <c r="Z2371" s="14"/>
      <c r="AA2371" s="14"/>
      <c r="AB2371" s="14"/>
      <c r="AC2371" s="14"/>
      <c r="AD2371" s="14"/>
      <c r="AE2371" s="14"/>
      <c r="AT2371" s="255" t="s">
        <v>301</v>
      </c>
      <c r="AU2371" s="255" t="s">
        <v>120</v>
      </c>
      <c r="AV2371" s="14" t="s">
        <v>120</v>
      </c>
      <c r="AW2371" s="14" t="s">
        <v>32</v>
      </c>
      <c r="AX2371" s="14" t="s">
        <v>77</v>
      </c>
      <c r="AY2371" s="255" t="s">
        <v>292</v>
      </c>
    </row>
    <row r="2372" s="14" customFormat="1">
      <c r="A2372" s="14"/>
      <c r="B2372" s="245"/>
      <c r="C2372" s="246"/>
      <c r="D2372" s="236" t="s">
        <v>301</v>
      </c>
      <c r="E2372" s="247" t="s">
        <v>1</v>
      </c>
      <c r="F2372" s="248" t="s">
        <v>2012</v>
      </c>
      <c r="G2372" s="246"/>
      <c r="H2372" s="249">
        <v>13.17</v>
      </c>
      <c r="I2372" s="250"/>
      <c r="J2372" s="246"/>
      <c r="K2372" s="246"/>
      <c r="L2372" s="251"/>
      <c r="M2372" s="252"/>
      <c r="N2372" s="253"/>
      <c r="O2372" s="253"/>
      <c r="P2372" s="253"/>
      <c r="Q2372" s="253"/>
      <c r="R2372" s="253"/>
      <c r="S2372" s="253"/>
      <c r="T2372" s="25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T2372" s="255" t="s">
        <v>301</v>
      </c>
      <c r="AU2372" s="255" t="s">
        <v>120</v>
      </c>
      <c r="AV2372" s="14" t="s">
        <v>120</v>
      </c>
      <c r="AW2372" s="14" t="s">
        <v>32</v>
      </c>
      <c r="AX2372" s="14" t="s">
        <v>77</v>
      </c>
      <c r="AY2372" s="255" t="s">
        <v>292</v>
      </c>
    </row>
    <row r="2373" s="16" customFormat="1">
      <c r="A2373" s="16"/>
      <c r="B2373" s="267"/>
      <c r="C2373" s="268"/>
      <c r="D2373" s="236" t="s">
        <v>301</v>
      </c>
      <c r="E2373" s="269" t="s">
        <v>1</v>
      </c>
      <c r="F2373" s="270" t="s">
        <v>316</v>
      </c>
      <c r="G2373" s="268"/>
      <c r="H2373" s="271">
        <v>468.73000000000002</v>
      </c>
      <c r="I2373" s="272"/>
      <c r="J2373" s="268"/>
      <c r="K2373" s="268"/>
      <c r="L2373" s="273"/>
      <c r="M2373" s="274"/>
      <c r="N2373" s="275"/>
      <c r="O2373" s="275"/>
      <c r="P2373" s="275"/>
      <c r="Q2373" s="275"/>
      <c r="R2373" s="275"/>
      <c r="S2373" s="275"/>
      <c r="T2373" s="276"/>
      <c r="U2373" s="16"/>
      <c r="V2373" s="16"/>
      <c r="W2373" s="16"/>
      <c r="X2373" s="16"/>
      <c r="Y2373" s="16"/>
      <c r="Z2373" s="16"/>
      <c r="AA2373" s="16"/>
      <c r="AB2373" s="16"/>
      <c r="AC2373" s="16"/>
      <c r="AD2373" s="16"/>
      <c r="AE2373" s="16"/>
      <c r="AT2373" s="277" t="s">
        <v>301</v>
      </c>
      <c r="AU2373" s="277" t="s">
        <v>120</v>
      </c>
      <c r="AV2373" s="16" t="s">
        <v>317</v>
      </c>
      <c r="AW2373" s="16" t="s">
        <v>32</v>
      </c>
      <c r="AX2373" s="16" t="s">
        <v>77</v>
      </c>
      <c r="AY2373" s="277" t="s">
        <v>292</v>
      </c>
    </row>
    <row r="2374" s="13" customFormat="1">
      <c r="A2374" s="13"/>
      <c r="B2374" s="234"/>
      <c r="C2374" s="235"/>
      <c r="D2374" s="236" t="s">
        <v>301</v>
      </c>
      <c r="E2374" s="237" t="s">
        <v>1</v>
      </c>
      <c r="F2374" s="238" t="s">
        <v>544</v>
      </c>
      <c r="G2374" s="235"/>
      <c r="H2374" s="237" t="s">
        <v>1</v>
      </c>
      <c r="I2374" s="239"/>
      <c r="J2374" s="235"/>
      <c r="K2374" s="235"/>
      <c r="L2374" s="240"/>
      <c r="M2374" s="241"/>
      <c r="N2374" s="242"/>
      <c r="O2374" s="242"/>
      <c r="P2374" s="242"/>
      <c r="Q2374" s="242"/>
      <c r="R2374" s="242"/>
      <c r="S2374" s="242"/>
      <c r="T2374" s="243"/>
      <c r="U2374" s="13"/>
      <c r="V2374" s="13"/>
      <c r="W2374" s="13"/>
      <c r="X2374" s="13"/>
      <c r="Y2374" s="13"/>
      <c r="Z2374" s="13"/>
      <c r="AA2374" s="13"/>
      <c r="AB2374" s="13"/>
      <c r="AC2374" s="13"/>
      <c r="AD2374" s="13"/>
      <c r="AE2374" s="13"/>
      <c r="AT2374" s="244" t="s">
        <v>301</v>
      </c>
      <c r="AU2374" s="244" t="s">
        <v>120</v>
      </c>
      <c r="AV2374" s="13" t="s">
        <v>85</v>
      </c>
      <c r="AW2374" s="13" t="s">
        <v>32</v>
      </c>
      <c r="AX2374" s="13" t="s">
        <v>77</v>
      </c>
      <c r="AY2374" s="244" t="s">
        <v>292</v>
      </c>
    </row>
    <row r="2375" s="14" customFormat="1">
      <c r="A2375" s="14"/>
      <c r="B2375" s="245"/>
      <c r="C2375" s="246"/>
      <c r="D2375" s="236" t="s">
        <v>301</v>
      </c>
      <c r="E2375" s="247" t="s">
        <v>1</v>
      </c>
      <c r="F2375" s="248" t="s">
        <v>2018</v>
      </c>
      <c r="G2375" s="246"/>
      <c r="H2375" s="249">
        <v>163.25</v>
      </c>
      <c r="I2375" s="250"/>
      <c r="J2375" s="246"/>
      <c r="K2375" s="246"/>
      <c r="L2375" s="251"/>
      <c r="M2375" s="252"/>
      <c r="N2375" s="253"/>
      <c r="O2375" s="253"/>
      <c r="P2375" s="253"/>
      <c r="Q2375" s="253"/>
      <c r="R2375" s="253"/>
      <c r="S2375" s="253"/>
      <c r="T2375" s="254"/>
      <c r="U2375" s="14"/>
      <c r="V2375" s="14"/>
      <c r="W2375" s="14"/>
      <c r="X2375" s="14"/>
      <c r="Y2375" s="14"/>
      <c r="Z2375" s="14"/>
      <c r="AA2375" s="14"/>
      <c r="AB2375" s="14"/>
      <c r="AC2375" s="14"/>
      <c r="AD2375" s="14"/>
      <c r="AE2375" s="14"/>
      <c r="AT2375" s="255" t="s">
        <v>301</v>
      </c>
      <c r="AU2375" s="255" t="s">
        <v>120</v>
      </c>
      <c r="AV2375" s="14" t="s">
        <v>120</v>
      </c>
      <c r="AW2375" s="14" t="s">
        <v>32</v>
      </c>
      <c r="AX2375" s="14" t="s">
        <v>77</v>
      </c>
      <c r="AY2375" s="255" t="s">
        <v>292</v>
      </c>
    </row>
    <row r="2376" s="14" customFormat="1">
      <c r="A2376" s="14"/>
      <c r="B2376" s="245"/>
      <c r="C2376" s="246"/>
      <c r="D2376" s="236" t="s">
        <v>301</v>
      </c>
      <c r="E2376" s="247" t="s">
        <v>1</v>
      </c>
      <c r="F2376" s="248" t="s">
        <v>2019</v>
      </c>
      <c r="G2376" s="246"/>
      <c r="H2376" s="249">
        <v>47.560000000000002</v>
      </c>
      <c r="I2376" s="250"/>
      <c r="J2376" s="246"/>
      <c r="K2376" s="246"/>
      <c r="L2376" s="251"/>
      <c r="M2376" s="252"/>
      <c r="N2376" s="253"/>
      <c r="O2376" s="253"/>
      <c r="P2376" s="253"/>
      <c r="Q2376" s="253"/>
      <c r="R2376" s="253"/>
      <c r="S2376" s="253"/>
      <c r="T2376" s="254"/>
      <c r="U2376" s="14"/>
      <c r="V2376" s="14"/>
      <c r="W2376" s="14"/>
      <c r="X2376" s="14"/>
      <c r="Y2376" s="14"/>
      <c r="Z2376" s="14"/>
      <c r="AA2376" s="14"/>
      <c r="AB2376" s="14"/>
      <c r="AC2376" s="14"/>
      <c r="AD2376" s="14"/>
      <c r="AE2376" s="14"/>
      <c r="AT2376" s="255" t="s">
        <v>301</v>
      </c>
      <c r="AU2376" s="255" t="s">
        <v>120</v>
      </c>
      <c r="AV2376" s="14" t="s">
        <v>120</v>
      </c>
      <c r="AW2376" s="14" t="s">
        <v>32</v>
      </c>
      <c r="AX2376" s="14" t="s">
        <v>77</v>
      </c>
      <c r="AY2376" s="255" t="s">
        <v>292</v>
      </c>
    </row>
    <row r="2377" s="14" customFormat="1">
      <c r="A2377" s="14"/>
      <c r="B2377" s="245"/>
      <c r="C2377" s="246"/>
      <c r="D2377" s="236" t="s">
        <v>301</v>
      </c>
      <c r="E2377" s="247" t="s">
        <v>1</v>
      </c>
      <c r="F2377" s="248" t="s">
        <v>2650</v>
      </c>
      <c r="G2377" s="246"/>
      <c r="H2377" s="249">
        <v>35.32</v>
      </c>
      <c r="I2377" s="250"/>
      <c r="J2377" s="246"/>
      <c r="K2377" s="246"/>
      <c r="L2377" s="251"/>
      <c r="M2377" s="252"/>
      <c r="N2377" s="253"/>
      <c r="O2377" s="253"/>
      <c r="P2377" s="253"/>
      <c r="Q2377" s="253"/>
      <c r="R2377" s="253"/>
      <c r="S2377" s="253"/>
      <c r="T2377" s="254"/>
      <c r="U2377" s="14"/>
      <c r="V2377" s="14"/>
      <c r="W2377" s="14"/>
      <c r="X2377" s="14"/>
      <c r="Y2377" s="14"/>
      <c r="Z2377" s="14"/>
      <c r="AA2377" s="14"/>
      <c r="AB2377" s="14"/>
      <c r="AC2377" s="14"/>
      <c r="AD2377" s="14"/>
      <c r="AE2377" s="14"/>
      <c r="AT2377" s="255" t="s">
        <v>301</v>
      </c>
      <c r="AU2377" s="255" t="s">
        <v>120</v>
      </c>
      <c r="AV2377" s="14" t="s">
        <v>120</v>
      </c>
      <c r="AW2377" s="14" t="s">
        <v>32</v>
      </c>
      <c r="AX2377" s="14" t="s">
        <v>77</v>
      </c>
      <c r="AY2377" s="255" t="s">
        <v>292</v>
      </c>
    </row>
    <row r="2378" s="14" customFormat="1">
      <c r="A2378" s="14"/>
      <c r="B2378" s="245"/>
      <c r="C2378" s="246"/>
      <c r="D2378" s="236" t="s">
        <v>301</v>
      </c>
      <c r="E2378" s="247" t="s">
        <v>1</v>
      </c>
      <c r="F2378" s="248" t="s">
        <v>2025</v>
      </c>
      <c r="G2378" s="246"/>
      <c r="H2378" s="249">
        <v>17.890000000000001</v>
      </c>
      <c r="I2378" s="250"/>
      <c r="J2378" s="246"/>
      <c r="K2378" s="246"/>
      <c r="L2378" s="251"/>
      <c r="M2378" s="252"/>
      <c r="N2378" s="253"/>
      <c r="O2378" s="253"/>
      <c r="P2378" s="253"/>
      <c r="Q2378" s="253"/>
      <c r="R2378" s="253"/>
      <c r="S2378" s="253"/>
      <c r="T2378" s="254"/>
      <c r="U2378" s="14"/>
      <c r="V2378" s="14"/>
      <c r="W2378" s="14"/>
      <c r="X2378" s="14"/>
      <c r="Y2378" s="14"/>
      <c r="Z2378" s="14"/>
      <c r="AA2378" s="14"/>
      <c r="AB2378" s="14"/>
      <c r="AC2378" s="14"/>
      <c r="AD2378" s="14"/>
      <c r="AE2378" s="14"/>
      <c r="AT2378" s="255" t="s">
        <v>301</v>
      </c>
      <c r="AU2378" s="255" t="s">
        <v>120</v>
      </c>
      <c r="AV2378" s="14" t="s">
        <v>120</v>
      </c>
      <c r="AW2378" s="14" t="s">
        <v>32</v>
      </c>
      <c r="AX2378" s="14" t="s">
        <v>77</v>
      </c>
      <c r="AY2378" s="255" t="s">
        <v>292</v>
      </c>
    </row>
    <row r="2379" s="14" customFormat="1">
      <c r="A2379" s="14"/>
      <c r="B2379" s="245"/>
      <c r="C2379" s="246"/>
      <c r="D2379" s="236" t="s">
        <v>301</v>
      </c>
      <c r="E2379" s="247" t="s">
        <v>1</v>
      </c>
      <c r="F2379" s="248" t="s">
        <v>2651</v>
      </c>
      <c r="G2379" s="246"/>
      <c r="H2379" s="249">
        <v>34.460000000000001</v>
      </c>
      <c r="I2379" s="250"/>
      <c r="J2379" s="246"/>
      <c r="K2379" s="246"/>
      <c r="L2379" s="251"/>
      <c r="M2379" s="252"/>
      <c r="N2379" s="253"/>
      <c r="O2379" s="253"/>
      <c r="P2379" s="253"/>
      <c r="Q2379" s="253"/>
      <c r="R2379" s="253"/>
      <c r="S2379" s="253"/>
      <c r="T2379" s="254"/>
      <c r="U2379" s="14"/>
      <c r="V2379" s="14"/>
      <c r="W2379" s="14"/>
      <c r="X2379" s="14"/>
      <c r="Y2379" s="14"/>
      <c r="Z2379" s="14"/>
      <c r="AA2379" s="14"/>
      <c r="AB2379" s="14"/>
      <c r="AC2379" s="14"/>
      <c r="AD2379" s="14"/>
      <c r="AE2379" s="14"/>
      <c r="AT2379" s="255" t="s">
        <v>301</v>
      </c>
      <c r="AU2379" s="255" t="s">
        <v>120</v>
      </c>
      <c r="AV2379" s="14" t="s">
        <v>120</v>
      </c>
      <c r="AW2379" s="14" t="s">
        <v>32</v>
      </c>
      <c r="AX2379" s="14" t="s">
        <v>77</v>
      </c>
      <c r="AY2379" s="255" t="s">
        <v>292</v>
      </c>
    </row>
    <row r="2380" s="14" customFormat="1">
      <c r="A2380" s="14"/>
      <c r="B2380" s="245"/>
      <c r="C2380" s="246"/>
      <c r="D2380" s="236" t="s">
        <v>301</v>
      </c>
      <c r="E2380" s="247" t="s">
        <v>1</v>
      </c>
      <c r="F2380" s="248" t="s">
        <v>2027</v>
      </c>
      <c r="G2380" s="246"/>
      <c r="H2380" s="249">
        <v>35.700000000000003</v>
      </c>
      <c r="I2380" s="250"/>
      <c r="J2380" s="246"/>
      <c r="K2380" s="246"/>
      <c r="L2380" s="251"/>
      <c r="M2380" s="252"/>
      <c r="N2380" s="253"/>
      <c r="O2380" s="253"/>
      <c r="P2380" s="253"/>
      <c r="Q2380" s="253"/>
      <c r="R2380" s="253"/>
      <c r="S2380" s="253"/>
      <c r="T2380" s="254"/>
      <c r="U2380" s="14"/>
      <c r="V2380" s="14"/>
      <c r="W2380" s="14"/>
      <c r="X2380" s="14"/>
      <c r="Y2380" s="14"/>
      <c r="Z2380" s="14"/>
      <c r="AA2380" s="14"/>
      <c r="AB2380" s="14"/>
      <c r="AC2380" s="14"/>
      <c r="AD2380" s="14"/>
      <c r="AE2380" s="14"/>
      <c r="AT2380" s="255" t="s">
        <v>301</v>
      </c>
      <c r="AU2380" s="255" t="s">
        <v>120</v>
      </c>
      <c r="AV2380" s="14" t="s">
        <v>120</v>
      </c>
      <c r="AW2380" s="14" t="s">
        <v>32</v>
      </c>
      <c r="AX2380" s="14" t="s">
        <v>77</v>
      </c>
      <c r="AY2380" s="255" t="s">
        <v>292</v>
      </c>
    </row>
    <row r="2381" s="14" customFormat="1">
      <c r="A2381" s="14"/>
      <c r="B2381" s="245"/>
      <c r="C2381" s="246"/>
      <c r="D2381" s="236" t="s">
        <v>301</v>
      </c>
      <c r="E2381" s="247" t="s">
        <v>1</v>
      </c>
      <c r="F2381" s="248" t="s">
        <v>2028</v>
      </c>
      <c r="G2381" s="246"/>
      <c r="H2381" s="249">
        <v>34.399999999999999</v>
      </c>
      <c r="I2381" s="250"/>
      <c r="J2381" s="246"/>
      <c r="K2381" s="246"/>
      <c r="L2381" s="251"/>
      <c r="M2381" s="252"/>
      <c r="N2381" s="253"/>
      <c r="O2381" s="253"/>
      <c r="P2381" s="253"/>
      <c r="Q2381" s="253"/>
      <c r="R2381" s="253"/>
      <c r="S2381" s="253"/>
      <c r="T2381" s="25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T2381" s="255" t="s">
        <v>301</v>
      </c>
      <c r="AU2381" s="255" t="s">
        <v>120</v>
      </c>
      <c r="AV2381" s="14" t="s">
        <v>120</v>
      </c>
      <c r="AW2381" s="14" t="s">
        <v>32</v>
      </c>
      <c r="AX2381" s="14" t="s">
        <v>77</v>
      </c>
      <c r="AY2381" s="255" t="s">
        <v>292</v>
      </c>
    </row>
    <row r="2382" s="14" customFormat="1">
      <c r="A2382" s="14"/>
      <c r="B2382" s="245"/>
      <c r="C2382" s="246"/>
      <c r="D2382" s="236" t="s">
        <v>301</v>
      </c>
      <c r="E2382" s="247" t="s">
        <v>1</v>
      </c>
      <c r="F2382" s="248" t="s">
        <v>2029</v>
      </c>
      <c r="G2382" s="246"/>
      <c r="H2382" s="249">
        <v>17.170000000000002</v>
      </c>
      <c r="I2382" s="250"/>
      <c r="J2382" s="246"/>
      <c r="K2382" s="246"/>
      <c r="L2382" s="251"/>
      <c r="M2382" s="252"/>
      <c r="N2382" s="253"/>
      <c r="O2382" s="253"/>
      <c r="P2382" s="253"/>
      <c r="Q2382" s="253"/>
      <c r="R2382" s="253"/>
      <c r="S2382" s="253"/>
      <c r="T2382" s="254"/>
      <c r="U2382" s="14"/>
      <c r="V2382" s="14"/>
      <c r="W2382" s="14"/>
      <c r="X2382" s="14"/>
      <c r="Y2382" s="14"/>
      <c r="Z2382" s="14"/>
      <c r="AA2382" s="14"/>
      <c r="AB2382" s="14"/>
      <c r="AC2382" s="14"/>
      <c r="AD2382" s="14"/>
      <c r="AE2382" s="14"/>
      <c r="AT2382" s="255" t="s">
        <v>301</v>
      </c>
      <c r="AU2382" s="255" t="s">
        <v>120</v>
      </c>
      <c r="AV2382" s="14" t="s">
        <v>120</v>
      </c>
      <c r="AW2382" s="14" t="s">
        <v>32</v>
      </c>
      <c r="AX2382" s="14" t="s">
        <v>77</v>
      </c>
      <c r="AY2382" s="255" t="s">
        <v>292</v>
      </c>
    </row>
    <row r="2383" s="14" customFormat="1">
      <c r="A2383" s="14"/>
      <c r="B2383" s="245"/>
      <c r="C2383" s="246"/>
      <c r="D2383" s="236" t="s">
        <v>301</v>
      </c>
      <c r="E2383" s="247" t="s">
        <v>1</v>
      </c>
      <c r="F2383" s="248" t="s">
        <v>2030</v>
      </c>
      <c r="G2383" s="246"/>
      <c r="H2383" s="249">
        <v>17.149999999999999</v>
      </c>
      <c r="I2383" s="250"/>
      <c r="J2383" s="246"/>
      <c r="K2383" s="246"/>
      <c r="L2383" s="251"/>
      <c r="M2383" s="252"/>
      <c r="N2383" s="253"/>
      <c r="O2383" s="253"/>
      <c r="P2383" s="253"/>
      <c r="Q2383" s="253"/>
      <c r="R2383" s="253"/>
      <c r="S2383" s="253"/>
      <c r="T2383" s="254"/>
      <c r="U2383" s="14"/>
      <c r="V2383" s="14"/>
      <c r="W2383" s="14"/>
      <c r="X2383" s="14"/>
      <c r="Y2383" s="14"/>
      <c r="Z2383" s="14"/>
      <c r="AA2383" s="14"/>
      <c r="AB2383" s="14"/>
      <c r="AC2383" s="14"/>
      <c r="AD2383" s="14"/>
      <c r="AE2383" s="14"/>
      <c r="AT2383" s="255" t="s">
        <v>301</v>
      </c>
      <c r="AU2383" s="255" t="s">
        <v>120</v>
      </c>
      <c r="AV2383" s="14" t="s">
        <v>120</v>
      </c>
      <c r="AW2383" s="14" t="s">
        <v>32</v>
      </c>
      <c r="AX2383" s="14" t="s">
        <v>77</v>
      </c>
      <c r="AY2383" s="255" t="s">
        <v>292</v>
      </c>
    </row>
    <row r="2384" s="14" customFormat="1">
      <c r="A2384" s="14"/>
      <c r="B2384" s="245"/>
      <c r="C2384" s="246"/>
      <c r="D2384" s="236" t="s">
        <v>301</v>
      </c>
      <c r="E2384" s="247" t="s">
        <v>1</v>
      </c>
      <c r="F2384" s="248" t="s">
        <v>2031</v>
      </c>
      <c r="G2384" s="246"/>
      <c r="H2384" s="249">
        <v>34.399999999999999</v>
      </c>
      <c r="I2384" s="250"/>
      <c r="J2384" s="246"/>
      <c r="K2384" s="246"/>
      <c r="L2384" s="251"/>
      <c r="M2384" s="252"/>
      <c r="N2384" s="253"/>
      <c r="O2384" s="253"/>
      <c r="P2384" s="253"/>
      <c r="Q2384" s="253"/>
      <c r="R2384" s="253"/>
      <c r="S2384" s="253"/>
      <c r="T2384" s="254"/>
      <c r="U2384" s="14"/>
      <c r="V2384" s="14"/>
      <c r="W2384" s="14"/>
      <c r="X2384" s="14"/>
      <c r="Y2384" s="14"/>
      <c r="Z2384" s="14"/>
      <c r="AA2384" s="14"/>
      <c r="AB2384" s="14"/>
      <c r="AC2384" s="14"/>
      <c r="AD2384" s="14"/>
      <c r="AE2384" s="14"/>
      <c r="AT2384" s="255" t="s">
        <v>301</v>
      </c>
      <c r="AU2384" s="255" t="s">
        <v>120</v>
      </c>
      <c r="AV2384" s="14" t="s">
        <v>120</v>
      </c>
      <c r="AW2384" s="14" t="s">
        <v>32</v>
      </c>
      <c r="AX2384" s="14" t="s">
        <v>77</v>
      </c>
      <c r="AY2384" s="255" t="s">
        <v>292</v>
      </c>
    </row>
    <row r="2385" s="14" customFormat="1">
      <c r="A2385" s="14"/>
      <c r="B2385" s="245"/>
      <c r="C2385" s="246"/>
      <c r="D2385" s="236" t="s">
        <v>301</v>
      </c>
      <c r="E2385" s="247" t="s">
        <v>1</v>
      </c>
      <c r="F2385" s="248" t="s">
        <v>2033</v>
      </c>
      <c r="G2385" s="246"/>
      <c r="H2385" s="249">
        <v>6.3300000000000001</v>
      </c>
      <c r="I2385" s="250"/>
      <c r="J2385" s="246"/>
      <c r="K2385" s="246"/>
      <c r="L2385" s="251"/>
      <c r="M2385" s="252"/>
      <c r="N2385" s="253"/>
      <c r="O2385" s="253"/>
      <c r="P2385" s="253"/>
      <c r="Q2385" s="253"/>
      <c r="R2385" s="253"/>
      <c r="S2385" s="253"/>
      <c r="T2385" s="254"/>
      <c r="U2385" s="14"/>
      <c r="V2385" s="14"/>
      <c r="W2385" s="14"/>
      <c r="X2385" s="14"/>
      <c r="Y2385" s="14"/>
      <c r="Z2385" s="14"/>
      <c r="AA2385" s="14"/>
      <c r="AB2385" s="14"/>
      <c r="AC2385" s="14"/>
      <c r="AD2385" s="14"/>
      <c r="AE2385" s="14"/>
      <c r="AT2385" s="255" t="s">
        <v>301</v>
      </c>
      <c r="AU2385" s="255" t="s">
        <v>120</v>
      </c>
      <c r="AV2385" s="14" t="s">
        <v>120</v>
      </c>
      <c r="AW2385" s="14" t="s">
        <v>32</v>
      </c>
      <c r="AX2385" s="14" t="s">
        <v>77</v>
      </c>
      <c r="AY2385" s="255" t="s">
        <v>292</v>
      </c>
    </row>
    <row r="2386" s="14" customFormat="1">
      <c r="A2386" s="14"/>
      <c r="B2386" s="245"/>
      <c r="C2386" s="246"/>
      <c r="D2386" s="236" t="s">
        <v>301</v>
      </c>
      <c r="E2386" s="247" t="s">
        <v>1</v>
      </c>
      <c r="F2386" s="248" t="s">
        <v>2034</v>
      </c>
      <c r="G2386" s="246"/>
      <c r="H2386" s="249">
        <v>12.33</v>
      </c>
      <c r="I2386" s="250"/>
      <c r="J2386" s="246"/>
      <c r="K2386" s="246"/>
      <c r="L2386" s="251"/>
      <c r="M2386" s="252"/>
      <c r="N2386" s="253"/>
      <c r="O2386" s="253"/>
      <c r="P2386" s="253"/>
      <c r="Q2386" s="253"/>
      <c r="R2386" s="253"/>
      <c r="S2386" s="253"/>
      <c r="T2386" s="254"/>
      <c r="U2386" s="14"/>
      <c r="V2386" s="14"/>
      <c r="W2386" s="14"/>
      <c r="X2386" s="14"/>
      <c r="Y2386" s="14"/>
      <c r="Z2386" s="14"/>
      <c r="AA2386" s="14"/>
      <c r="AB2386" s="14"/>
      <c r="AC2386" s="14"/>
      <c r="AD2386" s="14"/>
      <c r="AE2386" s="14"/>
      <c r="AT2386" s="255" t="s">
        <v>301</v>
      </c>
      <c r="AU2386" s="255" t="s">
        <v>120</v>
      </c>
      <c r="AV2386" s="14" t="s">
        <v>120</v>
      </c>
      <c r="AW2386" s="14" t="s">
        <v>32</v>
      </c>
      <c r="AX2386" s="14" t="s">
        <v>77</v>
      </c>
      <c r="AY2386" s="255" t="s">
        <v>292</v>
      </c>
    </row>
    <row r="2387" s="16" customFormat="1">
      <c r="A2387" s="16"/>
      <c r="B2387" s="267"/>
      <c r="C2387" s="268"/>
      <c r="D2387" s="236" t="s">
        <v>301</v>
      </c>
      <c r="E2387" s="269" t="s">
        <v>1</v>
      </c>
      <c r="F2387" s="270" t="s">
        <v>316</v>
      </c>
      <c r="G2387" s="268"/>
      <c r="H2387" s="271">
        <v>455.95999999999998</v>
      </c>
      <c r="I2387" s="272"/>
      <c r="J2387" s="268"/>
      <c r="K2387" s="268"/>
      <c r="L2387" s="273"/>
      <c r="M2387" s="274"/>
      <c r="N2387" s="275"/>
      <c r="O2387" s="275"/>
      <c r="P2387" s="275"/>
      <c r="Q2387" s="275"/>
      <c r="R2387" s="275"/>
      <c r="S2387" s="275"/>
      <c r="T2387" s="276"/>
      <c r="U2387" s="16"/>
      <c r="V2387" s="16"/>
      <c r="W2387" s="16"/>
      <c r="X2387" s="16"/>
      <c r="Y2387" s="16"/>
      <c r="Z2387" s="16"/>
      <c r="AA2387" s="16"/>
      <c r="AB2387" s="16"/>
      <c r="AC2387" s="16"/>
      <c r="AD2387" s="16"/>
      <c r="AE2387" s="16"/>
      <c r="AT2387" s="277" t="s">
        <v>301</v>
      </c>
      <c r="AU2387" s="277" t="s">
        <v>120</v>
      </c>
      <c r="AV2387" s="16" t="s">
        <v>317</v>
      </c>
      <c r="AW2387" s="16" t="s">
        <v>32</v>
      </c>
      <c r="AX2387" s="16" t="s">
        <v>77</v>
      </c>
      <c r="AY2387" s="277" t="s">
        <v>292</v>
      </c>
    </row>
    <row r="2388" s="13" customFormat="1">
      <c r="A2388" s="13"/>
      <c r="B2388" s="234"/>
      <c r="C2388" s="235"/>
      <c r="D2388" s="236" t="s">
        <v>301</v>
      </c>
      <c r="E2388" s="237" t="s">
        <v>1</v>
      </c>
      <c r="F2388" s="238" t="s">
        <v>547</v>
      </c>
      <c r="G2388" s="235"/>
      <c r="H2388" s="237" t="s">
        <v>1</v>
      </c>
      <c r="I2388" s="239"/>
      <c r="J2388" s="235"/>
      <c r="K2388" s="235"/>
      <c r="L2388" s="240"/>
      <c r="M2388" s="241"/>
      <c r="N2388" s="242"/>
      <c r="O2388" s="242"/>
      <c r="P2388" s="242"/>
      <c r="Q2388" s="242"/>
      <c r="R2388" s="242"/>
      <c r="S2388" s="242"/>
      <c r="T2388" s="243"/>
      <c r="U2388" s="13"/>
      <c r="V2388" s="13"/>
      <c r="W2388" s="13"/>
      <c r="X2388" s="13"/>
      <c r="Y2388" s="13"/>
      <c r="Z2388" s="13"/>
      <c r="AA2388" s="13"/>
      <c r="AB2388" s="13"/>
      <c r="AC2388" s="13"/>
      <c r="AD2388" s="13"/>
      <c r="AE2388" s="13"/>
      <c r="AT2388" s="244" t="s">
        <v>301</v>
      </c>
      <c r="AU2388" s="244" t="s">
        <v>120</v>
      </c>
      <c r="AV2388" s="13" t="s">
        <v>85</v>
      </c>
      <c r="AW2388" s="13" t="s">
        <v>32</v>
      </c>
      <c r="AX2388" s="13" t="s">
        <v>77</v>
      </c>
      <c r="AY2388" s="244" t="s">
        <v>292</v>
      </c>
    </row>
    <row r="2389" s="14" customFormat="1">
      <c r="A2389" s="14"/>
      <c r="B2389" s="245"/>
      <c r="C2389" s="246"/>
      <c r="D2389" s="236" t="s">
        <v>301</v>
      </c>
      <c r="E2389" s="247" t="s">
        <v>1</v>
      </c>
      <c r="F2389" s="248" t="s">
        <v>2037</v>
      </c>
      <c r="G2389" s="246"/>
      <c r="H2389" s="249">
        <v>163.63</v>
      </c>
      <c r="I2389" s="250"/>
      <c r="J2389" s="246"/>
      <c r="K2389" s="246"/>
      <c r="L2389" s="251"/>
      <c r="M2389" s="252"/>
      <c r="N2389" s="253"/>
      <c r="O2389" s="253"/>
      <c r="P2389" s="253"/>
      <c r="Q2389" s="253"/>
      <c r="R2389" s="253"/>
      <c r="S2389" s="253"/>
      <c r="T2389" s="254"/>
      <c r="U2389" s="14"/>
      <c r="V2389" s="14"/>
      <c r="W2389" s="14"/>
      <c r="X2389" s="14"/>
      <c r="Y2389" s="14"/>
      <c r="Z2389" s="14"/>
      <c r="AA2389" s="14"/>
      <c r="AB2389" s="14"/>
      <c r="AC2389" s="14"/>
      <c r="AD2389" s="14"/>
      <c r="AE2389" s="14"/>
      <c r="AT2389" s="255" t="s">
        <v>301</v>
      </c>
      <c r="AU2389" s="255" t="s">
        <v>120</v>
      </c>
      <c r="AV2389" s="14" t="s">
        <v>120</v>
      </c>
      <c r="AW2389" s="14" t="s">
        <v>32</v>
      </c>
      <c r="AX2389" s="14" t="s">
        <v>77</v>
      </c>
      <c r="AY2389" s="255" t="s">
        <v>292</v>
      </c>
    </row>
    <row r="2390" s="14" customFormat="1">
      <c r="A2390" s="14"/>
      <c r="B2390" s="245"/>
      <c r="C2390" s="246"/>
      <c r="D2390" s="236" t="s">
        <v>301</v>
      </c>
      <c r="E2390" s="247" t="s">
        <v>1</v>
      </c>
      <c r="F2390" s="248" t="s">
        <v>2038</v>
      </c>
      <c r="G2390" s="246"/>
      <c r="H2390" s="249">
        <v>47.560000000000002</v>
      </c>
      <c r="I2390" s="250"/>
      <c r="J2390" s="246"/>
      <c r="K2390" s="246"/>
      <c r="L2390" s="251"/>
      <c r="M2390" s="252"/>
      <c r="N2390" s="253"/>
      <c r="O2390" s="253"/>
      <c r="P2390" s="253"/>
      <c r="Q2390" s="253"/>
      <c r="R2390" s="253"/>
      <c r="S2390" s="253"/>
      <c r="T2390" s="254"/>
      <c r="U2390" s="14"/>
      <c r="V2390" s="14"/>
      <c r="W2390" s="14"/>
      <c r="X2390" s="14"/>
      <c r="Y2390" s="14"/>
      <c r="Z2390" s="14"/>
      <c r="AA2390" s="14"/>
      <c r="AB2390" s="14"/>
      <c r="AC2390" s="14"/>
      <c r="AD2390" s="14"/>
      <c r="AE2390" s="14"/>
      <c r="AT2390" s="255" t="s">
        <v>301</v>
      </c>
      <c r="AU2390" s="255" t="s">
        <v>120</v>
      </c>
      <c r="AV2390" s="14" t="s">
        <v>120</v>
      </c>
      <c r="AW2390" s="14" t="s">
        <v>32</v>
      </c>
      <c r="AX2390" s="14" t="s">
        <v>77</v>
      </c>
      <c r="AY2390" s="255" t="s">
        <v>292</v>
      </c>
    </row>
    <row r="2391" s="14" customFormat="1">
      <c r="A2391" s="14"/>
      <c r="B2391" s="245"/>
      <c r="C2391" s="246"/>
      <c r="D2391" s="236" t="s">
        <v>301</v>
      </c>
      <c r="E2391" s="247" t="s">
        <v>1</v>
      </c>
      <c r="F2391" s="248" t="s">
        <v>2042</v>
      </c>
      <c r="G2391" s="246"/>
      <c r="H2391" s="249">
        <v>10.75</v>
      </c>
      <c r="I2391" s="250"/>
      <c r="J2391" s="246"/>
      <c r="K2391" s="246"/>
      <c r="L2391" s="251"/>
      <c r="M2391" s="252"/>
      <c r="N2391" s="253"/>
      <c r="O2391" s="253"/>
      <c r="P2391" s="253"/>
      <c r="Q2391" s="253"/>
      <c r="R2391" s="253"/>
      <c r="S2391" s="253"/>
      <c r="T2391" s="254"/>
      <c r="U2391" s="14"/>
      <c r="V2391" s="14"/>
      <c r="W2391" s="14"/>
      <c r="X2391" s="14"/>
      <c r="Y2391" s="14"/>
      <c r="Z2391" s="14"/>
      <c r="AA2391" s="14"/>
      <c r="AB2391" s="14"/>
      <c r="AC2391" s="14"/>
      <c r="AD2391" s="14"/>
      <c r="AE2391" s="14"/>
      <c r="AT2391" s="255" t="s">
        <v>301</v>
      </c>
      <c r="AU2391" s="255" t="s">
        <v>120</v>
      </c>
      <c r="AV2391" s="14" t="s">
        <v>120</v>
      </c>
      <c r="AW2391" s="14" t="s">
        <v>32</v>
      </c>
      <c r="AX2391" s="14" t="s">
        <v>77</v>
      </c>
      <c r="AY2391" s="255" t="s">
        <v>292</v>
      </c>
    </row>
    <row r="2392" s="14" customFormat="1">
      <c r="A2392" s="14"/>
      <c r="B2392" s="245"/>
      <c r="C2392" s="246"/>
      <c r="D2392" s="236" t="s">
        <v>301</v>
      </c>
      <c r="E2392" s="247" t="s">
        <v>1</v>
      </c>
      <c r="F2392" s="248" t="s">
        <v>2043</v>
      </c>
      <c r="G2392" s="246"/>
      <c r="H2392" s="249">
        <v>31.27</v>
      </c>
      <c r="I2392" s="250"/>
      <c r="J2392" s="246"/>
      <c r="K2392" s="246"/>
      <c r="L2392" s="251"/>
      <c r="M2392" s="252"/>
      <c r="N2392" s="253"/>
      <c r="O2392" s="253"/>
      <c r="P2392" s="253"/>
      <c r="Q2392" s="253"/>
      <c r="R2392" s="253"/>
      <c r="S2392" s="253"/>
      <c r="T2392" s="254"/>
      <c r="U2392" s="14"/>
      <c r="V2392" s="14"/>
      <c r="W2392" s="14"/>
      <c r="X2392" s="14"/>
      <c r="Y2392" s="14"/>
      <c r="Z2392" s="14"/>
      <c r="AA2392" s="14"/>
      <c r="AB2392" s="14"/>
      <c r="AC2392" s="14"/>
      <c r="AD2392" s="14"/>
      <c r="AE2392" s="14"/>
      <c r="AT2392" s="255" t="s">
        <v>301</v>
      </c>
      <c r="AU2392" s="255" t="s">
        <v>120</v>
      </c>
      <c r="AV2392" s="14" t="s">
        <v>120</v>
      </c>
      <c r="AW2392" s="14" t="s">
        <v>32</v>
      </c>
      <c r="AX2392" s="14" t="s">
        <v>77</v>
      </c>
      <c r="AY2392" s="255" t="s">
        <v>292</v>
      </c>
    </row>
    <row r="2393" s="14" customFormat="1">
      <c r="A2393" s="14"/>
      <c r="B2393" s="245"/>
      <c r="C2393" s="246"/>
      <c r="D2393" s="236" t="s">
        <v>301</v>
      </c>
      <c r="E2393" s="247" t="s">
        <v>1</v>
      </c>
      <c r="F2393" s="248" t="s">
        <v>2044</v>
      </c>
      <c r="G2393" s="246"/>
      <c r="H2393" s="249">
        <v>29.960000000000001</v>
      </c>
      <c r="I2393" s="250"/>
      <c r="J2393" s="246"/>
      <c r="K2393" s="246"/>
      <c r="L2393" s="251"/>
      <c r="M2393" s="252"/>
      <c r="N2393" s="253"/>
      <c r="O2393" s="253"/>
      <c r="P2393" s="253"/>
      <c r="Q2393" s="253"/>
      <c r="R2393" s="253"/>
      <c r="S2393" s="253"/>
      <c r="T2393" s="254"/>
      <c r="U2393" s="14"/>
      <c r="V2393" s="14"/>
      <c r="W2393" s="14"/>
      <c r="X2393" s="14"/>
      <c r="Y2393" s="14"/>
      <c r="Z2393" s="14"/>
      <c r="AA2393" s="14"/>
      <c r="AB2393" s="14"/>
      <c r="AC2393" s="14"/>
      <c r="AD2393" s="14"/>
      <c r="AE2393" s="14"/>
      <c r="AT2393" s="255" t="s">
        <v>301</v>
      </c>
      <c r="AU2393" s="255" t="s">
        <v>120</v>
      </c>
      <c r="AV2393" s="14" t="s">
        <v>120</v>
      </c>
      <c r="AW2393" s="14" t="s">
        <v>32</v>
      </c>
      <c r="AX2393" s="14" t="s">
        <v>77</v>
      </c>
      <c r="AY2393" s="255" t="s">
        <v>292</v>
      </c>
    </row>
    <row r="2394" s="14" customFormat="1">
      <c r="A2394" s="14"/>
      <c r="B2394" s="245"/>
      <c r="C2394" s="246"/>
      <c r="D2394" s="236" t="s">
        <v>301</v>
      </c>
      <c r="E2394" s="247" t="s">
        <v>1</v>
      </c>
      <c r="F2394" s="248" t="s">
        <v>2045</v>
      </c>
      <c r="G2394" s="246"/>
      <c r="H2394" s="249">
        <v>34.460000000000001</v>
      </c>
      <c r="I2394" s="250"/>
      <c r="J2394" s="246"/>
      <c r="K2394" s="246"/>
      <c r="L2394" s="251"/>
      <c r="M2394" s="252"/>
      <c r="N2394" s="253"/>
      <c r="O2394" s="253"/>
      <c r="P2394" s="253"/>
      <c r="Q2394" s="253"/>
      <c r="R2394" s="253"/>
      <c r="S2394" s="253"/>
      <c r="T2394" s="254"/>
      <c r="U2394" s="14"/>
      <c r="V2394" s="14"/>
      <c r="W2394" s="14"/>
      <c r="X2394" s="14"/>
      <c r="Y2394" s="14"/>
      <c r="Z2394" s="14"/>
      <c r="AA2394" s="14"/>
      <c r="AB2394" s="14"/>
      <c r="AC2394" s="14"/>
      <c r="AD2394" s="14"/>
      <c r="AE2394" s="14"/>
      <c r="AT2394" s="255" t="s">
        <v>301</v>
      </c>
      <c r="AU2394" s="255" t="s">
        <v>120</v>
      </c>
      <c r="AV2394" s="14" t="s">
        <v>120</v>
      </c>
      <c r="AW2394" s="14" t="s">
        <v>32</v>
      </c>
      <c r="AX2394" s="14" t="s">
        <v>77</v>
      </c>
      <c r="AY2394" s="255" t="s">
        <v>292</v>
      </c>
    </row>
    <row r="2395" s="14" customFormat="1">
      <c r="A2395" s="14"/>
      <c r="B2395" s="245"/>
      <c r="C2395" s="246"/>
      <c r="D2395" s="236" t="s">
        <v>301</v>
      </c>
      <c r="E2395" s="247" t="s">
        <v>1</v>
      </c>
      <c r="F2395" s="248" t="s">
        <v>2046</v>
      </c>
      <c r="G2395" s="246"/>
      <c r="H2395" s="249">
        <v>35.700000000000003</v>
      </c>
      <c r="I2395" s="250"/>
      <c r="J2395" s="246"/>
      <c r="K2395" s="246"/>
      <c r="L2395" s="251"/>
      <c r="M2395" s="252"/>
      <c r="N2395" s="253"/>
      <c r="O2395" s="253"/>
      <c r="P2395" s="253"/>
      <c r="Q2395" s="253"/>
      <c r="R2395" s="253"/>
      <c r="S2395" s="253"/>
      <c r="T2395" s="254"/>
      <c r="U2395" s="14"/>
      <c r="V2395" s="14"/>
      <c r="W2395" s="14"/>
      <c r="X2395" s="14"/>
      <c r="Y2395" s="14"/>
      <c r="Z2395" s="14"/>
      <c r="AA2395" s="14"/>
      <c r="AB2395" s="14"/>
      <c r="AC2395" s="14"/>
      <c r="AD2395" s="14"/>
      <c r="AE2395" s="14"/>
      <c r="AT2395" s="255" t="s">
        <v>301</v>
      </c>
      <c r="AU2395" s="255" t="s">
        <v>120</v>
      </c>
      <c r="AV2395" s="14" t="s">
        <v>120</v>
      </c>
      <c r="AW2395" s="14" t="s">
        <v>32</v>
      </c>
      <c r="AX2395" s="14" t="s">
        <v>77</v>
      </c>
      <c r="AY2395" s="255" t="s">
        <v>292</v>
      </c>
    </row>
    <row r="2396" s="14" customFormat="1">
      <c r="A2396" s="14"/>
      <c r="B2396" s="245"/>
      <c r="C2396" s="246"/>
      <c r="D2396" s="236" t="s">
        <v>301</v>
      </c>
      <c r="E2396" s="247" t="s">
        <v>1</v>
      </c>
      <c r="F2396" s="248" t="s">
        <v>2047</v>
      </c>
      <c r="G2396" s="246"/>
      <c r="H2396" s="249">
        <v>34.399999999999999</v>
      </c>
      <c r="I2396" s="250"/>
      <c r="J2396" s="246"/>
      <c r="K2396" s="246"/>
      <c r="L2396" s="251"/>
      <c r="M2396" s="252"/>
      <c r="N2396" s="253"/>
      <c r="O2396" s="253"/>
      <c r="P2396" s="253"/>
      <c r="Q2396" s="253"/>
      <c r="R2396" s="253"/>
      <c r="S2396" s="253"/>
      <c r="T2396" s="25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T2396" s="255" t="s">
        <v>301</v>
      </c>
      <c r="AU2396" s="255" t="s">
        <v>120</v>
      </c>
      <c r="AV2396" s="14" t="s">
        <v>120</v>
      </c>
      <c r="AW2396" s="14" t="s">
        <v>32</v>
      </c>
      <c r="AX2396" s="14" t="s">
        <v>77</v>
      </c>
      <c r="AY2396" s="255" t="s">
        <v>292</v>
      </c>
    </row>
    <row r="2397" s="14" customFormat="1">
      <c r="A2397" s="14"/>
      <c r="B2397" s="245"/>
      <c r="C2397" s="246"/>
      <c r="D2397" s="236" t="s">
        <v>301</v>
      </c>
      <c r="E2397" s="247" t="s">
        <v>1</v>
      </c>
      <c r="F2397" s="248" t="s">
        <v>2048</v>
      </c>
      <c r="G2397" s="246"/>
      <c r="H2397" s="249">
        <v>17.170000000000002</v>
      </c>
      <c r="I2397" s="250"/>
      <c r="J2397" s="246"/>
      <c r="K2397" s="246"/>
      <c r="L2397" s="251"/>
      <c r="M2397" s="252"/>
      <c r="N2397" s="253"/>
      <c r="O2397" s="253"/>
      <c r="P2397" s="253"/>
      <c r="Q2397" s="253"/>
      <c r="R2397" s="253"/>
      <c r="S2397" s="253"/>
      <c r="T2397" s="254"/>
      <c r="U2397" s="14"/>
      <c r="V2397" s="14"/>
      <c r="W2397" s="14"/>
      <c r="X2397" s="14"/>
      <c r="Y2397" s="14"/>
      <c r="Z2397" s="14"/>
      <c r="AA2397" s="14"/>
      <c r="AB2397" s="14"/>
      <c r="AC2397" s="14"/>
      <c r="AD2397" s="14"/>
      <c r="AE2397" s="14"/>
      <c r="AT2397" s="255" t="s">
        <v>301</v>
      </c>
      <c r="AU2397" s="255" t="s">
        <v>120</v>
      </c>
      <c r="AV2397" s="14" t="s">
        <v>120</v>
      </c>
      <c r="AW2397" s="14" t="s">
        <v>32</v>
      </c>
      <c r="AX2397" s="14" t="s">
        <v>77</v>
      </c>
      <c r="AY2397" s="255" t="s">
        <v>292</v>
      </c>
    </row>
    <row r="2398" s="14" customFormat="1">
      <c r="A2398" s="14"/>
      <c r="B2398" s="245"/>
      <c r="C2398" s="246"/>
      <c r="D2398" s="236" t="s">
        <v>301</v>
      </c>
      <c r="E2398" s="247" t="s">
        <v>1</v>
      </c>
      <c r="F2398" s="248" t="s">
        <v>2049</v>
      </c>
      <c r="G2398" s="246"/>
      <c r="H2398" s="249">
        <v>17.149999999999999</v>
      </c>
      <c r="I2398" s="250"/>
      <c r="J2398" s="246"/>
      <c r="K2398" s="246"/>
      <c r="L2398" s="251"/>
      <c r="M2398" s="252"/>
      <c r="N2398" s="253"/>
      <c r="O2398" s="253"/>
      <c r="P2398" s="253"/>
      <c r="Q2398" s="253"/>
      <c r="R2398" s="253"/>
      <c r="S2398" s="253"/>
      <c r="T2398" s="254"/>
      <c r="U2398" s="14"/>
      <c r="V2398" s="14"/>
      <c r="W2398" s="14"/>
      <c r="X2398" s="14"/>
      <c r="Y2398" s="14"/>
      <c r="Z2398" s="14"/>
      <c r="AA2398" s="14"/>
      <c r="AB2398" s="14"/>
      <c r="AC2398" s="14"/>
      <c r="AD2398" s="14"/>
      <c r="AE2398" s="14"/>
      <c r="AT2398" s="255" t="s">
        <v>301</v>
      </c>
      <c r="AU2398" s="255" t="s">
        <v>120</v>
      </c>
      <c r="AV2398" s="14" t="s">
        <v>120</v>
      </c>
      <c r="AW2398" s="14" t="s">
        <v>32</v>
      </c>
      <c r="AX2398" s="14" t="s">
        <v>77</v>
      </c>
      <c r="AY2398" s="255" t="s">
        <v>292</v>
      </c>
    </row>
    <row r="2399" s="14" customFormat="1">
      <c r="A2399" s="14"/>
      <c r="B2399" s="245"/>
      <c r="C2399" s="246"/>
      <c r="D2399" s="236" t="s">
        <v>301</v>
      </c>
      <c r="E2399" s="247" t="s">
        <v>1</v>
      </c>
      <c r="F2399" s="248" t="s">
        <v>2050</v>
      </c>
      <c r="G2399" s="246"/>
      <c r="H2399" s="249">
        <v>34.399999999999999</v>
      </c>
      <c r="I2399" s="250"/>
      <c r="J2399" s="246"/>
      <c r="K2399" s="246"/>
      <c r="L2399" s="251"/>
      <c r="M2399" s="252"/>
      <c r="N2399" s="253"/>
      <c r="O2399" s="253"/>
      <c r="P2399" s="253"/>
      <c r="Q2399" s="253"/>
      <c r="R2399" s="253"/>
      <c r="S2399" s="253"/>
      <c r="T2399" s="254"/>
      <c r="U2399" s="14"/>
      <c r="V2399" s="14"/>
      <c r="W2399" s="14"/>
      <c r="X2399" s="14"/>
      <c r="Y2399" s="14"/>
      <c r="Z2399" s="14"/>
      <c r="AA2399" s="14"/>
      <c r="AB2399" s="14"/>
      <c r="AC2399" s="14"/>
      <c r="AD2399" s="14"/>
      <c r="AE2399" s="14"/>
      <c r="AT2399" s="255" t="s">
        <v>301</v>
      </c>
      <c r="AU2399" s="255" t="s">
        <v>120</v>
      </c>
      <c r="AV2399" s="14" t="s">
        <v>120</v>
      </c>
      <c r="AW2399" s="14" t="s">
        <v>32</v>
      </c>
      <c r="AX2399" s="14" t="s">
        <v>77</v>
      </c>
      <c r="AY2399" s="255" t="s">
        <v>292</v>
      </c>
    </row>
    <row r="2400" s="14" customFormat="1">
      <c r="A2400" s="14"/>
      <c r="B2400" s="245"/>
      <c r="C2400" s="246"/>
      <c r="D2400" s="236" t="s">
        <v>301</v>
      </c>
      <c r="E2400" s="247" t="s">
        <v>1</v>
      </c>
      <c r="F2400" s="248" t="s">
        <v>2052</v>
      </c>
      <c r="G2400" s="246"/>
      <c r="H2400" s="249">
        <v>6.3300000000000001</v>
      </c>
      <c r="I2400" s="250"/>
      <c r="J2400" s="246"/>
      <c r="K2400" s="246"/>
      <c r="L2400" s="251"/>
      <c r="M2400" s="252"/>
      <c r="N2400" s="253"/>
      <c r="O2400" s="253"/>
      <c r="P2400" s="253"/>
      <c r="Q2400" s="253"/>
      <c r="R2400" s="253"/>
      <c r="S2400" s="253"/>
      <c r="T2400" s="254"/>
      <c r="U2400" s="14"/>
      <c r="V2400" s="14"/>
      <c r="W2400" s="14"/>
      <c r="X2400" s="14"/>
      <c r="Y2400" s="14"/>
      <c r="Z2400" s="14"/>
      <c r="AA2400" s="14"/>
      <c r="AB2400" s="14"/>
      <c r="AC2400" s="14"/>
      <c r="AD2400" s="14"/>
      <c r="AE2400" s="14"/>
      <c r="AT2400" s="255" t="s">
        <v>301</v>
      </c>
      <c r="AU2400" s="255" t="s">
        <v>120</v>
      </c>
      <c r="AV2400" s="14" t="s">
        <v>120</v>
      </c>
      <c r="AW2400" s="14" t="s">
        <v>32</v>
      </c>
      <c r="AX2400" s="14" t="s">
        <v>77</v>
      </c>
      <c r="AY2400" s="255" t="s">
        <v>292</v>
      </c>
    </row>
    <row r="2401" s="14" customFormat="1">
      <c r="A2401" s="14"/>
      <c r="B2401" s="245"/>
      <c r="C2401" s="246"/>
      <c r="D2401" s="236" t="s">
        <v>301</v>
      </c>
      <c r="E2401" s="247" t="s">
        <v>1</v>
      </c>
      <c r="F2401" s="248" t="s">
        <v>2053</v>
      </c>
      <c r="G2401" s="246"/>
      <c r="H2401" s="249">
        <v>12.33</v>
      </c>
      <c r="I2401" s="250"/>
      <c r="J2401" s="246"/>
      <c r="K2401" s="246"/>
      <c r="L2401" s="251"/>
      <c r="M2401" s="252"/>
      <c r="N2401" s="253"/>
      <c r="O2401" s="253"/>
      <c r="P2401" s="253"/>
      <c r="Q2401" s="253"/>
      <c r="R2401" s="253"/>
      <c r="S2401" s="253"/>
      <c r="T2401" s="254"/>
      <c r="U2401" s="14"/>
      <c r="V2401" s="14"/>
      <c r="W2401" s="14"/>
      <c r="X2401" s="14"/>
      <c r="Y2401" s="14"/>
      <c r="Z2401" s="14"/>
      <c r="AA2401" s="14"/>
      <c r="AB2401" s="14"/>
      <c r="AC2401" s="14"/>
      <c r="AD2401" s="14"/>
      <c r="AE2401" s="14"/>
      <c r="AT2401" s="255" t="s">
        <v>301</v>
      </c>
      <c r="AU2401" s="255" t="s">
        <v>120</v>
      </c>
      <c r="AV2401" s="14" t="s">
        <v>120</v>
      </c>
      <c r="AW2401" s="14" t="s">
        <v>32</v>
      </c>
      <c r="AX2401" s="14" t="s">
        <v>77</v>
      </c>
      <c r="AY2401" s="255" t="s">
        <v>292</v>
      </c>
    </row>
    <row r="2402" s="16" customFormat="1">
      <c r="A2402" s="16"/>
      <c r="B2402" s="267"/>
      <c r="C2402" s="268"/>
      <c r="D2402" s="236" t="s">
        <v>301</v>
      </c>
      <c r="E2402" s="269" t="s">
        <v>1</v>
      </c>
      <c r="F2402" s="270" t="s">
        <v>316</v>
      </c>
      <c r="G2402" s="268"/>
      <c r="H2402" s="271">
        <v>475.11000000000001</v>
      </c>
      <c r="I2402" s="272"/>
      <c r="J2402" s="268"/>
      <c r="K2402" s="268"/>
      <c r="L2402" s="273"/>
      <c r="M2402" s="274"/>
      <c r="N2402" s="275"/>
      <c r="O2402" s="275"/>
      <c r="P2402" s="275"/>
      <c r="Q2402" s="275"/>
      <c r="R2402" s="275"/>
      <c r="S2402" s="275"/>
      <c r="T2402" s="276"/>
      <c r="U2402" s="16"/>
      <c r="V2402" s="16"/>
      <c r="W2402" s="16"/>
      <c r="X2402" s="16"/>
      <c r="Y2402" s="16"/>
      <c r="Z2402" s="16"/>
      <c r="AA2402" s="16"/>
      <c r="AB2402" s="16"/>
      <c r="AC2402" s="16"/>
      <c r="AD2402" s="16"/>
      <c r="AE2402" s="16"/>
      <c r="AT2402" s="277" t="s">
        <v>301</v>
      </c>
      <c r="AU2402" s="277" t="s">
        <v>120</v>
      </c>
      <c r="AV2402" s="16" t="s">
        <v>317</v>
      </c>
      <c r="AW2402" s="16" t="s">
        <v>32</v>
      </c>
      <c r="AX2402" s="16" t="s">
        <v>77</v>
      </c>
      <c r="AY2402" s="277" t="s">
        <v>292</v>
      </c>
    </row>
    <row r="2403" s="13" customFormat="1">
      <c r="A2403" s="13"/>
      <c r="B2403" s="234"/>
      <c r="C2403" s="235"/>
      <c r="D2403" s="236" t="s">
        <v>301</v>
      </c>
      <c r="E2403" s="237" t="s">
        <v>1</v>
      </c>
      <c r="F2403" s="238" t="s">
        <v>550</v>
      </c>
      <c r="G2403" s="235"/>
      <c r="H2403" s="237" t="s">
        <v>1</v>
      </c>
      <c r="I2403" s="239"/>
      <c r="J2403" s="235"/>
      <c r="K2403" s="235"/>
      <c r="L2403" s="240"/>
      <c r="M2403" s="241"/>
      <c r="N2403" s="242"/>
      <c r="O2403" s="242"/>
      <c r="P2403" s="242"/>
      <c r="Q2403" s="242"/>
      <c r="R2403" s="242"/>
      <c r="S2403" s="242"/>
      <c r="T2403" s="243"/>
      <c r="U2403" s="13"/>
      <c r="V2403" s="13"/>
      <c r="W2403" s="13"/>
      <c r="X2403" s="13"/>
      <c r="Y2403" s="13"/>
      <c r="Z2403" s="13"/>
      <c r="AA2403" s="13"/>
      <c r="AB2403" s="13"/>
      <c r="AC2403" s="13"/>
      <c r="AD2403" s="13"/>
      <c r="AE2403" s="13"/>
      <c r="AT2403" s="244" t="s">
        <v>301</v>
      </c>
      <c r="AU2403" s="244" t="s">
        <v>120</v>
      </c>
      <c r="AV2403" s="13" t="s">
        <v>85</v>
      </c>
      <c r="AW2403" s="13" t="s">
        <v>32</v>
      </c>
      <c r="AX2403" s="13" t="s">
        <v>77</v>
      </c>
      <c r="AY2403" s="244" t="s">
        <v>292</v>
      </c>
    </row>
    <row r="2404" s="14" customFormat="1">
      <c r="A2404" s="14"/>
      <c r="B2404" s="245"/>
      <c r="C2404" s="246"/>
      <c r="D2404" s="236" t="s">
        <v>301</v>
      </c>
      <c r="E2404" s="247" t="s">
        <v>1</v>
      </c>
      <c r="F2404" s="248" t="s">
        <v>2058</v>
      </c>
      <c r="G2404" s="246"/>
      <c r="H2404" s="249">
        <v>16.68</v>
      </c>
      <c r="I2404" s="250"/>
      <c r="J2404" s="246"/>
      <c r="K2404" s="246"/>
      <c r="L2404" s="251"/>
      <c r="M2404" s="252"/>
      <c r="N2404" s="253"/>
      <c r="O2404" s="253"/>
      <c r="P2404" s="253"/>
      <c r="Q2404" s="253"/>
      <c r="R2404" s="253"/>
      <c r="S2404" s="253"/>
      <c r="T2404" s="254"/>
      <c r="U2404" s="14"/>
      <c r="V2404" s="14"/>
      <c r="W2404" s="14"/>
      <c r="X2404" s="14"/>
      <c r="Y2404" s="14"/>
      <c r="Z2404" s="14"/>
      <c r="AA2404" s="14"/>
      <c r="AB2404" s="14"/>
      <c r="AC2404" s="14"/>
      <c r="AD2404" s="14"/>
      <c r="AE2404" s="14"/>
      <c r="AT2404" s="255" t="s">
        <v>301</v>
      </c>
      <c r="AU2404" s="255" t="s">
        <v>120</v>
      </c>
      <c r="AV2404" s="14" t="s">
        <v>120</v>
      </c>
      <c r="AW2404" s="14" t="s">
        <v>32</v>
      </c>
      <c r="AX2404" s="14" t="s">
        <v>77</v>
      </c>
      <c r="AY2404" s="255" t="s">
        <v>292</v>
      </c>
    </row>
    <row r="2405" s="14" customFormat="1">
      <c r="A2405" s="14"/>
      <c r="B2405" s="245"/>
      <c r="C2405" s="246"/>
      <c r="D2405" s="236" t="s">
        <v>301</v>
      </c>
      <c r="E2405" s="247" t="s">
        <v>1</v>
      </c>
      <c r="F2405" s="248" t="s">
        <v>2059</v>
      </c>
      <c r="G2405" s="246"/>
      <c r="H2405" s="249">
        <v>24.800000000000001</v>
      </c>
      <c r="I2405" s="250"/>
      <c r="J2405" s="246"/>
      <c r="K2405" s="246"/>
      <c r="L2405" s="251"/>
      <c r="M2405" s="252"/>
      <c r="N2405" s="253"/>
      <c r="O2405" s="253"/>
      <c r="P2405" s="253"/>
      <c r="Q2405" s="253"/>
      <c r="R2405" s="253"/>
      <c r="S2405" s="253"/>
      <c r="T2405" s="254"/>
      <c r="U2405" s="14"/>
      <c r="V2405" s="14"/>
      <c r="W2405" s="14"/>
      <c r="X2405" s="14"/>
      <c r="Y2405" s="14"/>
      <c r="Z2405" s="14"/>
      <c r="AA2405" s="14"/>
      <c r="AB2405" s="14"/>
      <c r="AC2405" s="14"/>
      <c r="AD2405" s="14"/>
      <c r="AE2405" s="14"/>
      <c r="AT2405" s="255" t="s">
        <v>301</v>
      </c>
      <c r="AU2405" s="255" t="s">
        <v>120</v>
      </c>
      <c r="AV2405" s="14" t="s">
        <v>120</v>
      </c>
      <c r="AW2405" s="14" t="s">
        <v>32</v>
      </c>
      <c r="AX2405" s="14" t="s">
        <v>77</v>
      </c>
      <c r="AY2405" s="255" t="s">
        <v>292</v>
      </c>
    </row>
    <row r="2406" s="14" customFormat="1">
      <c r="A2406" s="14"/>
      <c r="B2406" s="245"/>
      <c r="C2406" s="246"/>
      <c r="D2406" s="236" t="s">
        <v>301</v>
      </c>
      <c r="E2406" s="247" t="s">
        <v>1</v>
      </c>
      <c r="F2406" s="248" t="s">
        <v>2060</v>
      </c>
      <c r="G2406" s="246"/>
      <c r="H2406" s="249">
        <v>17.23</v>
      </c>
      <c r="I2406" s="250"/>
      <c r="J2406" s="246"/>
      <c r="K2406" s="246"/>
      <c r="L2406" s="251"/>
      <c r="M2406" s="252"/>
      <c r="N2406" s="253"/>
      <c r="O2406" s="253"/>
      <c r="P2406" s="253"/>
      <c r="Q2406" s="253"/>
      <c r="R2406" s="253"/>
      <c r="S2406" s="253"/>
      <c r="T2406" s="254"/>
      <c r="U2406" s="14"/>
      <c r="V2406" s="14"/>
      <c r="W2406" s="14"/>
      <c r="X2406" s="14"/>
      <c r="Y2406" s="14"/>
      <c r="Z2406" s="14"/>
      <c r="AA2406" s="14"/>
      <c r="AB2406" s="14"/>
      <c r="AC2406" s="14"/>
      <c r="AD2406" s="14"/>
      <c r="AE2406" s="14"/>
      <c r="AT2406" s="255" t="s">
        <v>301</v>
      </c>
      <c r="AU2406" s="255" t="s">
        <v>120</v>
      </c>
      <c r="AV2406" s="14" t="s">
        <v>120</v>
      </c>
      <c r="AW2406" s="14" t="s">
        <v>32</v>
      </c>
      <c r="AX2406" s="14" t="s">
        <v>77</v>
      </c>
      <c r="AY2406" s="255" t="s">
        <v>292</v>
      </c>
    </row>
    <row r="2407" s="14" customFormat="1">
      <c r="A2407" s="14"/>
      <c r="B2407" s="245"/>
      <c r="C2407" s="246"/>
      <c r="D2407" s="236" t="s">
        <v>301</v>
      </c>
      <c r="E2407" s="247" t="s">
        <v>1</v>
      </c>
      <c r="F2407" s="248" t="s">
        <v>2067</v>
      </c>
      <c r="G2407" s="246"/>
      <c r="H2407" s="249">
        <v>13.58</v>
      </c>
      <c r="I2407" s="250"/>
      <c r="J2407" s="246"/>
      <c r="K2407" s="246"/>
      <c r="L2407" s="251"/>
      <c r="M2407" s="252"/>
      <c r="N2407" s="253"/>
      <c r="O2407" s="253"/>
      <c r="P2407" s="253"/>
      <c r="Q2407" s="253"/>
      <c r="R2407" s="253"/>
      <c r="S2407" s="253"/>
      <c r="T2407" s="254"/>
      <c r="U2407" s="14"/>
      <c r="V2407" s="14"/>
      <c r="W2407" s="14"/>
      <c r="X2407" s="14"/>
      <c r="Y2407" s="14"/>
      <c r="Z2407" s="14"/>
      <c r="AA2407" s="14"/>
      <c r="AB2407" s="14"/>
      <c r="AC2407" s="14"/>
      <c r="AD2407" s="14"/>
      <c r="AE2407" s="14"/>
      <c r="AT2407" s="255" t="s">
        <v>301</v>
      </c>
      <c r="AU2407" s="255" t="s">
        <v>120</v>
      </c>
      <c r="AV2407" s="14" t="s">
        <v>120</v>
      </c>
      <c r="AW2407" s="14" t="s">
        <v>32</v>
      </c>
      <c r="AX2407" s="14" t="s">
        <v>77</v>
      </c>
      <c r="AY2407" s="255" t="s">
        <v>292</v>
      </c>
    </row>
    <row r="2408" s="14" customFormat="1">
      <c r="A2408" s="14"/>
      <c r="B2408" s="245"/>
      <c r="C2408" s="246"/>
      <c r="D2408" s="236" t="s">
        <v>301</v>
      </c>
      <c r="E2408" s="247" t="s">
        <v>1</v>
      </c>
      <c r="F2408" s="248" t="s">
        <v>2072</v>
      </c>
      <c r="G2408" s="246"/>
      <c r="H2408" s="249">
        <v>19.41</v>
      </c>
      <c r="I2408" s="250"/>
      <c r="J2408" s="246"/>
      <c r="K2408" s="246"/>
      <c r="L2408" s="251"/>
      <c r="M2408" s="252"/>
      <c r="N2408" s="253"/>
      <c r="O2408" s="253"/>
      <c r="P2408" s="253"/>
      <c r="Q2408" s="253"/>
      <c r="R2408" s="253"/>
      <c r="S2408" s="253"/>
      <c r="T2408" s="254"/>
      <c r="U2408" s="14"/>
      <c r="V2408" s="14"/>
      <c r="W2408" s="14"/>
      <c r="X2408" s="14"/>
      <c r="Y2408" s="14"/>
      <c r="Z2408" s="14"/>
      <c r="AA2408" s="14"/>
      <c r="AB2408" s="14"/>
      <c r="AC2408" s="14"/>
      <c r="AD2408" s="14"/>
      <c r="AE2408" s="14"/>
      <c r="AT2408" s="255" t="s">
        <v>301</v>
      </c>
      <c r="AU2408" s="255" t="s">
        <v>120</v>
      </c>
      <c r="AV2408" s="14" t="s">
        <v>120</v>
      </c>
      <c r="AW2408" s="14" t="s">
        <v>32</v>
      </c>
      <c r="AX2408" s="14" t="s">
        <v>77</v>
      </c>
      <c r="AY2408" s="255" t="s">
        <v>292</v>
      </c>
    </row>
    <row r="2409" s="14" customFormat="1">
      <c r="A2409" s="14"/>
      <c r="B2409" s="245"/>
      <c r="C2409" s="246"/>
      <c r="D2409" s="236" t="s">
        <v>301</v>
      </c>
      <c r="E2409" s="247" t="s">
        <v>1</v>
      </c>
      <c r="F2409" s="248" t="s">
        <v>2073</v>
      </c>
      <c r="G2409" s="246"/>
      <c r="H2409" s="249">
        <v>19</v>
      </c>
      <c r="I2409" s="250"/>
      <c r="J2409" s="246"/>
      <c r="K2409" s="246"/>
      <c r="L2409" s="251"/>
      <c r="M2409" s="252"/>
      <c r="N2409" s="253"/>
      <c r="O2409" s="253"/>
      <c r="P2409" s="253"/>
      <c r="Q2409" s="253"/>
      <c r="R2409" s="253"/>
      <c r="S2409" s="253"/>
      <c r="T2409" s="254"/>
      <c r="U2409" s="14"/>
      <c r="V2409" s="14"/>
      <c r="W2409" s="14"/>
      <c r="X2409" s="14"/>
      <c r="Y2409" s="14"/>
      <c r="Z2409" s="14"/>
      <c r="AA2409" s="14"/>
      <c r="AB2409" s="14"/>
      <c r="AC2409" s="14"/>
      <c r="AD2409" s="14"/>
      <c r="AE2409" s="14"/>
      <c r="AT2409" s="255" t="s">
        <v>301</v>
      </c>
      <c r="AU2409" s="255" t="s">
        <v>120</v>
      </c>
      <c r="AV2409" s="14" t="s">
        <v>120</v>
      </c>
      <c r="AW2409" s="14" t="s">
        <v>32</v>
      </c>
      <c r="AX2409" s="14" t="s">
        <v>77</v>
      </c>
      <c r="AY2409" s="255" t="s">
        <v>292</v>
      </c>
    </row>
    <row r="2410" s="14" customFormat="1">
      <c r="A2410" s="14"/>
      <c r="B2410" s="245"/>
      <c r="C2410" s="246"/>
      <c r="D2410" s="236" t="s">
        <v>301</v>
      </c>
      <c r="E2410" s="247" t="s">
        <v>1</v>
      </c>
      <c r="F2410" s="248" t="s">
        <v>2074</v>
      </c>
      <c r="G2410" s="246"/>
      <c r="H2410" s="249">
        <v>16</v>
      </c>
      <c r="I2410" s="250"/>
      <c r="J2410" s="246"/>
      <c r="K2410" s="246"/>
      <c r="L2410" s="251"/>
      <c r="M2410" s="252"/>
      <c r="N2410" s="253"/>
      <c r="O2410" s="253"/>
      <c r="P2410" s="253"/>
      <c r="Q2410" s="253"/>
      <c r="R2410" s="253"/>
      <c r="S2410" s="253"/>
      <c r="T2410" s="254"/>
      <c r="U2410" s="14"/>
      <c r="V2410" s="14"/>
      <c r="W2410" s="14"/>
      <c r="X2410" s="14"/>
      <c r="Y2410" s="14"/>
      <c r="Z2410" s="14"/>
      <c r="AA2410" s="14"/>
      <c r="AB2410" s="14"/>
      <c r="AC2410" s="14"/>
      <c r="AD2410" s="14"/>
      <c r="AE2410" s="14"/>
      <c r="AT2410" s="255" t="s">
        <v>301</v>
      </c>
      <c r="AU2410" s="255" t="s">
        <v>120</v>
      </c>
      <c r="AV2410" s="14" t="s">
        <v>120</v>
      </c>
      <c r="AW2410" s="14" t="s">
        <v>32</v>
      </c>
      <c r="AX2410" s="14" t="s">
        <v>77</v>
      </c>
      <c r="AY2410" s="255" t="s">
        <v>292</v>
      </c>
    </row>
    <row r="2411" s="14" customFormat="1">
      <c r="A2411" s="14"/>
      <c r="B2411" s="245"/>
      <c r="C2411" s="246"/>
      <c r="D2411" s="236" t="s">
        <v>301</v>
      </c>
      <c r="E2411" s="247" t="s">
        <v>1</v>
      </c>
      <c r="F2411" s="248" t="s">
        <v>2075</v>
      </c>
      <c r="G2411" s="246"/>
      <c r="H2411" s="249">
        <v>16.600000000000001</v>
      </c>
      <c r="I2411" s="250"/>
      <c r="J2411" s="246"/>
      <c r="K2411" s="246"/>
      <c r="L2411" s="251"/>
      <c r="M2411" s="252"/>
      <c r="N2411" s="253"/>
      <c r="O2411" s="253"/>
      <c r="P2411" s="253"/>
      <c r="Q2411" s="253"/>
      <c r="R2411" s="253"/>
      <c r="S2411" s="253"/>
      <c r="T2411" s="254"/>
      <c r="U2411" s="14"/>
      <c r="V2411" s="14"/>
      <c r="W2411" s="14"/>
      <c r="X2411" s="14"/>
      <c r="Y2411" s="14"/>
      <c r="Z2411" s="14"/>
      <c r="AA2411" s="14"/>
      <c r="AB2411" s="14"/>
      <c r="AC2411" s="14"/>
      <c r="AD2411" s="14"/>
      <c r="AE2411" s="14"/>
      <c r="AT2411" s="255" t="s">
        <v>301</v>
      </c>
      <c r="AU2411" s="255" t="s">
        <v>120</v>
      </c>
      <c r="AV2411" s="14" t="s">
        <v>120</v>
      </c>
      <c r="AW2411" s="14" t="s">
        <v>32</v>
      </c>
      <c r="AX2411" s="14" t="s">
        <v>77</v>
      </c>
      <c r="AY2411" s="255" t="s">
        <v>292</v>
      </c>
    </row>
    <row r="2412" s="16" customFormat="1">
      <c r="A2412" s="16"/>
      <c r="B2412" s="267"/>
      <c r="C2412" s="268"/>
      <c r="D2412" s="236" t="s">
        <v>301</v>
      </c>
      <c r="E2412" s="269" t="s">
        <v>1</v>
      </c>
      <c r="F2412" s="270" t="s">
        <v>316</v>
      </c>
      <c r="G2412" s="268"/>
      <c r="H2412" s="271">
        <v>143.30000000000001</v>
      </c>
      <c r="I2412" s="272"/>
      <c r="J2412" s="268"/>
      <c r="K2412" s="268"/>
      <c r="L2412" s="273"/>
      <c r="M2412" s="274"/>
      <c r="N2412" s="275"/>
      <c r="O2412" s="275"/>
      <c r="P2412" s="275"/>
      <c r="Q2412" s="275"/>
      <c r="R2412" s="275"/>
      <c r="S2412" s="275"/>
      <c r="T2412" s="276"/>
      <c r="U2412" s="16"/>
      <c r="V2412" s="16"/>
      <c r="W2412" s="16"/>
      <c r="X2412" s="16"/>
      <c r="Y2412" s="16"/>
      <c r="Z2412" s="16"/>
      <c r="AA2412" s="16"/>
      <c r="AB2412" s="16"/>
      <c r="AC2412" s="16"/>
      <c r="AD2412" s="16"/>
      <c r="AE2412" s="16"/>
      <c r="AT2412" s="277" t="s">
        <v>301</v>
      </c>
      <c r="AU2412" s="277" t="s">
        <v>120</v>
      </c>
      <c r="AV2412" s="16" t="s">
        <v>317</v>
      </c>
      <c r="AW2412" s="16" t="s">
        <v>32</v>
      </c>
      <c r="AX2412" s="16" t="s">
        <v>77</v>
      </c>
      <c r="AY2412" s="277" t="s">
        <v>292</v>
      </c>
    </row>
    <row r="2413" s="15" customFormat="1">
      <c r="A2413" s="15"/>
      <c r="B2413" s="256"/>
      <c r="C2413" s="257"/>
      <c r="D2413" s="236" t="s">
        <v>301</v>
      </c>
      <c r="E2413" s="258" t="s">
        <v>187</v>
      </c>
      <c r="F2413" s="259" t="s">
        <v>304</v>
      </c>
      <c r="G2413" s="257"/>
      <c r="H2413" s="260">
        <v>2006.4100000000001</v>
      </c>
      <c r="I2413" s="261"/>
      <c r="J2413" s="257"/>
      <c r="K2413" s="257"/>
      <c r="L2413" s="262"/>
      <c r="M2413" s="263"/>
      <c r="N2413" s="264"/>
      <c r="O2413" s="264"/>
      <c r="P2413" s="264"/>
      <c r="Q2413" s="264"/>
      <c r="R2413" s="264"/>
      <c r="S2413" s="264"/>
      <c r="T2413" s="265"/>
      <c r="U2413" s="15"/>
      <c r="V2413" s="15"/>
      <c r="W2413" s="15"/>
      <c r="X2413" s="15"/>
      <c r="Y2413" s="15"/>
      <c r="Z2413" s="15"/>
      <c r="AA2413" s="15"/>
      <c r="AB2413" s="15"/>
      <c r="AC2413" s="15"/>
      <c r="AD2413" s="15"/>
      <c r="AE2413" s="15"/>
      <c r="AT2413" s="266" t="s">
        <v>301</v>
      </c>
      <c r="AU2413" s="266" t="s">
        <v>120</v>
      </c>
      <c r="AV2413" s="15" t="s">
        <v>299</v>
      </c>
      <c r="AW2413" s="15" t="s">
        <v>32</v>
      </c>
      <c r="AX2413" s="15" t="s">
        <v>85</v>
      </c>
      <c r="AY2413" s="266" t="s">
        <v>292</v>
      </c>
    </row>
    <row r="2414" s="2" customFormat="1" ht="49.05" customHeight="1">
      <c r="A2414" s="39"/>
      <c r="B2414" s="40"/>
      <c r="C2414" s="278" t="s">
        <v>2652</v>
      </c>
      <c r="D2414" s="278" t="s">
        <v>626</v>
      </c>
      <c r="E2414" s="279" t="s">
        <v>2653</v>
      </c>
      <c r="F2414" s="280" t="s">
        <v>2654</v>
      </c>
      <c r="G2414" s="281" t="s">
        <v>297</v>
      </c>
      <c r="H2414" s="282">
        <v>2207.0509999999999</v>
      </c>
      <c r="I2414" s="283"/>
      <c r="J2414" s="284">
        <f>ROUND(I2414*H2414,2)</f>
        <v>0</v>
      </c>
      <c r="K2414" s="280" t="s">
        <v>298</v>
      </c>
      <c r="L2414" s="285"/>
      <c r="M2414" s="286" t="s">
        <v>1</v>
      </c>
      <c r="N2414" s="287" t="s">
        <v>43</v>
      </c>
      <c r="O2414" s="92"/>
      <c r="P2414" s="230">
        <f>O2414*H2414</f>
        <v>0</v>
      </c>
      <c r="Q2414" s="230">
        <v>0.0027499999999999998</v>
      </c>
      <c r="R2414" s="230">
        <f>Q2414*H2414</f>
        <v>6.0693902499999997</v>
      </c>
      <c r="S2414" s="230">
        <v>0</v>
      </c>
      <c r="T2414" s="231">
        <f>S2414*H2414</f>
        <v>0</v>
      </c>
      <c r="U2414" s="39"/>
      <c r="V2414" s="39"/>
      <c r="W2414" s="39"/>
      <c r="X2414" s="39"/>
      <c r="Y2414" s="39"/>
      <c r="Z2414" s="39"/>
      <c r="AA2414" s="39"/>
      <c r="AB2414" s="39"/>
      <c r="AC2414" s="39"/>
      <c r="AD2414" s="39"/>
      <c r="AE2414" s="39"/>
      <c r="AR2414" s="232" t="s">
        <v>573</v>
      </c>
      <c r="AT2414" s="232" t="s">
        <v>626</v>
      </c>
      <c r="AU2414" s="232" t="s">
        <v>120</v>
      </c>
      <c r="AY2414" s="18" t="s">
        <v>292</v>
      </c>
      <c r="BE2414" s="233">
        <f>IF(N2414="základní",J2414,0)</f>
        <v>0</v>
      </c>
      <c r="BF2414" s="233">
        <f>IF(N2414="snížená",J2414,0)</f>
        <v>0</v>
      </c>
      <c r="BG2414" s="233">
        <f>IF(N2414="zákl. přenesená",J2414,0)</f>
        <v>0</v>
      </c>
      <c r="BH2414" s="233">
        <f>IF(N2414="sníž. přenesená",J2414,0)</f>
        <v>0</v>
      </c>
      <c r="BI2414" s="233">
        <f>IF(N2414="nulová",J2414,0)</f>
        <v>0</v>
      </c>
      <c r="BJ2414" s="18" t="s">
        <v>120</v>
      </c>
      <c r="BK2414" s="233">
        <f>ROUND(I2414*H2414,2)</f>
        <v>0</v>
      </c>
      <c r="BL2414" s="18" t="s">
        <v>438</v>
      </c>
      <c r="BM2414" s="232" t="s">
        <v>2655</v>
      </c>
    </row>
    <row r="2415" s="13" customFormat="1">
      <c r="A2415" s="13"/>
      <c r="B2415" s="234"/>
      <c r="C2415" s="235"/>
      <c r="D2415" s="236" t="s">
        <v>301</v>
      </c>
      <c r="E2415" s="237" t="s">
        <v>1</v>
      </c>
      <c r="F2415" s="238" t="s">
        <v>2656</v>
      </c>
      <c r="G2415" s="235"/>
      <c r="H2415" s="237" t="s">
        <v>1</v>
      </c>
      <c r="I2415" s="239"/>
      <c r="J2415" s="235"/>
      <c r="K2415" s="235"/>
      <c r="L2415" s="240"/>
      <c r="M2415" s="241"/>
      <c r="N2415" s="242"/>
      <c r="O2415" s="242"/>
      <c r="P2415" s="242"/>
      <c r="Q2415" s="242"/>
      <c r="R2415" s="242"/>
      <c r="S2415" s="242"/>
      <c r="T2415" s="243"/>
      <c r="U2415" s="13"/>
      <c r="V2415" s="13"/>
      <c r="W2415" s="13"/>
      <c r="X2415" s="13"/>
      <c r="Y2415" s="13"/>
      <c r="Z2415" s="13"/>
      <c r="AA2415" s="13"/>
      <c r="AB2415" s="13"/>
      <c r="AC2415" s="13"/>
      <c r="AD2415" s="13"/>
      <c r="AE2415" s="13"/>
      <c r="AT2415" s="244" t="s">
        <v>301</v>
      </c>
      <c r="AU2415" s="244" t="s">
        <v>120</v>
      </c>
      <c r="AV2415" s="13" t="s">
        <v>85</v>
      </c>
      <c r="AW2415" s="13" t="s">
        <v>32</v>
      </c>
      <c r="AX2415" s="13" t="s">
        <v>77</v>
      </c>
      <c r="AY2415" s="244" t="s">
        <v>292</v>
      </c>
    </row>
    <row r="2416" s="13" customFormat="1">
      <c r="A2416" s="13"/>
      <c r="B2416" s="234"/>
      <c r="C2416" s="235"/>
      <c r="D2416" s="236" t="s">
        <v>301</v>
      </c>
      <c r="E2416" s="237" t="s">
        <v>1</v>
      </c>
      <c r="F2416" s="238" t="s">
        <v>2657</v>
      </c>
      <c r="G2416" s="235"/>
      <c r="H2416" s="237" t="s">
        <v>1</v>
      </c>
      <c r="I2416" s="239"/>
      <c r="J2416" s="235"/>
      <c r="K2416" s="235"/>
      <c r="L2416" s="240"/>
      <c r="M2416" s="241"/>
      <c r="N2416" s="242"/>
      <c r="O2416" s="242"/>
      <c r="P2416" s="242"/>
      <c r="Q2416" s="242"/>
      <c r="R2416" s="242"/>
      <c r="S2416" s="242"/>
      <c r="T2416" s="243"/>
      <c r="U2416" s="13"/>
      <c r="V2416" s="13"/>
      <c r="W2416" s="13"/>
      <c r="X2416" s="13"/>
      <c r="Y2416" s="13"/>
      <c r="Z2416" s="13"/>
      <c r="AA2416" s="13"/>
      <c r="AB2416" s="13"/>
      <c r="AC2416" s="13"/>
      <c r="AD2416" s="13"/>
      <c r="AE2416" s="13"/>
      <c r="AT2416" s="244" t="s">
        <v>301</v>
      </c>
      <c r="AU2416" s="244" t="s">
        <v>120</v>
      </c>
      <c r="AV2416" s="13" t="s">
        <v>85</v>
      </c>
      <c r="AW2416" s="13" t="s">
        <v>32</v>
      </c>
      <c r="AX2416" s="13" t="s">
        <v>77</v>
      </c>
      <c r="AY2416" s="244" t="s">
        <v>292</v>
      </c>
    </row>
    <row r="2417" s="13" customFormat="1">
      <c r="A2417" s="13"/>
      <c r="B2417" s="234"/>
      <c r="C2417" s="235"/>
      <c r="D2417" s="236" t="s">
        <v>301</v>
      </c>
      <c r="E2417" s="237" t="s">
        <v>1</v>
      </c>
      <c r="F2417" s="238" t="s">
        <v>2658</v>
      </c>
      <c r="G2417" s="235"/>
      <c r="H2417" s="237" t="s">
        <v>1</v>
      </c>
      <c r="I2417" s="239"/>
      <c r="J2417" s="235"/>
      <c r="K2417" s="235"/>
      <c r="L2417" s="240"/>
      <c r="M2417" s="241"/>
      <c r="N2417" s="242"/>
      <c r="O2417" s="242"/>
      <c r="P2417" s="242"/>
      <c r="Q2417" s="242"/>
      <c r="R2417" s="242"/>
      <c r="S2417" s="242"/>
      <c r="T2417" s="243"/>
      <c r="U2417" s="13"/>
      <c r="V2417" s="13"/>
      <c r="W2417" s="13"/>
      <c r="X2417" s="13"/>
      <c r="Y2417" s="13"/>
      <c r="Z2417" s="13"/>
      <c r="AA2417" s="13"/>
      <c r="AB2417" s="13"/>
      <c r="AC2417" s="13"/>
      <c r="AD2417" s="13"/>
      <c r="AE2417" s="13"/>
      <c r="AT2417" s="244" t="s">
        <v>301</v>
      </c>
      <c r="AU2417" s="244" t="s">
        <v>120</v>
      </c>
      <c r="AV2417" s="13" t="s">
        <v>85</v>
      </c>
      <c r="AW2417" s="13" t="s">
        <v>32</v>
      </c>
      <c r="AX2417" s="13" t="s">
        <v>77</v>
      </c>
      <c r="AY2417" s="244" t="s">
        <v>292</v>
      </c>
    </row>
    <row r="2418" s="13" customFormat="1">
      <c r="A2418" s="13"/>
      <c r="B2418" s="234"/>
      <c r="C2418" s="235"/>
      <c r="D2418" s="236" t="s">
        <v>301</v>
      </c>
      <c r="E2418" s="237" t="s">
        <v>1</v>
      </c>
      <c r="F2418" s="238" t="s">
        <v>2659</v>
      </c>
      <c r="G2418" s="235"/>
      <c r="H2418" s="237" t="s">
        <v>1</v>
      </c>
      <c r="I2418" s="239"/>
      <c r="J2418" s="235"/>
      <c r="K2418" s="235"/>
      <c r="L2418" s="240"/>
      <c r="M2418" s="241"/>
      <c r="N2418" s="242"/>
      <c r="O2418" s="242"/>
      <c r="P2418" s="242"/>
      <c r="Q2418" s="242"/>
      <c r="R2418" s="242"/>
      <c r="S2418" s="242"/>
      <c r="T2418" s="243"/>
      <c r="U2418" s="13"/>
      <c r="V2418" s="13"/>
      <c r="W2418" s="13"/>
      <c r="X2418" s="13"/>
      <c r="Y2418" s="13"/>
      <c r="Z2418" s="13"/>
      <c r="AA2418" s="13"/>
      <c r="AB2418" s="13"/>
      <c r="AC2418" s="13"/>
      <c r="AD2418" s="13"/>
      <c r="AE2418" s="13"/>
      <c r="AT2418" s="244" t="s">
        <v>301</v>
      </c>
      <c r="AU2418" s="244" t="s">
        <v>120</v>
      </c>
      <c r="AV2418" s="13" t="s">
        <v>85</v>
      </c>
      <c r="AW2418" s="13" t="s">
        <v>32</v>
      </c>
      <c r="AX2418" s="13" t="s">
        <v>77</v>
      </c>
      <c r="AY2418" s="244" t="s">
        <v>292</v>
      </c>
    </row>
    <row r="2419" s="13" customFormat="1">
      <c r="A2419" s="13"/>
      <c r="B2419" s="234"/>
      <c r="C2419" s="235"/>
      <c r="D2419" s="236" t="s">
        <v>301</v>
      </c>
      <c r="E2419" s="237" t="s">
        <v>1</v>
      </c>
      <c r="F2419" s="238" t="s">
        <v>2660</v>
      </c>
      <c r="G2419" s="235"/>
      <c r="H2419" s="237" t="s">
        <v>1</v>
      </c>
      <c r="I2419" s="239"/>
      <c r="J2419" s="235"/>
      <c r="K2419" s="235"/>
      <c r="L2419" s="240"/>
      <c r="M2419" s="241"/>
      <c r="N2419" s="242"/>
      <c r="O2419" s="242"/>
      <c r="P2419" s="242"/>
      <c r="Q2419" s="242"/>
      <c r="R2419" s="242"/>
      <c r="S2419" s="242"/>
      <c r="T2419" s="243"/>
      <c r="U2419" s="13"/>
      <c r="V2419" s="13"/>
      <c r="W2419" s="13"/>
      <c r="X2419" s="13"/>
      <c r="Y2419" s="13"/>
      <c r="Z2419" s="13"/>
      <c r="AA2419" s="13"/>
      <c r="AB2419" s="13"/>
      <c r="AC2419" s="13"/>
      <c r="AD2419" s="13"/>
      <c r="AE2419" s="13"/>
      <c r="AT2419" s="244" t="s">
        <v>301</v>
      </c>
      <c r="AU2419" s="244" t="s">
        <v>120</v>
      </c>
      <c r="AV2419" s="13" t="s">
        <v>85</v>
      </c>
      <c r="AW2419" s="13" t="s">
        <v>32</v>
      </c>
      <c r="AX2419" s="13" t="s">
        <v>77</v>
      </c>
      <c r="AY2419" s="244" t="s">
        <v>292</v>
      </c>
    </row>
    <row r="2420" s="13" customFormat="1">
      <c r="A2420" s="13"/>
      <c r="B2420" s="234"/>
      <c r="C2420" s="235"/>
      <c r="D2420" s="236" t="s">
        <v>301</v>
      </c>
      <c r="E2420" s="237" t="s">
        <v>1</v>
      </c>
      <c r="F2420" s="238" t="s">
        <v>2661</v>
      </c>
      <c r="G2420" s="235"/>
      <c r="H2420" s="237" t="s">
        <v>1</v>
      </c>
      <c r="I2420" s="239"/>
      <c r="J2420" s="235"/>
      <c r="K2420" s="235"/>
      <c r="L2420" s="240"/>
      <c r="M2420" s="241"/>
      <c r="N2420" s="242"/>
      <c r="O2420" s="242"/>
      <c r="P2420" s="242"/>
      <c r="Q2420" s="242"/>
      <c r="R2420" s="242"/>
      <c r="S2420" s="242"/>
      <c r="T2420" s="243"/>
      <c r="U2420" s="13"/>
      <c r="V2420" s="13"/>
      <c r="W2420" s="13"/>
      <c r="X2420" s="13"/>
      <c r="Y2420" s="13"/>
      <c r="Z2420" s="13"/>
      <c r="AA2420" s="13"/>
      <c r="AB2420" s="13"/>
      <c r="AC2420" s="13"/>
      <c r="AD2420" s="13"/>
      <c r="AE2420" s="13"/>
      <c r="AT2420" s="244" t="s">
        <v>301</v>
      </c>
      <c r="AU2420" s="244" t="s">
        <v>120</v>
      </c>
      <c r="AV2420" s="13" t="s">
        <v>85</v>
      </c>
      <c r="AW2420" s="13" t="s">
        <v>32</v>
      </c>
      <c r="AX2420" s="13" t="s">
        <v>77</v>
      </c>
      <c r="AY2420" s="244" t="s">
        <v>292</v>
      </c>
    </row>
    <row r="2421" s="13" customFormat="1">
      <c r="A2421" s="13"/>
      <c r="B2421" s="234"/>
      <c r="C2421" s="235"/>
      <c r="D2421" s="236" t="s">
        <v>301</v>
      </c>
      <c r="E2421" s="237" t="s">
        <v>1</v>
      </c>
      <c r="F2421" s="238" t="s">
        <v>2662</v>
      </c>
      <c r="G2421" s="235"/>
      <c r="H2421" s="237" t="s">
        <v>1</v>
      </c>
      <c r="I2421" s="239"/>
      <c r="J2421" s="235"/>
      <c r="K2421" s="235"/>
      <c r="L2421" s="240"/>
      <c r="M2421" s="241"/>
      <c r="N2421" s="242"/>
      <c r="O2421" s="242"/>
      <c r="P2421" s="242"/>
      <c r="Q2421" s="242"/>
      <c r="R2421" s="242"/>
      <c r="S2421" s="242"/>
      <c r="T2421" s="243"/>
      <c r="U2421" s="13"/>
      <c r="V2421" s="13"/>
      <c r="W2421" s="13"/>
      <c r="X2421" s="13"/>
      <c r="Y2421" s="13"/>
      <c r="Z2421" s="13"/>
      <c r="AA2421" s="13"/>
      <c r="AB2421" s="13"/>
      <c r="AC2421" s="13"/>
      <c r="AD2421" s="13"/>
      <c r="AE2421" s="13"/>
      <c r="AT2421" s="244" t="s">
        <v>301</v>
      </c>
      <c r="AU2421" s="244" t="s">
        <v>120</v>
      </c>
      <c r="AV2421" s="13" t="s">
        <v>85</v>
      </c>
      <c r="AW2421" s="13" t="s">
        <v>32</v>
      </c>
      <c r="AX2421" s="13" t="s">
        <v>77</v>
      </c>
      <c r="AY2421" s="244" t="s">
        <v>292</v>
      </c>
    </row>
    <row r="2422" s="13" customFormat="1">
      <c r="A2422" s="13"/>
      <c r="B2422" s="234"/>
      <c r="C2422" s="235"/>
      <c r="D2422" s="236" t="s">
        <v>301</v>
      </c>
      <c r="E2422" s="237" t="s">
        <v>1</v>
      </c>
      <c r="F2422" s="238" t="s">
        <v>2663</v>
      </c>
      <c r="G2422" s="235"/>
      <c r="H2422" s="237" t="s">
        <v>1</v>
      </c>
      <c r="I2422" s="239"/>
      <c r="J2422" s="235"/>
      <c r="K2422" s="235"/>
      <c r="L2422" s="240"/>
      <c r="M2422" s="241"/>
      <c r="N2422" s="242"/>
      <c r="O2422" s="242"/>
      <c r="P2422" s="242"/>
      <c r="Q2422" s="242"/>
      <c r="R2422" s="242"/>
      <c r="S2422" s="242"/>
      <c r="T2422" s="243"/>
      <c r="U2422" s="13"/>
      <c r="V2422" s="13"/>
      <c r="W2422" s="13"/>
      <c r="X2422" s="13"/>
      <c r="Y2422" s="13"/>
      <c r="Z2422" s="13"/>
      <c r="AA2422" s="13"/>
      <c r="AB2422" s="13"/>
      <c r="AC2422" s="13"/>
      <c r="AD2422" s="13"/>
      <c r="AE2422" s="13"/>
      <c r="AT2422" s="244" t="s">
        <v>301</v>
      </c>
      <c r="AU2422" s="244" t="s">
        <v>120</v>
      </c>
      <c r="AV2422" s="13" t="s">
        <v>85</v>
      </c>
      <c r="AW2422" s="13" t="s">
        <v>32</v>
      </c>
      <c r="AX2422" s="13" t="s">
        <v>77</v>
      </c>
      <c r="AY2422" s="244" t="s">
        <v>292</v>
      </c>
    </row>
    <row r="2423" s="13" customFormat="1">
      <c r="A2423" s="13"/>
      <c r="B2423" s="234"/>
      <c r="C2423" s="235"/>
      <c r="D2423" s="236" t="s">
        <v>301</v>
      </c>
      <c r="E2423" s="237" t="s">
        <v>1</v>
      </c>
      <c r="F2423" s="238" t="s">
        <v>2664</v>
      </c>
      <c r="G2423" s="235"/>
      <c r="H2423" s="237" t="s">
        <v>1</v>
      </c>
      <c r="I2423" s="239"/>
      <c r="J2423" s="235"/>
      <c r="K2423" s="235"/>
      <c r="L2423" s="240"/>
      <c r="M2423" s="241"/>
      <c r="N2423" s="242"/>
      <c r="O2423" s="242"/>
      <c r="P2423" s="242"/>
      <c r="Q2423" s="242"/>
      <c r="R2423" s="242"/>
      <c r="S2423" s="242"/>
      <c r="T2423" s="243"/>
      <c r="U2423" s="13"/>
      <c r="V2423" s="13"/>
      <c r="W2423" s="13"/>
      <c r="X2423" s="13"/>
      <c r="Y2423" s="13"/>
      <c r="Z2423" s="13"/>
      <c r="AA2423" s="13"/>
      <c r="AB2423" s="13"/>
      <c r="AC2423" s="13"/>
      <c r="AD2423" s="13"/>
      <c r="AE2423" s="13"/>
      <c r="AT2423" s="244" t="s">
        <v>301</v>
      </c>
      <c r="AU2423" s="244" t="s">
        <v>120</v>
      </c>
      <c r="AV2423" s="13" t="s">
        <v>85</v>
      </c>
      <c r="AW2423" s="13" t="s">
        <v>32</v>
      </c>
      <c r="AX2423" s="13" t="s">
        <v>77</v>
      </c>
      <c r="AY2423" s="244" t="s">
        <v>292</v>
      </c>
    </row>
    <row r="2424" s="13" customFormat="1">
      <c r="A2424" s="13"/>
      <c r="B2424" s="234"/>
      <c r="C2424" s="235"/>
      <c r="D2424" s="236" t="s">
        <v>301</v>
      </c>
      <c r="E2424" s="237" t="s">
        <v>1</v>
      </c>
      <c r="F2424" s="238" t="s">
        <v>2665</v>
      </c>
      <c r="G2424" s="235"/>
      <c r="H2424" s="237" t="s">
        <v>1</v>
      </c>
      <c r="I2424" s="239"/>
      <c r="J2424" s="235"/>
      <c r="K2424" s="235"/>
      <c r="L2424" s="240"/>
      <c r="M2424" s="241"/>
      <c r="N2424" s="242"/>
      <c r="O2424" s="242"/>
      <c r="P2424" s="242"/>
      <c r="Q2424" s="242"/>
      <c r="R2424" s="242"/>
      <c r="S2424" s="242"/>
      <c r="T2424" s="243"/>
      <c r="U2424" s="13"/>
      <c r="V2424" s="13"/>
      <c r="W2424" s="13"/>
      <c r="X2424" s="13"/>
      <c r="Y2424" s="13"/>
      <c r="Z2424" s="13"/>
      <c r="AA2424" s="13"/>
      <c r="AB2424" s="13"/>
      <c r="AC2424" s="13"/>
      <c r="AD2424" s="13"/>
      <c r="AE2424" s="13"/>
      <c r="AT2424" s="244" t="s">
        <v>301</v>
      </c>
      <c r="AU2424" s="244" t="s">
        <v>120</v>
      </c>
      <c r="AV2424" s="13" t="s">
        <v>85</v>
      </c>
      <c r="AW2424" s="13" t="s">
        <v>32</v>
      </c>
      <c r="AX2424" s="13" t="s">
        <v>77</v>
      </c>
      <c r="AY2424" s="244" t="s">
        <v>292</v>
      </c>
    </row>
    <row r="2425" s="13" customFormat="1">
      <c r="A2425" s="13"/>
      <c r="B2425" s="234"/>
      <c r="C2425" s="235"/>
      <c r="D2425" s="236" t="s">
        <v>301</v>
      </c>
      <c r="E2425" s="237" t="s">
        <v>1</v>
      </c>
      <c r="F2425" s="238" t="s">
        <v>2666</v>
      </c>
      <c r="G2425" s="235"/>
      <c r="H2425" s="237" t="s">
        <v>1</v>
      </c>
      <c r="I2425" s="239"/>
      <c r="J2425" s="235"/>
      <c r="K2425" s="235"/>
      <c r="L2425" s="240"/>
      <c r="M2425" s="241"/>
      <c r="N2425" s="242"/>
      <c r="O2425" s="242"/>
      <c r="P2425" s="242"/>
      <c r="Q2425" s="242"/>
      <c r="R2425" s="242"/>
      <c r="S2425" s="242"/>
      <c r="T2425" s="243"/>
      <c r="U2425" s="13"/>
      <c r="V2425" s="13"/>
      <c r="W2425" s="13"/>
      <c r="X2425" s="13"/>
      <c r="Y2425" s="13"/>
      <c r="Z2425" s="13"/>
      <c r="AA2425" s="13"/>
      <c r="AB2425" s="13"/>
      <c r="AC2425" s="13"/>
      <c r="AD2425" s="13"/>
      <c r="AE2425" s="13"/>
      <c r="AT2425" s="244" t="s">
        <v>301</v>
      </c>
      <c r="AU2425" s="244" t="s">
        <v>120</v>
      </c>
      <c r="AV2425" s="13" t="s">
        <v>85</v>
      </c>
      <c r="AW2425" s="13" t="s">
        <v>32</v>
      </c>
      <c r="AX2425" s="13" t="s">
        <v>77</v>
      </c>
      <c r="AY2425" s="244" t="s">
        <v>292</v>
      </c>
    </row>
    <row r="2426" s="13" customFormat="1">
      <c r="A2426" s="13"/>
      <c r="B2426" s="234"/>
      <c r="C2426" s="235"/>
      <c r="D2426" s="236" t="s">
        <v>301</v>
      </c>
      <c r="E2426" s="237" t="s">
        <v>1</v>
      </c>
      <c r="F2426" s="238" t="s">
        <v>2667</v>
      </c>
      <c r="G2426" s="235"/>
      <c r="H2426" s="237" t="s">
        <v>1</v>
      </c>
      <c r="I2426" s="239"/>
      <c r="J2426" s="235"/>
      <c r="K2426" s="235"/>
      <c r="L2426" s="240"/>
      <c r="M2426" s="241"/>
      <c r="N2426" s="242"/>
      <c r="O2426" s="242"/>
      <c r="P2426" s="242"/>
      <c r="Q2426" s="242"/>
      <c r="R2426" s="242"/>
      <c r="S2426" s="242"/>
      <c r="T2426" s="243"/>
      <c r="U2426" s="13"/>
      <c r="V2426" s="13"/>
      <c r="W2426" s="13"/>
      <c r="X2426" s="13"/>
      <c r="Y2426" s="13"/>
      <c r="Z2426" s="13"/>
      <c r="AA2426" s="13"/>
      <c r="AB2426" s="13"/>
      <c r="AC2426" s="13"/>
      <c r="AD2426" s="13"/>
      <c r="AE2426" s="13"/>
      <c r="AT2426" s="244" t="s">
        <v>301</v>
      </c>
      <c r="AU2426" s="244" t="s">
        <v>120</v>
      </c>
      <c r="AV2426" s="13" t="s">
        <v>85</v>
      </c>
      <c r="AW2426" s="13" t="s">
        <v>32</v>
      </c>
      <c r="AX2426" s="13" t="s">
        <v>77</v>
      </c>
      <c r="AY2426" s="244" t="s">
        <v>292</v>
      </c>
    </row>
    <row r="2427" s="13" customFormat="1">
      <c r="A2427" s="13"/>
      <c r="B2427" s="234"/>
      <c r="C2427" s="235"/>
      <c r="D2427" s="236" t="s">
        <v>301</v>
      </c>
      <c r="E2427" s="237" t="s">
        <v>1</v>
      </c>
      <c r="F2427" s="238" t="s">
        <v>2668</v>
      </c>
      <c r="G2427" s="235"/>
      <c r="H2427" s="237" t="s">
        <v>1</v>
      </c>
      <c r="I2427" s="239"/>
      <c r="J2427" s="235"/>
      <c r="K2427" s="235"/>
      <c r="L2427" s="240"/>
      <c r="M2427" s="241"/>
      <c r="N2427" s="242"/>
      <c r="O2427" s="242"/>
      <c r="P2427" s="242"/>
      <c r="Q2427" s="242"/>
      <c r="R2427" s="242"/>
      <c r="S2427" s="242"/>
      <c r="T2427" s="243"/>
      <c r="U2427" s="13"/>
      <c r="V2427" s="13"/>
      <c r="W2427" s="13"/>
      <c r="X2427" s="13"/>
      <c r="Y2427" s="13"/>
      <c r="Z2427" s="13"/>
      <c r="AA2427" s="13"/>
      <c r="AB2427" s="13"/>
      <c r="AC2427" s="13"/>
      <c r="AD2427" s="13"/>
      <c r="AE2427" s="13"/>
      <c r="AT2427" s="244" t="s">
        <v>301</v>
      </c>
      <c r="AU2427" s="244" t="s">
        <v>120</v>
      </c>
      <c r="AV2427" s="13" t="s">
        <v>85</v>
      </c>
      <c r="AW2427" s="13" t="s">
        <v>32</v>
      </c>
      <c r="AX2427" s="13" t="s">
        <v>77</v>
      </c>
      <c r="AY2427" s="244" t="s">
        <v>292</v>
      </c>
    </row>
    <row r="2428" s="13" customFormat="1">
      <c r="A2428" s="13"/>
      <c r="B2428" s="234"/>
      <c r="C2428" s="235"/>
      <c r="D2428" s="236" t="s">
        <v>301</v>
      </c>
      <c r="E2428" s="237" t="s">
        <v>1</v>
      </c>
      <c r="F2428" s="238" t="s">
        <v>2669</v>
      </c>
      <c r="G2428" s="235"/>
      <c r="H2428" s="237" t="s">
        <v>1</v>
      </c>
      <c r="I2428" s="239"/>
      <c r="J2428" s="235"/>
      <c r="K2428" s="235"/>
      <c r="L2428" s="240"/>
      <c r="M2428" s="241"/>
      <c r="N2428" s="242"/>
      <c r="O2428" s="242"/>
      <c r="P2428" s="242"/>
      <c r="Q2428" s="242"/>
      <c r="R2428" s="242"/>
      <c r="S2428" s="242"/>
      <c r="T2428" s="243"/>
      <c r="U2428" s="13"/>
      <c r="V2428" s="13"/>
      <c r="W2428" s="13"/>
      <c r="X2428" s="13"/>
      <c r="Y2428" s="13"/>
      <c r="Z2428" s="13"/>
      <c r="AA2428" s="13"/>
      <c r="AB2428" s="13"/>
      <c r="AC2428" s="13"/>
      <c r="AD2428" s="13"/>
      <c r="AE2428" s="13"/>
      <c r="AT2428" s="244" t="s">
        <v>301</v>
      </c>
      <c r="AU2428" s="244" t="s">
        <v>120</v>
      </c>
      <c r="AV2428" s="13" t="s">
        <v>85</v>
      </c>
      <c r="AW2428" s="13" t="s">
        <v>32</v>
      </c>
      <c r="AX2428" s="13" t="s">
        <v>77</v>
      </c>
      <c r="AY2428" s="244" t="s">
        <v>292</v>
      </c>
    </row>
    <row r="2429" s="14" customFormat="1">
      <c r="A2429" s="14"/>
      <c r="B2429" s="245"/>
      <c r="C2429" s="246"/>
      <c r="D2429" s="236" t="s">
        <v>301</v>
      </c>
      <c r="E2429" s="247" t="s">
        <v>1</v>
      </c>
      <c r="F2429" s="248" t="s">
        <v>189</v>
      </c>
      <c r="G2429" s="246"/>
      <c r="H2429" s="249">
        <v>2006.4100000000001</v>
      </c>
      <c r="I2429" s="250"/>
      <c r="J2429" s="246"/>
      <c r="K2429" s="246"/>
      <c r="L2429" s="251"/>
      <c r="M2429" s="252"/>
      <c r="N2429" s="253"/>
      <c r="O2429" s="253"/>
      <c r="P2429" s="253"/>
      <c r="Q2429" s="253"/>
      <c r="R2429" s="253"/>
      <c r="S2429" s="253"/>
      <c r="T2429" s="254"/>
      <c r="U2429" s="14"/>
      <c r="V2429" s="14"/>
      <c r="W2429" s="14"/>
      <c r="X2429" s="14"/>
      <c r="Y2429" s="14"/>
      <c r="Z2429" s="14"/>
      <c r="AA2429" s="14"/>
      <c r="AB2429" s="14"/>
      <c r="AC2429" s="14"/>
      <c r="AD2429" s="14"/>
      <c r="AE2429" s="14"/>
      <c r="AT2429" s="255" t="s">
        <v>301</v>
      </c>
      <c r="AU2429" s="255" t="s">
        <v>120</v>
      </c>
      <c r="AV2429" s="14" t="s">
        <v>120</v>
      </c>
      <c r="AW2429" s="14" t="s">
        <v>32</v>
      </c>
      <c r="AX2429" s="14" t="s">
        <v>77</v>
      </c>
      <c r="AY2429" s="255" t="s">
        <v>292</v>
      </c>
    </row>
    <row r="2430" s="15" customFormat="1">
      <c r="A2430" s="15"/>
      <c r="B2430" s="256"/>
      <c r="C2430" s="257"/>
      <c r="D2430" s="236" t="s">
        <v>301</v>
      </c>
      <c r="E2430" s="258" t="s">
        <v>1</v>
      </c>
      <c r="F2430" s="259" t="s">
        <v>304</v>
      </c>
      <c r="G2430" s="257"/>
      <c r="H2430" s="260">
        <v>2006.4100000000001</v>
      </c>
      <c r="I2430" s="261"/>
      <c r="J2430" s="257"/>
      <c r="K2430" s="257"/>
      <c r="L2430" s="262"/>
      <c r="M2430" s="263"/>
      <c r="N2430" s="264"/>
      <c r="O2430" s="264"/>
      <c r="P2430" s="264"/>
      <c r="Q2430" s="264"/>
      <c r="R2430" s="264"/>
      <c r="S2430" s="264"/>
      <c r="T2430" s="265"/>
      <c r="U2430" s="15"/>
      <c r="V2430" s="15"/>
      <c r="W2430" s="15"/>
      <c r="X2430" s="15"/>
      <c r="Y2430" s="15"/>
      <c r="Z2430" s="15"/>
      <c r="AA2430" s="15"/>
      <c r="AB2430" s="15"/>
      <c r="AC2430" s="15"/>
      <c r="AD2430" s="15"/>
      <c r="AE2430" s="15"/>
      <c r="AT2430" s="266" t="s">
        <v>301</v>
      </c>
      <c r="AU2430" s="266" t="s">
        <v>120</v>
      </c>
      <c r="AV2430" s="15" t="s">
        <v>299</v>
      </c>
      <c r="AW2430" s="15" t="s">
        <v>32</v>
      </c>
      <c r="AX2430" s="15" t="s">
        <v>85</v>
      </c>
      <c r="AY2430" s="266" t="s">
        <v>292</v>
      </c>
    </row>
    <row r="2431" s="14" customFormat="1">
      <c r="A2431" s="14"/>
      <c r="B2431" s="245"/>
      <c r="C2431" s="246"/>
      <c r="D2431" s="236" t="s">
        <v>301</v>
      </c>
      <c r="E2431" s="246"/>
      <c r="F2431" s="248" t="s">
        <v>2670</v>
      </c>
      <c r="G2431" s="246"/>
      <c r="H2431" s="249">
        <v>2207.0509999999999</v>
      </c>
      <c r="I2431" s="250"/>
      <c r="J2431" s="246"/>
      <c r="K2431" s="246"/>
      <c r="L2431" s="251"/>
      <c r="M2431" s="252"/>
      <c r="N2431" s="253"/>
      <c r="O2431" s="253"/>
      <c r="P2431" s="253"/>
      <c r="Q2431" s="253"/>
      <c r="R2431" s="253"/>
      <c r="S2431" s="253"/>
      <c r="T2431" s="254"/>
      <c r="U2431" s="14"/>
      <c r="V2431" s="14"/>
      <c r="W2431" s="14"/>
      <c r="X2431" s="14"/>
      <c r="Y2431" s="14"/>
      <c r="Z2431" s="14"/>
      <c r="AA2431" s="14"/>
      <c r="AB2431" s="14"/>
      <c r="AC2431" s="14"/>
      <c r="AD2431" s="14"/>
      <c r="AE2431" s="14"/>
      <c r="AT2431" s="255" t="s">
        <v>301</v>
      </c>
      <c r="AU2431" s="255" t="s">
        <v>120</v>
      </c>
      <c r="AV2431" s="14" t="s">
        <v>120</v>
      </c>
      <c r="AW2431" s="14" t="s">
        <v>4</v>
      </c>
      <c r="AX2431" s="14" t="s">
        <v>85</v>
      </c>
      <c r="AY2431" s="255" t="s">
        <v>292</v>
      </c>
    </row>
    <row r="2432" s="2" customFormat="1" ht="16.5" customHeight="1">
      <c r="A2432" s="39"/>
      <c r="B2432" s="40"/>
      <c r="C2432" s="221" t="s">
        <v>2671</v>
      </c>
      <c r="D2432" s="221" t="s">
        <v>294</v>
      </c>
      <c r="E2432" s="222" t="s">
        <v>2672</v>
      </c>
      <c r="F2432" s="223" t="s">
        <v>2673</v>
      </c>
      <c r="G2432" s="224" t="s">
        <v>407</v>
      </c>
      <c r="H2432" s="225">
        <v>1121.2470000000001</v>
      </c>
      <c r="I2432" s="226"/>
      <c r="J2432" s="227">
        <f>ROUND(I2432*H2432,2)</f>
        <v>0</v>
      </c>
      <c r="K2432" s="223" t="s">
        <v>298</v>
      </c>
      <c r="L2432" s="45"/>
      <c r="M2432" s="228" t="s">
        <v>1</v>
      </c>
      <c r="N2432" s="229" t="s">
        <v>43</v>
      </c>
      <c r="O2432" s="92"/>
      <c r="P2432" s="230">
        <f>O2432*H2432</f>
        <v>0</v>
      </c>
      <c r="Q2432" s="230">
        <v>1.0000000000000001E-05</v>
      </c>
      <c r="R2432" s="230">
        <f>Q2432*H2432</f>
        <v>0.011212470000000002</v>
      </c>
      <c r="S2432" s="230">
        <v>0</v>
      </c>
      <c r="T2432" s="231">
        <f>S2432*H2432</f>
        <v>0</v>
      </c>
      <c r="U2432" s="39"/>
      <c r="V2432" s="39"/>
      <c r="W2432" s="39"/>
      <c r="X2432" s="39"/>
      <c r="Y2432" s="39"/>
      <c r="Z2432" s="39"/>
      <c r="AA2432" s="39"/>
      <c r="AB2432" s="39"/>
      <c r="AC2432" s="39"/>
      <c r="AD2432" s="39"/>
      <c r="AE2432" s="39"/>
      <c r="AR2432" s="232" t="s">
        <v>438</v>
      </c>
      <c r="AT2432" s="232" t="s">
        <v>294</v>
      </c>
      <c r="AU2432" s="232" t="s">
        <v>120</v>
      </c>
      <c r="AY2432" s="18" t="s">
        <v>292</v>
      </c>
      <c r="BE2432" s="233">
        <f>IF(N2432="základní",J2432,0)</f>
        <v>0</v>
      </c>
      <c r="BF2432" s="233">
        <f>IF(N2432="snížená",J2432,0)</f>
        <v>0</v>
      </c>
      <c r="BG2432" s="233">
        <f>IF(N2432="zákl. přenesená",J2432,0)</f>
        <v>0</v>
      </c>
      <c r="BH2432" s="233">
        <f>IF(N2432="sníž. přenesená",J2432,0)</f>
        <v>0</v>
      </c>
      <c r="BI2432" s="233">
        <f>IF(N2432="nulová",J2432,0)</f>
        <v>0</v>
      </c>
      <c r="BJ2432" s="18" t="s">
        <v>120</v>
      </c>
      <c r="BK2432" s="233">
        <f>ROUND(I2432*H2432,2)</f>
        <v>0</v>
      </c>
      <c r="BL2432" s="18" t="s">
        <v>438</v>
      </c>
      <c r="BM2432" s="232" t="s">
        <v>2674</v>
      </c>
    </row>
    <row r="2433" s="13" customFormat="1">
      <c r="A2433" s="13"/>
      <c r="B2433" s="234"/>
      <c r="C2433" s="235"/>
      <c r="D2433" s="236" t="s">
        <v>301</v>
      </c>
      <c r="E2433" s="237" t="s">
        <v>1</v>
      </c>
      <c r="F2433" s="238" t="s">
        <v>2675</v>
      </c>
      <c r="G2433" s="235"/>
      <c r="H2433" s="237" t="s">
        <v>1</v>
      </c>
      <c r="I2433" s="239"/>
      <c r="J2433" s="235"/>
      <c r="K2433" s="235"/>
      <c r="L2433" s="240"/>
      <c r="M2433" s="241"/>
      <c r="N2433" s="242"/>
      <c r="O2433" s="242"/>
      <c r="P2433" s="242"/>
      <c r="Q2433" s="242"/>
      <c r="R2433" s="242"/>
      <c r="S2433" s="242"/>
      <c r="T2433" s="243"/>
      <c r="U2433" s="13"/>
      <c r="V2433" s="13"/>
      <c r="W2433" s="13"/>
      <c r="X2433" s="13"/>
      <c r="Y2433" s="13"/>
      <c r="Z2433" s="13"/>
      <c r="AA2433" s="13"/>
      <c r="AB2433" s="13"/>
      <c r="AC2433" s="13"/>
      <c r="AD2433" s="13"/>
      <c r="AE2433" s="13"/>
      <c r="AT2433" s="244" t="s">
        <v>301</v>
      </c>
      <c r="AU2433" s="244" t="s">
        <v>120</v>
      </c>
      <c r="AV2433" s="13" t="s">
        <v>85</v>
      </c>
      <c r="AW2433" s="13" t="s">
        <v>32</v>
      </c>
      <c r="AX2433" s="13" t="s">
        <v>77</v>
      </c>
      <c r="AY2433" s="244" t="s">
        <v>292</v>
      </c>
    </row>
    <row r="2434" s="13" customFormat="1">
      <c r="A2434" s="13"/>
      <c r="B2434" s="234"/>
      <c r="C2434" s="235"/>
      <c r="D2434" s="236" t="s">
        <v>301</v>
      </c>
      <c r="E2434" s="237" t="s">
        <v>1</v>
      </c>
      <c r="F2434" s="238" t="s">
        <v>536</v>
      </c>
      <c r="G2434" s="235"/>
      <c r="H2434" s="237" t="s">
        <v>1</v>
      </c>
      <c r="I2434" s="239"/>
      <c r="J2434" s="235"/>
      <c r="K2434" s="235"/>
      <c r="L2434" s="240"/>
      <c r="M2434" s="241"/>
      <c r="N2434" s="242"/>
      <c r="O2434" s="242"/>
      <c r="P2434" s="242"/>
      <c r="Q2434" s="242"/>
      <c r="R2434" s="242"/>
      <c r="S2434" s="242"/>
      <c r="T2434" s="243"/>
      <c r="U2434" s="13"/>
      <c r="V2434" s="13"/>
      <c r="W2434" s="13"/>
      <c r="X2434" s="13"/>
      <c r="Y2434" s="13"/>
      <c r="Z2434" s="13"/>
      <c r="AA2434" s="13"/>
      <c r="AB2434" s="13"/>
      <c r="AC2434" s="13"/>
      <c r="AD2434" s="13"/>
      <c r="AE2434" s="13"/>
      <c r="AT2434" s="244" t="s">
        <v>301</v>
      </c>
      <c r="AU2434" s="244" t="s">
        <v>120</v>
      </c>
      <c r="AV2434" s="13" t="s">
        <v>85</v>
      </c>
      <c r="AW2434" s="13" t="s">
        <v>32</v>
      </c>
      <c r="AX2434" s="13" t="s">
        <v>77</v>
      </c>
      <c r="AY2434" s="244" t="s">
        <v>292</v>
      </c>
    </row>
    <row r="2435" s="14" customFormat="1">
      <c r="A2435" s="14"/>
      <c r="B2435" s="245"/>
      <c r="C2435" s="246"/>
      <c r="D2435" s="236" t="s">
        <v>301</v>
      </c>
      <c r="E2435" s="247" t="s">
        <v>1</v>
      </c>
      <c r="F2435" s="248" t="s">
        <v>2676</v>
      </c>
      <c r="G2435" s="246"/>
      <c r="H2435" s="249">
        <v>79.359999999999999</v>
      </c>
      <c r="I2435" s="250"/>
      <c r="J2435" s="246"/>
      <c r="K2435" s="246"/>
      <c r="L2435" s="251"/>
      <c r="M2435" s="252"/>
      <c r="N2435" s="253"/>
      <c r="O2435" s="253"/>
      <c r="P2435" s="253"/>
      <c r="Q2435" s="253"/>
      <c r="R2435" s="253"/>
      <c r="S2435" s="253"/>
      <c r="T2435" s="254"/>
      <c r="U2435" s="14"/>
      <c r="V2435" s="14"/>
      <c r="W2435" s="14"/>
      <c r="X2435" s="14"/>
      <c r="Y2435" s="14"/>
      <c r="Z2435" s="14"/>
      <c r="AA2435" s="14"/>
      <c r="AB2435" s="14"/>
      <c r="AC2435" s="14"/>
      <c r="AD2435" s="14"/>
      <c r="AE2435" s="14"/>
      <c r="AT2435" s="255" t="s">
        <v>301</v>
      </c>
      <c r="AU2435" s="255" t="s">
        <v>120</v>
      </c>
      <c r="AV2435" s="14" t="s">
        <v>120</v>
      </c>
      <c r="AW2435" s="14" t="s">
        <v>32</v>
      </c>
      <c r="AX2435" s="14" t="s">
        <v>77</v>
      </c>
      <c r="AY2435" s="255" t="s">
        <v>292</v>
      </c>
    </row>
    <row r="2436" s="14" customFormat="1">
      <c r="A2436" s="14"/>
      <c r="B2436" s="245"/>
      <c r="C2436" s="246"/>
      <c r="D2436" s="236" t="s">
        <v>301</v>
      </c>
      <c r="E2436" s="247" t="s">
        <v>1</v>
      </c>
      <c r="F2436" s="248" t="s">
        <v>2677</v>
      </c>
      <c r="G2436" s="246"/>
      <c r="H2436" s="249">
        <v>5.7750000000000004</v>
      </c>
      <c r="I2436" s="250"/>
      <c r="J2436" s="246"/>
      <c r="K2436" s="246"/>
      <c r="L2436" s="251"/>
      <c r="M2436" s="252"/>
      <c r="N2436" s="253"/>
      <c r="O2436" s="253"/>
      <c r="P2436" s="253"/>
      <c r="Q2436" s="253"/>
      <c r="R2436" s="253"/>
      <c r="S2436" s="253"/>
      <c r="T2436" s="254"/>
      <c r="U2436" s="14"/>
      <c r="V2436" s="14"/>
      <c r="W2436" s="14"/>
      <c r="X2436" s="14"/>
      <c r="Y2436" s="14"/>
      <c r="Z2436" s="14"/>
      <c r="AA2436" s="14"/>
      <c r="AB2436" s="14"/>
      <c r="AC2436" s="14"/>
      <c r="AD2436" s="14"/>
      <c r="AE2436" s="14"/>
      <c r="AT2436" s="255" t="s">
        <v>301</v>
      </c>
      <c r="AU2436" s="255" t="s">
        <v>120</v>
      </c>
      <c r="AV2436" s="14" t="s">
        <v>120</v>
      </c>
      <c r="AW2436" s="14" t="s">
        <v>32</v>
      </c>
      <c r="AX2436" s="14" t="s">
        <v>77</v>
      </c>
      <c r="AY2436" s="255" t="s">
        <v>292</v>
      </c>
    </row>
    <row r="2437" s="14" customFormat="1">
      <c r="A2437" s="14"/>
      <c r="B2437" s="245"/>
      <c r="C2437" s="246"/>
      <c r="D2437" s="236" t="s">
        <v>301</v>
      </c>
      <c r="E2437" s="247" t="s">
        <v>1</v>
      </c>
      <c r="F2437" s="248" t="s">
        <v>2678</v>
      </c>
      <c r="G2437" s="246"/>
      <c r="H2437" s="249">
        <v>16.600000000000001</v>
      </c>
      <c r="I2437" s="250"/>
      <c r="J2437" s="246"/>
      <c r="K2437" s="246"/>
      <c r="L2437" s="251"/>
      <c r="M2437" s="252"/>
      <c r="N2437" s="253"/>
      <c r="O2437" s="253"/>
      <c r="P2437" s="253"/>
      <c r="Q2437" s="253"/>
      <c r="R2437" s="253"/>
      <c r="S2437" s="253"/>
      <c r="T2437" s="254"/>
      <c r="U2437" s="14"/>
      <c r="V2437" s="14"/>
      <c r="W2437" s="14"/>
      <c r="X2437" s="14"/>
      <c r="Y2437" s="14"/>
      <c r="Z2437" s="14"/>
      <c r="AA2437" s="14"/>
      <c r="AB2437" s="14"/>
      <c r="AC2437" s="14"/>
      <c r="AD2437" s="14"/>
      <c r="AE2437" s="14"/>
      <c r="AT2437" s="255" t="s">
        <v>301</v>
      </c>
      <c r="AU2437" s="255" t="s">
        <v>120</v>
      </c>
      <c r="AV2437" s="14" t="s">
        <v>120</v>
      </c>
      <c r="AW2437" s="14" t="s">
        <v>32</v>
      </c>
      <c r="AX2437" s="14" t="s">
        <v>77</v>
      </c>
      <c r="AY2437" s="255" t="s">
        <v>292</v>
      </c>
    </row>
    <row r="2438" s="14" customFormat="1">
      <c r="A2438" s="14"/>
      <c r="B2438" s="245"/>
      <c r="C2438" s="246"/>
      <c r="D2438" s="236" t="s">
        <v>301</v>
      </c>
      <c r="E2438" s="247" t="s">
        <v>1</v>
      </c>
      <c r="F2438" s="248" t="s">
        <v>2679</v>
      </c>
      <c r="G2438" s="246"/>
      <c r="H2438" s="249">
        <v>15.800000000000001</v>
      </c>
      <c r="I2438" s="250"/>
      <c r="J2438" s="246"/>
      <c r="K2438" s="246"/>
      <c r="L2438" s="251"/>
      <c r="M2438" s="252"/>
      <c r="N2438" s="253"/>
      <c r="O2438" s="253"/>
      <c r="P2438" s="253"/>
      <c r="Q2438" s="253"/>
      <c r="R2438" s="253"/>
      <c r="S2438" s="253"/>
      <c r="T2438" s="254"/>
      <c r="U2438" s="14"/>
      <c r="V2438" s="14"/>
      <c r="W2438" s="14"/>
      <c r="X2438" s="14"/>
      <c r="Y2438" s="14"/>
      <c r="Z2438" s="14"/>
      <c r="AA2438" s="14"/>
      <c r="AB2438" s="14"/>
      <c r="AC2438" s="14"/>
      <c r="AD2438" s="14"/>
      <c r="AE2438" s="14"/>
      <c r="AT2438" s="255" t="s">
        <v>301</v>
      </c>
      <c r="AU2438" s="255" t="s">
        <v>120</v>
      </c>
      <c r="AV2438" s="14" t="s">
        <v>120</v>
      </c>
      <c r="AW2438" s="14" t="s">
        <v>32</v>
      </c>
      <c r="AX2438" s="14" t="s">
        <v>77</v>
      </c>
      <c r="AY2438" s="255" t="s">
        <v>292</v>
      </c>
    </row>
    <row r="2439" s="14" customFormat="1">
      <c r="A2439" s="14"/>
      <c r="B2439" s="245"/>
      <c r="C2439" s="246"/>
      <c r="D2439" s="236" t="s">
        <v>301</v>
      </c>
      <c r="E2439" s="247" t="s">
        <v>1</v>
      </c>
      <c r="F2439" s="248" t="s">
        <v>2680</v>
      </c>
      <c r="G2439" s="246"/>
      <c r="H2439" s="249">
        <v>14.425000000000001</v>
      </c>
      <c r="I2439" s="250"/>
      <c r="J2439" s="246"/>
      <c r="K2439" s="246"/>
      <c r="L2439" s="251"/>
      <c r="M2439" s="252"/>
      <c r="N2439" s="253"/>
      <c r="O2439" s="253"/>
      <c r="P2439" s="253"/>
      <c r="Q2439" s="253"/>
      <c r="R2439" s="253"/>
      <c r="S2439" s="253"/>
      <c r="T2439" s="254"/>
      <c r="U2439" s="14"/>
      <c r="V2439" s="14"/>
      <c r="W2439" s="14"/>
      <c r="X2439" s="14"/>
      <c r="Y2439" s="14"/>
      <c r="Z2439" s="14"/>
      <c r="AA2439" s="14"/>
      <c r="AB2439" s="14"/>
      <c r="AC2439" s="14"/>
      <c r="AD2439" s="14"/>
      <c r="AE2439" s="14"/>
      <c r="AT2439" s="255" t="s">
        <v>301</v>
      </c>
      <c r="AU2439" s="255" t="s">
        <v>120</v>
      </c>
      <c r="AV2439" s="14" t="s">
        <v>120</v>
      </c>
      <c r="AW2439" s="14" t="s">
        <v>32</v>
      </c>
      <c r="AX2439" s="14" t="s">
        <v>77</v>
      </c>
      <c r="AY2439" s="255" t="s">
        <v>292</v>
      </c>
    </row>
    <row r="2440" s="14" customFormat="1">
      <c r="A2440" s="14"/>
      <c r="B2440" s="245"/>
      <c r="C2440" s="246"/>
      <c r="D2440" s="236" t="s">
        <v>301</v>
      </c>
      <c r="E2440" s="247" t="s">
        <v>1</v>
      </c>
      <c r="F2440" s="248" t="s">
        <v>2681</v>
      </c>
      <c r="G2440" s="246"/>
      <c r="H2440" s="249">
        <v>14.425000000000001</v>
      </c>
      <c r="I2440" s="250"/>
      <c r="J2440" s="246"/>
      <c r="K2440" s="246"/>
      <c r="L2440" s="251"/>
      <c r="M2440" s="252"/>
      <c r="N2440" s="253"/>
      <c r="O2440" s="253"/>
      <c r="P2440" s="253"/>
      <c r="Q2440" s="253"/>
      <c r="R2440" s="253"/>
      <c r="S2440" s="253"/>
      <c r="T2440" s="254"/>
      <c r="U2440" s="14"/>
      <c r="V2440" s="14"/>
      <c r="W2440" s="14"/>
      <c r="X2440" s="14"/>
      <c r="Y2440" s="14"/>
      <c r="Z2440" s="14"/>
      <c r="AA2440" s="14"/>
      <c r="AB2440" s="14"/>
      <c r="AC2440" s="14"/>
      <c r="AD2440" s="14"/>
      <c r="AE2440" s="14"/>
      <c r="AT2440" s="255" t="s">
        <v>301</v>
      </c>
      <c r="AU2440" s="255" t="s">
        <v>120</v>
      </c>
      <c r="AV2440" s="14" t="s">
        <v>120</v>
      </c>
      <c r="AW2440" s="14" t="s">
        <v>32</v>
      </c>
      <c r="AX2440" s="14" t="s">
        <v>77</v>
      </c>
      <c r="AY2440" s="255" t="s">
        <v>292</v>
      </c>
    </row>
    <row r="2441" s="14" customFormat="1">
      <c r="A2441" s="14"/>
      <c r="B2441" s="245"/>
      <c r="C2441" s="246"/>
      <c r="D2441" s="236" t="s">
        <v>301</v>
      </c>
      <c r="E2441" s="247" t="s">
        <v>1</v>
      </c>
      <c r="F2441" s="248" t="s">
        <v>2682</v>
      </c>
      <c r="G2441" s="246"/>
      <c r="H2441" s="249">
        <v>21.815000000000001</v>
      </c>
      <c r="I2441" s="250"/>
      <c r="J2441" s="246"/>
      <c r="K2441" s="246"/>
      <c r="L2441" s="251"/>
      <c r="M2441" s="252"/>
      <c r="N2441" s="253"/>
      <c r="O2441" s="253"/>
      <c r="P2441" s="253"/>
      <c r="Q2441" s="253"/>
      <c r="R2441" s="253"/>
      <c r="S2441" s="253"/>
      <c r="T2441" s="254"/>
      <c r="U2441" s="14"/>
      <c r="V2441" s="14"/>
      <c r="W2441" s="14"/>
      <c r="X2441" s="14"/>
      <c r="Y2441" s="14"/>
      <c r="Z2441" s="14"/>
      <c r="AA2441" s="14"/>
      <c r="AB2441" s="14"/>
      <c r="AC2441" s="14"/>
      <c r="AD2441" s="14"/>
      <c r="AE2441" s="14"/>
      <c r="AT2441" s="255" t="s">
        <v>301</v>
      </c>
      <c r="AU2441" s="255" t="s">
        <v>120</v>
      </c>
      <c r="AV2441" s="14" t="s">
        <v>120</v>
      </c>
      <c r="AW2441" s="14" t="s">
        <v>32</v>
      </c>
      <c r="AX2441" s="14" t="s">
        <v>77</v>
      </c>
      <c r="AY2441" s="255" t="s">
        <v>292</v>
      </c>
    </row>
    <row r="2442" s="14" customFormat="1">
      <c r="A2442" s="14"/>
      <c r="B2442" s="245"/>
      <c r="C2442" s="246"/>
      <c r="D2442" s="236" t="s">
        <v>301</v>
      </c>
      <c r="E2442" s="247" t="s">
        <v>1</v>
      </c>
      <c r="F2442" s="248" t="s">
        <v>2683</v>
      </c>
      <c r="G2442" s="246"/>
      <c r="H2442" s="249">
        <v>14.414999999999999</v>
      </c>
      <c r="I2442" s="250"/>
      <c r="J2442" s="246"/>
      <c r="K2442" s="246"/>
      <c r="L2442" s="251"/>
      <c r="M2442" s="252"/>
      <c r="N2442" s="253"/>
      <c r="O2442" s="253"/>
      <c r="P2442" s="253"/>
      <c r="Q2442" s="253"/>
      <c r="R2442" s="253"/>
      <c r="S2442" s="253"/>
      <c r="T2442" s="254"/>
      <c r="U2442" s="14"/>
      <c r="V2442" s="14"/>
      <c r="W2442" s="14"/>
      <c r="X2442" s="14"/>
      <c r="Y2442" s="14"/>
      <c r="Z2442" s="14"/>
      <c r="AA2442" s="14"/>
      <c r="AB2442" s="14"/>
      <c r="AC2442" s="14"/>
      <c r="AD2442" s="14"/>
      <c r="AE2442" s="14"/>
      <c r="AT2442" s="255" t="s">
        <v>301</v>
      </c>
      <c r="AU2442" s="255" t="s">
        <v>120</v>
      </c>
      <c r="AV2442" s="14" t="s">
        <v>120</v>
      </c>
      <c r="AW2442" s="14" t="s">
        <v>32</v>
      </c>
      <c r="AX2442" s="14" t="s">
        <v>77</v>
      </c>
      <c r="AY2442" s="255" t="s">
        <v>292</v>
      </c>
    </row>
    <row r="2443" s="14" customFormat="1">
      <c r="A2443" s="14"/>
      <c r="B2443" s="245"/>
      <c r="C2443" s="246"/>
      <c r="D2443" s="236" t="s">
        <v>301</v>
      </c>
      <c r="E2443" s="247" t="s">
        <v>1</v>
      </c>
      <c r="F2443" s="248" t="s">
        <v>2684</v>
      </c>
      <c r="G2443" s="246"/>
      <c r="H2443" s="249">
        <v>14.414999999999999</v>
      </c>
      <c r="I2443" s="250"/>
      <c r="J2443" s="246"/>
      <c r="K2443" s="246"/>
      <c r="L2443" s="251"/>
      <c r="M2443" s="252"/>
      <c r="N2443" s="253"/>
      <c r="O2443" s="253"/>
      <c r="P2443" s="253"/>
      <c r="Q2443" s="253"/>
      <c r="R2443" s="253"/>
      <c r="S2443" s="253"/>
      <c r="T2443" s="254"/>
      <c r="U2443" s="14"/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T2443" s="255" t="s">
        <v>301</v>
      </c>
      <c r="AU2443" s="255" t="s">
        <v>120</v>
      </c>
      <c r="AV2443" s="14" t="s">
        <v>120</v>
      </c>
      <c r="AW2443" s="14" t="s">
        <v>32</v>
      </c>
      <c r="AX2443" s="14" t="s">
        <v>77</v>
      </c>
      <c r="AY2443" s="255" t="s">
        <v>292</v>
      </c>
    </row>
    <row r="2444" s="14" customFormat="1">
      <c r="A2444" s="14"/>
      <c r="B2444" s="245"/>
      <c r="C2444" s="246"/>
      <c r="D2444" s="236" t="s">
        <v>301</v>
      </c>
      <c r="E2444" s="247" t="s">
        <v>1</v>
      </c>
      <c r="F2444" s="248" t="s">
        <v>2685</v>
      </c>
      <c r="G2444" s="246"/>
      <c r="H2444" s="249">
        <v>14.414999999999999</v>
      </c>
      <c r="I2444" s="250"/>
      <c r="J2444" s="246"/>
      <c r="K2444" s="246"/>
      <c r="L2444" s="251"/>
      <c r="M2444" s="252"/>
      <c r="N2444" s="253"/>
      <c r="O2444" s="253"/>
      <c r="P2444" s="253"/>
      <c r="Q2444" s="253"/>
      <c r="R2444" s="253"/>
      <c r="S2444" s="253"/>
      <c r="T2444" s="254"/>
      <c r="U2444" s="14"/>
      <c r="V2444" s="14"/>
      <c r="W2444" s="14"/>
      <c r="X2444" s="14"/>
      <c r="Y2444" s="14"/>
      <c r="Z2444" s="14"/>
      <c r="AA2444" s="14"/>
      <c r="AB2444" s="14"/>
      <c r="AC2444" s="14"/>
      <c r="AD2444" s="14"/>
      <c r="AE2444" s="14"/>
      <c r="AT2444" s="255" t="s">
        <v>301</v>
      </c>
      <c r="AU2444" s="255" t="s">
        <v>120</v>
      </c>
      <c r="AV2444" s="14" t="s">
        <v>120</v>
      </c>
      <c r="AW2444" s="14" t="s">
        <v>32</v>
      </c>
      <c r="AX2444" s="14" t="s">
        <v>77</v>
      </c>
      <c r="AY2444" s="255" t="s">
        <v>292</v>
      </c>
    </row>
    <row r="2445" s="14" customFormat="1">
      <c r="A2445" s="14"/>
      <c r="B2445" s="245"/>
      <c r="C2445" s="246"/>
      <c r="D2445" s="236" t="s">
        <v>301</v>
      </c>
      <c r="E2445" s="247" t="s">
        <v>1</v>
      </c>
      <c r="F2445" s="248" t="s">
        <v>2686</v>
      </c>
      <c r="G2445" s="246"/>
      <c r="H2445" s="249">
        <v>14.414999999999999</v>
      </c>
      <c r="I2445" s="250"/>
      <c r="J2445" s="246"/>
      <c r="K2445" s="246"/>
      <c r="L2445" s="251"/>
      <c r="M2445" s="252"/>
      <c r="N2445" s="253"/>
      <c r="O2445" s="253"/>
      <c r="P2445" s="253"/>
      <c r="Q2445" s="253"/>
      <c r="R2445" s="253"/>
      <c r="S2445" s="253"/>
      <c r="T2445" s="254"/>
      <c r="U2445" s="14"/>
      <c r="V2445" s="14"/>
      <c r="W2445" s="14"/>
      <c r="X2445" s="14"/>
      <c r="Y2445" s="14"/>
      <c r="Z2445" s="14"/>
      <c r="AA2445" s="14"/>
      <c r="AB2445" s="14"/>
      <c r="AC2445" s="14"/>
      <c r="AD2445" s="14"/>
      <c r="AE2445" s="14"/>
      <c r="AT2445" s="255" t="s">
        <v>301</v>
      </c>
      <c r="AU2445" s="255" t="s">
        <v>120</v>
      </c>
      <c r="AV2445" s="14" t="s">
        <v>120</v>
      </c>
      <c r="AW2445" s="14" t="s">
        <v>32</v>
      </c>
      <c r="AX2445" s="14" t="s">
        <v>77</v>
      </c>
      <c r="AY2445" s="255" t="s">
        <v>292</v>
      </c>
    </row>
    <row r="2446" s="14" customFormat="1">
      <c r="A2446" s="14"/>
      <c r="B2446" s="245"/>
      <c r="C2446" s="246"/>
      <c r="D2446" s="236" t="s">
        <v>301</v>
      </c>
      <c r="E2446" s="247" t="s">
        <v>1</v>
      </c>
      <c r="F2446" s="248" t="s">
        <v>2687</v>
      </c>
      <c r="G2446" s="246"/>
      <c r="H2446" s="249">
        <v>14.414999999999999</v>
      </c>
      <c r="I2446" s="250"/>
      <c r="J2446" s="246"/>
      <c r="K2446" s="246"/>
      <c r="L2446" s="251"/>
      <c r="M2446" s="252"/>
      <c r="N2446" s="253"/>
      <c r="O2446" s="253"/>
      <c r="P2446" s="253"/>
      <c r="Q2446" s="253"/>
      <c r="R2446" s="253"/>
      <c r="S2446" s="253"/>
      <c r="T2446" s="254"/>
      <c r="U2446" s="14"/>
      <c r="V2446" s="14"/>
      <c r="W2446" s="14"/>
      <c r="X2446" s="14"/>
      <c r="Y2446" s="14"/>
      <c r="Z2446" s="14"/>
      <c r="AA2446" s="14"/>
      <c r="AB2446" s="14"/>
      <c r="AC2446" s="14"/>
      <c r="AD2446" s="14"/>
      <c r="AE2446" s="14"/>
      <c r="AT2446" s="255" t="s">
        <v>301</v>
      </c>
      <c r="AU2446" s="255" t="s">
        <v>120</v>
      </c>
      <c r="AV2446" s="14" t="s">
        <v>120</v>
      </c>
      <c r="AW2446" s="14" t="s">
        <v>32</v>
      </c>
      <c r="AX2446" s="14" t="s">
        <v>77</v>
      </c>
      <c r="AY2446" s="255" t="s">
        <v>292</v>
      </c>
    </row>
    <row r="2447" s="14" customFormat="1">
      <c r="A2447" s="14"/>
      <c r="B2447" s="245"/>
      <c r="C2447" s="246"/>
      <c r="D2447" s="236" t="s">
        <v>301</v>
      </c>
      <c r="E2447" s="247" t="s">
        <v>1</v>
      </c>
      <c r="F2447" s="248" t="s">
        <v>2688</v>
      </c>
      <c r="G2447" s="246"/>
      <c r="H2447" s="249">
        <v>14.795</v>
      </c>
      <c r="I2447" s="250"/>
      <c r="J2447" s="246"/>
      <c r="K2447" s="246"/>
      <c r="L2447" s="251"/>
      <c r="M2447" s="252"/>
      <c r="N2447" s="253"/>
      <c r="O2447" s="253"/>
      <c r="P2447" s="253"/>
      <c r="Q2447" s="253"/>
      <c r="R2447" s="253"/>
      <c r="S2447" s="253"/>
      <c r="T2447" s="254"/>
      <c r="U2447" s="14"/>
      <c r="V2447" s="14"/>
      <c r="W2447" s="14"/>
      <c r="X2447" s="14"/>
      <c r="Y2447" s="14"/>
      <c r="Z2447" s="14"/>
      <c r="AA2447" s="14"/>
      <c r="AB2447" s="14"/>
      <c r="AC2447" s="14"/>
      <c r="AD2447" s="14"/>
      <c r="AE2447" s="14"/>
      <c r="AT2447" s="255" t="s">
        <v>301</v>
      </c>
      <c r="AU2447" s="255" t="s">
        <v>120</v>
      </c>
      <c r="AV2447" s="14" t="s">
        <v>120</v>
      </c>
      <c r="AW2447" s="14" t="s">
        <v>32</v>
      </c>
      <c r="AX2447" s="14" t="s">
        <v>77</v>
      </c>
      <c r="AY2447" s="255" t="s">
        <v>292</v>
      </c>
    </row>
    <row r="2448" s="14" customFormat="1">
      <c r="A2448" s="14"/>
      <c r="B2448" s="245"/>
      <c r="C2448" s="246"/>
      <c r="D2448" s="236" t="s">
        <v>301</v>
      </c>
      <c r="E2448" s="247" t="s">
        <v>1</v>
      </c>
      <c r="F2448" s="248" t="s">
        <v>2689</v>
      </c>
      <c r="G2448" s="246"/>
      <c r="H2448" s="249">
        <v>4.6200000000000001</v>
      </c>
      <c r="I2448" s="250"/>
      <c r="J2448" s="246"/>
      <c r="K2448" s="246"/>
      <c r="L2448" s="251"/>
      <c r="M2448" s="252"/>
      <c r="N2448" s="253"/>
      <c r="O2448" s="253"/>
      <c r="P2448" s="253"/>
      <c r="Q2448" s="253"/>
      <c r="R2448" s="253"/>
      <c r="S2448" s="253"/>
      <c r="T2448" s="254"/>
      <c r="U2448" s="14"/>
      <c r="V2448" s="14"/>
      <c r="W2448" s="14"/>
      <c r="X2448" s="14"/>
      <c r="Y2448" s="14"/>
      <c r="Z2448" s="14"/>
      <c r="AA2448" s="14"/>
      <c r="AB2448" s="14"/>
      <c r="AC2448" s="14"/>
      <c r="AD2448" s="14"/>
      <c r="AE2448" s="14"/>
      <c r="AT2448" s="255" t="s">
        <v>301</v>
      </c>
      <c r="AU2448" s="255" t="s">
        <v>120</v>
      </c>
      <c r="AV2448" s="14" t="s">
        <v>120</v>
      </c>
      <c r="AW2448" s="14" t="s">
        <v>32</v>
      </c>
      <c r="AX2448" s="14" t="s">
        <v>77</v>
      </c>
      <c r="AY2448" s="255" t="s">
        <v>292</v>
      </c>
    </row>
    <row r="2449" s="14" customFormat="1">
      <c r="A2449" s="14"/>
      <c r="B2449" s="245"/>
      <c r="C2449" s="246"/>
      <c r="D2449" s="236" t="s">
        <v>301</v>
      </c>
      <c r="E2449" s="247" t="s">
        <v>1</v>
      </c>
      <c r="F2449" s="248" t="s">
        <v>2690</v>
      </c>
      <c r="G2449" s="246"/>
      <c r="H2449" s="249">
        <v>10.630000000000001</v>
      </c>
      <c r="I2449" s="250"/>
      <c r="J2449" s="246"/>
      <c r="K2449" s="246"/>
      <c r="L2449" s="251"/>
      <c r="M2449" s="252"/>
      <c r="N2449" s="253"/>
      <c r="O2449" s="253"/>
      <c r="P2449" s="253"/>
      <c r="Q2449" s="253"/>
      <c r="R2449" s="253"/>
      <c r="S2449" s="253"/>
      <c r="T2449" s="254"/>
      <c r="U2449" s="14"/>
      <c r="V2449" s="14"/>
      <c r="W2449" s="14"/>
      <c r="X2449" s="14"/>
      <c r="Y2449" s="14"/>
      <c r="Z2449" s="14"/>
      <c r="AA2449" s="14"/>
      <c r="AB2449" s="14"/>
      <c r="AC2449" s="14"/>
      <c r="AD2449" s="14"/>
      <c r="AE2449" s="14"/>
      <c r="AT2449" s="255" t="s">
        <v>301</v>
      </c>
      <c r="AU2449" s="255" t="s">
        <v>120</v>
      </c>
      <c r="AV2449" s="14" t="s">
        <v>120</v>
      </c>
      <c r="AW2449" s="14" t="s">
        <v>32</v>
      </c>
      <c r="AX2449" s="14" t="s">
        <v>77</v>
      </c>
      <c r="AY2449" s="255" t="s">
        <v>292</v>
      </c>
    </row>
    <row r="2450" s="13" customFormat="1">
      <c r="A2450" s="13"/>
      <c r="B2450" s="234"/>
      <c r="C2450" s="235"/>
      <c r="D2450" s="236" t="s">
        <v>301</v>
      </c>
      <c r="E2450" s="237" t="s">
        <v>1</v>
      </c>
      <c r="F2450" s="238" t="s">
        <v>540</v>
      </c>
      <c r="G2450" s="235"/>
      <c r="H2450" s="237" t="s">
        <v>1</v>
      </c>
      <c r="I2450" s="239"/>
      <c r="J2450" s="235"/>
      <c r="K2450" s="235"/>
      <c r="L2450" s="240"/>
      <c r="M2450" s="241"/>
      <c r="N2450" s="242"/>
      <c r="O2450" s="242"/>
      <c r="P2450" s="242"/>
      <c r="Q2450" s="242"/>
      <c r="R2450" s="242"/>
      <c r="S2450" s="242"/>
      <c r="T2450" s="243"/>
      <c r="U2450" s="13"/>
      <c r="V2450" s="13"/>
      <c r="W2450" s="13"/>
      <c r="X2450" s="13"/>
      <c r="Y2450" s="13"/>
      <c r="Z2450" s="13"/>
      <c r="AA2450" s="13"/>
      <c r="AB2450" s="13"/>
      <c r="AC2450" s="13"/>
      <c r="AD2450" s="13"/>
      <c r="AE2450" s="13"/>
      <c r="AT2450" s="244" t="s">
        <v>301</v>
      </c>
      <c r="AU2450" s="244" t="s">
        <v>120</v>
      </c>
      <c r="AV2450" s="13" t="s">
        <v>85</v>
      </c>
      <c r="AW2450" s="13" t="s">
        <v>32</v>
      </c>
      <c r="AX2450" s="13" t="s">
        <v>77</v>
      </c>
      <c r="AY2450" s="244" t="s">
        <v>292</v>
      </c>
    </row>
    <row r="2451" s="14" customFormat="1">
      <c r="A2451" s="14"/>
      <c r="B2451" s="245"/>
      <c r="C2451" s="246"/>
      <c r="D2451" s="236" t="s">
        <v>301</v>
      </c>
      <c r="E2451" s="247" t="s">
        <v>1</v>
      </c>
      <c r="F2451" s="248" t="s">
        <v>2691</v>
      </c>
      <c r="G2451" s="246"/>
      <c r="H2451" s="249">
        <v>80.159999999999997</v>
      </c>
      <c r="I2451" s="250"/>
      <c r="J2451" s="246"/>
      <c r="K2451" s="246"/>
      <c r="L2451" s="251"/>
      <c r="M2451" s="252"/>
      <c r="N2451" s="253"/>
      <c r="O2451" s="253"/>
      <c r="P2451" s="253"/>
      <c r="Q2451" s="253"/>
      <c r="R2451" s="253"/>
      <c r="S2451" s="253"/>
      <c r="T2451" s="254"/>
      <c r="U2451" s="14"/>
      <c r="V2451" s="14"/>
      <c r="W2451" s="14"/>
      <c r="X2451" s="14"/>
      <c r="Y2451" s="14"/>
      <c r="Z2451" s="14"/>
      <c r="AA2451" s="14"/>
      <c r="AB2451" s="14"/>
      <c r="AC2451" s="14"/>
      <c r="AD2451" s="14"/>
      <c r="AE2451" s="14"/>
      <c r="AT2451" s="255" t="s">
        <v>301</v>
      </c>
      <c r="AU2451" s="255" t="s">
        <v>120</v>
      </c>
      <c r="AV2451" s="14" t="s">
        <v>120</v>
      </c>
      <c r="AW2451" s="14" t="s">
        <v>32</v>
      </c>
      <c r="AX2451" s="14" t="s">
        <v>77</v>
      </c>
      <c r="AY2451" s="255" t="s">
        <v>292</v>
      </c>
    </row>
    <row r="2452" s="14" customFormat="1">
      <c r="A2452" s="14"/>
      <c r="B2452" s="245"/>
      <c r="C2452" s="246"/>
      <c r="D2452" s="236" t="s">
        <v>301</v>
      </c>
      <c r="E2452" s="247" t="s">
        <v>1</v>
      </c>
      <c r="F2452" s="248" t="s">
        <v>2692</v>
      </c>
      <c r="G2452" s="246"/>
      <c r="H2452" s="249">
        <v>5.7750000000000004</v>
      </c>
      <c r="I2452" s="250"/>
      <c r="J2452" s="246"/>
      <c r="K2452" s="246"/>
      <c r="L2452" s="251"/>
      <c r="M2452" s="252"/>
      <c r="N2452" s="253"/>
      <c r="O2452" s="253"/>
      <c r="P2452" s="253"/>
      <c r="Q2452" s="253"/>
      <c r="R2452" s="253"/>
      <c r="S2452" s="253"/>
      <c r="T2452" s="254"/>
      <c r="U2452" s="14"/>
      <c r="V2452" s="14"/>
      <c r="W2452" s="14"/>
      <c r="X2452" s="14"/>
      <c r="Y2452" s="14"/>
      <c r="Z2452" s="14"/>
      <c r="AA2452" s="14"/>
      <c r="AB2452" s="14"/>
      <c r="AC2452" s="14"/>
      <c r="AD2452" s="14"/>
      <c r="AE2452" s="14"/>
      <c r="AT2452" s="255" t="s">
        <v>301</v>
      </c>
      <c r="AU2452" s="255" t="s">
        <v>120</v>
      </c>
      <c r="AV2452" s="14" t="s">
        <v>120</v>
      </c>
      <c r="AW2452" s="14" t="s">
        <v>32</v>
      </c>
      <c r="AX2452" s="14" t="s">
        <v>77</v>
      </c>
      <c r="AY2452" s="255" t="s">
        <v>292</v>
      </c>
    </row>
    <row r="2453" s="14" customFormat="1">
      <c r="A2453" s="14"/>
      <c r="B2453" s="245"/>
      <c r="C2453" s="246"/>
      <c r="D2453" s="236" t="s">
        <v>301</v>
      </c>
      <c r="E2453" s="247" t="s">
        <v>1</v>
      </c>
      <c r="F2453" s="248" t="s">
        <v>2693</v>
      </c>
      <c r="G2453" s="246"/>
      <c r="H2453" s="249">
        <v>16.600000000000001</v>
      </c>
      <c r="I2453" s="250"/>
      <c r="J2453" s="246"/>
      <c r="K2453" s="246"/>
      <c r="L2453" s="251"/>
      <c r="M2453" s="252"/>
      <c r="N2453" s="253"/>
      <c r="O2453" s="253"/>
      <c r="P2453" s="253"/>
      <c r="Q2453" s="253"/>
      <c r="R2453" s="253"/>
      <c r="S2453" s="253"/>
      <c r="T2453" s="254"/>
      <c r="U2453" s="14"/>
      <c r="V2453" s="14"/>
      <c r="W2453" s="14"/>
      <c r="X2453" s="14"/>
      <c r="Y2453" s="14"/>
      <c r="Z2453" s="14"/>
      <c r="AA2453" s="14"/>
      <c r="AB2453" s="14"/>
      <c r="AC2453" s="14"/>
      <c r="AD2453" s="14"/>
      <c r="AE2453" s="14"/>
      <c r="AT2453" s="255" t="s">
        <v>301</v>
      </c>
      <c r="AU2453" s="255" t="s">
        <v>120</v>
      </c>
      <c r="AV2453" s="14" t="s">
        <v>120</v>
      </c>
      <c r="AW2453" s="14" t="s">
        <v>32</v>
      </c>
      <c r="AX2453" s="14" t="s">
        <v>77</v>
      </c>
      <c r="AY2453" s="255" t="s">
        <v>292</v>
      </c>
    </row>
    <row r="2454" s="14" customFormat="1">
      <c r="A2454" s="14"/>
      <c r="B2454" s="245"/>
      <c r="C2454" s="246"/>
      <c r="D2454" s="236" t="s">
        <v>301</v>
      </c>
      <c r="E2454" s="247" t="s">
        <v>1</v>
      </c>
      <c r="F2454" s="248" t="s">
        <v>2694</v>
      </c>
      <c r="G2454" s="246"/>
      <c r="H2454" s="249">
        <v>15.800000000000001</v>
      </c>
      <c r="I2454" s="250"/>
      <c r="J2454" s="246"/>
      <c r="K2454" s="246"/>
      <c r="L2454" s="251"/>
      <c r="M2454" s="252"/>
      <c r="N2454" s="253"/>
      <c r="O2454" s="253"/>
      <c r="P2454" s="253"/>
      <c r="Q2454" s="253"/>
      <c r="R2454" s="253"/>
      <c r="S2454" s="253"/>
      <c r="T2454" s="254"/>
      <c r="U2454" s="14"/>
      <c r="V2454" s="14"/>
      <c r="W2454" s="14"/>
      <c r="X2454" s="14"/>
      <c r="Y2454" s="14"/>
      <c r="Z2454" s="14"/>
      <c r="AA2454" s="14"/>
      <c r="AB2454" s="14"/>
      <c r="AC2454" s="14"/>
      <c r="AD2454" s="14"/>
      <c r="AE2454" s="14"/>
      <c r="AT2454" s="255" t="s">
        <v>301</v>
      </c>
      <c r="AU2454" s="255" t="s">
        <v>120</v>
      </c>
      <c r="AV2454" s="14" t="s">
        <v>120</v>
      </c>
      <c r="AW2454" s="14" t="s">
        <v>32</v>
      </c>
      <c r="AX2454" s="14" t="s">
        <v>77</v>
      </c>
      <c r="AY2454" s="255" t="s">
        <v>292</v>
      </c>
    </row>
    <row r="2455" s="14" customFormat="1">
      <c r="A2455" s="14"/>
      <c r="B2455" s="245"/>
      <c r="C2455" s="246"/>
      <c r="D2455" s="236" t="s">
        <v>301</v>
      </c>
      <c r="E2455" s="247" t="s">
        <v>1</v>
      </c>
      <c r="F2455" s="248" t="s">
        <v>2695</v>
      </c>
      <c r="G2455" s="246"/>
      <c r="H2455" s="249">
        <v>14.425000000000001</v>
      </c>
      <c r="I2455" s="250"/>
      <c r="J2455" s="246"/>
      <c r="K2455" s="246"/>
      <c r="L2455" s="251"/>
      <c r="M2455" s="252"/>
      <c r="N2455" s="253"/>
      <c r="O2455" s="253"/>
      <c r="P2455" s="253"/>
      <c r="Q2455" s="253"/>
      <c r="R2455" s="253"/>
      <c r="S2455" s="253"/>
      <c r="T2455" s="254"/>
      <c r="U2455" s="14"/>
      <c r="V2455" s="14"/>
      <c r="W2455" s="14"/>
      <c r="X2455" s="14"/>
      <c r="Y2455" s="14"/>
      <c r="Z2455" s="14"/>
      <c r="AA2455" s="14"/>
      <c r="AB2455" s="14"/>
      <c r="AC2455" s="14"/>
      <c r="AD2455" s="14"/>
      <c r="AE2455" s="14"/>
      <c r="AT2455" s="255" t="s">
        <v>301</v>
      </c>
      <c r="AU2455" s="255" t="s">
        <v>120</v>
      </c>
      <c r="AV2455" s="14" t="s">
        <v>120</v>
      </c>
      <c r="AW2455" s="14" t="s">
        <v>32</v>
      </c>
      <c r="AX2455" s="14" t="s">
        <v>77</v>
      </c>
      <c r="AY2455" s="255" t="s">
        <v>292</v>
      </c>
    </row>
    <row r="2456" s="14" customFormat="1">
      <c r="A2456" s="14"/>
      <c r="B2456" s="245"/>
      <c r="C2456" s="246"/>
      <c r="D2456" s="236" t="s">
        <v>301</v>
      </c>
      <c r="E2456" s="247" t="s">
        <v>1</v>
      </c>
      <c r="F2456" s="248" t="s">
        <v>2696</v>
      </c>
      <c r="G2456" s="246"/>
      <c r="H2456" s="249">
        <v>14.425000000000001</v>
      </c>
      <c r="I2456" s="250"/>
      <c r="J2456" s="246"/>
      <c r="K2456" s="246"/>
      <c r="L2456" s="251"/>
      <c r="M2456" s="252"/>
      <c r="N2456" s="253"/>
      <c r="O2456" s="253"/>
      <c r="P2456" s="253"/>
      <c r="Q2456" s="253"/>
      <c r="R2456" s="253"/>
      <c r="S2456" s="253"/>
      <c r="T2456" s="254"/>
      <c r="U2456" s="14"/>
      <c r="V2456" s="14"/>
      <c r="W2456" s="14"/>
      <c r="X2456" s="14"/>
      <c r="Y2456" s="14"/>
      <c r="Z2456" s="14"/>
      <c r="AA2456" s="14"/>
      <c r="AB2456" s="14"/>
      <c r="AC2456" s="14"/>
      <c r="AD2456" s="14"/>
      <c r="AE2456" s="14"/>
      <c r="AT2456" s="255" t="s">
        <v>301</v>
      </c>
      <c r="AU2456" s="255" t="s">
        <v>120</v>
      </c>
      <c r="AV2456" s="14" t="s">
        <v>120</v>
      </c>
      <c r="AW2456" s="14" t="s">
        <v>32</v>
      </c>
      <c r="AX2456" s="14" t="s">
        <v>77</v>
      </c>
      <c r="AY2456" s="255" t="s">
        <v>292</v>
      </c>
    </row>
    <row r="2457" s="14" customFormat="1">
      <c r="A2457" s="14"/>
      <c r="B2457" s="245"/>
      <c r="C2457" s="246"/>
      <c r="D2457" s="236" t="s">
        <v>301</v>
      </c>
      <c r="E2457" s="247" t="s">
        <v>1</v>
      </c>
      <c r="F2457" s="248" t="s">
        <v>2697</v>
      </c>
      <c r="G2457" s="246"/>
      <c r="H2457" s="249">
        <v>21.815000000000001</v>
      </c>
      <c r="I2457" s="250"/>
      <c r="J2457" s="246"/>
      <c r="K2457" s="246"/>
      <c r="L2457" s="251"/>
      <c r="M2457" s="252"/>
      <c r="N2457" s="253"/>
      <c r="O2457" s="253"/>
      <c r="P2457" s="253"/>
      <c r="Q2457" s="253"/>
      <c r="R2457" s="253"/>
      <c r="S2457" s="253"/>
      <c r="T2457" s="254"/>
      <c r="U2457" s="14"/>
      <c r="V2457" s="14"/>
      <c r="W2457" s="14"/>
      <c r="X2457" s="14"/>
      <c r="Y2457" s="14"/>
      <c r="Z2457" s="14"/>
      <c r="AA2457" s="14"/>
      <c r="AB2457" s="14"/>
      <c r="AC2457" s="14"/>
      <c r="AD2457" s="14"/>
      <c r="AE2457" s="14"/>
      <c r="AT2457" s="255" t="s">
        <v>301</v>
      </c>
      <c r="AU2457" s="255" t="s">
        <v>120</v>
      </c>
      <c r="AV2457" s="14" t="s">
        <v>120</v>
      </c>
      <c r="AW2457" s="14" t="s">
        <v>32</v>
      </c>
      <c r="AX2457" s="14" t="s">
        <v>77</v>
      </c>
      <c r="AY2457" s="255" t="s">
        <v>292</v>
      </c>
    </row>
    <row r="2458" s="14" customFormat="1">
      <c r="A2458" s="14"/>
      <c r="B2458" s="245"/>
      <c r="C2458" s="246"/>
      <c r="D2458" s="236" t="s">
        <v>301</v>
      </c>
      <c r="E2458" s="247" t="s">
        <v>1</v>
      </c>
      <c r="F2458" s="248" t="s">
        <v>2698</v>
      </c>
      <c r="G2458" s="246"/>
      <c r="H2458" s="249">
        <v>14.414999999999999</v>
      </c>
      <c r="I2458" s="250"/>
      <c r="J2458" s="246"/>
      <c r="K2458" s="246"/>
      <c r="L2458" s="251"/>
      <c r="M2458" s="252"/>
      <c r="N2458" s="253"/>
      <c r="O2458" s="253"/>
      <c r="P2458" s="253"/>
      <c r="Q2458" s="253"/>
      <c r="R2458" s="253"/>
      <c r="S2458" s="253"/>
      <c r="T2458" s="254"/>
      <c r="U2458" s="14"/>
      <c r="V2458" s="14"/>
      <c r="W2458" s="14"/>
      <c r="X2458" s="14"/>
      <c r="Y2458" s="14"/>
      <c r="Z2458" s="14"/>
      <c r="AA2458" s="14"/>
      <c r="AB2458" s="14"/>
      <c r="AC2458" s="14"/>
      <c r="AD2458" s="14"/>
      <c r="AE2458" s="14"/>
      <c r="AT2458" s="255" t="s">
        <v>301</v>
      </c>
      <c r="AU2458" s="255" t="s">
        <v>120</v>
      </c>
      <c r="AV2458" s="14" t="s">
        <v>120</v>
      </c>
      <c r="AW2458" s="14" t="s">
        <v>32</v>
      </c>
      <c r="AX2458" s="14" t="s">
        <v>77</v>
      </c>
      <c r="AY2458" s="255" t="s">
        <v>292</v>
      </c>
    </row>
    <row r="2459" s="14" customFormat="1">
      <c r="A2459" s="14"/>
      <c r="B2459" s="245"/>
      <c r="C2459" s="246"/>
      <c r="D2459" s="236" t="s">
        <v>301</v>
      </c>
      <c r="E2459" s="247" t="s">
        <v>1</v>
      </c>
      <c r="F2459" s="248" t="s">
        <v>2699</v>
      </c>
      <c r="G2459" s="246"/>
      <c r="H2459" s="249">
        <v>14.414999999999999</v>
      </c>
      <c r="I2459" s="250"/>
      <c r="J2459" s="246"/>
      <c r="K2459" s="246"/>
      <c r="L2459" s="251"/>
      <c r="M2459" s="252"/>
      <c r="N2459" s="253"/>
      <c r="O2459" s="253"/>
      <c r="P2459" s="253"/>
      <c r="Q2459" s="253"/>
      <c r="R2459" s="253"/>
      <c r="S2459" s="253"/>
      <c r="T2459" s="254"/>
      <c r="U2459" s="14"/>
      <c r="V2459" s="14"/>
      <c r="W2459" s="14"/>
      <c r="X2459" s="14"/>
      <c r="Y2459" s="14"/>
      <c r="Z2459" s="14"/>
      <c r="AA2459" s="14"/>
      <c r="AB2459" s="14"/>
      <c r="AC2459" s="14"/>
      <c r="AD2459" s="14"/>
      <c r="AE2459" s="14"/>
      <c r="AT2459" s="255" t="s">
        <v>301</v>
      </c>
      <c r="AU2459" s="255" t="s">
        <v>120</v>
      </c>
      <c r="AV2459" s="14" t="s">
        <v>120</v>
      </c>
      <c r="AW2459" s="14" t="s">
        <v>32</v>
      </c>
      <c r="AX2459" s="14" t="s">
        <v>77</v>
      </c>
      <c r="AY2459" s="255" t="s">
        <v>292</v>
      </c>
    </row>
    <row r="2460" s="14" customFormat="1">
      <c r="A2460" s="14"/>
      <c r="B2460" s="245"/>
      <c r="C2460" s="246"/>
      <c r="D2460" s="236" t="s">
        <v>301</v>
      </c>
      <c r="E2460" s="247" t="s">
        <v>1</v>
      </c>
      <c r="F2460" s="248" t="s">
        <v>2700</v>
      </c>
      <c r="G2460" s="246"/>
      <c r="H2460" s="249">
        <v>14.395</v>
      </c>
      <c r="I2460" s="250"/>
      <c r="J2460" s="246"/>
      <c r="K2460" s="246"/>
      <c r="L2460" s="251"/>
      <c r="M2460" s="252"/>
      <c r="N2460" s="253"/>
      <c r="O2460" s="253"/>
      <c r="P2460" s="253"/>
      <c r="Q2460" s="253"/>
      <c r="R2460" s="253"/>
      <c r="S2460" s="253"/>
      <c r="T2460" s="254"/>
      <c r="U2460" s="14"/>
      <c r="V2460" s="14"/>
      <c r="W2460" s="14"/>
      <c r="X2460" s="14"/>
      <c r="Y2460" s="14"/>
      <c r="Z2460" s="14"/>
      <c r="AA2460" s="14"/>
      <c r="AB2460" s="14"/>
      <c r="AC2460" s="14"/>
      <c r="AD2460" s="14"/>
      <c r="AE2460" s="14"/>
      <c r="AT2460" s="255" t="s">
        <v>301</v>
      </c>
      <c r="AU2460" s="255" t="s">
        <v>120</v>
      </c>
      <c r="AV2460" s="14" t="s">
        <v>120</v>
      </c>
      <c r="AW2460" s="14" t="s">
        <v>32</v>
      </c>
      <c r="AX2460" s="14" t="s">
        <v>77</v>
      </c>
      <c r="AY2460" s="255" t="s">
        <v>292</v>
      </c>
    </row>
    <row r="2461" s="14" customFormat="1">
      <c r="A2461" s="14"/>
      <c r="B2461" s="245"/>
      <c r="C2461" s="246"/>
      <c r="D2461" s="236" t="s">
        <v>301</v>
      </c>
      <c r="E2461" s="247" t="s">
        <v>1</v>
      </c>
      <c r="F2461" s="248" t="s">
        <v>2701</v>
      </c>
      <c r="G2461" s="246"/>
      <c r="H2461" s="249">
        <v>14.395</v>
      </c>
      <c r="I2461" s="250"/>
      <c r="J2461" s="246"/>
      <c r="K2461" s="246"/>
      <c r="L2461" s="251"/>
      <c r="M2461" s="252"/>
      <c r="N2461" s="253"/>
      <c r="O2461" s="253"/>
      <c r="P2461" s="253"/>
      <c r="Q2461" s="253"/>
      <c r="R2461" s="253"/>
      <c r="S2461" s="253"/>
      <c r="T2461" s="254"/>
      <c r="U2461" s="14"/>
      <c r="V2461" s="14"/>
      <c r="W2461" s="14"/>
      <c r="X2461" s="14"/>
      <c r="Y2461" s="14"/>
      <c r="Z2461" s="14"/>
      <c r="AA2461" s="14"/>
      <c r="AB2461" s="14"/>
      <c r="AC2461" s="14"/>
      <c r="AD2461" s="14"/>
      <c r="AE2461" s="14"/>
      <c r="AT2461" s="255" t="s">
        <v>301</v>
      </c>
      <c r="AU2461" s="255" t="s">
        <v>120</v>
      </c>
      <c r="AV2461" s="14" t="s">
        <v>120</v>
      </c>
      <c r="AW2461" s="14" t="s">
        <v>32</v>
      </c>
      <c r="AX2461" s="14" t="s">
        <v>77</v>
      </c>
      <c r="AY2461" s="255" t="s">
        <v>292</v>
      </c>
    </row>
    <row r="2462" s="14" customFormat="1">
      <c r="A2462" s="14"/>
      <c r="B2462" s="245"/>
      <c r="C2462" s="246"/>
      <c r="D2462" s="236" t="s">
        <v>301</v>
      </c>
      <c r="E2462" s="247" t="s">
        <v>1</v>
      </c>
      <c r="F2462" s="248" t="s">
        <v>2702</v>
      </c>
      <c r="G2462" s="246"/>
      <c r="H2462" s="249">
        <v>14.414999999999999</v>
      </c>
      <c r="I2462" s="250"/>
      <c r="J2462" s="246"/>
      <c r="K2462" s="246"/>
      <c r="L2462" s="251"/>
      <c r="M2462" s="252"/>
      <c r="N2462" s="253"/>
      <c r="O2462" s="253"/>
      <c r="P2462" s="253"/>
      <c r="Q2462" s="253"/>
      <c r="R2462" s="253"/>
      <c r="S2462" s="253"/>
      <c r="T2462" s="254"/>
      <c r="U2462" s="14"/>
      <c r="V2462" s="14"/>
      <c r="W2462" s="14"/>
      <c r="X2462" s="14"/>
      <c r="Y2462" s="14"/>
      <c r="Z2462" s="14"/>
      <c r="AA2462" s="14"/>
      <c r="AB2462" s="14"/>
      <c r="AC2462" s="14"/>
      <c r="AD2462" s="14"/>
      <c r="AE2462" s="14"/>
      <c r="AT2462" s="255" t="s">
        <v>301</v>
      </c>
      <c r="AU2462" s="255" t="s">
        <v>120</v>
      </c>
      <c r="AV2462" s="14" t="s">
        <v>120</v>
      </c>
      <c r="AW2462" s="14" t="s">
        <v>32</v>
      </c>
      <c r="AX2462" s="14" t="s">
        <v>77</v>
      </c>
      <c r="AY2462" s="255" t="s">
        <v>292</v>
      </c>
    </row>
    <row r="2463" s="14" customFormat="1">
      <c r="A2463" s="14"/>
      <c r="B2463" s="245"/>
      <c r="C2463" s="246"/>
      <c r="D2463" s="236" t="s">
        <v>301</v>
      </c>
      <c r="E2463" s="247" t="s">
        <v>1</v>
      </c>
      <c r="F2463" s="248" t="s">
        <v>2703</v>
      </c>
      <c r="G2463" s="246"/>
      <c r="H2463" s="249">
        <v>14.414999999999999</v>
      </c>
      <c r="I2463" s="250"/>
      <c r="J2463" s="246"/>
      <c r="K2463" s="246"/>
      <c r="L2463" s="251"/>
      <c r="M2463" s="252"/>
      <c r="N2463" s="253"/>
      <c r="O2463" s="253"/>
      <c r="P2463" s="253"/>
      <c r="Q2463" s="253"/>
      <c r="R2463" s="253"/>
      <c r="S2463" s="253"/>
      <c r="T2463" s="254"/>
      <c r="U2463" s="14"/>
      <c r="V2463" s="14"/>
      <c r="W2463" s="14"/>
      <c r="X2463" s="14"/>
      <c r="Y2463" s="14"/>
      <c r="Z2463" s="14"/>
      <c r="AA2463" s="14"/>
      <c r="AB2463" s="14"/>
      <c r="AC2463" s="14"/>
      <c r="AD2463" s="14"/>
      <c r="AE2463" s="14"/>
      <c r="AT2463" s="255" t="s">
        <v>301</v>
      </c>
      <c r="AU2463" s="255" t="s">
        <v>120</v>
      </c>
      <c r="AV2463" s="14" t="s">
        <v>120</v>
      </c>
      <c r="AW2463" s="14" t="s">
        <v>32</v>
      </c>
      <c r="AX2463" s="14" t="s">
        <v>77</v>
      </c>
      <c r="AY2463" s="255" t="s">
        <v>292</v>
      </c>
    </row>
    <row r="2464" s="14" customFormat="1">
      <c r="A2464" s="14"/>
      <c r="B2464" s="245"/>
      <c r="C2464" s="246"/>
      <c r="D2464" s="236" t="s">
        <v>301</v>
      </c>
      <c r="E2464" s="247" t="s">
        <v>1</v>
      </c>
      <c r="F2464" s="248" t="s">
        <v>2704</v>
      </c>
      <c r="G2464" s="246"/>
      <c r="H2464" s="249">
        <v>6.6379999999999999</v>
      </c>
      <c r="I2464" s="250"/>
      <c r="J2464" s="246"/>
      <c r="K2464" s="246"/>
      <c r="L2464" s="251"/>
      <c r="M2464" s="252"/>
      <c r="N2464" s="253"/>
      <c r="O2464" s="253"/>
      <c r="P2464" s="253"/>
      <c r="Q2464" s="253"/>
      <c r="R2464" s="253"/>
      <c r="S2464" s="253"/>
      <c r="T2464" s="254"/>
      <c r="U2464" s="14"/>
      <c r="V2464" s="14"/>
      <c r="W2464" s="14"/>
      <c r="X2464" s="14"/>
      <c r="Y2464" s="14"/>
      <c r="Z2464" s="14"/>
      <c r="AA2464" s="14"/>
      <c r="AB2464" s="14"/>
      <c r="AC2464" s="14"/>
      <c r="AD2464" s="14"/>
      <c r="AE2464" s="14"/>
      <c r="AT2464" s="255" t="s">
        <v>301</v>
      </c>
      <c r="AU2464" s="255" t="s">
        <v>120</v>
      </c>
      <c r="AV2464" s="14" t="s">
        <v>120</v>
      </c>
      <c r="AW2464" s="14" t="s">
        <v>32</v>
      </c>
      <c r="AX2464" s="14" t="s">
        <v>77</v>
      </c>
      <c r="AY2464" s="255" t="s">
        <v>292</v>
      </c>
    </row>
    <row r="2465" s="14" customFormat="1">
      <c r="A2465" s="14"/>
      <c r="B2465" s="245"/>
      <c r="C2465" s="246"/>
      <c r="D2465" s="236" t="s">
        <v>301</v>
      </c>
      <c r="E2465" s="247" t="s">
        <v>1</v>
      </c>
      <c r="F2465" s="248" t="s">
        <v>2705</v>
      </c>
      <c r="G2465" s="246"/>
      <c r="H2465" s="249">
        <v>9.4120000000000008</v>
      </c>
      <c r="I2465" s="250"/>
      <c r="J2465" s="246"/>
      <c r="K2465" s="246"/>
      <c r="L2465" s="251"/>
      <c r="M2465" s="252"/>
      <c r="N2465" s="253"/>
      <c r="O2465" s="253"/>
      <c r="P2465" s="253"/>
      <c r="Q2465" s="253"/>
      <c r="R2465" s="253"/>
      <c r="S2465" s="253"/>
      <c r="T2465" s="254"/>
      <c r="U2465" s="14"/>
      <c r="V2465" s="14"/>
      <c r="W2465" s="14"/>
      <c r="X2465" s="14"/>
      <c r="Y2465" s="14"/>
      <c r="Z2465" s="14"/>
      <c r="AA2465" s="14"/>
      <c r="AB2465" s="14"/>
      <c r="AC2465" s="14"/>
      <c r="AD2465" s="14"/>
      <c r="AE2465" s="14"/>
      <c r="AT2465" s="255" t="s">
        <v>301</v>
      </c>
      <c r="AU2465" s="255" t="s">
        <v>120</v>
      </c>
      <c r="AV2465" s="14" t="s">
        <v>120</v>
      </c>
      <c r="AW2465" s="14" t="s">
        <v>32</v>
      </c>
      <c r="AX2465" s="14" t="s">
        <v>77</v>
      </c>
      <c r="AY2465" s="255" t="s">
        <v>292</v>
      </c>
    </row>
    <row r="2466" s="13" customFormat="1">
      <c r="A2466" s="13"/>
      <c r="B2466" s="234"/>
      <c r="C2466" s="235"/>
      <c r="D2466" s="236" t="s">
        <v>301</v>
      </c>
      <c r="E2466" s="237" t="s">
        <v>1</v>
      </c>
      <c r="F2466" s="238" t="s">
        <v>544</v>
      </c>
      <c r="G2466" s="235"/>
      <c r="H2466" s="237" t="s">
        <v>1</v>
      </c>
      <c r="I2466" s="239"/>
      <c r="J2466" s="235"/>
      <c r="K2466" s="235"/>
      <c r="L2466" s="240"/>
      <c r="M2466" s="241"/>
      <c r="N2466" s="242"/>
      <c r="O2466" s="242"/>
      <c r="P2466" s="242"/>
      <c r="Q2466" s="242"/>
      <c r="R2466" s="242"/>
      <c r="S2466" s="242"/>
      <c r="T2466" s="243"/>
      <c r="U2466" s="13"/>
      <c r="V2466" s="13"/>
      <c r="W2466" s="13"/>
      <c r="X2466" s="13"/>
      <c r="Y2466" s="13"/>
      <c r="Z2466" s="13"/>
      <c r="AA2466" s="13"/>
      <c r="AB2466" s="13"/>
      <c r="AC2466" s="13"/>
      <c r="AD2466" s="13"/>
      <c r="AE2466" s="13"/>
      <c r="AT2466" s="244" t="s">
        <v>301</v>
      </c>
      <c r="AU2466" s="244" t="s">
        <v>120</v>
      </c>
      <c r="AV2466" s="13" t="s">
        <v>85</v>
      </c>
      <c r="AW2466" s="13" t="s">
        <v>32</v>
      </c>
      <c r="AX2466" s="13" t="s">
        <v>77</v>
      </c>
      <c r="AY2466" s="244" t="s">
        <v>292</v>
      </c>
    </row>
    <row r="2467" s="14" customFormat="1">
      <c r="A2467" s="14"/>
      <c r="B2467" s="245"/>
      <c r="C2467" s="246"/>
      <c r="D2467" s="236" t="s">
        <v>301</v>
      </c>
      <c r="E2467" s="247" t="s">
        <v>1</v>
      </c>
      <c r="F2467" s="248" t="s">
        <v>2706</v>
      </c>
      <c r="G2467" s="246"/>
      <c r="H2467" s="249">
        <v>78.060000000000002</v>
      </c>
      <c r="I2467" s="250"/>
      <c r="J2467" s="246"/>
      <c r="K2467" s="246"/>
      <c r="L2467" s="251"/>
      <c r="M2467" s="252"/>
      <c r="N2467" s="253"/>
      <c r="O2467" s="253"/>
      <c r="P2467" s="253"/>
      <c r="Q2467" s="253"/>
      <c r="R2467" s="253"/>
      <c r="S2467" s="253"/>
      <c r="T2467" s="254"/>
      <c r="U2467" s="14"/>
      <c r="V2467" s="14"/>
      <c r="W2467" s="14"/>
      <c r="X2467" s="14"/>
      <c r="Y2467" s="14"/>
      <c r="Z2467" s="14"/>
      <c r="AA2467" s="14"/>
      <c r="AB2467" s="14"/>
      <c r="AC2467" s="14"/>
      <c r="AD2467" s="14"/>
      <c r="AE2467" s="14"/>
      <c r="AT2467" s="255" t="s">
        <v>301</v>
      </c>
      <c r="AU2467" s="255" t="s">
        <v>120</v>
      </c>
      <c r="AV2467" s="14" t="s">
        <v>120</v>
      </c>
      <c r="AW2467" s="14" t="s">
        <v>32</v>
      </c>
      <c r="AX2467" s="14" t="s">
        <v>77</v>
      </c>
      <c r="AY2467" s="255" t="s">
        <v>292</v>
      </c>
    </row>
    <row r="2468" s="14" customFormat="1">
      <c r="A2468" s="14"/>
      <c r="B2468" s="245"/>
      <c r="C2468" s="246"/>
      <c r="D2468" s="236" t="s">
        <v>301</v>
      </c>
      <c r="E2468" s="247" t="s">
        <v>1</v>
      </c>
      <c r="F2468" s="248" t="s">
        <v>2707</v>
      </c>
      <c r="G2468" s="246"/>
      <c r="H2468" s="249">
        <v>5.7750000000000004</v>
      </c>
      <c r="I2468" s="250"/>
      <c r="J2468" s="246"/>
      <c r="K2468" s="246"/>
      <c r="L2468" s="251"/>
      <c r="M2468" s="252"/>
      <c r="N2468" s="253"/>
      <c r="O2468" s="253"/>
      <c r="P2468" s="253"/>
      <c r="Q2468" s="253"/>
      <c r="R2468" s="253"/>
      <c r="S2468" s="253"/>
      <c r="T2468" s="254"/>
      <c r="U2468" s="14"/>
      <c r="V2468" s="14"/>
      <c r="W2468" s="14"/>
      <c r="X2468" s="14"/>
      <c r="Y2468" s="14"/>
      <c r="Z2468" s="14"/>
      <c r="AA2468" s="14"/>
      <c r="AB2468" s="14"/>
      <c r="AC2468" s="14"/>
      <c r="AD2468" s="14"/>
      <c r="AE2468" s="14"/>
      <c r="AT2468" s="255" t="s">
        <v>301</v>
      </c>
      <c r="AU2468" s="255" t="s">
        <v>120</v>
      </c>
      <c r="AV2468" s="14" t="s">
        <v>120</v>
      </c>
      <c r="AW2468" s="14" t="s">
        <v>32</v>
      </c>
      <c r="AX2468" s="14" t="s">
        <v>77</v>
      </c>
      <c r="AY2468" s="255" t="s">
        <v>292</v>
      </c>
    </row>
    <row r="2469" s="14" customFormat="1">
      <c r="A2469" s="14"/>
      <c r="B2469" s="245"/>
      <c r="C2469" s="246"/>
      <c r="D2469" s="236" t="s">
        <v>301</v>
      </c>
      <c r="E2469" s="247" t="s">
        <v>1</v>
      </c>
      <c r="F2469" s="248" t="s">
        <v>2708</v>
      </c>
      <c r="G2469" s="246"/>
      <c r="H2469" s="249">
        <v>23.59</v>
      </c>
      <c r="I2469" s="250"/>
      <c r="J2469" s="246"/>
      <c r="K2469" s="246"/>
      <c r="L2469" s="251"/>
      <c r="M2469" s="252"/>
      <c r="N2469" s="253"/>
      <c r="O2469" s="253"/>
      <c r="P2469" s="253"/>
      <c r="Q2469" s="253"/>
      <c r="R2469" s="253"/>
      <c r="S2469" s="253"/>
      <c r="T2469" s="254"/>
      <c r="U2469" s="14"/>
      <c r="V2469" s="14"/>
      <c r="W2469" s="14"/>
      <c r="X2469" s="14"/>
      <c r="Y2469" s="14"/>
      <c r="Z2469" s="14"/>
      <c r="AA2469" s="14"/>
      <c r="AB2469" s="14"/>
      <c r="AC2469" s="14"/>
      <c r="AD2469" s="14"/>
      <c r="AE2469" s="14"/>
      <c r="AT2469" s="255" t="s">
        <v>301</v>
      </c>
      <c r="AU2469" s="255" t="s">
        <v>120</v>
      </c>
      <c r="AV2469" s="14" t="s">
        <v>120</v>
      </c>
      <c r="AW2469" s="14" t="s">
        <v>32</v>
      </c>
      <c r="AX2469" s="14" t="s">
        <v>77</v>
      </c>
      <c r="AY2469" s="255" t="s">
        <v>292</v>
      </c>
    </row>
    <row r="2470" s="14" customFormat="1">
      <c r="A2470" s="14"/>
      <c r="B2470" s="245"/>
      <c r="C2470" s="246"/>
      <c r="D2470" s="236" t="s">
        <v>301</v>
      </c>
      <c r="E2470" s="247" t="s">
        <v>1</v>
      </c>
      <c r="F2470" s="248" t="s">
        <v>2709</v>
      </c>
      <c r="G2470" s="246"/>
      <c r="H2470" s="249">
        <v>15.175000000000001</v>
      </c>
      <c r="I2470" s="250"/>
      <c r="J2470" s="246"/>
      <c r="K2470" s="246"/>
      <c r="L2470" s="251"/>
      <c r="M2470" s="252"/>
      <c r="N2470" s="253"/>
      <c r="O2470" s="253"/>
      <c r="P2470" s="253"/>
      <c r="Q2470" s="253"/>
      <c r="R2470" s="253"/>
      <c r="S2470" s="253"/>
      <c r="T2470" s="254"/>
      <c r="U2470" s="14"/>
      <c r="V2470" s="14"/>
      <c r="W2470" s="14"/>
      <c r="X2470" s="14"/>
      <c r="Y2470" s="14"/>
      <c r="Z2470" s="14"/>
      <c r="AA2470" s="14"/>
      <c r="AB2470" s="14"/>
      <c r="AC2470" s="14"/>
      <c r="AD2470" s="14"/>
      <c r="AE2470" s="14"/>
      <c r="AT2470" s="255" t="s">
        <v>301</v>
      </c>
      <c r="AU2470" s="255" t="s">
        <v>120</v>
      </c>
      <c r="AV2470" s="14" t="s">
        <v>120</v>
      </c>
      <c r="AW2470" s="14" t="s">
        <v>32</v>
      </c>
      <c r="AX2470" s="14" t="s">
        <v>77</v>
      </c>
      <c r="AY2470" s="255" t="s">
        <v>292</v>
      </c>
    </row>
    <row r="2471" s="14" customFormat="1">
      <c r="A2471" s="14"/>
      <c r="B2471" s="245"/>
      <c r="C2471" s="246"/>
      <c r="D2471" s="236" t="s">
        <v>301</v>
      </c>
      <c r="E2471" s="247" t="s">
        <v>1</v>
      </c>
      <c r="F2471" s="248" t="s">
        <v>2710</v>
      </c>
      <c r="G2471" s="246"/>
      <c r="H2471" s="249">
        <v>14.425000000000001</v>
      </c>
      <c r="I2471" s="250"/>
      <c r="J2471" s="246"/>
      <c r="K2471" s="246"/>
      <c r="L2471" s="251"/>
      <c r="M2471" s="252"/>
      <c r="N2471" s="253"/>
      <c r="O2471" s="253"/>
      <c r="P2471" s="253"/>
      <c r="Q2471" s="253"/>
      <c r="R2471" s="253"/>
      <c r="S2471" s="253"/>
      <c r="T2471" s="254"/>
      <c r="U2471" s="14"/>
      <c r="V2471" s="14"/>
      <c r="W2471" s="14"/>
      <c r="X2471" s="14"/>
      <c r="Y2471" s="14"/>
      <c r="Z2471" s="14"/>
      <c r="AA2471" s="14"/>
      <c r="AB2471" s="14"/>
      <c r="AC2471" s="14"/>
      <c r="AD2471" s="14"/>
      <c r="AE2471" s="14"/>
      <c r="AT2471" s="255" t="s">
        <v>301</v>
      </c>
      <c r="AU2471" s="255" t="s">
        <v>120</v>
      </c>
      <c r="AV2471" s="14" t="s">
        <v>120</v>
      </c>
      <c r="AW2471" s="14" t="s">
        <v>32</v>
      </c>
      <c r="AX2471" s="14" t="s">
        <v>77</v>
      </c>
      <c r="AY2471" s="255" t="s">
        <v>292</v>
      </c>
    </row>
    <row r="2472" s="14" customFormat="1">
      <c r="A2472" s="14"/>
      <c r="B2472" s="245"/>
      <c r="C2472" s="246"/>
      <c r="D2472" s="236" t="s">
        <v>301</v>
      </c>
      <c r="E2472" s="247" t="s">
        <v>1</v>
      </c>
      <c r="F2472" s="248" t="s">
        <v>2711</v>
      </c>
      <c r="G2472" s="246"/>
      <c r="H2472" s="249">
        <v>14.425000000000001</v>
      </c>
      <c r="I2472" s="250"/>
      <c r="J2472" s="246"/>
      <c r="K2472" s="246"/>
      <c r="L2472" s="251"/>
      <c r="M2472" s="252"/>
      <c r="N2472" s="253"/>
      <c r="O2472" s="253"/>
      <c r="P2472" s="253"/>
      <c r="Q2472" s="253"/>
      <c r="R2472" s="253"/>
      <c r="S2472" s="253"/>
      <c r="T2472" s="254"/>
      <c r="U2472" s="14"/>
      <c r="V2472" s="14"/>
      <c r="W2472" s="14"/>
      <c r="X2472" s="14"/>
      <c r="Y2472" s="14"/>
      <c r="Z2472" s="14"/>
      <c r="AA2472" s="14"/>
      <c r="AB2472" s="14"/>
      <c r="AC2472" s="14"/>
      <c r="AD2472" s="14"/>
      <c r="AE2472" s="14"/>
      <c r="AT2472" s="255" t="s">
        <v>301</v>
      </c>
      <c r="AU2472" s="255" t="s">
        <v>120</v>
      </c>
      <c r="AV2472" s="14" t="s">
        <v>120</v>
      </c>
      <c r="AW2472" s="14" t="s">
        <v>32</v>
      </c>
      <c r="AX2472" s="14" t="s">
        <v>77</v>
      </c>
      <c r="AY2472" s="255" t="s">
        <v>292</v>
      </c>
    </row>
    <row r="2473" s="14" customFormat="1">
      <c r="A2473" s="14"/>
      <c r="B2473" s="245"/>
      <c r="C2473" s="246"/>
      <c r="D2473" s="236" t="s">
        <v>301</v>
      </c>
      <c r="E2473" s="247" t="s">
        <v>1</v>
      </c>
      <c r="F2473" s="248" t="s">
        <v>2712</v>
      </c>
      <c r="G2473" s="246"/>
      <c r="H2473" s="249">
        <v>21.815000000000001</v>
      </c>
      <c r="I2473" s="250"/>
      <c r="J2473" s="246"/>
      <c r="K2473" s="246"/>
      <c r="L2473" s="251"/>
      <c r="M2473" s="252"/>
      <c r="N2473" s="253"/>
      <c r="O2473" s="253"/>
      <c r="P2473" s="253"/>
      <c r="Q2473" s="253"/>
      <c r="R2473" s="253"/>
      <c r="S2473" s="253"/>
      <c r="T2473" s="254"/>
      <c r="U2473" s="14"/>
      <c r="V2473" s="14"/>
      <c r="W2473" s="14"/>
      <c r="X2473" s="14"/>
      <c r="Y2473" s="14"/>
      <c r="Z2473" s="14"/>
      <c r="AA2473" s="14"/>
      <c r="AB2473" s="14"/>
      <c r="AC2473" s="14"/>
      <c r="AD2473" s="14"/>
      <c r="AE2473" s="14"/>
      <c r="AT2473" s="255" t="s">
        <v>301</v>
      </c>
      <c r="AU2473" s="255" t="s">
        <v>120</v>
      </c>
      <c r="AV2473" s="14" t="s">
        <v>120</v>
      </c>
      <c r="AW2473" s="14" t="s">
        <v>32</v>
      </c>
      <c r="AX2473" s="14" t="s">
        <v>77</v>
      </c>
      <c r="AY2473" s="255" t="s">
        <v>292</v>
      </c>
    </row>
    <row r="2474" s="14" customFormat="1">
      <c r="A2474" s="14"/>
      <c r="B2474" s="245"/>
      <c r="C2474" s="246"/>
      <c r="D2474" s="236" t="s">
        <v>301</v>
      </c>
      <c r="E2474" s="247" t="s">
        <v>1</v>
      </c>
      <c r="F2474" s="248" t="s">
        <v>2713</v>
      </c>
      <c r="G2474" s="246"/>
      <c r="H2474" s="249">
        <v>14.414999999999999</v>
      </c>
      <c r="I2474" s="250"/>
      <c r="J2474" s="246"/>
      <c r="K2474" s="246"/>
      <c r="L2474" s="251"/>
      <c r="M2474" s="252"/>
      <c r="N2474" s="253"/>
      <c r="O2474" s="253"/>
      <c r="P2474" s="253"/>
      <c r="Q2474" s="253"/>
      <c r="R2474" s="253"/>
      <c r="S2474" s="253"/>
      <c r="T2474" s="254"/>
      <c r="U2474" s="14"/>
      <c r="V2474" s="14"/>
      <c r="W2474" s="14"/>
      <c r="X2474" s="14"/>
      <c r="Y2474" s="14"/>
      <c r="Z2474" s="14"/>
      <c r="AA2474" s="14"/>
      <c r="AB2474" s="14"/>
      <c r="AC2474" s="14"/>
      <c r="AD2474" s="14"/>
      <c r="AE2474" s="14"/>
      <c r="AT2474" s="255" t="s">
        <v>301</v>
      </c>
      <c r="AU2474" s="255" t="s">
        <v>120</v>
      </c>
      <c r="AV2474" s="14" t="s">
        <v>120</v>
      </c>
      <c r="AW2474" s="14" t="s">
        <v>32</v>
      </c>
      <c r="AX2474" s="14" t="s">
        <v>77</v>
      </c>
      <c r="AY2474" s="255" t="s">
        <v>292</v>
      </c>
    </row>
    <row r="2475" s="14" customFormat="1">
      <c r="A2475" s="14"/>
      <c r="B2475" s="245"/>
      <c r="C2475" s="246"/>
      <c r="D2475" s="236" t="s">
        <v>301</v>
      </c>
      <c r="E2475" s="247" t="s">
        <v>1</v>
      </c>
      <c r="F2475" s="248" t="s">
        <v>2714</v>
      </c>
      <c r="G2475" s="246"/>
      <c r="H2475" s="249">
        <v>14.414999999999999</v>
      </c>
      <c r="I2475" s="250"/>
      <c r="J2475" s="246"/>
      <c r="K2475" s="246"/>
      <c r="L2475" s="251"/>
      <c r="M2475" s="252"/>
      <c r="N2475" s="253"/>
      <c r="O2475" s="253"/>
      <c r="P2475" s="253"/>
      <c r="Q2475" s="253"/>
      <c r="R2475" s="253"/>
      <c r="S2475" s="253"/>
      <c r="T2475" s="254"/>
      <c r="U2475" s="14"/>
      <c r="V2475" s="14"/>
      <c r="W2475" s="14"/>
      <c r="X2475" s="14"/>
      <c r="Y2475" s="14"/>
      <c r="Z2475" s="14"/>
      <c r="AA2475" s="14"/>
      <c r="AB2475" s="14"/>
      <c r="AC2475" s="14"/>
      <c r="AD2475" s="14"/>
      <c r="AE2475" s="14"/>
      <c r="AT2475" s="255" t="s">
        <v>301</v>
      </c>
      <c r="AU2475" s="255" t="s">
        <v>120</v>
      </c>
      <c r="AV2475" s="14" t="s">
        <v>120</v>
      </c>
      <c r="AW2475" s="14" t="s">
        <v>32</v>
      </c>
      <c r="AX2475" s="14" t="s">
        <v>77</v>
      </c>
      <c r="AY2475" s="255" t="s">
        <v>292</v>
      </c>
    </row>
    <row r="2476" s="14" customFormat="1">
      <c r="A2476" s="14"/>
      <c r="B2476" s="245"/>
      <c r="C2476" s="246"/>
      <c r="D2476" s="236" t="s">
        <v>301</v>
      </c>
      <c r="E2476" s="247" t="s">
        <v>1</v>
      </c>
      <c r="F2476" s="248" t="s">
        <v>2715</v>
      </c>
      <c r="G2476" s="246"/>
      <c r="H2476" s="249">
        <v>14.414999999999999</v>
      </c>
      <c r="I2476" s="250"/>
      <c r="J2476" s="246"/>
      <c r="K2476" s="246"/>
      <c r="L2476" s="251"/>
      <c r="M2476" s="252"/>
      <c r="N2476" s="253"/>
      <c r="O2476" s="253"/>
      <c r="P2476" s="253"/>
      <c r="Q2476" s="253"/>
      <c r="R2476" s="253"/>
      <c r="S2476" s="253"/>
      <c r="T2476" s="254"/>
      <c r="U2476" s="14"/>
      <c r="V2476" s="14"/>
      <c r="W2476" s="14"/>
      <c r="X2476" s="14"/>
      <c r="Y2476" s="14"/>
      <c r="Z2476" s="14"/>
      <c r="AA2476" s="14"/>
      <c r="AB2476" s="14"/>
      <c r="AC2476" s="14"/>
      <c r="AD2476" s="14"/>
      <c r="AE2476" s="14"/>
      <c r="AT2476" s="255" t="s">
        <v>301</v>
      </c>
      <c r="AU2476" s="255" t="s">
        <v>120</v>
      </c>
      <c r="AV2476" s="14" t="s">
        <v>120</v>
      </c>
      <c r="AW2476" s="14" t="s">
        <v>32</v>
      </c>
      <c r="AX2476" s="14" t="s">
        <v>77</v>
      </c>
      <c r="AY2476" s="255" t="s">
        <v>292</v>
      </c>
    </row>
    <row r="2477" s="14" customFormat="1">
      <c r="A2477" s="14"/>
      <c r="B2477" s="245"/>
      <c r="C2477" s="246"/>
      <c r="D2477" s="236" t="s">
        <v>301</v>
      </c>
      <c r="E2477" s="247" t="s">
        <v>1</v>
      </c>
      <c r="F2477" s="248" t="s">
        <v>2716</v>
      </c>
      <c r="G2477" s="246"/>
      <c r="H2477" s="249">
        <v>14.414999999999999</v>
      </c>
      <c r="I2477" s="250"/>
      <c r="J2477" s="246"/>
      <c r="K2477" s="246"/>
      <c r="L2477" s="251"/>
      <c r="M2477" s="252"/>
      <c r="N2477" s="253"/>
      <c r="O2477" s="253"/>
      <c r="P2477" s="253"/>
      <c r="Q2477" s="253"/>
      <c r="R2477" s="253"/>
      <c r="S2477" s="253"/>
      <c r="T2477" s="254"/>
      <c r="U2477" s="14"/>
      <c r="V2477" s="14"/>
      <c r="W2477" s="14"/>
      <c r="X2477" s="14"/>
      <c r="Y2477" s="14"/>
      <c r="Z2477" s="14"/>
      <c r="AA2477" s="14"/>
      <c r="AB2477" s="14"/>
      <c r="AC2477" s="14"/>
      <c r="AD2477" s="14"/>
      <c r="AE2477" s="14"/>
      <c r="AT2477" s="255" t="s">
        <v>301</v>
      </c>
      <c r="AU2477" s="255" t="s">
        <v>120</v>
      </c>
      <c r="AV2477" s="14" t="s">
        <v>120</v>
      </c>
      <c r="AW2477" s="14" t="s">
        <v>32</v>
      </c>
      <c r="AX2477" s="14" t="s">
        <v>77</v>
      </c>
      <c r="AY2477" s="255" t="s">
        <v>292</v>
      </c>
    </row>
    <row r="2478" s="14" customFormat="1">
      <c r="A2478" s="14"/>
      <c r="B2478" s="245"/>
      <c r="C2478" s="246"/>
      <c r="D2478" s="236" t="s">
        <v>301</v>
      </c>
      <c r="E2478" s="247" t="s">
        <v>1</v>
      </c>
      <c r="F2478" s="248" t="s">
        <v>2717</v>
      </c>
      <c r="G2478" s="246"/>
      <c r="H2478" s="249">
        <v>14.414999999999999</v>
      </c>
      <c r="I2478" s="250"/>
      <c r="J2478" s="246"/>
      <c r="K2478" s="246"/>
      <c r="L2478" s="251"/>
      <c r="M2478" s="252"/>
      <c r="N2478" s="253"/>
      <c r="O2478" s="253"/>
      <c r="P2478" s="253"/>
      <c r="Q2478" s="253"/>
      <c r="R2478" s="253"/>
      <c r="S2478" s="253"/>
      <c r="T2478" s="254"/>
      <c r="U2478" s="14"/>
      <c r="V2478" s="14"/>
      <c r="W2478" s="14"/>
      <c r="X2478" s="14"/>
      <c r="Y2478" s="14"/>
      <c r="Z2478" s="14"/>
      <c r="AA2478" s="14"/>
      <c r="AB2478" s="14"/>
      <c r="AC2478" s="14"/>
      <c r="AD2478" s="14"/>
      <c r="AE2478" s="14"/>
      <c r="AT2478" s="255" t="s">
        <v>301</v>
      </c>
      <c r="AU2478" s="255" t="s">
        <v>120</v>
      </c>
      <c r="AV2478" s="14" t="s">
        <v>120</v>
      </c>
      <c r="AW2478" s="14" t="s">
        <v>32</v>
      </c>
      <c r="AX2478" s="14" t="s">
        <v>77</v>
      </c>
      <c r="AY2478" s="255" t="s">
        <v>292</v>
      </c>
    </row>
    <row r="2479" s="14" customFormat="1">
      <c r="A2479" s="14"/>
      <c r="B2479" s="245"/>
      <c r="C2479" s="246"/>
      <c r="D2479" s="236" t="s">
        <v>301</v>
      </c>
      <c r="E2479" s="247" t="s">
        <v>1</v>
      </c>
      <c r="F2479" s="248" t="s">
        <v>2718</v>
      </c>
      <c r="G2479" s="246"/>
      <c r="H2479" s="249">
        <v>13.414999999999999</v>
      </c>
      <c r="I2479" s="250"/>
      <c r="J2479" s="246"/>
      <c r="K2479" s="246"/>
      <c r="L2479" s="251"/>
      <c r="M2479" s="252"/>
      <c r="N2479" s="253"/>
      <c r="O2479" s="253"/>
      <c r="P2479" s="253"/>
      <c r="Q2479" s="253"/>
      <c r="R2479" s="253"/>
      <c r="S2479" s="253"/>
      <c r="T2479" s="254"/>
      <c r="U2479" s="14"/>
      <c r="V2479" s="14"/>
      <c r="W2479" s="14"/>
      <c r="X2479" s="14"/>
      <c r="Y2479" s="14"/>
      <c r="Z2479" s="14"/>
      <c r="AA2479" s="14"/>
      <c r="AB2479" s="14"/>
      <c r="AC2479" s="14"/>
      <c r="AD2479" s="14"/>
      <c r="AE2479" s="14"/>
      <c r="AT2479" s="255" t="s">
        <v>301</v>
      </c>
      <c r="AU2479" s="255" t="s">
        <v>120</v>
      </c>
      <c r="AV2479" s="14" t="s">
        <v>120</v>
      </c>
      <c r="AW2479" s="14" t="s">
        <v>32</v>
      </c>
      <c r="AX2479" s="14" t="s">
        <v>77</v>
      </c>
      <c r="AY2479" s="255" t="s">
        <v>292</v>
      </c>
    </row>
    <row r="2480" s="14" customFormat="1">
      <c r="A2480" s="14"/>
      <c r="B2480" s="245"/>
      <c r="C2480" s="246"/>
      <c r="D2480" s="236" t="s">
        <v>301</v>
      </c>
      <c r="E2480" s="247" t="s">
        <v>1</v>
      </c>
      <c r="F2480" s="248" t="s">
        <v>2689</v>
      </c>
      <c r="G2480" s="246"/>
      <c r="H2480" s="249">
        <v>4.6200000000000001</v>
      </c>
      <c r="I2480" s="250"/>
      <c r="J2480" s="246"/>
      <c r="K2480" s="246"/>
      <c r="L2480" s="251"/>
      <c r="M2480" s="252"/>
      <c r="N2480" s="253"/>
      <c r="O2480" s="253"/>
      <c r="P2480" s="253"/>
      <c r="Q2480" s="253"/>
      <c r="R2480" s="253"/>
      <c r="S2480" s="253"/>
      <c r="T2480" s="254"/>
      <c r="U2480" s="14"/>
      <c r="V2480" s="14"/>
      <c r="W2480" s="14"/>
      <c r="X2480" s="14"/>
      <c r="Y2480" s="14"/>
      <c r="Z2480" s="14"/>
      <c r="AA2480" s="14"/>
      <c r="AB2480" s="14"/>
      <c r="AC2480" s="14"/>
      <c r="AD2480" s="14"/>
      <c r="AE2480" s="14"/>
      <c r="AT2480" s="255" t="s">
        <v>301</v>
      </c>
      <c r="AU2480" s="255" t="s">
        <v>120</v>
      </c>
      <c r="AV2480" s="14" t="s">
        <v>120</v>
      </c>
      <c r="AW2480" s="14" t="s">
        <v>32</v>
      </c>
      <c r="AX2480" s="14" t="s">
        <v>77</v>
      </c>
      <c r="AY2480" s="255" t="s">
        <v>292</v>
      </c>
    </row>
    <row r="2481" s="14" customFormat="1">
      <c r="A2481" s="14"/>
      <c r="B2481" s="245"/>
      <c r="C2481" s="246"/>
      <c r="D2481" s="236" t="s">
        <v>301</v>
      </c>
      <c r="E2481" s="247" t="s">
        <v>1</v>
      </c>
      <c r="F2481" s="248" t="s">
        <v>2719</v>
      </c>
      <c r="G2481" s="246"/>
      <c r="H2481" s="249">
        <v>9.048</v>
      </c>
      <c r="I2481" s="250"/>
      <c r="J2481" s="246"/>
      <c r="K2481" s="246"/>
      <c r="L2481" s="251"/>
      <c r="M2481" s="252"/>
      <c r="N2481" s="253"/>
      <c r="O2481" s="253"/>
      <c r="P2481" s="253"/>
      <c r="Q2481" s="253"/>
      <c r="R2481" s="253"/>
      <c r="S2481" s="253"/>
      <c r="T2481" s="254"/>
      <c r="U2481" s="14"/>
      <c r="V2481" s="14"/>
      <c r="W2481" s="14"/>
      <c r="X2481" s="14"/>
      <c r="Y2481" s="14"/>
      <c r="Z2481" s="14"/>
      <c r="AA2481" s="14"/>
      <c r="AB2481" s="14"/>
      <c r="AC2481" s="14"/>
      <c r="AD2481" s="14"/>
      <c r="AE2481" s="14"/>
      <c r="AT2481" s="255" t="s">
        <v>301</v>
      </c>
      <c r="AU2481" s="255" t="s">
        <v>120</v>
      </c>
      <c r="AV2481" s="14" t="s">
        <v>120</v>
      </c>
      <c r="AW2481" s="14" t="s">
        <v>32</v>
      </c>
      <c r="AX2481" s="14" t="s">
        <v>77</v>
      </c>
      <c r="AY2481" s="255" t="s">
        <v>292</v>
      </c>
    </row>
    <row r="2482" s="13" customFormat="1">
      <c r="A2482" s="13"/>
      <c r="B2482" s="234"/>
      <c r="C2482" s="235"/>
      <c r="D2482" s="236" t="s">
        <v>301</v>
      </c>
      <c r="E2482" s="237" t="s">
        <v>1</v>
      </c>
      <c r="F2482" s="238" t="s">
        <v>547</v>
      </c>
      <c r="G2482" s="235"/>
      <c r="H2482" s="237" t="s">
        <v>1</v>
      </c>
      <c r="I2482" s="239"/>
      <c r="J2482" s="235"/>
      <c r="K2482" s="235"/>
      <c r="L2482" s="240"/>
      <c r="M2482" s="241"/>
      <c r="N2482" s="242"/>
      <c r="O2482" s="242"/>
      <c r="P2482" s="242"/>
      <c r="Q2482" s="242"/>
      <c r="R2482" s="242"/>
      <c r="S2482" s="242"/>
      <c r="T2482" s="243"/>
      <c r="U2482" s="13"/>
      <c r="V2482" s="13"/>
      <c r="W2482" s="13"/>
      <c r="X2482" s="13"/>
      <c r="Y2482" s="13"/>
      <c r="Z2482" s="13"/>
      <c r="AA2482" s="13"/>
      <c r="AB2482" s="13"/>
      <c r="AC2482" s="13"/>
      <c r="AD2482" s="13"/>
      <c r="AE2482" s="13"/>
      <c r="AT2482" s="244" t="s">
        <v>301</v>
      </c>
      <c r="AU2482" s="244" t="s">
        <v>120</v>
      </c>
      <c r="AV2482" s="13" t="s">
        <v>85</v>
      </c>
      <c r="AW2482" s="13" t="s">
        <v>32</v>
      </c>
      <c r="AX2482" s="13" t="s">
        <v>77</v>
      </c>
      <c r="AY2482" s="244" t="s">
        <v>292</v>
      </c>
    </row>
    <row r="2483" s="14" customFormat="1">
      <c r="A2483" s="14"/>
      <c r="B2483" s="245"/>
      <c r="C2483" s="246"/>
      <c r="D2483" s="236" t="s">
        <v>301</v>
      </c>
      <c r="E2483" s="247" t="s">
        <v>1</v>
      </c>
      <c r="F2483" s="248" t="s">
        <v>2720</v>
      </c>
      <c r="G2483" s="246"/>
      <c r="H2483" s="249">
        <v>80.159999999999997</v>
      </c>
      <c r="I2483" s="250"/>
      <c r="J2483" s="246"/>
      <c r="K2483" s="246"/>
      <c r="L2483" s="251"/>
      <c r="M2483" s="252"/>
      <c r="N2483" s="253"/>
      <c r="O2483" s="253"/>
      <c r="P2483" s="253"/>
      <c r="Q2483" s="253"/>
      <c r="R2483" s="253"/>
      <c r="S2483" s="253"/>
      <c r="T2483" s="254"/>
      <c r="U2483" s="14"/>
      <c r="V2483" s="14"/>
      <c r="W2483" s="14"/>
      <c r="X2483" s="14"/>
      <c r="Y2483" s="14"/>
      <c r="Z2483" s="14"/>
      <c r="AA2483" s="14"/>
      <c r="AB2483" s="14"/>
      <c r="AC2483" s="14"/>
      <c r="AD2483" s="14"/>
      <c r="AE2483" s="14"/>
      <c r="AT2483" s="255" t="s">
        <v>301</v>
      </c>
      <c r="AU2483" s="255" t="s">
        <v>120</v>
      </c>
      <c r="AV2483" s="14" t="s">
        <v>120</v>
      </c>
      <c r="AW2483" s="14" t="s">
        <v>32</v>
      </c>
      <c r="AX2483" s="14" t="s">
        <v>77</v>
      </c>
      <c r="AY2483" s="255" t="s">
        <v>292</v>
      </c>
    </row>
    <row r="2484" s="14" customFormat="1">
      <c r="A2484" s="14"/>
      <c r="B2484" s="245"/>
      <c r="C2484" s="246"/>
      <c r="D2484" s="236" t="s">
        <v>301</v>
      </c>
      <c r="E2484" s="247" t="s">
        <v>1</v>
      </c>
      <c r="F2484" s="248" t="s">
        <v>2692</v>
      </c>
      <c r="G2484" s="246"/>
      <c r="H2484" s="249">
        <v>5.7750000000000004</v>
      </c>
      <c r="I2484" s="250"/>
      <c r="J2484" s="246"/>
      <c r="K2484" s="246"/>
      <c r="L2484" s="251"/>
      <c r="M2484" s="252"/>
      <c r="N2484" s="253"/>
      <c r="O2484" s="253"/>
      <c r="P2484" s="253"/>
      <c r="Q2484" s="253"/>
      <c r="R2484" s="253"/>
      <c r="S2484" s="253"/>
      <c r="T2484" s="254"/>
      <c r="U2484" s="14"/>
      <c r="V2484" s="14"/>
      <c r="W2484" s="14"/>
      <c r="X2484" s="14"/>
      <c r="Y2484" s="14"/>
      <c r="Z2484" s="14"/>
      <c r="AA2484" s="14"/>
      <c r="AB2484" s="14"/>
      <c r="AC2484" s="14"/>
      <c r="AD2484" s="14"/>
      <c r="AE2484" s="14"/>
      <c r="AT2484" s="255" t="s">
        <v>301</v>
      </c>
      <c r="AU2484" s="255" t="s">
        <v>120</v>
      </c>
      <c r="AV2484" s="14" t="s">
        <v>120</v>
      </c>
      <c r="AW2484" s="14" t="s">
        <v>32</v>
      </c>
      <c r="AX2484" s="14" t="s">
        <v>77</v>
      </c>
      <c r="AY2484" s="255" t="s">
        <v>292</v>
      </c>
    </row>
    <row r="2485" s="14" customFormat="1">
      <c r="A2485" s="14"/>
      <c r="B2485" s="245"/>
      <c r="C2485" s="246"/>
      <c r="D2485" s="236" t="s">
        <v>301</v>
      </c>
      <c r="E2485" s="247" t="s">
        <v>1</v>
      </c>
      <c r="F2485" s="248" t="s">
        <v>2721</v>
      </c>
      <c r="G2485" s="246"/>
      <c r="H2485" s="249">
        <v>16.600000000000001</v>
      </c>
      <c r="I2485" s="250"/>
      <c r="J2485" s="246"/>
      <c r="K2485" s="246"/>
      <c r="L2485" s="251"/>
      <c r="M2485" s="252"/>
      <c r="N2485" s="253"/>
      <c r="O2485" s="253"/>
      <c r="P2485" s="253"/>
      <c r="Q2485" s="253"/>
      <c r="R2485" s="253"/>
      <c r="S2485" s="253"/>
      <c r="T2485" s="254"/>
      <c r="U2485" s="14"/>
      <c r="V2485" s="14"/>
      <c r="W2485" s="14"/>
      <c r="X2485" s="14"/>
      <c r="Y2485" s="14"/>
      <c r="Z2485" s="14"/>
      <c r="AA2485" s="14"/>
      <c r="AB2485" s="14"/>
      <c r="AC2485" s="14"/>
      <c r="AD2485" s="14"/>
      <c r="AE2485" s="14"/>
      <c r="AT2485" s="255" t="s">
        <v>301</v>
      </c>
      <c r="AU2485" s="255" t="s">
        <v>120</v>
      </c>
      <c r="AV2485" s="14" t="s">
        <v>120</v>
      </c>
      <c r="AW2485" s="14" t="s">
        <v>32</v>
      </c>
      <c r="AX2485" s="14" t="s">
        <v>77</v>
      </c>
      <c r="AY2485" s="255" t="s">
        <v>292</v>
      </c>
    </row>
    <row r="2486" s="14" customFormat="1">
      <c r="A2486" s="14"/>
      <c r="B2486" s="245"/>
      <c r="C2486" s="246"/>
      <c r="D2486" s="236" t="s">
        <v>301</v>
      </c>
      <c r="E2486" s="247" t="s">
        <v>1</v>
      </c>
      <c r="F2486" s="248" t="s">
        <v>2722</v>
      </c>
      <c r="G2486" s="246"/>
      <c r="H2486" s="249">
        <v>15.800000000000001</v>
      </c>
      <c r="I2486" s="250"/>
      <c r="J2486" s="246"/>
      <c r="K2486" s="246"/>
      <c r="L2486" s="251"/>
      <c r="M2486" s="252"/>
      <c r="N2486" s="253"/>
      <c r="O2486" s="253"/>
      <c r="P2486" s="253"/>
      <c r="Q2486" s="253"/>
      <c r="R2486" s="253"/>
      <c r="S2486" s="253"/>
      <c r="T2486" s="254"/>
      <c r="U2486" s="14"/>
      <c r="V2486" s="14"/>
      <c r="W2486" s="14"/>
      <c r="X2486" s="14"/>
      <c r="Y2486" s="14"/>
      <c r="Z2486" s="14"/>
      <c r="AA2486" s="14"/>
      <c r="AB2486" s="14"/>
      <c r="AC2486" s="14"/>
      <c r="AD2486" s="14"/>
      <c r="AE2486" s="14"/>
      <c r="AT2486" s="255" t="s">
        <v>301</v>
      </c>
      <c r="AU2486" s="255" t="s">
        <v>120</v>
      </c>
      <c r="AV2486" s="14" t="s">
        <v>120</v>
      </c>
      <c r="AW2486" s="14" t="s">
        <v>32</v>
      </c>
      <c r="AX2486" s="14" t="s">
        <v>77</v>
      </c>
      <c r="AY2486" s="255" t="s">
        <v>292</v>
      </c>
    </row>
    <row r="2487" s="14" customFormat="1">
      <c r="A2487" s="14"/>
      <c r="B2487" s="245"/>
      <c r="C2487" s="246"/>
      <c r="D2487" s="236" t="s">
        <v>301</v>
      </c>
      <c r="E2487" s="247" t="s">
        <v>1</v>
      </c>
      <c r="F2487" s="248" t="s">
        <v>2723</v>
      </c>
      <c r="G2487" s="246"/>
      <c r="H2487" s="249">
        <v>14.425000000000001</v>
      </c>
      <c r="I2487" s="250"/>
      <c r="J2487" s="246"/>
      <c r="K2487" s="246"/>
      <c r="L2487" s="251"/>
      <c r="M2487" s="252"/>
      <c r="N2487" s="253"/>
      <c r="O2487" s="253"/>
      <c r="P2487" s="253"/>
      <c r="Q2487" s="253"/>
      <c r="R2487" s="253"/>
      <c r="S2487" s="253"/>
      <c r="T2487" s="254"/>
      <c r="U2487" s="14"/>
      <c r="V2487" s="14"/>
      <c r="W2487" s="14"/>
      <c r="X2487" s="14"/>
      <c r="Y2487" s="14"/>
      <c r="Z2487" s="14"/>
      <c r="AA2487" s="14"/>
      <c r="AB2487" s="14"/>
      <c r="AC2487" s="14"/>
      <c r="AD2487" s="14"/>
      <c r="AE2487" s="14"/>
      <c r="AT2487" s="255" t="s">
        <v>301</v>
      </c>
      <c r="AU2487" s="255" t="s">
        <v>120</v>
      </c>
      <c r="AV2487" s="14" t="s">
        <v>120</v>
      </c>
      <c r="AW2487" s="14" t="s">
        <v>32</v>
      </c>
      <c r="AX2487" s="14" t="s">
        <v>77</v>
      </c>
      <c r="AY2487" s="255" t="s">
        <v>292</v>
      </c>
    </row>
    <row r="2488" s="14" customFormat="1">
      <c r="A2488" s="14"/>
      <c r="B2488" s="245"/>
      <c r="C2488" s="246"/>
      <c r="D2488" s="236" t="s">
        <v>301</v>
      </c>
      <c r="E2488" s="247" t="s">
        <v>1</v>
      </c>
      <c r="F2488" s="248" t="s">
        <v>2724</v>
      </c>
      <c r="G2488" s="246"/>
      <c r="H2488" s="249">
        <v>14.425000000000001</v>
      </c>
      <c r="I2488" s="250"/>
      <c r="J2488" s="246"/>
      <c r="K2488" s="246"/>
      <c r="L2488" s="251"/>
      <c r="M2488" s="252"/>
      <c r="N2488" s="253"/>
      <c r="O2488" s="253"/>
      <c r="P2488" s="253"/>
      <c r="Q2488" s="253"/>
      <c r="R2488" s="253"/>
      <c r="S2488" s="253"/>
      <c r="T2488" s="254"/>
      <c r="U2488" s="14"/>
      <c r="V2488" s="14"/>
      <c r="W2488" s="14"/>
      <c r="X2488" s="14"/>
      <c r="Y2488" s="14"/>
      <c r="Z2488" s="14"/>
      <c r="AA2488" s="14"/>
      <c r="AB2488" s="14"/>
      <c r="AC2488" s="14"/>
      <c r="AD2488" s="14"/>
      <c r="AE2488" s="14"/>
      <c r="AT2488" s="255" t="s">
        <v>301</v>
      </c>
      <c r="AU2488" s="255" t="s">
        <v>120</v>
      </c>
      <c r="AV2488" s="14" t="s">
        <v>120</v>
      </c>
      <c r="AW2488" s="14" t="s">
        <v>32</v>
      </c>
      <c r="AX2488" s="14" t="s">
        <v>77</v>
      </c>
      <c r="AY2488" s="255" t="s">
        <v>292</v>
      </c>
    </row>
    <row r="2489" s="14" customFormat="1">
      <c r="A2489" s="14"/>
      <c r="B2489" s="245"/>
      <c r="C2489" s="246"/>
      <c r="D2489" s="236" t="s">
        <v>301</v>
      </c>
      <c r="E2489" s="247" t="s">
        <v>1</v>
      </c>
      <c r="F2489" s="248" t="s">
        <v>2725</v>
      </c>
      <c r="G2489" s="246"/>
      <c r="H2489" s="249">
        <v>-54.185000000000002</v>
      </c>
      <c r="I2489" s="250"/>
      <c r="J2489" s="246"/>
      <c r="K2489" s="246"/>
      <c r="L2489" s="251"/>
      <c r="M2489" s="252"/>
      <c r="N2489" s="253"/>
      <c r="O2489" s="253"/>
      <c r="P2489" s="253"/>
      <c r="Q2489" s="253"/>
      <c r="R2489" s="253"/>
      <c r="S2489" s="253"/>
      <c r="T2489" s="254"/>
      <c r="U2489" s="14"/>
      <c r="V2489" s="14"/>
      <c r="W2489" s="14"/>
      <c r="X2489" s="14"/>
      <c r="Y2489" s="14"/>
      <c r="Z2489" s="14"/>
      <c r="AA2489" s="14"/>
      <c r="AB2489" s="14"/>
      <c r="AC2489" s="14"/>
      <c r="AD2489" s="14"/>
      <c r="AE2489" s="14"/>
      <c r="AT2489" s="255" t="s">
        <v>301</v>
      </c>
      <c r="AU2489" s="255" t="s">
        <v>120</v>
      </c>
      <c r="AV2489" s="14" t="s">
        <v>120</v>
      </c>
      <c r="AW2489" s="14" t="s">
        <v>32</v>
      </c>
      <c r="AX2489" s="14" t="s">
        <v>77</v>
      </c>
      <c r="AY2489" s="255" t="s">
        <v>292</v>
      </c>
    </row>
    <row r="2490" s="14" customFormat="1">
      <c r="A2490" s="14"/>
      <c r="B2490" s="245"/>
      <c r="C2490" s="246"/>
      <c r="D2490" s="236" t="s">
        <v>301</v>
      </c>
      <c r="E2490" s="247" t="s">
        <v>1</v>
      </c>
      <c r="F2490" s="248" t="s">
        <v>2726</v>
      </c>
      <c r="G2490" s="246"/>
      <c r="H2490" s="249">
        <v>14.414999999999999</v>
      </c>
      <c r="I2490" s="250"/>
      <c r="J2490" s="246"/>
      <c r="K2490" s="246"/>
      <c r="L2490" s="251"/>
      <c r="M2490" s="252"/>
      <c r="N2490" s="253"/>
      <c r="O2490" s="253"/>
      <c r="P2490" s="253"/>
      <c r="Q2490" s="253"/>
      <c r="R2490" s="253"/>
      <c r="S2490" s="253"/>
      <c r="T2490" s="254"/>
      <c r="U2490" s="14"/>
      <c r="V2490" s="14"/>
      <c r="W2490" s="14"/>
      <c r="X2490" s="14"/>
      <c r="Y2490" s="14"/>
      <c r="Z2490" s="14"/>
      <c r="AA2490" s="14"/>
      <c r="AB2490" s="14"/>
      <c r="AC2490" s="14"/>
      <c r="AD2490" s="14"/>
      <c r="AE2490" s="14"/>
      <c r="AT2490" s="255" t="s">
        <v>301</v>
      </c>
      <c r="AU2490" s="255" t="s">
        <v>120</v>
      </c>
      <c r="AV2490" s="14" t="s">
        <v>120</v>
      </c>
      <c r="AW2490" s="14" t="s">
        <v>32</v>
      </c>
      <c r="AX2490" s="14" t="s">
        <v>77</v>
      </c>
      <c r="AY2490" s="255" t="s">
        <v>292</v>
      </c>
    </row>
    <row r="2491" s="14" customFormat="1">
      <c r="A2491" s="14"/>
      <c r="B2491" s="245"/>
      <c r="C2491" s="246"/>
      <c r="D2491" s="236" t="s">
        <v>301</v>
      </c>
      <c r="E2491" s="247" t="s">
        <v>1</v>
      </c>
      <c r="F2491" s="248" t="s">
        <v>2727</v>
      </c>
      <c r="G2491" s="246"/>
      <c r="H2491" s="249">
        <v>14.414999999999999</v>
      </c>
      <c r="I2491" s="250"/>
      <c r="J2491" s="246"/>
      <c r="K2491" s="246"/>
      <c r="L2491" s="251"/>
      <c r="M2491" s="252"/>
      <c r="N2491" s="253"/>
      <c r="O2491" s="253"/>
      <c r="P2491" s="253"/>
      <c r="Q2491" s="253"/>
      <c r="R2491" s="253"/>
      <c r="S2491" s="253"/>
      <c r="T2491" s="254"/>
      <c r="U2491" s="14"/>
      <c r="V2491" s="14"/>
      <c r="W2491" s="14"/>
      <c r="X2491" s="14"/>
      <c r="Y2491" s="14"/>
      <c r="Z2491" s="14"/>
      <c r="AA2491" s="14"/>
      <c r="AB2491" s="14"/>
      <c r="AC2491" s="14"/>
      <c r="AD2491" s="14"/>
      <c r="AE2491" s="14"/>
      <c r="AT2491" s="255" t="s">
        <v>301</v>
      </c>
      <c r="AU2491" s="255" t="s">
        <v>120</v>
      </c>
      <c r="AV2491" s="14" t="s">
        <v>120</v>
      </c>
      <c r="AW2491" s="14" t="s">
        <v>32</v>
      </c>
      <c r="AX2491" s="14" t="s">
        <v>77</v>
      </c>
      <c r="AY2491" s="255" t="s">
        <v>292</v>
      </c>
    </row>
    <row r="2492" s="14" customFormat="1">
      <c r="A2492" s="14"/>
      <c r="B2492" s="245"/>
      <c r="C2492" s="246"/>
      <c r="D2492" s="236" t="s">
        <v>301</v>
      </c>
      <c r="E2492" s="247" t="s">
        <v>1</v>
      </c>
      <c r="F2492" s="248" t="s">
        <v>2728</v>
      </c>
      <c r="G2492" s="246"/>
      <c r="H2492" s="249">
        <v>14.395</v>
      </c>
      <c r="I2492" s="250"/>
      <c r="J2492" s="246"/>
      <c r="K2492" s="246"/>
      <c r="L2492" s="251"/>
      <c r="M2492" s="252"/>
      <c r="N2492" s="253"/>
      <c r="O2492" s="253"/>
      <c r="P2492" s="253"/>
      <c r="Q2492" s="253"/>
      <c r="R2492" s="253"/>
      <c r="S2492" s="253"/>
      <c r="T2492" s="254"/>
      <c r="U2492" s="14"/>
      <c r="V2492" s="14"/>
      <c r="W2492" s="14"/>
      <c r="X2492" s="14"/>
      <c r="Y2492" s="14"/>
      <c r="Z2492" s="14"/>
      <c r="AA2492" s="14"/>
      <c r="AB2492" s="14"/>
      <c r="AC2492" s="14"/>
      <c r="AD2492" s="14"/>
      <c r="AE2492" s="14"/>
      <c r="AT2492" s="255" t="s">
        <v>301</v>
      </c>
      <c r="AU2492" s="255" t="s">
        <v>120</v>
      </c>
      <c r="AV2492" s="14" t="s">
        <v>120</v>
      </c>
      <c r="AW2492" s="14" t="s">
        <v>32</v>
      </c>
      <c r="AX2492" s="14" t="s">
        <v>77</v>
      </c>
      <c r="AY2492" s="255" t="s">
        <v>292</v>
      </c>
    </row>
    <row r="2493" s="14" customFormat="1">
      <c r="A2493" s="14"/>
      <c r="B2493" s="245"/>
      <c r="C2493" s="246"/>
      <c r="D2493" s="236" t="s">
        <v>301</v>
      </c>
      <c r="E2493" s="247" t="s">
        <v>1</v>
      </c>
      <c r="F2493" s="248" t="s">
        <v>2729</v>
      </c>
      <c r="G2493" s="246"/>
      <c r="H2493" s="249">
        <v>14.395</v>
      </c>
      <c r="I2493" s="250"/>
      <c r="J2493" s="246"/>
      <c r="K2493" s="246"/>
      <c r="L2493" s="251"/>
      <c r="M2493" s="252"/>
      <c r="N2493" s="253"/>
      <c r="O2493" s="253"/>
      <c r="P2493" s="253"/>
      <c r="Q2493" s="253"/>
      <c r="R2493" s="253"/>
      <c r="S2493" s="253"/>
      <c r="T2493" s="254"/>
      <c r="U2493" s="14"/>
      <c r="V2493" s="14"/>
      <c r="W2493" s="14"/>
      <c r="X2493" s="14"/>
      <c r="Y2493" s="14"/>
      <c r="Z2493" s="14"/>
      <c r="AA2493" s="14"/>
      <c r="AB2493" s="14"/>
      <c r="AC2493" s="14"/>
      <c r="AD2493" s="14"/>
      <c r="AE2493" s="14"/>
      <c r="AT2493" s="255" t="s">
        <v>301</v>
      </c>
      <c r="AU2493" s="255" t="s">
        <v>120</v>
      </c>
      <c r="AV2493" s="14" t="s">
        <v>120</v>
      </c>
      <c r="AW2493" s="14" t="s">
        <v>32</v>
      </c>
      <c r="AX2493" s="14" t="s">
        <v>77</v>
      </c>
      <c r="AY2493" s="255" t="s">
        <v>292</v>
      </c>
    </row>
    <row r="2494" s="14" customFormat="1">
      <c r="A2494" s="14"/>
      <c r="B2494" s="245"/>
      <c r="C2494" s="246"/>
      <c r="D2494" s="236" t="s">
        <v>301</v>
      </c>
      <c r="E2494" s="247" t="s">
        <v>1</v>
      </c>
      <c r="F2494" s="248" t="s">
        <v>2730</v>
      </c>
      <c r="G2494" s="246"/>
      <c r="H2494" s="249">
        <v>14.414999999999999</v>
      </c>
      <c r="I2494" s="250"/>
      <c r="J2494" s="246"/>
      <c r="K2494" s="246"/>
      <c r="L2494" s="251"/>
      <c r="M2494" s="252"/>
      <c r="N2494" s="253"/>
      <c r="O2494" s="253"/>
      <c r="P2494" s="253"/>
      <c r="Q2494" s="253"/>
      <c r="R2494" s="253"/>
      <c r="S2494" s="253"/>
      <c r="T2494" s="254"/>
      <c r="U2494" s="14"/>
      <c r="V2494" s="14"/>
      <c r="W2494" s="14"/>
      <c r="X2494" s="14"/>
      <c r="Y2494" s="14"/>
      <c r="Z2494" s="14"/>
      <c r="AA2494" s="14"/>
      <c r="AB2494" s="14"/>
      <c r="AC2494" s="14"/>
      <c r="AD2494" s="14"/>
      <c r="AE2494" s="14"/>
      <c r="AT2494" s="255" t="s">
        <v>301</v>
      </c>
      <c r="AU2494" s="255" t="s">
        <v>120</v>
      </c>
      <c r="AV2494" s="14" t="s">
        <v>120</v>
      </c>
      <c r="AW2494" s="14" t="s">
        <v>32</v>
      </c>
      <c r="AX2494" s="14" t="s">
        <v>77</v>
      </c>
      <c r="AY2494" s="255" t="s">
        <v>292</v>
      </c>
    </row>
    <row r="2495" s="14" customFormat="1">
      <c r="A2495" s="14"/>
      <c r="B2495" s="245"/>
      <c r="C2495" s="246"/>
      <c r="D2495" s="236" t="s">
        <v>301</v>
      </c>
      <c r="E2495" s="247" t="s">
        <v>1</v>
      </c>
      <c r="F2495" s="248" t="s">
        <v>2731</v>
      </c>
      <c r="G2495" s="246"/>
      <c r="H2495" s="249">
        <v>14.414999999999999</v>
      </c>
      <c r="I2495" s="250"/>
      <c r="J2495" s="246"/>
      <c r="K2495" s="246"/>
      <c r="L2495" s="251"/>
      <c r="M2495" s="252"/>
      <c r="N2495" s="253"/>
      <c r="O2495" s="253"/>
      <c r="P2495" s="253"/>
      <c r="Q2495" s="253"/>
      <c r="R2495" s="253"/>
      <c r="S2495" s="253"/>
      <c r="T2495" s="254"/>
      <c r="U2495" s="14"/>
      <c r="V2495" s="14"/>
      <c r="W2495" s="14"/>
      <c r="X2495" s="14"/>
      <c r="Y2495" s="14"/>
      <c r="Z2495" s="14"/>
      <c r="AA2495" s="14"/>
      <c r="AB2495" s="14"/>
      <c r="AC2495" s="14"/>
      <c r="AD2495" s="14"/>
      <c r="AE2495" s="14"/>
      <c r="AT2495" s="255" t="s">
        <v>301</v>
      </c>
      <c r="AU2495" s="255" t="s">
        <v>120</v>
      </c>
      <c r="AV2495" s="14" t="s">
        <v>120</v>
      </c>
      <c r="AW2495" s="14" t="s">
        <v>32</v>
      </c>
      <c r="AX2495" s="14" t="s">
        <v>77</v>
      </c>
      <c r="AY2495" s="255" t="s">
        <v>292</v>
      </c>
    </row>
    <row r="2496" s="14" customFormat="1">
      <c r="A2496" s="14"/>
      <c r="B2496" s="245"/>
      <c r="C2496" s="246"/>
      <c r="D2496" s="236" t="s">
        <v>301</v>
      </c>
      <c r="E2496" s="247" t="s">
        <v>1</v>
      </c>
      <c r="F2496" s="248" t="s">
        <v>2732</v>
      </c>
      <c r="G2496" s="246"/>
      <c r="H2496" s="249">
        <v>4.6200000000000001</v>
      </c>
      <c r="I2496" s="250"/>
      <c r="J2496" s="246"/>
      <c r="K2496" s="246"/>
      <c r="L2496" s="251"/>
      <c r="M2496" s="252"/>
      <c r="N2496" s="253"/>
      <c r="O2496" s="253"/>
      <c r="P2496" s="253"/>
      <c r="Q2496" s="253"/>
      <c r="R2496" s="253"/>
      <c r="S2496" s="253"/>
      <c r="T2496" s="254"/>
      <c r="U2496" s="14"/>
      <c r="V2496" s="14"/>
      <c r="W2496" s="14"/>
      <c r="X2496" s="14"/>
      <c r="Y2496" s="14"/>
      <c r="Z2496" s="14"/>
      <c r="AA2496" s="14"/>
      <c r="AB2496" s="14"/>
      <c r="AC2496" s="14"/>
      <c r="AD2496" s="14"/>
      <c r="AE2496" s="14"/>
      <c r="AT2496" s="255" t="s">
        <v>301</v>
      </c>
      <c r="AU2496" s="255" t="s">
        <v>120</v>
      </c>
      <c r="AV2496" s="14" t="s">
        <v>120</v>
      </c>
      <c r="AW2496" s="14" t="s">
        <v>32</v>
      </c>
      <c r="AX2496" s="14" t="s">
        <v>77</v>
      </c>
      <c r="AY2496" s="255" t="s">
        <v>292</v>
      </c>
    </row>
    <row r="2497" s="14" customFormat="1">
      <c r="A2497" s="14"/>
      <c r="B2497" s="245"/>
      <c r="C2497" s="246"/>
      <c r="D2497" s="236" t="s">
        <v>301</v>
      </c>
      <c r="E2497" s="247" t="s">
        <v>1</v>
      </c>
      <c r="F2497" s="248" t="s">
        <v>2733</v>
      </c>
      <c r="G2497" s="246"/>
      <c r="H2497" s="249">
        <v>36.143999999999998</v>
      </c>
      <c r="I2497" s="250"/>
      <c r="J2497" s="246"/>
      <c r="K2497" s="246"/>
      <c r="L2497" s="251"/>
      <c r="M2497" s="252"/>
      <c r="N2497" s="253"/>
      <c r="O2497" s="253"/>
      <c r="P2497" s="253"/>
      <c r="Q2497" s="253"/>
      <c r="R2497" s="253"/>
      <c r="S2497" s="253"/>
      <c r="T2497" s="254"/>
      <c r="U2497" s="14"/>
      <c r="V2497" s="14"/>
      <c r="W2497" s="14"/>
      <c r="X2497" s="14"/>
      <c r="Y2497" s="14"/>
      <c r="Z2497" s="14"/>
      <c r="AA2497" s="14"/>
      <c r="AB2497" s="14"/>
      <c r="AC2497" s="14"/>
      <c r="AD2497" s="14"/>
      <c r="AE2497" s="14"/>
      <c r="AT2497" s="255" t="s">
        <v>301</v>
      </c>
      <c r="AU2497" s="255" t="s">
        <v>120</v>
      </c>
      <c r="AV2497" s="14" t="s">
        <v>120</v>
      </c>
      <c r="AW2497" s="14" t="s">
        <v>32</v>
      </c>
      <c r="AX2497" s="14" t="s">
        <v>77</v>
      </c>
      <c r="AY2497" s="255" t="s">
        <v>292</v>
      </c>
    </row>
    <row r="2498" s="13" customFormat="1">
      <c r="A2498" s="13"/>
      <c r="B2498" s="234"/>
      <c r="C2498" s="235"/>
      <c r="D2498" s="236" t="s">
        <v>301</v>
      </c>
      <c r="E2498" s="237" t="s">
        <v>1</v>
      </c>
      <c r="F2498" s="238" t="s">
        <v>550</v>
      </c>
      <c r="G2498" s="235"/>
      <c r="H2498" s="237" t="s">
        <v>1</v>
      </c>
      <c r="I2498" s="239"/>
      <c r="J2498" s="235"/>
      <c r="K2498" s="235"/>
      <c r="L2498" s="240"/>
      <c r="M2498" s="241"/>
      <c r="N2498" s="242"/>
      <c r="O2498" s="242"/>
      <c r="P2498" s="242"/>
      <c r="Q2498" s="242"/>
      <c r="R2498" s="242"/>
      <c r="S2498" s="242"/>
      <c r="T2498" s="243"/>
      <c r="U2498" s="13"/>
      <c r="V2498" s="13"/>
      <c r="W2498" s="13"/>
      <c r="X2498" s="13"/>
      <c r="Y2498" s="13"/>
      <c r="Z2498" s="13"/>
      <c r="AA2498" s="13"/>
      <c r="AB2498" s="13"/>
      <c r="AC2498" s="13"/>
      <c r="AD2498" s="13"/>
      <c r="AE2498" s="13"/>
      <c r="AT2498" s="244" t="s">
        <v>301</v>
      </c>
      <c r="AU2498" s="244" t="s">
        <v>120</v>
      </c>
      <c r="AV2498" s="13" t="s">
        <v>85</v>
      </c>
      <c r="AW2498" s="13" t="s">
        <v>32</v>
      </c>
      <c r="AX2498" s="13" t="s">
        <v>77</v>
      </c>
      <c r="AY2498" s="244" t="s">
        <v>292</v>
      </c>
    </row>
    <row r="2499" s="14" customFormat="1">
      <c r="A2499" s="14"/>
      <c r="B2499" s="245"/>
      <c r="C2499" s="246"/>
      <c r="D2499" s="236" t="s">
        <v>301</v>
      </c>
      <c r="E2499" s="247" t="s">
        <v>1</v>
      </c>
      <c r="F2499" s="248" t="s">
        <v>2734</v>
      </c>
      <c r="G2499" s="246"/>
      <c r="H2499" s="249">
        <v>11.67</v>
      </c>
      <c r="I2499" s="250"/>
      <c r="J2499" s="246"/>
      <c r="K2499" s="246"/>
      <c r="L2499" s="251"/>
      <c r="M2499" s="252"/>
      <c r="N2499" s="253"/>
      <c r="O2499" s="253"/>
      <c r="P2499" s="253"/>
      <c r="Q2499" s="253"/>
      <c r="R2499" s="253"/>
      <c r="S2499" s="253"/>
      <c r="T2499" s="254"/>
      <c r="U2499" s="14"/>
      <c r="V2499" s="14"/>
      <c r="W2499" s="14"/>
      <c r="X2499" s="14"/>
      <c r="Y2499" s="14"/>
      <c r="Z2499" s="14"/>
      <c r="AA2499" s="14"/>
      <c r="AB2499" s="14"/>
      <c r="AC2499" s="14"/>
      <c r="AD2499" s="14"/>
      <c r="AE2499" s="14"/>
      <c r="AT2499" s="255" t="s">
        <v>301</v>
      </c>
      <c r="AU2499" s="255" t="s">
        <v>120</v>
      </c>
      <c r="AV2499" s="14" t="s">
        <v>120</v>
      </c>
      <c r="AW2499" s="14" t="s">
        <v>32</v>
      </c>
      <c r="AX2499" s="14" t="s">
        <v>77</v>
      </c>
      <c r="AY2499" s="255" t="s">
        <v>292</v>
      </c>
    </row>
    <row r="2500" s="14" customFormat="1">
      <c r="A2500" s="14"/>
      <c r="B2500" s="245"/>
      <c r="C2500" s="246"/>
      <c r="D2500" s="236" t="s">
        <v>301</v>
      </c>
      <c r="E2500" s="247" t="s">
        <v>1</v>
      </c>
      <c r="F2500" s="248" t="s">
        <v>2735</v>
      </c>
      <c r="G2500" s="246"/>
      <c r="H2500" s="249">
        <v>17.109999999999999</v>
      </c>
      <c r="I2500" s="250"/>
      <c r="J2500" s="246"/>
      <c r="K2500" s="246"/>
      <c r="L2500" s="251"/>
      <c r="M2500" s="252"/>
      <c r="N2500" s="253"/>
      <c r="O2500" s="253"/>
      <c r="P2500" s="253"/>
      <c r="Q2500" s="253"/>
      <c r="R2500" s="253"/>
      <c r="S2500" s="253"/>
      <c r="T2500" s="254"/>
      <c r="U2500" s="14"/>
      <c r="V2500" s="14"/>
      <c r="W2500" s="14"/>
      <c r="X2500" s="14"/>
      <c r="Y2500" s="14"/>
      <c r="Z2500" s="14"/>
      <c r="AA2500" s="14"/>
      <c r="AB2500" s="14"/>
      <c r="AC2500" s="14"/>
      <c r="AD2500" s="14"/>
      <c r="AE2500" s="14"/>
      <c r="AT2500" s="255" t="s">
        <v>301</v>
      </c>
      <c r="AU2500" s="255" t="s">
        <v>120</v>
      </c>
      <c r="AV2500" s="14" t="s">
        <v>120</v>
      </c>
      <c r="AW2500" s="14" t="s">
        <v>32</v>
      </c>
      <c r="AX2500" s="14" t="s">
        <v>77</v>
      </c>
      <c r="AY2500" s="255" t="s">
        <v>292</v>
      </c>
    </row>
    <row r="2501" s="14" customFormat="1">
      <c r="A2501" s="14"/>
      <c r="B2501" s="245"/>
      <c r="C2501" s="246"/>
      <c r="D2501" s="236" t="s">
        <v>301</v>
      </c>
      <c r="E2501" s="247" t="s">
        <v>1</v>
      </c>
      <c r="F2501" s="248" t="s">
        <v>2736</v>
      </c>
      <c r="G2501" s="246"/>
      <c r="H2501" s="249">
        <v>13.44</v>
      </c>
      <c r="I2501" s="250"/>
      <c r="J2501" s="246"/>
      <c r="K2501" s="246"/>
      <c r="L2501" s="251"/>
      <c r="M2501" s="252"/>
      <c r="N2501" s="253"/>
      <c r="O2501" s="253"/>
      <c r="P2501" s="253"/>
      <c r="Q2501" s="253"/>
      <c r="R2501" s="253"/>
      <c r="S2501" s="253"/>
      <c r="T2501" s="25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T2501" s="255" t="s">
        <v>301</v>
      </c>
      <c r="AU2501" s="255" t="s">
        <v>120</v>
      </c>
      <c r="AV2501" s="14" t="s">
        <v>120</v>
      </c>
      <c r="AW2501" s="14" t="s">
        <v>32</v>
      </c>
      <c r="AX2501" s="14" t="s">
        <v>77</v>
      </c>
      <c r="AY2501" s="255" t="s">
        <v>292</v>
      </c>
    </row>
    <row r="2502" s="14" customFormat="1">
      <c r="A2502" s="14"/>
      <c r="B2502" s="245"/>
      <c r="C2502" s="246"/>
      <c r="D2502" s="236" t="s">
        <v>301</v>
      </c>
      <c r="E2502" s="247" t="s">
        <v>1</v>
      </c>
      <c r="F2502" s="248" t="s">
        <v>2737</v>
      </c>
      <c r="G2502" s="246"/>
      <c r="H2502" s="249">
        <v>13.220000000000001</v>
      </c>
      <c r="I2502" s="250"/>
      <c r="J2502" s="246"/>
      <c r="K2502" s="246"/>
      <c r="L2502" s="251"/>
      <c r="M2502" s="252"/>
      <c r="N2502" s="253"/>
      <c r="O2502" s="253"/>
      <c r="P2502" s="253"/>
      <c r="Q2502" s="253"/>
      <c r="R2502" s="253"/>
      <c r="S2502" s="253"/>
      <c r="T2502" s="254"/>
      <c r="U2502" s="14"/>
      <c r="V2502" s="14"/>
      <c r="W2502" s="14"/>
      <c r="X2502" s="14"/>
      <c r="Y2502" s="14"/>
      <c r="Z2502" s="14"/>
      <c r="AA2502" s="14"/>
      <c r="AB2502" s="14"/>
      <c r="AC2502" s="14"/>
      <c r="AD2502" s="14"/>
      <c r="AE2502" s="14"/>
      <c r="AT2502" s="255" t="s">
        <v>301</v>
      </c>
      <c r="AU2502" s="255" t="s">
        <v>120</v>
      </c>
      <c r="AV2502" s="14" t="s">
        <v>120</v>
      </c>
      <c r="AW2502" s="14" t="s">
        <v>32</v>
      </c>
      <c r="AX2502" s="14" t="s">
        <v>77</v>
      </c>
      <c r="AY2502" s="255" t="s">
        <v>292</v>
      </c>
    </row>
    <row r="2503" s="14" customFormat="1">
      <c r="A2503" s="14"/>
      <c r="B2503" s="245"/>
      <c r="C2503" s="246"/>
      <c r="D2503" s="236" t="s">
        <v>301</v>
      </c>
      <c r="E2503" s="247" t="s">
        <v>1</v>
      </c>
      <c r="F2503" s="248" t="s">
        <v>2738</v>
      </c>
      <c r="G2503" s="246"/>
      <c r="H2503" s="249">
        <v>8.7799999999999994</v>
      </c>
      <c r="I2503" s="250"/>
      <c r="J2503" s="246"/>
      <c r="K2503" s="246"/>
      <c r="L2503" s="251"/>
      <c r="M2503" s="252"/>
      <c r="N2503" s="253"/>
      <c r="O2503" s="253"/>
      <c r="P2503" s="253"/>
      <c r="Q2503" s="253"/>
      <c r="R2503" s="253"/>
      <c r="S2503" s="253"/>
      <c r="T2503" s="254"/>
      <c r="U2503" s="14"/>
      <c r="V2503" s="14"/>
      <c r="W2503" s="14"/>
      <c r="X2503" s="14"/>
      <c r="Y2503" s="14"/>
      <c r="Z2503" s="14"/>
      <c r="AA2503" s="14"/>
      <c r="AB2503" s="14"/>
      <c r="AC2503" s="14"/>
      <c r="AD2503" s="14"/>
      <c r="AE2503" s="14"/>
      <c r="AT2503" s="255" t="s">
        <v>301</v>
      </c>
      <c r="AU2503" s="255" t="s">
        <v>120</v>
      </c>
      <c r="AV2503" s="14" t="s">
        <v>120</v>
      </c>
      <c r="AW2503" s="14" t="s">
        <v>32</v>
      </c>
      <c r="AX2503" s="14" t="s">
        <v>77</v>
      </c>
      <c r="AY2503" s="255" t="s">
        <v>292</v>
      </c>
    </row>
    <row r="2504" s="14" customFormat="1">
      <c r="A2504" s="14"/>
      <c r="B2504" s="245"/>
      <c r="C2504" s="246"/>
      <c r="D2504" s="236" t="s">
        <v>301</v>
      </c>
      <c r="E2504" s="247" t="s">
        <v>1</v>
      </c>
      <c r="F2504" s="248" t="s">
        <v>2739</v>
      </c>
      <c r="G2504" s="246"/>
      <c r="H2504" s="249">
        <v>11.199999999999999</v>
      </c>
      <c r="I2504" s="250"/>
      <c r="J2504" s="246"/>
      <c r="K2504" s="246"/>
      <c r="L2504" s="251"/>
      <c r="M2504" s="252"/>
      <c r="N2504" s="253"/>
      <c r="O2504" s="253"/>
      <c r="P2504" s="253"/>
      <c r="Q2504" s="253"/>
      <c r="R2504" s="253"/>
      <c r="S2504" s="253"/>
      <c r="T2504" s="254"/>
      <c r="U2504" s="14"/>
      <c r="V2504" s="14"/>
      <c r="W2504" s="14"/>
      <c r="X2504" s="14"/>
      <c r="Y2504" s="14"/>
      <c r="Z2504" s="14"/>
      <c r="AA2504" s="14"/>
      <c r="AB2504" s="14"/>
      <c r="AC2504" s="14"/>
      <c r="AD2504" s="14"/>
      <c r="AE2504" s="14"/>
      <c r="AT2504" s="255" t="s">
        <v>301</v>
      </c>
      <c r="AU2504" s="255" t="s">
        <v>120</v>
      </c>
      <c r="AV2504" s="14" t="s">
        <v>120</v>
      </c>
      <c r="AW2504" s="14" t="s">
        <v>32</v>
      </c>
      <c r="AX2504" s="14" t="s">
        <v>77</v>
      </c>
      <c r="AY2504" s="255" t="s">
        <v>292</v>
      </c>
    </row>
    <row r="2505" s="14" customFormat="1">
      <c r="A2505" s="14"/>
      <c r="B2505" s="245"/>
      <c r="C2505" s="246"/>
      <c r="D2505" s="236" t="s">
        <v>301</v>
      </c>
      <c r="E2505" s="247" t="s">
        <v>1</v>
      </c>
      <c r="F2505" s="248" t="s">
        <v>2740</v>
      </c>
      <c r="G2505" s="246"/>
      <c r="H2505" s="249">
        <v>11.369999999999999</v>
      </c>
      <c r="I2505" s="250"/>
      <c r="J2505" s="246"/>
      <c r="K2505" s="246"/>
      <c r="L2505" s="251"/>
      <c r="M2505" s="252"/>
      <c r="N2505" s="253"/>
      <c r="O2505" s="253"/>
      <c r="P2505" s="253"/>
      <c r="Q2505" s="253"/>
      <c r="R2505" s="253"/>
      <c r="S2505" s="253"/>
      <c r="T2505" s="254"/>
      <c r="U2505" s="14"/>
      <c r="V2505" s="14"/>
      <c r="W2505" s="14"/>
      <c r="X2505" s="14"/>
      <c r="Y2505" s="14"/>
      <c r="Z2505" s="14"/>
      <c r="AA2505" s="14"/>
      <c r="AB2505" s="14"/>
      <c r="AC2505" s="14"/>
      <c r="AD2505" s="14"/>
      <c r="AE2505" s="14"/>
      <c r="AT2505" s="255" t="s">
        <v>301</v>
      </c>
      <c r="AU2505" s="255" t="s">
        <v>120</v>
      </c>
      <c r="AV2505" s="14" t="s">
        <v>120</v>
      </c>
      <c r="AW2505" s="14" t="s">
        <v>32</v>
      </c>
      <c r="AX2505" s="14" t="s">
        <v>77</v>
      </c>
      <c r="AY2505" s="255" t="s">
        <v>292</v>
      </c>
    </row>
    <row r="2506" s="15" customFormat="1">
      <c r="A2506" s="15"/>
      <c r="B2506" s="256"/>
      <c r="C2506" s="257"/>
      <c r="D2506" s="236" t="s">
        <v>301</v>
      </c>
      <c r="E2506" s="258" t="s">
        <v>1</v>
      </c>
      <c r="F2506" s="259" t="s">
        <v>304</v>
      </c>
      <c r="G2506" s="257"/>
      <c r="H2506" s="260">
        <v>1121.2470000000001</v>
      </c>
      <c r="I2506" s="261"/>
      <c r="J2506" s="257"/>
      <c r="K2506" s="257"/>
      <c r="L2506" s="262"/>
      <c r="M2506" s="263"/>
      <c r="N2506" s="264"/>
      <c r="O2506" s="264"/>
      <c r="P2506" s="264"/>
      <c r="Q2506" s="264"/>
      <c r="R2506" s="264"/>
      <c r="S2506" s="264"/>
      <c r="T2506" s="265"/>
      <c r="U2506" s="15"/>
      <c r="V2506" s="15"/>
      <c r="W2506" s="15"/>
      <c r="X2506" s="15"/>
      <c r="Y2506" s="15"/>
      <c r="Z2506" s="15"/>
      <c r="AA2506" s="15"/>
      <c r="AB2506" s="15"/>
      <c r="AC2506" s="15"/>
      <c r="AD2506" s="15"/>
      <c r="AE2506" s="15"/>
      <c r="AT2506" s="266" t="s">
        <v>301</v>
      </c>
      <c r="AU2506" s="266" t="s">
        <v>120</v>
      </c>
      <c r="AV2506" s="15" t="s">
        <v>299</v>
      </c>
      <c r="AW2506" s="15" t="s">
        <v>32</v>
      </c>
      <c r="AX2506" s="15" t="s">
        <v>85</v>
      </c>
      <c r="AY2506" s="266" t="s">
        <v>292</v>
      </c>
    </row>
    <row r="2507" s="2" customFormat="1" ht="16.5" customHeight="1">
      <c r="A2507" s="39"/>
      <c r="B2507" s="40"/>
      <c r="C2507" s="278" t="s">
        <v>2741</v>
      </c>
      <c r="D2507" s="278" t="s">
        <v>626</v>
      </c>
      <c r="E2507" s="279" t="s">
        <v>2742</v>
      </c>
      <c r="F2507" s="280" t="s">
        <v>2743</v>
      </c>
      <c r="G2507" s="281" t="s">
        <v>407</v>
      </c>
      <c r="H2507" s="282">
        <v>1233.3720000000001</v>
      </c>
      <c r="I2507" s="283"/>
      <c r="J2507" s="284">
        <f>ROUND(I2507*H2507,2)</f>
        <v>0</v>
      </c>
      <c r="K2507" s="280" t="s">
        <v>298</v>
      </c>
      <c r="L2507" s="285"/>
      <c r="M2507" s="286" t="s">
        <v>1</v>
      </c>
      <c r="N2507" s="287" t="s">
        <v>43</v>
      </c>
      <c r="O2507" s="92"/>
      <c r="P2507" s="230">
        <f>O2507*H2507</f>
        <v>0</v>
      </c>
      <c r="Q2507" s="230">
        <v>0.00038000000000000002</v>
      </c>
      <c r="R2507" s="230">
        <f>Q2507*H2507</f>
        <v>0.46868136000000005</v>
      </c>
      <c r="S2507" s="230">
        <v>0</v>
      </c>
      <c r="T2507" s="231">
        <f>S2507*H2507</f>
        <v>0</v>
      </c>
      <c r="U2507" s="39"/>
      <c r="V2507" s="39"/>
      <c r="W2507" s="39"/>
      <c r="X2507" s="39"/>
      <c r="Y2507" s="39"/>
      <c r="Z2507" s="39"/>
      <c r="AA2507" s="39"/>
      <c r="AB2507" s="39"/>
      <c r="AC2507" s="39"/>
      <c r="AD2507" s="39"/>
      <c r="AE2507" s="39"/>
      <c r="AR2507" s="232" t="s">
        <v>573</v>
      </c>
      <c r="AT2507" s="232" t="s">
        <v>626</v>
      </c>
      <c r="AU2507" s="232" t="s">
        <v>120</v>
      </c>
      <c r="AY2507" s="18" t="s">
        <v>292</v>
      </c>
      <c r="BE2507" s="233">
        <f>IF(N2507="základní",J2507,0)</f>
        <v>0</v>
      </c>
      <c r="BF2507" s="233">
        <f>IF(N2507="snížená",J2507,0)</f>
        <v>0</v>
      </c>
      <c r="BG2507" s="233">
        <f>IF(N2507="zákl. přenesená",J2507,0)</f>
        <v>0</v>
      </c>
      <c r="BH2507" s="233">
        <f>IF(N2507="sníž. přenesená",J2507,0)</f>
        <v>0</v>
      </c>
      <c r="BI2507" s="233">
        <f>IF(N2507="nulová",J2507,0)</f>
        <v>0</v>
      </c>
      <c r="BJ2507" s="18" t="s">
        <v>120</v>
      </c>
      <c r="BK2507" s="233">
        <f>ROUND(I2507*H2507,2)</f>
        <v>0</v>
      </c>
      <c r="BL2507" s="18" t="s">
        <v>438</v>
      </c>
      <c r="BM2507" s="232" t="s">
        <v>2744</v>
      </c>
    </row>
    <row r="2508" s="14" customFormat="1">
      <c r="A2508" s="14"/>
      <c r="B2508" s="245"/>
      <c r="C2508" s="246"/>
      <c r="D2508" s="236" t="s">
        <v>301</v>
      </c>
      <c r="E2508" s="246"/>
      <c r="F2508" s="248" t="s">
        <v>2745</v>
      </c>
      <c r="G2508" s="246"/>
      <c r="H2508" s="249">
        <v>1233.3720000000001</v>
      </c>
      <c r="I2508" s="250"/>
      <c r="J2508" s="246"/>
      <c r="K2508" s="246"/>
      <c r="L2508" s="251"/>
      <c r="M2508" s="252"/>
      <c r="N2508" s="253"/>
      <c r="O2508" s="253"/>
      <c r="P2508" s="253"/>
      <c r="Q2508" s="253"/>
      <c r="R2508" s="253"/>
      <c r="S2508" s="253"/>
      <c r="T2508" s="254"/>
      <c r="U2508" s="14"/>
      <c r="V2508" s="14"/>
      <c r="W2508" s="14"/>
      <c r="X2508" s="14"/>
      <c r="Y2508" s="14"/>
      <c r="Z2508" s="14"/>
      <c r="AA2508" s="14"/>
      <c r="AB2508" s="14"/>
      <c r="AC2508" s="14"/>
      <c r="AD2508" s="14"/>
      <c r="AE2508" s="14"/>
      <c r="AT2508" s="255" t="s">
        <v>301</v>
      </c>
      <c r="AU2508" s="255" t="s">
        <v>120</v>
      </c>
      <c r="AV2508" s="14" t="s">
        <v>120</v>
      </c>
      <c r="AW2508" s="14" t="s">
        <v>4</v>
      </c>
      <c r="AX2508" s="14" t="s">
        <v>85</v>
      </c>
      <c r="AY2508" s="255" t="s">
        <v>292</v>
      </c>
    </row>
    <row r="2509" s="2" customFormat="1" ht="16.5" customHeight="1">
      <c r="A2509" s="39"/>
      <c r="B2509" s="40"/>
      <c r="C2509" s="221" t="s">
        <v>2746</v>
      </c>
      <c r="D2509" s="221" t="s">
        <v>294</v>
      </c>
      <c r="E2509" s="222" t="s">
        <v>2747</v>
      </c>
      <c r="F2509" s="223" t="s">
        <v>2748</v>
      </c>
      <c r="G2509" s="224" t="s">
        <v>407</v>
      </c>
      <c r="H2509" s="225">
        <v>780</v>
      </c>
      <c r="I2509" s="226"/>
      <c r="J2509" s="227">
        <f>ROUND(I2509*H2509,2)</f>
        <v>0</v>
      </c>
      <c r="K2509" s="223" t="s">
        <v>298</v>
      </c>
      <c r="L2509" s="45"/>
      <c r="M2509" s="228" t="s">
        <v>1</v>
      </c>
      <c r="N2509" s="229" t="s">
        <v>43</v>
      </c>
      <c r="O2509" s="92"/>
      <c r="P2509" s="230">
        <f>O2509*H2509</f>
        <v>0</v>
      </c>
      <c r="Q2509" s="230">
        <v>0</v>
      </c>
      <c r="R2509" s="230">
        <f>Q2509*H2509</f>
        <v>0</v>
      </c>
      <c r="S2509" s="230">
        <v>0</v>
      </c>
      <c r="T2509" s="231">
        <f>S2509*H2509</f>
        <v>0</v>
      </c>
      <c r="U2509" s="39"/>
      <c r="V2509" s="39"/>
      <c r="W2509" s="39"/>
      <c r="X2509" s="39"/>
      <c r="Y2509" s="39"/>
      <c r="Z2509" s="39"/>
      <c r="AA2509" s="39"/>
      <c r="AB2509" s="39"/>
      <c r="AC2509" s="39"/>
      <c r="AD2509" s="39"/>
      <c r="AE2509" s="39"/>
      <c r="AR2509" s="232" t="s">
        <v>438</v>
      </c>
      <c r="AT2509" s="232" t="s">
        <v>294</v>
      </c>
      <c r="AU2509" s="232" t="s">
        <v>120</v>
      </c>
      <c r="AY2509" s="18" t="s">
        <v>292</v>
      </c>
      <c r="BE2509" s="233">
        <f>IF(N2509="základní",J2509,0)</f>
        <v>0</v>
      </c>
      <c r="BF2509" s="233">
        <f>IF(N2509="snížená",J2509,0)</f>
        <v>0</v>
      </c>
      <c r="BG2509" s="233">
        <f>IF(N2509="zákl. přenesená",J2509,0)</f>
        <v>0</v>
      </c>
      <c r="BH2509" s="233">
        <f>IF(N2509="sníž. přenesená",J2509,0)</f>
        <v>0</v>
      </c>
      <c r="BI2509" s="233">
        <f>IF(N2509="nulová",J2509,0)</f>
        <v>0</v>
      </c>
      <c r="BJ2509" s="18" t="s">
        <v>120</v>
      </c>
      <c r="BK2509" s="233">
        <f>ROUND(I2509*H2509,2)</f>
        <v>0</v>
      </c>
      <c r="BL2509" s="18" t="s">
        <v>438</v>
      </c>
      <c r="BM2509" s="232" t="s">
        <v>2749</v>
      </c>
    </row>
    <row r="2510" s="2" customFormat="1" ht="16.5" customHeight="1">
      <c r="A2510" s="39"/>
      <c r="B2510" s="40"/>
      <c r="C2510" s="278" t="s">
        <v>2750</v>
      </c>
      <c r="D2510" s="278" t="s">
        <v>626</v>
      </c>
      <c r="E2510" s="279" t="s">
        <v>2751</v>
      </c>
      <c r="F2510" s="280" t="s">
        <v>2752</v>
      </c>
      <c r="G2510" s="281" t="s">
        <v>407</v>
      </c>
      <c r="H2510" s="282">
        <v>858</v>
      </c>
      <c r="I2510" s="283"/>
      <c r="J2510" s="284">
        <f>ROUND(I2510*H2510,2)</f>
        <v>0</v>
      </c>
      <c r="K2510" s="280" t="s">
        <v>298</v>
      </c>
      <c r="L2510" s="285"/>
      <c r="M2510" s="286" t="s">
        <v>1</v>
      </c>
      <c r="N2510" s="287" t="s">
        <v>43</v>
      </c>
      <c r="O2510" s="92"/>
      <c r="P2510" s="230">
        <f>O2510*H2510</f>
        <v>0</v>
      </c>
      <c r="Q2510" s="230">
        <v>5.0000000000000002E-05</v>
      </c>
      <c r="R2510" s="230">
        <f>Q2510*H2510</f>
        <v>0.042900000000000001</v>
      </c>
      <c r="S2510" s="230">
        <v>0</v>
      </c>
      <c r="T2510" s="231">
        <f>S2510*H2510</f>
        <v>0</v>
      </c>
      <c r="U2510" s="39"/>
      <c r="V2510" s="39"/>
      <c r="W2510" s="39"/>
      <c r="X2510" s="39"/>
      <c r="Y2510" s="39"/>
      <c r="Z2510" s="39"/>
      <c r="AA2510" s="39"/>
      <c r="AB2510" s="39"/>
      <c r="AC2510" s="39"/>
      <c r="AD2510" s="39"/>
      <c r="AE2510" s="39"/>
      <c r="AR2510" s="232" t="s">
        <v>573</v>
      </c>
      <c r="AT2510" s="232" t="s">
        <v>626</v>
      </c>
      <c r="AU2510" s="232" t="s">
        <v>120</v>
      </c>
      <c r="AY2510" s="18" t="s">
        <v>292</v>
      </c>
      <c r="BE2510" s="233">
        <f>IF(N2510="základní",J2510,0)</f>
        <v>0</v>
      </c>
      <c r="BF2510" s="233">
        <f>IF(N2510="snížená",J2510,0)</f>
        <v>0</v>
      </c>
      <c r="BG2510" s="233">
        <f>IF(N2510="zákl. přenesená",J2510,0)</f>
        <v>0</v>
      </c>
      <c r="BH2510" s="233">
        <f>IF(N2510="sníž. přenesená",J2510,0)</f>
        <v>0</v>
      </c>
      <c r="BI2510" s="233">
        <f>IF(N2510="nulová",J2510,0)</f>
        <v>0</v>
      </c>
      <c r="BJ2510" s="18" t="s">
        <v>120</v>
      </c>
      <c r="BK2510" s="233">
        <f>ROUND(I2510*H2510,2)</f>
        <v>0</v>
      </c>
      <c r="BL2510" s="18" t="s">
        <v>438</v>
      </c>
      <c r="BM2510" s="232" t="s">
        <v>2753</v>
      </c>
    </row>
    <row r="2511" s="14" customFormat="1">
      <c r="A2511" s="14"/>
      <c r="B2511" s="245"/>
      <c r="C2511" s="246"/>
      <c r="D2511" s="236" t="s">
        <v>301</v>
      </c>
      <c r="E2511" s="246"/>
      <c r="F2511" s="248" t="s">
        <v>2754</v>
      </c>
      <c r="G2511" s="246"/>
      <c r="H2511" s="249">
        <v>858</v>
      </c>
      <c r="I2511" s="250"/>
      <c r="J2511" s="246"/>
      <c r="K2511" s="246"/>
      <c r="L2511" s="251"/>
      <c r="M2511" s="252"/>
      <c r="N2511" s="253"/>
      <c r="O2511" s="253"/>
      <c r="P2511" s="253"/>
      <c r="Q2511" s="253"/>
      <c r="R2511" s="253"/>
      <c r="S2511" s="253"/>
      <c r="T2511" s="254"/>
      <c r="U2511" s="14"/>
      <c r="V2511" s="14"/>
      <c r="W2511" s="14"/>
      <c r="X2511" s="14"/>
      <c r="Y2511" s="14"/>
      <c r="Z2511" s="14"/>
      <c r="AA2511" s="14"/>
      <c r="AB2511" s="14"/>
      <c r="AC2511" s="14"/>
      <c r="AD2511" s="14"/>
      <c r="AE2511" s="14"/>
      <c r="AT2511" s="255" t="s">
        <v>301</v>
      </c>
      <c r="AU2511" s="255" t="s">
        <v>120</v>
      </c>
      <c r="AV2511" s="14" t="s">
        <v>120</v>
      </c>
      <c r="AW2511" s="14" t="s">
        <v>4</v>
      </c>
      <c r="AX2511" s="14" t="s">
        <v>85</v>
      </c>
      <c r="AY2511" s="255" t="s">
        <v>292</v>
      </c>
    </row>
    <row r="2512" s="2" customFormat="1" ht="16.5" customHeight="1">
      <c r="A2512" s="39"/>
      <c r="B2512" s="40"/>
      <c r="C2512" s="221" t="s">
        <v>2755</v>
      </c>
      <c r="D2512" s="221" t="s">
        <v>294</v>
      </c>
      <c r="E2512" s="222" t="s">
        <v>2756</v>
      </c>
      <c r="F2512" s="223" t="s">
        <v>2757</v>
      </c>
      <c r="G2512" s="224" t="s">
        <v>407</v>
      </c>
      <c r="H2512" s="225">
        <v>458.04000000000002</v>
      </c>
      <c r="I2512" s="226"/>
      <c r="J2512" s="227">
        <f>ROUND(I2512*H2512,2)</f>
        <v>0</v>
      </c>
      <c r="K2512" s="223" t="s">
        <v>298</v>
      </c>
      <c r="L2512" s="45"/>
      <c r="M2512" s="228" t="s">
        <v>1</v>
      </c>
      <c r="N2512" s="229" t="s">
        <v>43</v>
      </c>
      <c r="O2512" s="92"/>
      <c r="P2512" s="230">
        <f>O2512*H2512</f>
        <v>0</v>
      </c>
      <c r="Q2512" s="230">
        <v>0</v>
      </c>
      <c r="R2512" s="230">
        <f>Q2512*H2512</f>
        <v>0</v>
      </c>
      <c r="S2512" s="230">
        <v>0</v>
      </c>
      <c r="T2512" s="231">
        <f>S2512*H2512</f>
        <v>0</v>
      </c>
      <c r="U2512" s="39"/>
      <c r="V2512" s="39"/>
      <c r="W2512" s="39"/>
      <c r="X2512" s="39"/>
      <c r="Y2512" s="39"/>
      <c r="Z2512" s="39"/>
      <c r="AA2512" s="39"/>
      <c r="AB2512" s="39"/>
      <c r="AC2512" s="39"/>
      <c r="AD2512" s="39"/>
      <c r="AE2512" s="39"/>
      <c r="AR2512" s="232" t="s">
        <v>438</v>
      </c>
      <c r="AT2512" s="232" t="s">
        <v>294</v>
      </c>
      <c r="AU2512" s="232" t="s">
        <v>120</v>
      </c>
      <c r="AY2512" s="18" t="s">
        <v>292</v>
      </c>
      <c r="BE2512" s="233">
        <f>IF(N2512="základní",J2512,0)</f>
        <v>0</v>
      </c>
      <c r="BF2512" s="233">
        <f>IF(N2512="snížená",J2512,0)</f>
        <v>0</v>
      </c>
      <c r="BG2512" s="233">
        <f>IF(N2512="zákl. přenesená",J2512,0)</f>
        <v>0</v>
      </c>
      <c r="BH2512" s="233">
        <f>IF(N2512="sníž. přenesená",J2512,0)</f>
        <v>0</v>
      </c>
      <c r="BI2512" s="233">
        <f>IF(N2512="nulová",J2512,0)</f>
        <v>0</v>
      </c>
      <c r="BJ2512" s="18" t="s">
        <v>120</v>
      </c>
      <c r="BK2512" s="233">
        <f>ROUND(I2512*H2512,2)</f>
        <v>0</v>
      </c>
      <c r="BL2512" s="18" t="s">
        <v>438</v>
      </c>
      <c r="BM2512" s="232" t="s">
        <v>2758</v>
      </c>
    </row>
    <row r="2513" s="14" customFormat="1">
      <c r="A2513" s="14"/>
      <c r="B2513" s="245"/>
      <c r="C2513" s="246"/>
      <c r="D2513" s="236" t="s">
        <v>301</v>
      </c>
      <c r="E2513" s="247" t="s">
        <v>1</v>
      </c>
      <c r="F2513" s="248" t="s">
        <v>2759</v>
      </c>
      <c r="G2513" s="246"/>
      <c r="H2513" s="249">
        <v>302.39999999999998</v>
      </c>
      <c r="I2513" s="250"/>
      <c r="J2513" s="246"/>
      <c r="K2513" s="246"/>
      <c r="L2513" s="251"/>
      <c r="M2513" s="252"/>
      <c r="N2513" s="253"/>
      <c r="O2513" s="253"/>
      <c r="P2513" s="253"/>
      <c r="Q2513" s="253"/>
      <c r="R2513" s="253"/>
      <c r="S2513" s="253"/>
      <c r="T2513" s="254"/>
      <c r="U2513" s="14"/>
      <c r="V2513" s="14"/>
      <c r="W2513" s="14"/>
      <c r="X2513" s="14"/>
      <c r="Y2513" s="14"/>
      <c r="Z2513" s="14"/>
      <c r="AA2513" s="14"/>
      <c r="AB2513" s="14"/>
      <c r="AC2513" s="14"/>
      <c r="AD2513" s="14"/>
      <c r="AE2513" s="14"/>
      <c r="AT2513" s="255" t="s">
        <v>301</v>
      </c>
      <c r="AU2513" s="255" t="s">
        <v>120</v>
      </c>
      <c r="AV2513" s="14" t="s">
        <v>120</v>
      </c>
      <c r="AW2513" s="14" t="s">
        <v>32</v>
      </c>
      <c r="AX2513" s="14" t="s">
        <v>77</v>
      </c>
      <c r="AY2513" s="255" t="s">
        <v>292</v>
      </c>
    </row>
    <row r="2514" s="14" customFormat="1">
      <c r="A2514" s="14"/>
      <c r="B2514" s="245"/>
      <c r="C2514" s="246"/>
      <c r="D2514" s="236" t="s">
        <v>301</v>
      </c>
      <c r="E2514" s="247" t="s">
        <v>1</v>
      </c>
      <c r="F2514" s="248" t="s">
        <v>2760</v>
      </c>
      <c r="G2514" s="246"/>
      <c r="H2514" s="249">
        <v>155.63999999999999</v>
      </c>
      <c r="I2514" s="250"/>
      <c r="J2514" s="246"/>
      <c r="K2514" s="246"/>
      <c r="L2514" s="251"/>
      <c r="M2514" s="252"/>
      <c r="N2514" s="253"/>
      <c r="O2514" s="253"/>
      <c r="P2514" s="253"/>
      <c r="Q2514" s="253"/>
      <c r="R2514" s="253"/>
      <c r="S2514" s="253"/>
      <c r="T2514" s="254"/>
      <c r="U2514" s="14"/>
      <c r="V2514" s="14"/>
      <c r="W2514" s="14"/>
      <c r="X2514" s="14"/>
      <c r="Y2514" s="14"/>
      <c r="Z2514" s="14"/>
      <c r="AA2514" s="14"/>
      <c r="AB2514" s="14"/>
      <c r="AC2514" s="14"/>
      <c r="AD2514" s="14"/>
      <c r="AE2514" s="14"/>
      <c r="AT2514" s="255" t="s">
        <v>301</v>
      </c>
      <c r="AU2514" s="255" t="s">
        <v>120</v>
      </c>
      <c r="AV2514" s="14" t="s">
        <v>120</v>
      </c>
      <c r="AW2514" s="14" t="s">
        <v>32</v>
      </c>
      <c r="AX2514" s="14" t="s">
        <v>77</v>
      </c>
      <c r="AY2514" s="255" t="s">
        <v>292</v>
      </c>
    </row>
    <row r="2515" s="15" customFormat="1">
      <c r="A2515" s="15"/>
      <c r="B2515" s="256"/>
      <c r="C2515" s="257"/>
      <c r="D2515" s="236" t="s">
        <v>301</v>
      </c>
      <c r="E2515" s="258" t="s">
        <v>1</v>
      </c>
      <c r="F2515" s="259" t="s">
        <v>304</v>
      </c>
      <c r="G2515" s="257"/>
      <c r="H2515" s="260">
        <v>458.04000000000002</v>
      </c>
      <c r="I2515" s="261"/>
      <c r="J2515" s="257"/>
      <c r="K2515" s="257"/>
      <c r="L2515" s="262"/>
      <c r="M2515" s="263"/>
      <c r="N2515" s="264"/>
      <c r="O2515" s="264"/>
      <c r="P2515" s="264"/>
      <c r="Q2515" s="264"/>
      <c r="R2515" s="264"/>
      <c r="S2515" s="264"/>
      <c r="T2515" s="265"/>
      <c r="U2515" s="15"/>
      <c r="V2515" s="15"/>
      <c r="W2515" s="15"/>
      <c r="X2515" s="15"/>
      <c r="Y2515" s="15"/>
      <c r="Z2515" s="15"/>
      <c r="AA2515" s="15"/>
      <c r="AB2515" s="15"/>
      <c r="AC2515" s="15"/>
      <c r="AD2515" s="15"/>
      <c r="AE2515" s="15"/>
      <c r="AT2515" s="266" t="s">
        <v>301</v>
      </c>
      <c r="AU2515" s="266" t="s">
        <v>120</v>
      </c>
      <c r="AV2515" s="15" t="s">
        <v>299</v>
      </c>
      <c r="AW2515" s="15" t="s">
        <v>32</v>
      </c>
      <c r="AX2515" s="15" t="s">
        <v>85</v>
      </c>
      <c r="AY2515" s="266" t="s">
        <v>292</v>
      </c>
    </row>
    <row r="2516" s="2" customFormat="1" ht="16.5" customHeight="1">
      <c r="A2516" s="39"/>
      <c r="B2516" s="40"/>
      <c r="C2516" s="278" t="s">
        <v>2761</v>
      </c>
      <c r="D2516" s="278" t="s">
        <v>626</v>
      </c>
      <c r="E2516" s="279" t="s">
        <v>2762</v>
      </c>
      <c r="F2516" s="280" t="s">
        <v>2763</v>
      </c>
      <c r="G2516" s="281" t="s">
        <v>407</v>
      </c>
      <c r="H2516" s="282">
        <v>503.84399999999999</v>
      </c>
      <c r="I2516" s="283"/>
      <c r="J2516" s="284">
        <f>ROUND(I2516*H2516,2)</f>
        <v>0</v>
      </c>
      <c r="K2516" s="280" t="s">
        <v>298</v>
      </c>
      <c r="L2516" s="285"/>
      <c r="M2516" s="286" t="s">
        <v>1</v>
      </c>
      <c r="N2516" s="287" t="s">
        <v>43</v>
      </c>
      <c r="O2516" s="92"/>
      <c r="P2516" s="230">
        <f>O2516*H2516</f>
        <v>0</v>
      </c>
      <c r="Q2516" s="230">
        <v>0.00032000000000000003</v>
      </c>
      <c r="R2516" s="230">
        <f>Q2516*H2516</f>
        <v>0.16123008</v>
      </c>
      <c r="S2516" s="230">
        <v>0</v>
      </c>
      <c r="T2516" s="231">
        <f>S2516*H2516</f>
        <v>0</v>
      </c>
      <c r="U2516" s="39"/>
      <c r="V2516" s="39"/>
      <c r="W2516" s="39"/>
      <c r="X2516" s="39"/>
      <c r="Y2516" s="39"/>
      <c r="Z2516" s="39"/>
      <c r="AA2516" s="39"/>
      <c r="AB2516" s="39"/>
      <c r="AC2516" s="39"/>
      <c r="AD2516" s="39"/>
      <c r="AE2516" s="39"/>
      <c r="AR2516" s="232" t="s">
        <v>573</v>
      </c>
      <c r="AT2516" s="232" t="s">
        <v>626</v>
      </c>
      <c r="AU2516" s="232" t="s">
        <v>120</v>
      </c>
      <c r="AY2516" s="18" t="s">
        <v>292</v>
      </c>
      <c r="BE2516" s="233">
        <f>IF(N2516="základní",J2516,0)</f>
        <v>0</v>
      </c>
      <c r="BF2516" s="233">
        <f>IF(N2516="snížená",J2516,0)</f>
        <v>0</v>
      </c>
      <c r="BG2516" s="233">
        <f>IF(N2516="zákl. přenesená",J2516,0)</f>
        <v>0</v>
      </c>
      <c r="BH2516" s="233">
        <f>IF(N2516="sníž. přenesená",J2516,0)</f>
        <v>0</v>
      </c>
      <c r="BI2516" s="233">
        <f>IF(N2516="nulová",J2516,0)</f>
        <v>0</v>
      </c>
      <c r="BJ2516" s="18" t="s">
        <v>120</v>
      </c>
      <c r="BK2516" s="233">
        <f>ROUND(I2516*H2516,2)</f>
        <v>0</v>
      </c>
      <c r="BL2516" s="18" t="s">
        <v>438</v>
      </c>
      <c r="BM2516" s="232" t="s">
        <v>2764</v>
      </c>
    </row>
    <row r="2517" s="14" customFormat="1">
      <c r="A2517" s="14"/>
      <c r="B2517" s="245"/>
      <c r="C2517" s="246"/>
      <c r="D2517" s="236" t="s">
        <v>301</v>
      </c>
      <c r="E2517" s="246"/>
      <c r="F2517" s="248" t="s">
        <v>2765</v>
      </c>
      <c r="G2517" s="246"/>
      <c r="H2517" s="249">
        <v>503.84399999999999</v>
      </c>
      <c r="I2517" s="250"/>
      <c r="J2517" s="246"/>
      <c r="K2517" s="246"/>
      <c r="L2517" s="251"/>
      <c r="M2517" s="252"/>
      <c r="N2517" s="253"/>
      <c r="O2517" s="253"/>
      <c r="P2517" s="253"/>
      <c r="Q2517" s="253"/>
      <c r="R2517" s="253"/>
      <c r="S2517" s="253"/>
      <c r="T2517" s="254"/>
      <c r="U2517" s="14"/>
      <c r="V2517" s="14"/>
      <c r="W2517" s="14"/>
      <c r="X2517" s="14"/>
      <c r="Y2517" s="14"/>
      <c r="Z2517" s="14"/>
      <c r="AA2517" s="14"/>
      <c r="AB2517" s="14"/>
      <c r="AC2517" s="14"/>
      <c r="AD2517" s="14"/>
      <c r="AE2517" s="14"/>
      <c r="AT2517" s="255" t="s">
        <v>301</v>
      </c>
      <c r="AU2517" s="255" t="s">
        <v>120</v>
      </c>
      <c r="AV2517" s="14" t="s">
        <v>120</v>
      </c>
      <c r="AW2517" s="14" t="s">
        <v>4</v>
      </c>
      <c r="AX2517" s="14" t="s">
        <v>85</v>
      </c>
      <c r="AY2517" s="255" t="s">
        <v>292</v>
      </c>
    </row>
    <row r="2518" s="2" customFormat="1" ht="21.75" customHeight="1">
      <c r="A2518" s="39"/>
      <c r="B2518" s="40"/>
      <c r="C2518" s="221" t="s">
        <v>2766</v>
      </c>
      <c r="D2518" s="221" t="s">
        <v>294</v>
      </c>
      <c r="E2518" s="222" t="s">
        <v>2767</v>
      </c>
      <c r="F2518" s="223" t="s">
        <v>2768</v>
      </c>
      <c r="G2518" s="224" t="s">
        <v>297</v>
      </c>
      <c r="H2518" s="225">
        <v>460</v>
      </c>
      <c r="I2518" s="226"/>
      <c r="J2518" s="227">
        <f>ROUND(I2518*H2518,2)</f>
        <v>0</v>
      </c>
      <c r="K2518" s="223" t="s">
        <v>298</v>
      </c>
      <c r="L2518" s="45"/>
      <c r="M2518" s="228" t="s">
        <v>1</v>
      </c>
      <c r="N2518" s="229" t="s">
        <v>43</v>
      </c>
      <c r="O2518" s="92"/>
      <c r="P2518" s="230">
        <f>O2518*H2518</f>
        <v>0</v>
      </c>
      <c r="Q2518" s="230">
        <v>0.00050000000000000001</v>
      </c>
      <c r="R2518" s="230">
        <f>Q2518*H2518</f>
        <v>0.23000000000000001</v>
      </c>
      <c r="S2518" s="230">
        <v>0</v>
      </c>
      <c r="T2518" s="231">
        <f>S2518*H2518</f>
        <v>0</v>
      </c>
      <c r="U2518" s="39"/>
      <c r="V2518" s="39"/>
      <c r="W2518" s="39"/>
      <c r="X2518" s="39"/>
      <c r="Y2518" s="39"/>
      <c r="Z2518" s="39"/>
      <c r="AA2518" s="39"/>
      <c r="AB2518" s="39"/>
      <c r="AC2518" s="39"/>
      <c r="AD2518" s="39"/>
      <c r="AE2518" s="39"/>
      <c r="AR2518" s="232" t="s">
        <v>438</v>
      </c>
      <c r="AT2518" s="232" t="s">
        <v>294</v>
      </c>
      <c r="AU2518" s="232" t="s">
        <v>120</v>
      </c>
      <c r="AY2518" s="18" t="s">
        <v>292</v>
      </c>
      <c r="BE2518" s="233">
        <f>IF(N2518="základní",J2518,0)</f>
        <v>0</v>
      </c>
      <c r="BF2518" s="233">
        <f>IF(N2518="snížená",J2518,0)</f>
        <v>0</v>
      </c>
      <c r="BG2518" s="233">
        <f>IF(N2518="zákl. přenesená",J2518,0)</f>
        <v>0</v>
      </c>
      <c r="BH2518" s="233">
        <f>IF(N2518="sníž. přenesená",J2518,0)</f>
        <v>0</v>
      </c>
      <c r="BI2518" s="233">
        <f>IF(N2518="nulová",J2518,0)</f>
        <v>0</v>
      </c>
      <c r="BJ2518" s="18" t="s">
        <v>120</v>
      </c>
      <c r="BK2518" s="233">
        <f>ROUND(I2518*H2518,2)</f>
        <v>0</v>
      </c>
      <c r="BL2518" s="18" t="s">
        <v>438</v>
      </c>
      <c r="BM2518" s="232" t="s">
        <v>2769</v>
      </c>
    </row>
    <row r="2519" s="13" customFormat="1">
      <c r="A2519" s="13"/>
      <c r="B2519" s="234"/>
      <c r="C2519" s="235"/>
      <c r="D2519" s="236" t="s">
        <v>301</v>
      </c>
      <c r="E2519" s="237" t="s">
        <v>1</v>
      </c>
      <c r="F2519" s="238" t="s">
        <v>2770</v>
      </c>
      <c r="G2519" s="235"/>
      <c r="H2519" s="237" t="s">
        <v>1</v>
      </c>
      <c r="I2519" s="239"/>
      <c r="J2519" s="235"/>
      <c r="K2519" s="235"/>
      <c r="L2519" s="240"/>
      <c r="M2519" s="241"/>
      <c r="N2519" s="242"/>
      <c r="O2519" s="242"/>
      <c r="P2519" s="242"/>
      <c r="Q2519" s="242"/>
      <c r="R2519" s="242"/>
      <c r="S2519" s="242"/>
      <c r="T2519" s="243"/>
      <c r="U2519" s="13"/>
      <c r="V2519" s="13"/>
      <c r="W2519" s="13"/>
      <c r="X2519" s="13"/>
      <c r="Y2519" s="13"/>
      <c r="Z2519" s="13"/>
      <c r="AA2519" s="13"/>
      <c r="AB2519" s="13"/>
      <c r="AC2519" s="13"/>
      <c r="AD2519" s="13"/>
      <c r="AE2519" s="13"/>
      <c r="AT2519" s="244" t="s">
        <v>301</v>
      </c>
      <c r="AU2519" s="244" t="s">
        <v>120</v>
      </c>
      <c r="AV2519" s="13" t="s">
        <v>85</v>
      </c>
      <c r="AW2519" s="13" t="s">
        <v>32</v>
      </c>
      <c r="AX2519" s="13" t="s">
        <v>77</v>
      </c>
      <c r="AY2519" s="244" t="s">
        <v>292</v>
      </c>
    </row>
    <row r="2520" s="14" customFormat="1">
      <c r="A2520" s="14"/>
      <c r="B2520" s="245"/>
      <c r="C2520" s="246"/>
      <c r="D2520" s="236" t="s">
        <v>301</v>
      </c>
      <c r="E2520" s="247" t="s">
        <v>1</v>
      </c>
      <c r="F2520" s="248" t="s">
        <v>2771</v>
      </c>
      <c r="G2520" s="246"/>
      <c r="H2520" s="249">
        <v>460</v>
      </c>
      <c r="I2520" s="250"/>
      <c r="J2520" s="246"/>
      <c r="K2520" s="246"/>
      <c r="L2520" s="251"/>
      <c r="M2520" s="252"/>
      <c r="N2520" s="253"/>
      <c r="O2520" s="253"/>
      <c r="P2520" s="253"/>
      <c r="Q2520" s="253"/>
      <c r="R2520" s="253"/>
      <c r="S2520" s="253"/>
      <c r="T2520" s="254"/>
      <c r="U2520" s="14"/>
      <c r="V2520" s="14"/>
      <c r="W2520" s="14"/>
      <c r="X2520" s="14"/>
      <c r="Y2520" s="14"/>
      <c r="Z2520" s="14"/>
      <c r="AA2520" s="14"/>
      <c r="AB2520" s="14"/>
      <c r="AC2520" s="14"/>
      <c r="AD2520" s="14"/>
      <c r="AE2520" s="14"/>
      <c r="AT2520" s="255" t="s">
        <v>301</v>
      </c>
      <c r="AU2520" s="255" t="s">
        <v>120</v>
      </c>
      <c r="AV2520" s="14" t="s">
        <v>120</v>
      </c>
      <c r="AW2520" s="14" t="s">
        <v>32</v>
      </c>
      <c r="AX2520" s="14" t="s">
        <v>85</v>
      </c>
      <c r="AY2520" s="255" t="s">
        <v>292</v>
      </c>
    </row>
    <row r="2521" s="2" customFormat="1" ht="49.05" customHeight="1">
      <c r="A2521" s="39"/>
      <c r="B2521" s="40"/>
      <c r="C2521" s="278" t="s">
        <v>2772</v>
      </c>
      <c r="D2521" s="278" t="s">
        <v>626</v>
      </c>
      <c r="E2521" s="279" t="s">
        <v>2653</v>
      </c>
      <c r="F2521" s="280" t="s">
        <v>2654</v>
      </c>
      <c r="G2521" s="281" t="s">
        <v>297</v>
      </c>
      <c r="H2521" s="282">
        <v>506</v>
      </c>
      <c r="I2521" s="283"/>
      <c r="J2521" s="284">
        <f>ROUND(I2521*H2521,2)</f>
        <v>0</v>
      </c>
      <c r="K2521" s="280" t="s">
        <v>298</v>
      </c>
      <c r="L2521" s="285"/>
      <c r="M2521" s="286" t="s">
        <v>1</v>
      </c>
      <c r="N2521" s="287" t="s">
        <v>43</v>
      </c>
      <c r="O2521" s="92"/>
      <c r="P2521" s="230">
        <f>O2521*H2521</f>
        <v>0</v>
      </c>
      <c r="Q2521" s="230">
        <v>0.0027499999999999998</v>
      </c>
      <c r="R2521" s="230">
        <f>Q2521*H2521</f>
        <v>1.3915</v>
      </c>
      <c r="S2521" s="230">
        <v>0</v>
      </c>
      <c r="T2521" s="231">
        <f>S2521*H2521</f>
        <v>0</v>
      </c>
      <c r="U2521" s="39"/>
      <c r="V2521" s="39"/>
      <c r="W2521" s="39"/>
      <c r="X2521" s="39"/>
      <c r="Y2521" s="39"/>
      <c r="Z2521" s="39"/>
      <c r="AA2521" s="39"/>
      <c r="AB2521" s="39"/>
      <c r="AC2521" s="39"/>
      <c r="AD2521" s="39"/>
      <c r="AE2521" s="39"/>
      <c r="AR2521" s="232" t="s">
        <v>573</v>
      </c>
      <c r="AT2521" s="232" t="s">
        <v>626</v>
      </c>
      <c r="AU2521" s="232" t="s">
        <v>120</v>
      </c>
      <c r="AY2521" s="18" t="s">
        <v>292</v>
      </c>
      <c r="BE2521" s="233">
        <f>IF(N2521="základní",J2521,0)</f>
        <v>0</v>
      </c>
      <c r="BF2521" s="233">
        <f>IF(N2521="snížená",J2521,0)</f>
        <v>0</v>
      </c>
      <c r="BG2521" s="233">
        <f>IF(N2521="zákl. přenesená",J2521,0)</f>
        <v>0</v>
      </c>
      <c r="BH2521" s="233">
        <f>IF(N2521="sníž. přenesená",J2521,0)</f>
        <v>0</v>
      </c>
      <c r="BI2521" s="233">
        <f>IF(N2521="nulová",J2521,0)</f>
        <v>0</v>
      </c>
      <c r="BJ2521" s="18" t="s">
        <v>120</v>
      </c>
      <c r="BK2521" s="233">
        <f>ROUND(I2521*H2521,2)</f>
        <v>0</v>
      </c>
      <c r="BL2521" s="18" t="s">
        <v>438</v>
      </c>
      <c r="BM2521" s="232" t="s">
        <v>2773</v>
      </c>
    </row>
    <row r="2522" s="13" customFormat="1">
      <c r="A2522" s="13"/>
      <c r="B2522" s="234"/>
      <c r="C2522" s="235"/>
      <c r="D2522" s="236" t="s">
        <v>301</v>
      </c>
      <c r="E2522" s="237" t="s">
        <v>1</v>
      </c>
      <c r="F2522" s="238" t="s">
        <v>2656</v>
      </c>
      <c r="G2522" s="235"/>
      <c r="H2522" s="237" t="s">
        <v>1</v>
      </c>
      <c r="I2522" s="239"/>
      <c r="J2522" s="235"/>
      <c r="K2522" s="235"/>
      <c r="L2522" s="240"/>
      <c r="M2522" s="241"/>
      <c r="N2522" s="242"/>
      <c r="O2522" s="242"/>
      <c r="P2522" s="242"/>
      <c r="Q2522" s="242"/>
      <c r="R2522" s="242"/>
      <c r="S2522" s="242"/>
      <c r="T2522" s="243"/>
      <c r="U2522" s="13"/>
      <c r="V2522" s="13"/>
      <c r="W2522" s="13"/>
      <c r="X2522" s="13"/>
      <c r="Y2522" s="13"/>
      <c r="Z2522" s="13"/>
      <c r="AA2522" s="13"/>
      <c r="AB2522" s="13"/>
      <c r="AC2522" s="13"/>
      <c r="AD2522" s="13"/>
      <c r="AE2522" s="13"/>
      <c r="AT2522" s="244" t="s">
        <v>301</v>
      </c>
      <c r="AU2522" s="244" t="s">
        <v>120</v>
      </c>
      <c r="AV2522" s="13" t="s">
        <v>85</v>
      </c>
      <c r="AW2522" s="13" t="s">
        <v>32</v>
      </c>
      <c r="AX2522" s="13" t="s">
        <v>77</v>
      </c>
      <c r="AY2522" s="244" t="s">
        <v>292</v>
      </c>
    </row>
    <row r="2523" s="13" customFormat="1">
      <c r="A2523" s="13"/>
      <c r="B2523" s="234"/>
      <c r="C2523" s="235"/>
      <c r="D2523" s="236" t="s">
        <v>301</v>
      </c>
      <c r="E2523" s="237" t="s">
        <v>1</v>
      </c>
      <c r="F2523" s="238" t="s">
        <v>2657</v>
      </c>
      <c r="G2523" s="235"/>
      <c r="H2523" s="237" t="s">
        <v>1</v>
      </c>
      <c r="I2523" s="239"/>
      <c r="J2523" s="235"/>
      <c r="K2523" s="235"/>
      <c r="L2523" s="240"/>
      <c r="M2523" s="241"/>
      <c r="N2523" s="242"/>
      <c r="O2523" s="242"/>
      <c r="P2523" s="242"/>
      <c r="Q2523" s="242"/>
      <c r="R2523" s="242"/>
      <c r="S2523" s="242"/>
      <c r="T2523" s="243"/>
      <c r="U2523" s="13"/>
      <c r="V2523" s="13"/>
      <c r="W2523" s="13"/>
      <c r="X2523" s="13"/>
      <c r="Y2523" s="13"/>
      <c r="Z2523" s="13"/>
      <c r="AA2523" s="13"/>
      <c r="AB2523" s="13"/>
      <c r="AC2523" s="13"/>
      <c r="AD2523" s="13"/>
      <c r="AE2523" s="13"/>
      <c r="AT2523" s="244" t="s">
        <v>301</v>
      </c>
      <c r="AU2523" s="244" t="s">
        <v>120</v>
      </c>
      <c r="AV2523" s="13" t="s">
        <v>85</v>
      </c>
      <c r="AW2523" s="13" t="s">
        <v>32</v>
      </c>
      <c r="AX2523" s="13" t="s">
        <v>77</v>
      </c>
      <c r="AY2523" s="244" t="s">
        <v>292</v>
      </c>
    </row>
    <row r="2524" s="13" customFormat="1">
      <c r="A2524" s="13"/>
      <c r="B2524" s="234"/>
      <c r="C2524" s="235"/>
      <c r="D2524" s="236" t="s">
        <v>301</v>
      </c>
      <c r="E2524" s="237" t="s">
        <v>1</v>
      </c>
      <c r="F2524" s="238" t="s">
        <v>2658</v>
      </c>
      <c r="G2524" s="235"/>
      <c r="H2524" s="237" t="s">
        <v>1</v>
      </c>
      <c r="I2524" s="239"/>
      <c r="J2524" s="235"/>
      <c r="K2524" s="235"/>
      <c r="L2524" s="240"/>
      <c r="M2524" s="241"/>
      <c r="N2524" s="242"/>
      <c r="O2524" s="242"/>
      <c r="P2524" s="242"/>
      <c r="Q2524" s="242"/>
      <c r="R2524" s="242"/>
      <c r="S2524" s="242"/>
      <c r="T2524" s="243"/>
      <c r="U2524" s="13"/>
      <c r="V2524" s="13"/>
      <c r="W2524" s="13"/>
      <c r="X2524" s="13"/>
      <c r="Y2524" s="13"/>
      <c r="Z2524" s="13"/>
      <c r="AA2524" s="13"/>
      <c r="AB2524" s="13"/>
      <c r="AC2524" s="13"/>
      <c r="AD2524" s="13"/>
      <c r="AE2524" s="13"/>
      <c r="AT2524" s="244" t="s">
        <v>301</v>
      </c>
      <c r="AU2524" s="244" t="s">
        <v>120</v>
      </c>
      <c r="AV2524" s="13" t="s">
        <v>85</v>
      </c>
      <c r="AW2524" s="13" t="s">
        <v>32</v>
      </c>
      <c r="AX2524" s="13" t="s">
        <v>77</v>
      </c>
      <c r="AY2524" s="244" t="s">
        <v>292</v>
      </c>
    </row>
    <row r="2525" s="13" customFormat="1">
      <c r="A2525" s="13"/>
      <c r="B2525" s="234"/>
      <c r="C2525" s="235"/>
      <c r="D2525" s="236" t="s">
        <v>301</v>
      </c>
      <c r="E2525" s="237" t="s">
        <v>1</v>
      </c>
      <c r="F2525" s="238" t="s">
        <v>2659</v>
      </c>
      <c r="G2525" s="235"/>
      <c r="H2525" s="237" t="s">
        <v>1</v>
      </c>
      <c r="I2525" s="239"/>
      <c r="J2525" s="235"/>
      <c r="K2525" s="235"/>
      <c r="L2525" s="240"/>
      <c r="M2525" s="241"/>
      <c r="N2525" s="242"/>
      <c r="O2525" s="242"/>
      <c r="P2525" s="242"/>
      <c r="Q2525" s="242"/>
      <c r="R2525" s="242"/>
      <c r="S2525" s="242"/>
      <c r="T2525" s="243"/>
      <c r="U2525" s="13"/>
      <c r="V2525" s="13"/>
      <c r="W2525" s="13"/>
      <c r="X2525" s="13"/>
      <c r="Y2525" s="13"/>
      <c r="Z2525" s="13"/>
      <c r="AA2525" s="13"/>
      <c r="AB2525" s="13"/>
      <c r="AC2525" s="13"/>
      <c r="AD2525" s="13"/>
      <c r="AE2525" s="13"/>
      <c r="AT2525" s="244" t="s">
        <v>301</v>
      </c>
      <c r="AU2525" s="244" t="s">
        <v>120</v>
      </c>
      <c r="AV2525" s="13" t="s">
        <v>85</v>
      </c>
      <c r="AW2525" s="13" t="s">
        <v>32</v>
      </c>
      <c r="AX2525" s="13" t="s">
        <v>77</v>
      </c>
      <c r="AY2525" s="244" t="s">
        <v>292</v>
      </c>
    </row>
    <row r="2526" s="13" customFormat="1">
      <c r="A2526" s="13"/>
      <c r="B2526" s="234"/>
      <c r="C2526" s="235"/>
      <c r="D2526" s="236" t="s">
        <v>301</v>
      </c>
      <c r="E2526" s="237" t="s">
        <v>1</v>
      </c>
      <c r="F2526" s="238" t="s">
        <v>2660</v>
      </c>
      <c r="G2526" s="235"/>
      <c r="H2526" s="237" t="s">
        <v>1</v>
      </c>
      <c r="I2526" s="239"/>
      <c r="J2526" s="235"/>
      <c r="K2526" s="235"/>
      <c r="L2526" s="240"/>
      <c r="M2526" s="241"/>
      <c r="N2526" s="242"/>
      <c r="O2526" s="242"/>
      <c r="P2526" s="242"/>
      <c r="Q2526" s="242"/>
      <c r="R2526" s="242"/>
      <c r="S2526" s="242"/>
      <c r="T2526" s="243"/>
      <c r="U2526" s="13"/>
      <c r="V2526" s="13"/>
      <c r="W2526" s="13"/>
      <c r="X2526" s="13"/>
      <c r="Y2526" s="13"/>
      <c r="Z2526" s="13"/>
      <c r="AA2526" s="13"/>
      <c r="AB2526" s="13"/>
      <c r="AC2526" s="13"/>
      <c r="AD2526" s="13"/>
      <c r="AE2526" s="13"/>
      <c r="AT2526" s="244" t="s">
        <v>301</v>
      </c>
      <c r="AU2526" s="244" t="s">
        <v>120</v>
      </c>
      <c r="AV2526" s="13" t="s">
        <v>85</v>
      </c>
      <c r="AW2526" s="13" t="s">
        <v>32</v>
      </c>
      <c r="AX2526" s="13" t="s">
        <v>77</v>
      </c>
      <c r="AY2526" s="244" t="s">
        <v>292</v>
      </c>
    </row>
    <row r="2527" s="13" customFormat="1">
      <c r="A2527" s="13"/>
      <c r="B2527" s="234"/>
      <c r="C2527" s="235"/>
      <c r="D2527" s="236" t="s">
        <v>301</v>
      </c>
      <c r="E2527" s="237" t="s">
        <v>1</v>
      </c>
      <c r="F2527" s="238" t="s">
        <v>2661</v>
      </c>
      <c r="G2527" s="235"/>
      <c r="H2527" s="237" t="s">
        <v>1</v>
      </c>
      <c r="I2527" s="239"/>
      <c r="J2527" s="235"/>
      <c r="K2527" s="235"/>
      <c r="L2527" s="240"/>
      <c r="M2527" s="241"/>
      <c r="N2527" s="242"/>
      <c r="O2527" s="242"/>
      <c r="P2527" s="242"/>
      <c r="Q2527" s="242"/>
      <c r="R2527" s="242"/>
      <c r="S2527" s="242"/>
      <c r="T2527" s="243"/>
      <c r="U2527" s="13"/>
      <c r="V2527" s="13"/>
      <c r="W2527" s="13"/>
      <c r="X2527" s="13"/>
      <c r="Y2527" s="13"/>
      <c r="Z2527" s="13"/>
      <c r="AA2527" s="13"/>
      <c r="AB2527" s="13"/>
      <c r="AC2527" s="13"/>
      <c r="AD2527" s="13"/>
      <c r="AE2527" s="13"/>
      <c r="AT2527" s="244" t="s">
        <v>301</v>
      </c>
      <c r="AU2527" s="244" t="s">
        <v>120</v>
      </c>
      <c r="AV2527" s="13" t="s">
        <v>85</v>
      </c>
      <c r="AW2527" s="13" t="s">
        <v>32</v>
      </c>
      <c r="AX2527" s="13" t="s">
        <v>77</v>
      </c>
      <c r="AY2527" s="244" t="s">
        <v>292</v>
      </c>
    </row>
    <row r="2528" s="13" customFormat="1">
      <c r="A2528" s="13"/>
      <c r="B2528" s="234"/>
      <c r="C2528" s="235"/>
      <c r="D2528" s="236" t="s">
        <v>301</v>
      </c>
      <c r="E2528" s="237" t="s">
        <v>1</v>
      </c>
      <c r="F2528" s="238" t="s">
        <v>2662</v>
      </c>
      <c r="G2528" s="235"/>
      <c r="H2528" s="237" t="s">
        <v>1</v>
      </c>
      <c r="I2528" s="239"/>
      <c r="J2528" s="235"/>
      <c r="K2528" s="235"/>
      <c r="L2528" s="240"/>
      <c r="M2528" s="241"/>
      <c r="N2528" s="242"/>
      <c r="O2528" s="242"/>
      <c r="P2528" s="242"/>
      <c r="Q2528" s="242"/>
      <c r="R2528" s="242"/>
      <c r="S2528" s="242"/>
      <c r="T2528" s="243"/>
      <c r="U2528" s="13"/>
      <c r="V2528" s="13"/>
      <c r="W2528" s="13"/>
      <c r="X2528" s="13"/>
      <c r="Y2528" s="13"/>
      <c r="Z2528" s="13"/>
      <c r="AA2528" s="13"/>
      <c r="AB2528" s="13"/>
      <c r="AC2528" s="13"/>
      <c r="AD2528" s="13"/>
      <c r="AE2528" s="13"/>
      <c r="AT2528" s="244" t="s">
        <v>301</v>
      </c>
      <c r="AU2528" s="244" t="s">
        <v>120</v>
      </c>
      <c r="AV2528" s="13" t="s">
        <v>85</v>
      </c>
      <c r="AW2528" s="13" t="s">
        <v>32</v>
      </c>
      <c r="AX2528" s="13" t="s">
        <v>77</v>
      </c>
      <c r="AY2528" s="244" t="s">
        <v>292</v>
      </c>
    </row>
    <row r="2529" s="13" customFormat="1">
      <c r="A2529" s="13"/>
      <c r="B2529" s="234"/>
      <c r="C2529" s="235"/>
      <c r="D2529" s="236" t="s">
        <v>301</v>
      </c>
      <c r="E2529" s="237" t="s">
        <v>1</v>
      </c>
      <c r="F2529" s="238" t="s">
        <v>2663</v>
      </c>
      <c r="G2529" s="235"/>
      <c r="H2529" s="237" t="s">
        <v>1</v>
      </c>
      <c r="I2529" s="239"/>
      <c r="J2529" s="235"/>
      <c r="K2529" s="235"/>
      <c r="L2529" s="240"/>
      <c r="M2529" s="241"/>
      <c r="N2529" s="242"/>
      <c r="O2529" s="242"/>
      <c r="P2529" s="242"/>
      <c r="Q2529" s="242"/>
      <c r="R2529" s="242"/>
      <c r="S2529" s="242"/>
      <c r="T2529" s="243"/>
      <c r="U2529" s="13"/>
      <c r="V2529" s="13"/>
      <c r="W2529" s="13"/>
      <c r="X2529" s="13"/>
      <c r="Y2529" s="13"/>
      <c r="Z2529" s="13"/>
      <c r="AA2529" s="13"/>
      <c r="AB2529" s="13"/>
      <c r="AC2529" s="13"/>
      <c r="AD2529" s="13"/>
      <c r="AE2529" s="13"/>
      <c r="AT2529" s="244" t="s">
        <v>301</v>
      </c>
      <c r="AU2529" s="244" t="s">
        <v>120</v>
      </c>
      <c r="AV2529" s="13" t="s">
        <v>85</v>
      </c>
      <c r="AW2529" s="13" t="s">
        <v>32</v>
      </c>
      <c r="AX2529" s="13" t="s">
        <v>77</v>
      </c>
      <c r="AY2529" s="244" t="s">
        <v>292</v>
      </c>
    </row>
    <row r="2530" s="13" customFormat="1">
      <c r="A2530" s="13"/>
      <c r="B2530" s="234"/>
      <c r="C2530" s="235"/>
      <c r="D2530" s="236" t="s">
        <v>301</v>
      </c>
      <c r="E2530" s="237" t="s">
        <v>1</v>
      </c>
      <c r="F2530" s="238" t="s">
        <v>2664</v>
      </c>
      <c r="G2530" s="235"/>
      <c r="H2530" s="237" t="s">
        <v>1</v>
      </c>
      <c r="I2530" s="239"/>
      <c r="J2530" s="235"/>
      <c r="K2530" s="235"/>
      <c r="L2530" s="240"/>
      <c r="M2530" s="241"/>
      <c r="N2530" s="242"/>
      <c r="O2530" s="242"/>
      <c r="P2530" s="242"/>
      <c r="Q2530" s="242"/>
      <c r="R2530" s="242"/>
      <c r="S2530" s="242"/>
      <c r="T2530" s="243"/>
      <c r="U2530" s="13"/>
      <c r="V2530" s="13"/>
      <c r="W2530" s="13"/>
      <c r="X2530" s="13"/>
      <c r="Y2530" s="13"/>
      <c r="Z2530" s="13"/>
      <c r="AA2530" s="13"/>
      <c r="AB2530" s="13"/>
      <c r="AC2530" s="13"/>
      <c r="AD2530" s="13"/>
      <c r="AE2530" s="13"/>
      <c r="AT2530" s="244" t="s">
        <v>301</v>
      </c>
      <c r="AU2530" s="244" t="s">
        <v>120</v>
      </c>
      <c r="AV2530" s="13" t="s">
        <v>85</v>
      </c>
      <c r="AW2530" s="13" t="s">
        <v>32</v>
      </c>
      <c r="AX2530" s="13" t="s">
        <v>77</v>
      </c>
      <c r="AY2530" s="244" t="s">
        <v>292</v>
      </c>
    </row>
    <row r="2531" s="13" customFormat="1">
      <c r="A2531" s="13"/>
      <c r="B2531" s="234"/>
      <c r="C2531" s="235"/>
      <c r="D2531" s="236" t="s">
        <v>301</v>
      </c>
      <c r="E2531" s="237" t="s">
        <v>1</v>
      </c>
      <c r="F2531" s="238" t="s">
        <v>2665</v>
      </c>
      <c r="G2531" s="235"/>
      <c r="H2531" s="237" t="s">
        <v>1</v>
      </c>
      <c r="I2531" s="239"/>
      <c r="J2531" s="235"/>
      <c r="K2531" s="235"/>
      <c r="L2531" s="240"/>
      <c r="M2531" s="241"/>
      <c r="N2531" s="242"/>
      <c r="O2531" s="242"/>
      <c r="P2531" s="242"/>
      <c r="Q2531" s="242"/>
      <c r="R2531" s="242"/>
      <c r="S2531" s="242"/>
      <c r="T2531" s="243"/>
      <c r="U2531" s="13"/>
      <c r="V2531" s="13"/>
      <c r="W2531" s="13"/>
      <c r="X2531" s="13"/>
      <c r="Y2531" s="13"/>
      <c r="Z2531" s="13"/>
      <c r="AA2531" s="13"/>
      <c r="AB2531" s="13"/>
      <c r="AC2531" s="13"/>
      <c r="AD2531" s="13"/>
      <c r="AE2531" s="13"/>
      <c r="AT2531" s="244" t="s">
        <v>301</v>
      </c>
      <c r="AU2531" s="244" t="s">
        <v>120</v>
      </c>
      <c r="AV2531" s="13" t="s">
        <v>85</v>
      </c>
      <c r="AW2531" s="13" t="s">
        <v>32</v>
      </c>
      <c r="AX2531" s="13" t="s">
        <v>77</v>
      </c>
      <c r="AY2531" s="244" t="s">
        <v>292</v>
      </c>
    </row>
    <row r="2532" s="13" customFormat="1">
      <c r="A2532" s="13"/>
      <c r="B2532" s="234"/>
      <c r="C2532" s="235"/>
      <c r="D2532" s="236" t="s">
        <v>301</v>
      </c>
      <c r="E2532" s="237" t="s">
        <v>1</v>
      </c>
      <c r="F2532" s="238" t="s">
        <v>2666</v>
      </c>
      <c r="G2532" s="235"/>
      <c r="H2532" s="237" t="s">
        <v>1</v>
      </c>
      <c r="I2532" s="239"/>
      <c r="J2532" s="235"/>
      <c r="K2532" s="235"/>
      <c r="L2532" s="240"/>
      <c r="M2532" s="241"/>
      <c r="N2532" s="242"/>
      <c r="O2532" s="242"/>
      <c r="P2532" s="242"/>
      <c r="Q2532" s="242"/>
      <c r="R2532" s="242"/>
      <c r="S2532" s="242"/>
      <c r="T2532" s="243"/>
      <c r="U2532" s="13"/>
      <c r="V2532" s="13"/>
      <c r="W2532" s="13"/>
      <c r="X2532" s="13"/>
      <c r="Y2532" s="13"/>
      <c r="Z2532" s="13"/>
      <c r="AA2532" s="13"/>
      <c r="AB2532" s="13"/>
      <c r="AC2532" s="13"/>
      <c r="AD2532" s="13"/>
      <c r="AE2532" s="13"/>
      <c r="AT2532" s="244" t="s">
        <v>301</v>
      </c>
      <c r="AU2532" s="244" t="s">
        <v>120</v>
      </c>
      <c r="AV2532" s="13" t="s">
        <v>85</v>
      </c>
      <c r="AW2532" s="13" t="s">
        <v>32</v>
      </c>
      <c r="AX2532" s="13" t="s">
        <v>77</v>
      </c>
      <c r="AY2532" s="244" t="s">
        <v>292</v>
      </c>
    </row>
    <row r="2533" s="13" customFormat="1">
      <c r="A2533" s="13"/>
      <c r="B2533" s="234"/>
      <c r="C2533" s="235"/>
      <c r="D2533" s="236" t="s">
        <v>301</v>
      </c>
      <c r="E2533" s="237" t="s">
        <v>1</v>
      </c>
      <c r="F2533" s="238" t="s">
        <v>2667</v>
      </c>
      <c r="G2533" s="235"/>
      <c r="H2533" s="237" t="s">
        <v>1</v>
      </c>
      <c r="I2533" s="239"/>
      <c r="J2533" s="235"/>
      <c r="K2533" s="235"/>
      <c r="L2533" s="240"/>
      <c r="M2533" s="241"/>
      <c r="N2533" s="242"/>
      <c r="O2533" s="242"/>
      <c r="P2533" s="242"/>
      <c r="Q2533" s="242"/>
      <c r="R2533" s="242"/>
      <c r="S2533" s="242"/>
      <c r="T2533" s="243"/>
      <c r="U2533" s="13"/>
      <c r="V2533" s="13"/>
      <c r="W2533" s="13"/>
      <c r="X2533" s="13"/>
      <c r="Y2533" s="13"/>
      <c r="Z2533" s="13"/>
      <c r="AA2533" s="13"/>
      <c r="AB2533" s="13"/>
      <c r="AC2533" s="13"/>
      <c r="AD2533" s="13"/>
      <c r="AE2533" s="13"/>
      <c r="AT2533" s="244" t="s">
        <v>301</v>
      </c>
      <c r="AU2533" s="244" t="s">
        <v>120</v>
      </c>
      <c r="AV2533" s="13" t="s">
        <v>85</v>
      </c>
      <c r="AW2533" s="13" t="s">
        <v>32</v>
      </c>
      <c r="AX2533" s="13" t="s">
        <v>77</v>
      </c>
      <c r="AY2533" s="244" t="s">
        <v>292</v>
      </c>
    </row>
    <row r="2534" s="13" customFormat="1">
      <c r="A2534" s="13"/>
      <c r="B2534" s="234"/>
      <c r="C2534" s="235"/>
      <c r="D2534" s="236" t="s">
        <v>301</v>
      </c>
      <c r="E2534" s="237" t="s">
        <v>1</v>
      </c>
      <c r="F2534" s="238" t="s">
        <v>2668</v>
      </c>
      <c r="G2534" s="235"/>
      <c r="H2534" s="237" t="s">
        <v>1</v>
      </c>
      <c r="I2534" s="239"/>
      <c r="J2534" s="235"/>
      <c r="K2534" s="235"/>
      <c r="L2534" s="240"/>
      <c r="M2534" s="241"/>
      <c r="N2534" s="242"/>
      <c r="O2534" s="242"/>
      <c r="P2534" s="242"/>
      <c r="Q2534" s="242"/>
      <c r="R2534" s="242"/>
      <c r="S2534" s="242"/>
      <c r="T2534" s="243"/>
      <c r="U2534" s="13"/>
      <c r="V2534" s="13"/>
      <c r="W2534" s="13"/>
      <c r="X2534" s="13"/>
      <c r="Y2534" s="13"/>
      <c r="Z2534" s="13"/>
      <c r="AA2534" s="13"/>
      <c r="AB2534" s="13"/>
      <c r="AC2534" s="13"/>
      <c r="AD2534" s="13"/>
      <c r="AE2534" s="13"/>
      <c r="AT2534" s="244" t="s">
        <v>301</v>
      </c>
      <c r="AU2534" s="244" t="s">
        <v>120</v>
      </c>
      <c r="AV2534" s="13" t="s">
        <v>85</v>
      </c>
      <c r="AW2534" s="13" t="s">
        <v>32</v>
      </c>
      <c r="AX2534" s="13" t="s">
        <v>77</v>
      </c>
      <c r="AY2534" s="244" t="s">
        <v>292</v>
      </c>
    </row>
    <row r="2535" s="13" customFormat="1">
      <c r="A2535" s="13"/>
      <c r="B2535" s="234"/>
      <c r="C2535" s="235"/>
      <c r="D2535" s="236" t="s">
        <v>301</v>
      </c>
      <c r="E2535" s="237" t="s">
        <v>1</v>
      </c>
      <c r="F2535" s="238" t="s">
        <v>2669</v>
      </c>
      <c r="G2535" s="235"/>
      <c r="H2535" s="237" t="s">
        <v>1</v>
      </c>
      <c r="I2535" s="239"/>
      <c r="J2535" s="235"/>
      <c r="K2535" s="235"/>
      <c r="L2535" s="240"/>
      <c r="M2535" s="241"/>
      <c r="N2535" s="242"/>
      <c r="O2535" s="242"/>
      <c r="P2535" s="242"/>
      <c r="Q2535" s="242"/>
      <c r="R2535" s="242"/>
      <c r="S2535" s="242"/>
      <c r="T2535" s="243"/>
      <c r="U2535" s="13"/>
      <c r="V2535" s="13"/>
      <c r="W2535" s="13"/>
      <c r="X2535" s="13"/>
      <c r="Y2535" s="13"/>
      <c r="Z2535" s="13"/>
      <c r="AA2535" s="13"/>
      <c r="AB2535" s="13"/>
      <c r="AC2535" s="13"/>
      <c r="AD2535" s="13"/>
      <c r="AE2535" s="13"/>
      <c r="AT2535" s="244" t="s">
        <v>301</v>
      </c>
      <c r="AU2535" s="244" t="s">
        <v>120</v>
      </c>
      <c r="AV2535" s="13" t="s">
        <v>85</v>
      </c>
      <c r="AW2535" s="13" t="s">
        <v>32</v>
      </c>
      <c r="AX2535" s="13" t="s">
        <v>77</v>
      </c>
      <c r="AY2535" s="244" t="s">
        <v>292</v>
      </c>
    </row>
    <row r="2536" s="14" customFormat="1">
      <c r="A2536" s="14"/>
      <c r="B2536" s="245"/>
      <c r="C2536" s="246"/>
      <c r="D2536" s="236" t="s">
        <v>301</v>
      </c>
      <c r="E2536" s="247" t="s">
        <v>1</v>
      </c>
      <c r="F2536" s="248" t="s">
        <v>2774</v>
      </c>
      <c r="G2536" s="246"/>
      <c r="H2536" s="249">
        <v>460</v>
      </c>
      <c r="I2536" s="250"/>
      <c r="J2536" s="246"/>
      <c r="K2536" s="246"/>
      <c r="L2536" s="251"/>
      <c r="M2536" s="252"/>
      <c r="N2536" s="253"/>
      <c r="O2536" s="253"/>
      <c r="P2536" s="253"/>
      <c r="Q2536" s="253"/>
      <c r="R2536" s="253"/>
      <c r="S2536" s="253"/>
      <c r="T2536" s="254"/>
      <c r="U2536" s="14"/>
      <c r="V2536" s="14"/>
      <c r="W2536" s="14"/>
      <c r="X2536" s="14"/>
      <c r="Y2536" s="14"/>
      <c r="Z2536" s="14"/>
      <c r="AA2536" s="14"/>
      <c r="AB2536" s="14"/>
      <c r="AC2536" s="14"/>
      <c r="AD2536" s="14"/>
      <c r="AE2536" s="14"/>
      <c r="AT2536" s="255" t="s">
        <v>301</v>
      </c>
      <c r="AU2536" s="255" t="s">
        <v>120</v>
      </c>
      <c r="AV2536" s="14" t="s">
        <v>120</v>
      </c>
      <c r="AW2536" s="14" t="s">
        <v>32</v>
      </c>
      <c r="AX2536" s="14" t="s">
        <v>77</v>
      </c>
      <c r="AY2536" s="255" t="s">
        <v>292</v>
      </c>
    </row>
    <row r="2537" s="15" customFormat="1">
      <c r="A2537" s="15"/>
      <c r="B2537" s="256"/>
      <c r="C2537" s="257"/>
      <c r="D2537" s="236" t="s">
        <v>301</v>
      </c>
      <c r="E2537" s="258" t="s">
        <v>1</v>
      </c>
      <c r="F2537" s="259" t="s">
        <v>304</v>
      </c>
      <c r="G2537" s="257"/>
      <c r="H2537" s="260">
        <v>460</v>
      </c>
      <c r="I2537" s="261"/>
      <c r="J2537" s="257"/>
      <c r="K2537" s="257"/>
      <c r="L2537" s="262"/>
      <c r="M2537" s="263"/>
      <c r="N2537" s="264"/>
      <c r="O2537" s="264"/>
      <c r="P2537" s="264"/>
      <c r="Q2537" s="264"/>
      <c r="R2537" s="264"/>
      <c r="S2537" s="264"/>
      <c r="T2537" s="265"/>
      <c r="U2537" s="15"/>
      <c r="V2537" s="15"/>
      <c r="W2537" s="15"/>
      <c r="X2537" s="15"/>
      <c r="Y2537" s="15"/>
      <c r="Z2537" s="15"/>
      <c r="AA2537" s="15"/>
      <c r="AB2537" s="15"/>
      <c r="AC2537" s="15"/>
      <c r="AD2537" s="15"/>
      <c r="AE2537" s="15"/>
      <c r="AT2537" s="266" t="s">
        <v>301</v>
      </c>
      <c r="AU2537" s="266" t="s">
        <v>120</v>
      </c>
      <c r="AV2537" s="15" t="s">
        <v>299</v>
      </c>
      <c r="AW2537" s="15" t="s">
        <v>32</v>
      </c>
      <c r="AX2537" s="15" t="s">
        <v>85</v>
      </c>
      <c r="AY2537" s="266" t="s">
        <v>292</v>
      </c>
    </row>
    <row r="2538" s="14" customFormat="1">
      <c r="A2538" s="14"/>
      <c r="B2538" s="245"/>
      <c r="C2538" s="246"/>
      <c r="D2538" s="236" t="s">
        <v>301</v>
      </c>
      <c r="E2538" s="246"/>
      <c r="F2538" s="248" t="s">
        <v>2775</v>
      </c>
      <c r="G2538" s="246"/>
      <c r="H2538" s="249">
        <v>506</v>
      </c>
      <c r="I2538" s="250"/>
      <c r="J2538" s="246"/>
      <c r="K2538" s="246"/>
      <c r="L2538" s="251"/>
      <c r="M2538" s="252"/>
      <c r="N2538" s="253"/>
      <c r="O2538" s="253"/>
      <c r="P2538" s="253"/>
      <c r="Q2538" s="253"/>
      <c r="R2538" s="253"/>
      <c r="S2538" s="253"/>
      <c r="T2538" s="254"/>
      <c r="U2538" s="14"/>
      <c r="V2538" s="14"/>
      <c r="W2538" s="14"/>
      <c r="X2538" s="14"/>
      <c r="Y2538" s="14"/>
      <c r="Z2538" s="14"/>
      <c r="AA2538" s="14"/>
      <c r="AB2538" s="14"/>
      <c r="AC2538" s="14"/>
      <c r="AD2538" s="14"/>
      <c r="AE2538" s="14"/>
      <c r="AT2538" s="255" t="s">
        <v>301</v>
      </c>
      <c r="AU2538" s="255" t="s">
        <v>120</v>
      </c>
      <c r="AV2538" s="14" t="s">
        <v>120</v>
      </c>
      <c r="AW2538" s="14" t="s">
        <v>4</v>
      </c>
      <c r="AX2538" s="14" t="s">
        <v>85</v>
      </c>
      <c r="AY2538" s="255" t="s">
        <v>292</v>
      </c>
    </row>
    <row r="2539" s="2" customFormat="1" ht="33" customHeight="1">
      <c r="A2539" s="39"/>
      <c r="B2539" s="40"/>
      <c r="C2539" s="221" t="s">
        <v>2776</v>
      </c>
      <c r="D2539" s="221" t="s">
        <v>294</v>
      </c>
      <c r="E2539" s="222" t="s">
        <v>2777</v>
      </c>
      <c r="F2539" s="223" t="s">
        <v>2778</v>
      </c>
      <c r="G2539" s="224" t="s">
        <v>297</v>
      </c>
      <c r="H2539" s="225">
        <v>2466.4099999999999</v>
      </c>
      <c r="I2539" s="226"/>
      <c r="J2539" s="227">
        <f>ROUND(I2539*H2539,2)</f>
        <v>0</v>
      </c>
      <c r="K2539" s="223" t="s">
        <v>298</v>
      </c>
      <c r="L2539" s="45"/>
      <c r="M2539" s="228" t="s">
        <v>1</v>
      </c>
      <c r="N2539" s="229" t="s">
        <v>43</v>
      </c>
      <c r="O2539" s="92"/>
      <c r="P2539" s="230">
        <f>O2539*H2539</f>
        <v>0</v>
      </c>
      <c r="Q2539" s="230">
        <v>5.0000000000000002E-05</v>
      </c>
      <c r="R2539" s="230">
        <f>Q2539*H2539</f>
        <v>0.1233205</v>
      </c>
      <c r="S2539" s="230">
        <v>0</v>
      </c>
      <c r="T2539" s="231">
        <f>S2539*H2539</f>
        <v>0</v>
      </c>
      <c r="U2539" s="39"/>
      <c r="V2539" s="39"/>
      <c r="W2539" s="39"/>
      <c r="X2539" s="39"/>
      <c r="Y2539" s="39"/>
      <c r="Z2539" s="39"/>
      <c r="AA2539" s="39"/>
      <c r="AB2539" s="39"/>
      <c r="AC2539" s="39"/>
      <c r="AD2539" s="39"/>
      <c r="AE2539" s="39"/>
      <c r="AR2539" s="232" t="s">
        <v>438</v>
      </c>
      <c r="AT2539" s="232" t="s">
        <v>294</v>
      </c>
      <c r="AU2539" s="232" t="s">
        <v>120</v>
      </c>
      <c r="AY2539" s="18" t="s">
        <v>292</v>
      </c>
      <c r="BE2539" s="233">
        <f>IF(N2539="základní",J2539,0)</f>
        <v>0</v>
      </c>
      <c r="BF2539" s="233">
        <f>IF(N2539="snížená",J2539,0)</f>
        <v>0</v>
      </c>
      <c r="BG2539" s="233">
        <f>IF(N2539="zákl. přenesená",J2539,0)</f>
        <v>0</v>
      </c>
      <c r="BH2539" s="233">
        <f>IF(N2539="sníž. přenesená",J2539,0)</f>
        <v>0</v>
      </c>
      <c r="BI2539" s="233">
        <f>IF(N2539="nulová",J2539,0)</f>
        <v>0</v>
      </c>
      <c r="BJ2539" s="18" t="s">
        <v>120</v>
      </c>
      <c r="BK2539" s="233">
        <f>ROUND(I2539*H2539,2)</f>
        <v>0</v>
      </c>
      <c r="BL2539" s="18" t="s">
        <v>438</v>
      </c>
      <c r="BM2539" s="232" t="s">
        <v>2779</v>
      </c>
    </row>
    <row r="2540" s="14" customFormat="1">
      <c r="A2540" s="14"/>
      <c r="B2540" s="245"/>
      <c r="C2540" s="246"/>
      <c r="D2540" s="236" t="s">
        <v>301</v>
      </c>
      <c r="E2540" s="247" t="s">
        <v>1</v>
      </c>
      <c r="F2540" s="248" t="s">
        <v>2641</v>
      </c>
      <c r="G2540" s="246"/>
      <c r="H2540" s="249">
        <v>2466.4099999999999</v>
      </c>
      <c r="I2540" s="250"/>
      <c r="J2540" s="246"/>
      <c r="K2540" s="246"/>
      <c r="L2540" s="251"/>
      <c r="M2540" s="252"/>
      <c r="N2540" s="253"/>
      <c r="O2540" s="253"/>
      <c r="P2540" s="253"/>
      <c r="Q2540" s="253"/>
      <c r="R2540" s="253"/>
      <c r="S2540" s="253"/>
      <c r="T2540" s="25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T2540" s="255" t="s">
        <v>301</v>
      </c>
      <c r="AU2540" s="255" t="s">
        <v>120</v>
      </c>
      <c r="AV2540" s="14" t="s">
        <v>120</v>
      </c>
      <c r="AW2540" s="14" t="s">
        <v>32</v>
      </c>
      <c r="AX2540" s="14" t="s">
        <v>85</v>
      </c>
      <c r="AY2540" s="255" t="s">
        <v>292</v>
      </c>
    </row>
    <row r="2541" s="2" customFormat="1" ht="24.15" customHeight="1">
      <c r="A2541" s="39"/>
      <c r="B2541" s="40"/>
      <c r="C2541" s="221" t="s">
        <v>2780</v>
      </c>
      <c r="D2541" s="221" t="s">
        <v>294</v>
      </c>
      <c r="E2541" s="222" t="s">
        <v>2781</v>
      </c>
      <c r="F2541" s="223" t="s">
        <v>2782</v>
      </c>
      <c r="G2541" s="224" t="s">
        <v>365</v>
      </c>
      <c r="H2541" s="225">
        <v>9.1739999999999995</v>
      </c>
      <c r="I2541" s="226"/>
      <c r="J2541" s="227">
        <f>ROUND(I2541*H2541,2)</f>
        <v>0</v>
      </c>
      <c r="K2541" s="223" t="s">
        <v>298</v>
      </c>
      <c r="L2541" s="45"/>
      <c r="M2541" s="228" t="s">
        <v>1</v>
      </c>
      <c r="N2541" s="229" t="s">
        <v>43</v>
      </c>
      <c r="O2541" s="92"/>
      <c r="P2541" s="230">
        <f>O2541*H2541</f>
        <v>0</v>
      </c>
      <c r="Q2541" s="230">
        <v>0</v>
      </c>
      <c r="R2541" s="230">
        <f>Q2541*H2541</f>
        <v>0</v>
      </c>
      <c r="S2541" s="230">
        <v>0</v>
      </c>
      <c r="T2541" s="231">
        <f>S2541*H2541</f>
        <v>0</v>
      </c>
      <c r="U2541" s="39"/>
      <c r="V2541" s="39"/>
      <c r="W2541" s="39"/>
      <c r="X2541" s="39"/>
      <c r="Y2541" s="39"/>
      <c r="Z2541" s="39"/>
      <c r="AA2541" s="39"/>
      <c r="AB2541" s="39"/>
      <c r="AC2541" s="39"/>
      <c r="AD2541" s="39"/>
      <c r="AE2541" s="39"/>
      <c r="AR2541" s="232" t="s">
        <v>438</v>
      </c>
      <c r="AT2541" s="232" t="s">
        <v>294</v>
      </c>
      <c r="AU2541" s="232" t="s">
        <v>120</v>
      </c>
      <c r="AY2541" s="18" t="s">
        <v>292</v>
      </c>
      <c r="BE2541" s="233">
        <f>IF(N2541="základní",J2541,0)</f>
        <v>0</v>
      </c>
      <c r="BF2541" s="233">
        <f>IF(N2541="snížená",J2541,0)</f>
        <v>0</v>
      </c>
      <c r="BG2541" s="233">
        <f>IF(N2541="zákl. přenesená",J2541,0)</f>
        <v>0</v>
      </c>
      <c r="BH2541" s="233">
        <f>IF(N2541="sníž. přenesená",J2541,0)</f>
        <v>0</v>
      </c>
      <c r="BI2541" s="233">
        <f>IF(N2541="nulová",J2541,0)</f>
        <v>0</v>
      </c>
      <c r="BJ2541" s="18" t="s">
        <v>120</v>
      </c>
      <c r="BK2541" s="233">
        <f>ROUND(I2541*H2541,2)</f>
        <v>0</v>
      </c>
      <c r="BL2541" s="18" t="s">
        <v>438</v>
      </c>
      <c r="BM2541" s="232" t="s">
        <v>2783</v>
      </c>
    </row>
    <row r="2542" s="12" customFormat="1" ht="22.8" customHeight="1">
      <c r="A2542" s="12"/>
      <c r="B2542" s="205"/>
      <c r="C2542" s="206"/>
      <c r="D2542" s="207" t="s">
        <v>76</v>
      </c>
      <c r="E2542" s="219" t="s">
        <v>2784</v>
      </c>
      <c r="F2542" s="219" t="s">
        <v>2785</v>
      </c>
      <c r="G2542" s="206"/>
      <c r="H2542" s="206"/>
      <c r="I2542" s="209"/>
      <c r="J2542" s="220">
        <f>BK2542</f>
        <v>0</v>
      </c>
      <c r="K2542" s="206"/>
      <c r="L2542" s="211"/>
      <c r="M2542" s="212"/>
      <c r="N2542" s="213"/>
      <c r="O2542" s="213"/>
      <c r="P2542" s="214">
        <f>SUM(P2543:P2663)</f>
        <v>0</v>
      </c>
      <c r="Q2542" s="213"/>
      <c r="R2542" s="214">
        <f>SUM(R2543:R2663)</f>
        <v>23.995441799999998</v>
      </c>
      <c r="S2542" s="213"/>
      <c r="T2542" s="215">
        <f>SUM(T2543:T2663)</f>
        <v>0</v>
      </c>
      <c r="U2542" s="12"/>
      <c r="V2542" s="12"/>
      <c r="W2542" s="12"/>
      <c r="X2542" s="12"/>
      <c r="Y2542" s="12"/>
      <c r="Z2542" s="12"/>
      <c r="AA2542" s="12"/>
      <c r="AB2542" s="12"/>
      <c r="AC2542" s="12"/>
      <c r="AD2542" s="12"/>
      <c r="AE2542" s="12"/>
      <c r="AR2542" s="216" t="s">
        <v>120</v>
      </c>
      <c r="AT2542" s="217" t="s">
        <v>76</v>
      </c>
      <c r="AU2542" s="217" t="s">
        <v>85</v>
      </c>
      <c r="AY2542" s="216" t="s">
        <v>292</v>
      </c>
      <c r="BK2542" s="218">
        <f>SUM(BK2543:BK2663)</f>
        <v>0</v>
      </c>
    </row>
    <row r="2543" s="2" customFormat="1" ht="16.5" customHeight="1">
      <c r="A2543" s="39"/>
      <c r="B2543" s="40"/>
      <c r="C2543" s="221" t="s">
        <v>2786</v>
      </c>
      <c r="D2543" s="221" t="s">
        <v>294</v>
      </c>
      <c r="E2543" s="222" t="s">
        <v>2787</v>
      </c>
      <c r="F2543" s="223" t="s">
        <v>2788</v>
      </c>
      <c r="G2543" s="224" t="s">
        <v>297</v>
      </c>
      <c r="H2543" s="225">
        <v>1683.6479999999999</v>
      </c>
      <c r="I2543" s="226"/>
      <c r="J2543" s="227">
        <f>ROUND(I2543*H2543,2)</f>
        <v>0</v>
      </c>
      <c r="K2543" s="223" t="s">
        <v>298</v>
      </c>
      <c r="L2543" s="45"/>
      <c r="M2543" s="228" t="s">
        <v>1</v>
      </c>
      <c r="N2543" s="229" t="s">
        <v>43</v>
      </c>
      <c r="O2543" s="92"/>
      <c r="P2543" s="230">
        <f>O2543*H2543</f>
        <v>0</v>
      </c>
      <c r="Q2543" s="230">
        <v>0</v>
      </c>
      <c r="R2543" s="230">
        <f>Q2543*H2543</f>
        <v>0</v>
      </c>
      <c r="S2543" s="230">
        <v>0</v>
      </c>
      <c r="T2543" s="231">
        <f>S2543*H2543</f>
        <v>0</v>
      </c>
      <c r="U2543" s="39"/>
      <c r="V2543" s="39"/>
      <c r="W2543" s="39"/>
      <c r="X2543" s="39"/>
      <c r="Y2543" s="39"/>
      <c r="Z2543" s="39"/>
      <c r="AA2543" s="39"/>
      <c r="AB2543" s="39"/>
      <c r="AC2543" s="39"/>
      <c r="AD2543" s="39"/>
      <c r="AE2543" s="39"/>
      <c r="AR2543" s="232" t="s">
        <v>438</v>
      </c>
      <c r="AT2543" s="232" t="s">
        <v>294</v>
      </c>
      <c r="AU2543" s="232" t="s">
        <v>120</v>
      </c>
      <c r="AY2543" s="18" t="s">
        <v>292</v>
      </c>
      <c r="BE2543" s="233">
        <f>IF(N2543="základní",J2543,0)</f>
        <v>0</v>
      </c>
      <c r="BF2543" s="233">
        <f>IF(N2543="snížená",J2543,0)</f>
        <v>0</v>
      </c>
      <c r="BG2543" s="233">
        <f>IF(N2543="zákl. přenesená",J2543,0)</f>
        <v>0</v>
      </c>
      <c r="BH2543" s="233">
        <f>IF(N2543="sníž. přenesená",J2543,0)</f>
        <v>0</v>
      </c>
      <c r="BI2543" s="233">
        <f>IF(N2543="nulová",J2543,0)</f>
        <v>0</v>
      </c>
      <c r="BJ2543" s="18" t="s">
        <v>120</v>
      </c>
      <c r="BK2543" s="233">
        <f>ROUND(I2543*H2543,2)</f>
        <v>0</v>
      </c>
      <c r="BL2543" s="18" t="s">
        <v>438</v>
      </c>
      <c r="BM2543" s="232" t="s">
        <v>2789</v>
      </c>
    </row>
    <row r="2544" s="14" customFormat="1">
      <c r="A2544" s="14"/>
      <c r="B2544" s="245"/>
      <c r="C2544" s="246"/>
      <c r="D2544" s="236" t="s">
        <v>301</v>
      </c>
      <c r="E2544" s="247" t="s">
        <v>1</v>
      </c>
      <c r="F2544" s="248" t="s">
        <v>170</v>
      </c>
      <c r="G2544" s="246"/>
      <c r="H2544" s="249">
        <v>1683.6479999999999</v>
      </c>
      <c r="I2544" s="250"/>
      <c r="J2544" s="246"/>
      <c r="K2544" s="246"/>
      <c r="L2544" s="251"/>
      <c r="M2544" s="252"/>
      <c r="N2544" s="253"/>
      <c r="O2544" s="253"/>
      <c r="P2544" s="253"/>
      <c r="Q2544" s="253"/>
      <c r="R2544" s="253"/>
      <c r="S2544" s="253"/>
      <c r="T2544" s="254"/>
      <c r="U2544" s="14"/>
      <c r="V2544" s="14"/>
      <c r="W2544" s="14"/>
      <c r="X2544" s="14"/>
      <c r="Y2544" s="14"/>
      <c r="Z2544" s="14"/>
      <c r="AA2544" s="14"/>
      <c r="AB2544" s="14"/>
      <c r="AC2544" s="14"/>
      <c r="AD2544" s="14"/>
      <c r="AE2544" s="14"/>
      <c r="AT2544" s="255" t="s">
        <v>301</v>
      </c>
      <c r="AU2544" s="255" t="s">
        <v>120</v>
      </c>
      <c r="AV2544" s="14" t="s">
        <v>120</v>
      </c>
      <c r="AW2544" s="14" t="s">
        <v>32</v>
      </c>
      <c r="AX2544" s="14" t="s">
        <v>85</v>
      </c>
      <c r="AY2544" s="255" t="s">
        <v>292</v>
      </c>
    </row>
    <row r="2545" s="2" customFormat="1" ht="16.5" customHeight="1">
      <c r="A2545" s="39"/>
      <c r="B2545" s="40"/>
      <c r="C2545" s="221" t="s">
        <v>2790</v>
      </c>
      <c r="D2545" s="221" t="s">
        <v>294</v>
      </c>
      <c r="E2545" s="222" t="s">
        <v>2791</v>
      </c>
      <c r="F2545" s="223" t="s">
        <v>2792</v>
      </c>
      <c r="G2545" s="224" t="s">
        <v>297</v>
      </c>
      <c r="H2545" s="225">
        <v>1683.6479999999999</v>
      </c>
      <c r="I2545" s="226"/>
      <c r="J2545" s="227">
        <f>ROUND(I2545*H2545,2)</f>
        <v>0</v>
      </c>
      <c r="K2545" s="223" t="s">
        <v>298</v>
      </c>
      <c r="L2545" s="45"/>
      <c r="M2545" s="228" t="s">
        <v>1</v>
      </c>
      <c r="N2545" s="229" t="s">
        <v>43</v>
      </c>
      <c r="O2545" s="92"/>
      <c r="P2545" s="230">
        <f>O2545*H2545</f>
        <v>0</v>
      </c>
      <c r="Q2545" s="230">
        <v>0.00029999999999999997</v>
      </c>
      <c r="R2545" s="230">
        <f>Q2545*H2545</f>
        <v>0.50509439999999994</v>
      </c>
      <c r="S2545" s="230">
        <v>0</v>
      </c>
      <c r="T2545" s="231">
        <f>S2545*H2545</f>
        <v>0</v>
      </c>
      <c r="U2545" s="39"/>
      <c r="V2545" s="39"/>
      <c r="W2545" s="39"/>
      <c r="X2545" s="39"/>
      <c r="Y2545" s="39"/>
      <c r="Z2545" s="39"/>
      <c r="AA2545" s="39"/>
      <c r="AB2545" s="39"/>
      <c r="AC2545" s="39"/>
      <c r="AD2545" s="39"/>
      <c r="AE2545" s="39"/>
      <c r="AR2545" s="232" t="s">
        <v>438</v>
      </c>
      <c r="AT2545" s="232" t="s">
        <v>294</v>
      </c>
      <c r="AU2545" s="232" t="s">
        <v>120</v>
      </c>
      <c r="AY2545" s="18" t="s">
        <v>292</v>
      </c>
      <c r="BE2545" s="233">
        <f>IF(N2545="základní",J2545,0)</f>
        <v>0</v>
      </c>
      <c r="BF2545" s="233">
        <f>IF(N2545="snížená",J2545,0)</f>
        <v>0</v>
      </c>
      <c r="BG2545" s="233">
        <f>IF(N2545="zákl. přenesená",J2545,0)</f>
        <v>0</v>
      </c>
      <c r="BH2545" s="233">
        <f>IF(N2545="sníž. přenesená",J2545,0)</f>
        <v>0</v>
      </c>
      <c r="BI2545" s="233">
        <f>IF(N2545="nulová",J2545,0)</f>
        <v>0</v>
      </c>
      <c r="BJ2545" s="18" t="s">
        <v>120</v>
      </c>
      <c r="BK2545" s="233">
        <f>ROUND(I2545*H2545,2)</f>
        <v>0</v>
      </c>
      <c r="BL2545" s="18" t="s">
        <v>438</v>
      </c>
      <c r="BM2545" s="232" t="s">
        <v>2793</v>
      </c>
    </row>
    <row r="2546" s="14" customFormat="1">
      <c r="A2546" s="14"/>
      <c r="B2546" s="245"/>
      <c r="C2546" s="246"/>
      <c r="D2546" s="236" t="s">
        <v>301</v>
      </c>
      <c r="E2546" s="247" t="s">
        <v>1</v>
      </c>
      <c r="F2546" s="248" t="s">
        <v>170</v>
      </c>
      <c r="G2546" s="246"/>
      <c r="H2546" s="249">
        <v>1683.6479999999999</v>
      </c>
      <c r="I2546" s="250"/>
      <c r="J2546" s="246"/>
      <c r="K2546" s="246"/>
      <c r="L2546" s="251"/>
      <c r="M2546" s="252"/>
      <c r="N2546" s="253"/>
      <c r="O2546" s="253"/>
      <c r="P2546" s="253"/>
      <c r="Q2546" s="253"/>
      <c r="R2546" s="253"/>
      <c r="S2546" s="253"/>
      <c r="T2546" s="254"/>
      <c r="U2546" s="14"/>
      <c r="V2546" s="14"/>
      <c r="W2546" s="14"/>
      <c r="X2546" s="14"/>
      <c r="Y2546" s="14"/>
      <c r="Z2546" s="14"/>
      <c r="AA2546" s="14"/>
      <c r="AB2546" s="14"/>
      <c r="AC2546" s="14"/>
      <c r="AD2546" s="14"/>
      <c r="AE2546" s="14"/>
      <c r="AT2546" s="255" t="s">
        <v>301</v>
      </c>
      <c r="AU2546" s="255" t="s">
        <v>120</v>
      </c>
      <c r="AV2546" s="14" t="s">
        <v>120</v>
      </c>
      <c r="AW2546" s="14" t="s">
        <v>32</v>
      </c>
      <c r="AX2546" s="14" t="s">
        <v>85</v>
      </c>
      <c r="AY2546" s="255" t="s">
        <v>292</v>
      </c>
    </row>
    <row r="2547" s="2" customFormat="1" ht="24.15" customHeight="1">
      <c r="A2547" s="39"/>
      <c r="B2547" s="40"/>
      <c r="C2547" s="221" t="s">
        <v>2794</v>
      </c>
      <c r="D2547" s="221" t="s">
        <v>294</v>
      </c>
      <c r="E2547" s="222" t="s">
        <v>2795</v>
      </c>
      <c r="F2547" s="223" t="s">
        <v>2796</v>
      </c>
      <c r="G2547" s="224" t="s">
        <v>297</v>
      </c>
      <c r="H2547" s="225">
        <v>1683.6479999999999</v>
      </c>
      <c r="I2547" s="226"/>
      <c r="J2547" s="227">
        <f>ROUND(I2547*H2547,2)</f>
        <v>0</v>
      </c>
      <c r="K2547" s="223" t="s">
        <v>298</v>
      </c>
      <c r="L2547" s="45"/>
      <c r="M2547" s="228" t="s">
        <v>1</v>
      </c>
      <c r="N2547" s="229" t="s">
        <v>43</v>
      </c>
      <c r="O2547" s="92"/>
      <c r="P2547" s="230">
        <f>O2547*H2547</f>
        <v>0</v>
      </c>
      <c r="Q2547" s="230">
        <v>0.0015</v>
      </c>
      <c r="R2547" s="230">
        <f>Q2547*H2547</f>
        <v>2.5254719999999997</v>
      </c>
      <c r="S2547" s="230">
        <v>0</v>
      </c>
      <c r="T2547" s="231">
        <f>S2547*H2547</f>
        <v>0</v>
      </c>
      <c r="U2547" s="39"/>
      <c r="V2547" s="39"/>
      <c r="W2547" s="39"/>
      <c r="X2547" s="39"/>
      <c r="Y2547" s="39"/>
      <c r="Z2547" s="39"/>
      <c r="AA2547" s="39"/>
      <c r="AB2547" s="39"/>
      <c r="AC2547" s="39"/>
      <c r="AD2547" s="39"/>
      <c r="AE2547" s="39"/>
      <c r="AR2547" s="232" t="s">
        <v>438</v>
      </c>
      <c r="AT2547" s="232" t="s">
        <v>294</v>
      </c>
      <c r="AU2547" s="232" t="s">
        <v>120</v>
      </c>
      <c r="AY2547" s="18" t="s">
        <v>292</v>
      </c>
      <c r="BE2547" s="233">
        <f>IF(N2547="základní",J2547,0)</f>
        <v>0</v>
      </c>
      <c r="BF2547" s="233">
        <f>IF(N2547="snížená",J2547,0)</f>
        <v>0</v>
      </c>
      <c r="BG2547" s="233">
        <f>IF(N2547="zákl. přenesená",J2547,0)</f>
        <v>0</v>
      </c>
      <c r="BH2547" s="233">
        <f>IF(N2547="sníž. přenesená",J2547,0)</f>
        <v>0</v>
      </c>
      <c r="BI2547" s="233">
        <f>IF(N2547="nulová",J2547,0)</f>
        <v>0</v>
      </c>
      <c r="BJ2547" s="18" t="s">
        <v>120</v>
      </c>
      <c r="BK2547" s="233">
        <f>ROUND(I2547*H2547,2)</f>
        <v>0</v>
      </c>
      <c r="BL2547" s="18" t="s">
        <v>438</v>
      </c>
      <c r="BM2547" s="232" t="s">
        <v>2797</v>
      </c>
    </row>
    <row r="2548" s="14" customFormat="1">
      <c r="A2548" s="14"/>
      <c r="B2548" s="245"/>
      <c r="C2548" s="246"/>
      <c r="D2548" s="236" t="s">
        <v>301</v>
      </c>
      <c r="E2548" s="247" t="s">
        <v>1</v>
      </c>
      <c r="F2548" s="248" t="s">
        <v>170</v>
      </c>
      <c r="G2548" s="246"/>
      <c r="H2548" s="249">
        <v>1683.6479999999999</v>
      </c>
      <c r="I2548" s="250"/>
      <c r="J2548" s="246"/>
      <c r="K2548" s="246"/>
      <c r="L2548" s="251"/>
      <c r="M2548" s="252"/>
      <c r="N2548" s="253"/>
      <c r="O2548" s="253"/>
      <c r="P2548" s="253"/>
      <c r="Q2548" s="253"/>
      <c r="R2548" s="253"/>
      <c r="S2548" s="253"/>
      <c r="T2548" s="254"/>
      <c r="U2548" s="14"/>
      <c r="V2548" s="14"/>
      <c r="W2548" s="14"/>
      <c r="X2548" s="14"/>
      <c r="Y2548" s="14"/>
      <c r="Z2548" s="14"/>
      <c r="AA2548" s="14"/>
      <c r="AB2548" s="14"/>
      <c r="AC2548" s="14"/>
      <c r="AD2548" s="14"/>
      <c r="AE2548" s="14"/>
      <c r="AT2548" s="255" t="s">
        <v>301</v>
      </c>
      <c r="AU2548" s="255" t="s">
        <v>120</v>
      </c>
      <c r="AV2548" s="14" t="s">
        <v>120</v>
      </c>
      <c r="AW2548" s="14" t="s">
        <v>32</v>
      </c>
      <c r="AX2548" s="14" t="s">
        <v>85</v>
      </c>
      <c r="AY2548" s="255" t="s">
        <v>292</v>
      </c>
    </row>
    <row r="2549" s="2" customFormat="1" ht="33" customHeight="1">
      <c r="A2549" s="39"/>
      <c r="B2549" s="40"/>
      <c r="C2549" s="221" t="s">
        <v>2798</v>
      </c>
      <c r="D2549" s="221" t="s">
        <v>294</v>
      </c>
      <c r="E2549" s="222" t="s">
        <v>2799</v>
      </c>
      <c r="F2549" s="223" t="s">
        <v>2800</v>
      </c>
      <c r="G2549" s="224" t="s">
        <v>297</v>
      </c>
      <c r="H2549" s="225">
        <v>1683.6479999999999</v>
      </c>
      <c r="I2549" s="226"/>
      <c r="J2549" s="227">
        <f>ROUND(I2549*H2549,2)</f>
        <v>0</v>
      </c>
      <c r="K2549" s="223" t="s">
        <v>298</v>
      </c>
      <c r="L2549" s="45"/>
      <c r="M2549" s="228" t="s">
        <v>1</v>
      </c>
      <c r="N2549" s="229" t="s">
        <v>43</v>
      </c>
      <c r="O2549" s="92"/>
      <c r="P2549" s="230">
        <f>O2549*H2549</f>
        <v>0</v>
      </c>
      <c r="Q2549" s="230">
        <v>0.0060000000000000001</v>
      </c>
      <c r="R2549" s="230">
        <f>Q2549*H2549</f>
        <v>10.101887999999999</v>
      </c>
      <c r="S2549" s="230">
        <v>0</v>
      </c>
      <c r="T2549" s="231">
        <f>S2549*H2549</f>
        <v>0</v>
      </c>
      <c r="U2549" s="39"/>
      <c r="V2549" s="39"/>
      <c r="W2549" s="39"/>
      <c r="X2549" s="39"/>
      <c r="Y2549" s="39"/>
      <c r="Z2549" s="39"/>
      <c r="AA2549" s="39"/>
      <c r="AB2549" s="39"/>
      <c r="AC2549" s="39"/>
      <c r="AD2549" s="39"/>
      <c r="AE2549" s="39"/>
      <c r="AR2549" s="232" t="s">
        <v>438</v>
      </c>
      <c r="AT2549" s="232" t="s">
        <v>294</v>
      </c>
      <c r="AU2549" s="232" t="s">
        <v>120</v>
      </c>
      <c r="AY2549" s="18" t="s">
        <v>292</v>
      </c>
      <c r="BE2549" s="233">
        <f>IF(N2549="základní",J2549,0)</f>
        <v>0</v>
      </c>
      <c r="BF2549" s="233">
        <f>IF(N2549="snížená",J2549,0)</f>
        <v>0</v>
      </c>
      <c r="BG2549" s="233">
        <f>IF(N2549="zákl. přenesená",J2549,0)</f>
        <v>0</v>
      </c>
      <c r="BH2549" s="233">
        <f>IF(N2549="sníž. přenesená",J2549,0)</f>
        <v>0</v>
      </c>
      <c r="BI2549" s="233">
        <f>IF(N2549="nulová",J2549,0)</f>
        <v>0</v>
      </c>
      <c r="BJ2549" s="18" t="s">
        <v>120</v>
      </c>
      <c r="BK2549" s="233">
        <f>ROUND(I2549*H2549,2)</f>
        <v>0</v>
      </c>
      <c r="BL2549" s="18" t="s">
        <v>438</v>
      </c>
      <c r="BM2549" s="232" t="s">
        <v>2801</v>
      </c>
    </row>
    <row r="2550" s="13" customFormat="1">
      <c r="A2550" s="13"/>
      <c r="B2550" s="234"/>
      <c r="C2550" s="235"/>
      <c r="D2550" s="236" t="s">
        <v>301</v>
      </c>
      <c r="E2550" s="237" t="s">
        <v>1</v>
      </c>
      <c r="F2550" s="238" t="s">
        <v>536</v>
      </c>
      <c r="G2550" s="235"/>
      <c r="H2550" s="237" t="s">
        <v>1</v>
      </c>
      <c r="I2550" s="239"/>
      <c r="J2550" s="235"/>
      <c r="K2550" s="235"/>
      <c r="L2550" s="240"/>
      <c r="M2550" s="241"/>
      <c r="N2550" s="242"/>
      <c r="O2550" s="242"/>
      <c r="P2550" s="242"/>
      <c r="Q2550" s="242"/>
      <c r="R2550" s="242"/>
      <c r="S2550" s="242"/>
      <c r="T2550" s="243"/>
      <c r="U2550" s="13"/>
      <c r="V2550" s="13"/>
      <c r="W2550" s="13"/>
      <c r="X2550" s="13"/>
      <c r="Y2550" s="13"/>
      <c r="Z2550" s="13"/>
      <c r="AA2550" s="13"/>
      <c r="AB2550" s="13"/>
      <c r="AC2550" s="13"/>
      <c r="AD2550" s="13"/>
      <c r="AE2550" s="13"/>
      <c r="AT2550" s="244" t="s">
        <v>301</v>
      </c>
      <c r="AU2550" s="244" t="s">
        <v>120</v>
      </c>
      <c r="AV2550" s="13" t="s">
        <v>85</v>
      </c>
      <c r="AW2550" s="13" t="s">
        <v>32</v>
      </c>
      <c r="AX2550" s="13" t="s">
        <v>77</v>
      </c>
      <c r="AY2550" s="244" t="s">
        <v>292</v>
      </c>
    </row>
    <row r="2551" s="14" customFormat="1">
      <c r="A2551" s="14"/>
      <c r="B2551" s="245"/>
      <c r="C2551" s="246"/>
      <c r="D2551" s="236" t="s">
        <v>301</v>
      </c>
      <c r="E2551" s="247" t="s">
        <v>1</v>
      </c>
      <c r="F2551" s="248" t="s">
        <v>2802</v>
      </c>
      <c r="G2551" s="246"/>
      <c r="H2551" s="249">
        <v>8.3119999999999994</v>
      </c>
      <c r="I2551" s="250"/>
      <c r="J2551" s="246"/>
      <c r="K2551" s="246"/>
      <c r="L2551" s="251"/>
      <c r="M2551" s="252"/>
      <c r="N2551" s="253"/>
      <c r="O2551" s="253"/>
      <c r="P2551" s="253"/>
      <c r="Q2551" s="253"/>
      <c r="R2551" s="253"/>
      <c r="S2551" s="253"/>
      <c r="T2551" s="254"/>
      <c r="U2551" s="14"/>
      <c r="V2551" s="14"/>
      <c r="W2551" s="14"/>
      <c r="X2551" s="14"/>
      <c r="Y2551" s="14"/>
      <c r="Z2551" s="14"/>
      <c r="AA2551" s="14"/>
      <c r="AB2551" s="14"/>
      <c r="AC2551" s="14"/>
      <c r="AD2551" s="14"/>
      <c r="AE2551" s="14"/>
      <c r="AT2551" s="255" t="s">
        <v>301</v>
      </c>
      <c r="AU2551" s="255" t="s">
        <v>120</v>
      </c>
      <c r="AV2551" s="14" t="s">
        <v>120</v>
      </c>
      <c r="AW2551" s="14" t="s">
        <v>32</v>
      </c>
      <c r="AX2551" s="14" t="s">
        <v>77</v>
      </c>
      <c r="AY2551" s="255" t="s">
        <v>292</v>
      </c>
    </row>
    <row r="2552" s="14" customFormat="1">
      <c r="A2552" s="14"/>
      <c r="B2552" s="245"/>
      <c r="C2552" s="246"/>
      <c r="D2552" s="236" t="s">
        <v>301</v>
      </c>
      <c r="E2552" s="247" t="s">
        <v>1</v>
      </c>
      <c r="F2552" s="248" t="s">
        <v>2803</v>
      </c>
      <c r="G2552" s="246"/>
      <c r="H2552" s="249">
        <v>8.2560000000000002</v>
      </c>
      <c r="I2552" s="250"/>
      <c r="J2552" s="246"/>
      <c r="K2552" s="246"/>
      <c r="L2552" s="251"/>
      <c r="M2552" s="252"/>
      <c r="N2552" s="253"/>
      <c r="O2552" s="253"/>
      <c r="P2552" s="253"/>
      <c r="Q2552" s="253"/>
      <c r="R2552" s="253"/>
      <c r="S2552" s="253"/>
      <c r="T2552" s="254"/>
      <c r="U2552" s="14"/>
      <c r="V2552" s="14"/>
      <c r="W2552" s="14"/>
      <c r="X2552" s="14"/>
      <c r="Y2552" s="14"/>
      <c r="Z2552" s="14"/>
      <c r="AA2552" s="14"/>
      <c r="AB2552" s="14"/>
      <c r="AC2552" s="14"/>
      <c r="AD2552" s="14"/>
      <c r="AE2552" s="14"/>
      <c r="AT2552" s="255" t="s">
        <v>301</v>
      </c>
      <c r="AU2552" s="255" t="s">
        <v>120</v>
      </c>
      <c r="AV2552" s="14" t="s">
        <v>120</v>
      </c>
      <c r="AW2552" s="14" t="s">
        <v>32</v>
      </c>
      <c r="AX2552" s="14" t="s">
        <v>77</v>
      </c>
      <c r="AY2552" s="255" t="s">
        <v>292</v>
      </c>
    </row>
    <row r="2553" s="14" customFormat="1">
      <c r="A2553" s="14"/>
      <c r="B2553" s="245"/>
      <c r="C2553" s="246"/>
      <c r="D2553" s="236" t="s">
        <v>301</v>
      </c>
      <c r="E2553" s="247" t="s">
        <v>1</v>
      </c>
      <c r="F2553" s="248" t="s">
        <v>2804</v>
      </c>
      <c r="G2553" s="246"/>
      <c r="H2553" s="249">
        <v>23.968</v>
      </c>
      <c r="I2553" s="250"/>
      <c r="J2553" s="246"/>
      <c r="K2553" s="246"/>
      <c r="L2553" s="251"/>
      <c r="M2553" s="252"/>
      <c r="N2553" s="253"/>
      <c r="O2553" s="253"/>
      <c r="P2553" s="253"/>
      <c r="Q2553" s="253"/>
      <c r="R2553" s="253"/>
      <c r="S2553" s="253"/>
      <c r="T2553" s="254"/>
      <c r="U2553" s="14"/>
      <c r="V2553" s="14"/>
      <c r="W2553" s="14"/>
      <c r="X2553" s="14"/>
      <c r="Y2553" s="14"/>
      <c r="Z2553" s="14"/>
      <c r="AA2553" s="14"/>
      <c r="AB2553" s="14"/>
      <c r="AC2553" s="14"/>
      <c r="AD2553" s="14"/>
      <c r="AE2553" s="14"/>
      <c r="AT2553" s="255" t="s">
        <v>301</v>
      </c>
      <c r="AU2553" s="255" t="s">
        <v>120</v>
      </c>
      <c r="AV2553" s="14" t="s">
        <v>120</v>
      </c>
      <c r="AW2553" s="14" t="s">
        <v>32</v>
      </c>
      <c r="AX2553" s="14" t="s">
        <v>77</v>
      </c>
      <c r="AY2553" s="255" t="s">
        <v>292</v>
      </c>
    </row>
    <row r="2554" s="14" customFormat="1">
      <c r="A2554" s="14"/>
      <c r="B2554" s="245"/>
      <c r="C2554" s="246"/>
      <c r="D2554" s="236" t="s">
        <v>301</v>
      </c>
      <c r="E2554" s="247" t="s">
        <v>1</v>
      </c>
      <c r="F2554" s="248" t="s">
        <v>2805</v>
      </c>
      <c r="G2554" s="246"/>
      <c r="H2554" s="249">
        <v>19.872</v>
      </c>
      <c r="I2554" s="250"/>
      <c r="J2554" s="246"/>
      <c r="K2554" s="246"/>
      <c r="L2554" s="251"/>
      <c r="M2554" s="252"/>
      <c r="N2554" s="253"/>
      <c r="O2554" s="253"/>
      <c r="P2554" s="253"/>
      <c r="Q2554" s="253"/>
      <c r="R2554" s="253"/>
      <c r="S2554" s="253"/>
      <c r="T2554" s="254"/>
      <c r="U2554" s="14"/>
      <c r="V2554" s="14"/>
      <c r="W2554" s="14"/>
      <c r="X2554" s="14"/>
      <c r="Y2554" s="14"/>
      <c r="Z2554" s="14"/>
      <c r="AA2554" s="14"/>
      <c r="AB2554" s="14"/>
      <c r="AC2554" s="14"/>
      <c r="AD2554" s="14"/>
      <c r="AE2554" s="14"/>
      <c r="AT2554" s="255" t="s">
        <v>301</v>
      </c>
      <c r="AU2554" s="255" t="s">
        <v>120</v>
      </c>
      <c r="AV2554" s="14" t="s">
        <v>120</v>
      </c>
      <c r="AW2554" s="14" t="s">
        <v>32</v>
      </c>
      <c r="AX2554" s="14" t="s">
        <v>77</v>
      </c>
      <c r="AY2554" s="255" t="s">
        <v>292</v>
      </c>
    </row>
    <row r="2555" s="14" customFormat="1">
      <c r="A2555" s="14"/>
      <c r="B2555" s="245"/>
      <c r="C2555" s="246"/>
      <c r="D2555" s="236" t="s">
        <v>301</v>
      </c>
      <c r="E2555" s="247" t="s">
        <v>1</v>
      </c>
      <c r="F2555" s="248" t="s">
        <v>2806</v>
      </c>
      <c r="G2555" s="246"/>
      <c r="H2555" s="249">
        <v>22.108000000000001</v>
      </c>
      <c r="I2555" s="250"/>
      <c r="J2555" s="246"/>
      <c r="K2555" s="246"/>
      <c r="L2555" s="251"/>
      <c r="M2555" s="252"/>
      <c r="N2555" s="253"/>
      <c r="O2555" s="253"/>
      <c r="P2555" s="253"/>
      <c r="Q2555" s="253"/>
      <c r="R2555" s="253"/>
      <c r="S2555" s="253"/>
      <c r="T2555" s="254"/>
      <c r="U2555" s="14"/>
      <c r="V2555" s="14"/>
      <c r="W2555" s="14"/>
      <c r="X2555" s="14"/>
      <c r="Y2555" s="14"/>
      <c r="Z2555" s="14"/>
      <c r="AA2555" s="14"/>
      <c r="AB2555" s="14"/>
      <c r="AC2555" s="14"/>
      <c r="AD2555" s="14"/>
      <c r="AE2555" s="14"/>
      <c r="AT2555" s="255" t="s">
        <v>301</v>
      </c>
      <c r="AU2555" s="255" t="s">
        <v>120</v>
      </c>
      <c r="AV2555" s="14" t="s">
        <v>120</v>
      </c>
      <c r="AW2555" s="14" t="s">
        <v>32</v>
      </c>
      <c r="AX2555" s="14" t="s">
        <v>77</v>
      </c>
      <c r="AY2555" s="255" t="s">
        <v>292</v>
      </c>
    </row>
    <row r="2556" s="14" customFormat="1">
      <c r="A2556" s="14"/>
      <c r="B2556" s="245"/>
      <c r="C2556" s="246"/>
      <c r="D2556" s="236" t="s">
        <v>301</v>
      </c>
      <c r="E2556" s="247" t="s">
        <v>1</v>
      </c>
      <c r="F2556" s="248" t="s">
        <v>2807</v>
      </c>
      <c r="G2556" s="246"/>
      <c r="H2556" s="249">
        <v>19.872</v>
      </c>
      <c r="I2556" s="250"/>
      <c r="J2556" s="246"/>
      <c r="K2556" s="246"/>
      <c r="L2556" s="251"/>
      <c r="M2556" s="252"/>
      <c r="N2556" s="253"/>
      <c r="O2556" s="253"/>
      <c r="P2556" s="253"/>
      <c r="Q2556" s="253"/>
      <c r="R2556" s="253"/>
      <c r="S2556" s="253"/>
      <c r="T2556" s="254"/>
      <c r="U2556" s="14"/>
      <c r="V2556" s="14"/>
      <c r="W2556" s="14"/>
      <c r="X2556" s="14"/>
      <c r="Y2556" s="14"/>
      <c r="Z2556" s="14"/>
      <c r="AA2556" s="14"/>
      <c r="AB2556" s="14"/>
      <c r="AC2556" s="14"/>
      <c r="AD2556" s="14"/>
      <c r="AE2556" s="14"/>
      <c r="AT2556" s="255" t="s">
        <v>301</v>
      </c>
      <c r="AU2556" s="255" t="s">
        <v>120</v>
      </c>
      <c r="AV2556" s="14" t="s">
        <v>120</v>
      </c>
      <c r="AW2556" s="14" t="s">
        <v>32</v>
      </c>
      <c r="AX2556" s="14" t="s">
        <v>77</v>
      </c>
      <c r="AY2556" s="255" t="s">
        <v>292</v>
      </c>
    </row>
    <row r="2557" s="14" customFormat="1">
      <c r="A2557" s="14"/>
      <c r="B2557" s="245"/>
      <c r="C2557" s="246"/>
      <c r="D2557" s="236" t="s">
        <v>301</v>
      </c>
      <c r="E2557" s="247" t="s">
        <v>1</v>
      </c>
      <c r="F2557" s="248" t="s">
        <v>2808</v>
      </c>
      <c r="G2557" s="246"/>
      <c r="H2557" s="249">
        <v>19.872</v>
      </c>
      <c r="I2557" s="250"/>
      <c r="J2557" s="246"/>
      <c r="K2557" s="246"/>
      <c r="L2557" s="251"/>
      <c r="M2557" s="252"/>
      <c r="N2557" s="253"/>
      <c r="O2557" s="253"/>
      <c r="P2557" s="253"/>
      <c r="Q2557" s="253"/>
      <c r="R2557" s="253"/>
      <c r="S2557" s="253"/>
      <c r="T2557" s="254"/>
      <c r="U2557" s="14"/>
      <c r="V2557" s="14"/>
      <c r="W2557" s="14"/>
      <c r="X2557" s="14"/>
      <c r="Y2557" s="14"/>
      <c r="Z2557" s="14"/>
      <c r="AA2557" s="14"/>
      <c r="AB2557" s="14"/>
      <c r="AC2557" s="14"/>
      <c r="AD2557" s="14"/>
      <c r="AE2557" s="14"/>
      <c r="AT2557" s="255" t="s">
        <v>301</v>
      </c>
      <c r="AU2557" s="255" t="s">
        <v>120</v>
      </c>
      <c r="AV2557" s="14" t="s">
        <v>120</v>
      </c>
      <c r="AW2557" s="14" t="s">
        <v>32</v>
      </c>
      <c r="AX2557" s="14" t="s">
        <v>77</v>
      </c>
      <c r="AY2557" s="255" t="s">
        <v>292</v>
      </c>
    </row>
    <row r="2558" s="14" customFormat="1">
      <c r="A2558" s="14"/>
      <c r="B2558" s="245"/>
      <c r="C2558" s="246"/>
      <c r="D2558" s="236" t="s">
        <v>301</v>
      </c>
      <c r="E2558" s="247" t="s">
        <v>1</v>
      </c>
      <c r="F2558" s="248" t="s">
        <v>2809</v>
      </c>
      <c r="G2558" s="246"/>
      <c r="H2558" s="249">
        <v>30.558</v>
      </c>
      <c r="I2558" s="250"/>
      <c r="J2558" s="246"/>
      <c r="K2558" s="246"/>
      <c r="L2558" s="251"/>
      <c r="M2558" s="252"/>
      <c r="N2558" s="253"/>
      <c r="O2558" s="253"/>
      <c r="P2558" s="253"/>
      <c r="Q2558" s="253"/>
      <c r="R2558" s="253"/>
      <c r="S2558" s="253"/>
      <c r="T2558" s="254"/>
      <c r="U2558" s="14"/>
      <c r="V2558" s="14"/>
      <c r="W2558" s="14"/>
      <c r="X2558" s="14"/>
      <c r="Y2558" s="14"/>
      <c r="Z2558" s="14"/>
      <c r="AA2558" s="14"/>
      <c r="AB2558" s="14"/>
      <c r="AC2558" s="14"/>
      <c r="AD2558" s="14"/>
      <c r="AE2558" s="14"/>
      <c r="AT2558" s="255" t="s">
        <v>301</v>
      </c>
      <c r="AU2558" s="255" t="s">
        <v>120</v>
      </c>
      <c r="AV2558" s="14" t="s">
        <v>120</v>
      </c>
      <c r="AW2558" s="14" t="s">
        <v>32</v>
      </c>
      <c r="AX2558" s="14" t="s">
        <v>77</v>
      </c>
      <c r="AY2558" s="255" t="s">
        <v>292</v>
      </c>
    </row>
    <row r="2559" s="14" customFormat="1">
      <c r="A2559" s="14"/>
      <c r="B2559" s="245"/>
      <c r="C2559" s="246"/>
      <c r="D2559" s="236" t="s">
        <v>301</v>
      </c>
      <c r="E2559" s="247" t="s">
        <v>1</v>
      </c>
      <c r="F2559" s="248" t="s">
        <v>2810</v>
      </c>
      <c r="G2559" s="246"/>
      <c r="H2559" s="249">
        <v>19.872</v>
      </c>
      <c r="I2559" s="250"/>
      <c r="J2559" s="246"/>
      <c r="K2559" s="246"/>
      <c r="L2559" s="251"/>
      <c r="M2559" s="252"/>
      <c r="N2559" s="253"/>
      <c r="O2559" s="253"/>
      <c r="P2559" s="253"/>
      <c r="Q2559" s="253"/>
      <c r="R2559" s="253"/>
      <c r="S2559" s="253"/>
      <c r="T2559" s="254"/>
      <c r="U2559" s="14"/>
      <c r="V2559" s="14"/>
      <c r="W2559" s="14"/>
      <c r="X2559" s="14"/>
      <c r="Y2559" s="14"/>
      <c r="Z2559" s="14"/>
      <c r="AA2559" s="14"/>
      <c r="AB2559" s="14"/>
      <c r="AC2559" s="14"/>
      <c r="AD2559" s="14"/>
      <c r="AE2559" s="14"/>
      <c r="AT2559" s="255" t="s">
        <v>301</v>
      </c>
      <c r="AU2559" s="255" t="s">
        <v>120</v>
      </c>
      <c r="AV2559" s="14" t="s">
        <v>120</v>
      </c>
      <c r="AW2559" s="14" t="s">
        <v>32</v>
      </c>
      <c r="AX2559" s="14" t="s">
        <v>77</v>
      </c>
      <c r="AY2559" s="255" t="s">
        <v>292</v>
      </c>
    </row>
    <row r="2560" s="14" customFormat="1">
      <c r="A2560" s="14"/>
      <c r="B2560" s="245"/>
      <c r="C2560" s="246"/>
      <c r="D2560" s="236" t="s">
        <v>301</v>
      </c>
      <c r="E2560" s="247" t="s">
        <v>1</v>
      </c>
      <c r="F2560" s="248" t="s">
        <v>2811</v>
      </c>
      <c r="G2560" s="246"/>
      <c r="H2560" s="249">
        <v>19.872</v>
      </c>
      <c r="I2560" s="250"/>
      <c r="J2560" s="246"/>
      <c r="K2560" s="246"/>
      <c r="L2560" s="251"/>
      <c r="M2560" s="252"/>
      <c r="N2560" s="253"/>
      <c r="O2560" s="253"/>
      <c r="P2560" s="253"/>
      <c r="Q2560" s="253"/>
      <c r="R2560" s="253"/>
      <c r="S2560" s="253"/>
      <c r="T2560" s="254"/>
      <c r="U2560" s="14"/>
      <c r="V2560" s="14"/>
      <c r="W2560" s="14"/>
      <c r="X2560" s="14"/>
      <c r="Y2560" s="14"/>
      <c r="Z2560" s="14"/>
      <c r="AA2560" s="14"/>
      <c r="AB2560" s="14"/>
      <c r="AC2560" s="14"/>
      <c r="AD2560" s="14"/>
      <c r="AE2560" s="14"/>
      <c r="AT2560" s="255" t="s">
        <v>301</v>
      </c>
      <c r="AU2560" s="255" t="s">
        <v>120</v>
      </c>
      <c r="AV2560" s="14" t="s">
        <v>120</v>
      </c>
      <c r="AW2560" s="14" t="s">
        <v>32</v>
      </c>
      <c r="AX2560" s="14" t="s">
        <v>77</v>
      </c>
      <c r="AY2560" s="255" t="s">
        <v>292</v>
      </c>
    </row>
    <row r="2561" s="14" customFormat="1">
      <c r="A2561" s="14"/>
      <c r="B2561" s="245"/>
      <c r="C2561" s="246"/>
      <c r="D2561" s="236" t="s">
        <v>301</v>
      </c>
      <c r="E2561" s="247" t="s">
        <v>1</v>
      </c>
      <c r="F2561" s="248" t="s">
        <v>2812</v>
      </c>
      <c r="G2561" s="246"/>
      <c r="H2561" s="249">
        <v>19.872</v>
      </c>
      <c r="I2561" s="250"/>
      <c r="J2561" s="246"/>
      <c r="K2561" s="246"/>
      <c r="L2561" s="251"/>
      <c r="M2561" s="252"/>
      <c r="N2561" s="253"/>
      <c r="O2561" s="253"/>
      <c r="P2561" s="253"/>
      <c r="Q2561" s="253"/>
      <c r="R2561" s="253"/>
      <c r="S2561" s="253"/>
      <c r="T2561" s="254"/>
      <c r="U2561" s="14"/>
      <c r="V2561" s="14"/>
      <c r="W2561" s="14"/>
      <c r="X2561" s="14"/>
      <c r="Y2561" s="14"/>
      <c r="Z2561" s="14"/>
      <c r="AA2561" s="14"/>
      <c r="AB2561" s="14"/>
      <c r="AC2561" s="14"/>
      <c r="AD2561" s="14"/>
      <c r="AE2561" s="14"/>
      <c r="AT2561" s="255" t="s">
        <v>301</v>
      </c>
      <c r="AU2561" s="255" t="s">
        <v>120</v>
      </c>
      <c r="AV2561" s="14" t="s">
        <v>120</v>
      </c>
      <c r="AW2561" s="14" t="s">
        <v>32</v>
      </c>
      <c r="AX2561" s="14" t="s">
        <v>77</v>
      </c>
      <c r="AY2561" s="255" t="s">
        <v>292</v>
      </c>
    </row>
    <row r="2562" s="14" customFormat="1">
      <c r="A2562" s="14"/>
      <c r="B2562" s="245"/>
      <c r="C2562" s="246"/>
      <c r="D2562" s="236" t="s">
        <v>301</v>
      </c>
      <c r="E2562" s="247" t="s">
        <v>1</v>
      </c>
      <c r="F2562" s="248" t="s">
        <v>2813</v>
      </c>
      <c r="G2562" s="246"/>
      <c r="H2562" s="249">
        <v>22.108000000000001</v>
      </c>
      <c r="I2562" s="250"/>
      <c r="J2562" s="246"/>
      <c r="K2562" s="246"/>
      <c r="L2562" s="251"/>
      <c r="M2562" s="252"/>
      <c r="N2562" s="253"/>
      <c r="O2562" s="253"/>
      <c r="P2562" s="253"/>
      <c r="Q2562" s="253"/>
      <c r="R2562" s="253"/>
      <c r="S2562" s="253"/>
      <c r="T2562" s="254"/>
      <c r="U2562" s="14"/>
      <c r="V2562" s="14"/>
      <c r="W2562" s="14"/>
      <c r="X2562" s="14"/>
      <c r="Y2562" s="14"/>
      <c r="Z2562" s="14"/>
      <c r="AA2562" s="14"/>
      <c r="AB2562" s="14"/>
      <c r="AC2562" s="14"/>
      <c r="AD2562" s="14"/>
      <c r="AE2562" s="14"/>
      <c r="AT2562" s="255" t="s">
        <v>301</v>
      </c>
      <c r="AU2562" s="255" t="s">
        <v>120</v>
      </c>
      <c r="AV2562" s="14" t="s">
        <v>120</v>
      </c>
      <c r="AW2562" s="14" t="s">
        <v>32</v>
      </c>
      <c r="AX2562" s="14" t="s">
        <v>77</v>
      </c>
      <c r="AY2562" s="255" t="s">
        <v>292</v>
      </c>
    </row>
    <row r="2563" s="14" customFormat="1">
      <c r="A2563" s="14"/>
      <c r="B2563" s="245"/>
      <c r="C2563" s="246"/>
      <c r="D2563" s="236" t="s">
        <v>301</v>
      </c>
      <c r="E2563" s="247" t="s">
        <v>1</v>
      </c>
      <c r="F2563" s="248" t="s">
        <v>2814</v>
      </c>
      <c r="G2563" s="246"/>
      <c r="H2563" s="249">
        <v>19.872</v>
      </c>
      <c r="I2563" s="250"/>
      <c r="J2563" s="246"/>
      <c r="K2563" s="246"/>
      <c r="L2563" s="251"/>
      <c r="M2563" s="252"/>
      <c r="N2563" s="253"/>
      <c r="O2563" s="253"/>
      <c r="P2563" s="253"/>
      <c r="Q2563" s="253"/>
      <c r="R2563" s="253"/>
      <c r="S2563" s="253"/>
      <c r="T2563" s="254"/>
      <c r="U2563" s="14"/>
      <c r="V2563" s="14"/>
      <c r="W2563" s="14"/>
      <c r="X2563" s="14"/>
      <c r="Y2563" s="14"/>
      <c r="Z2563" s="14"/>
      <c r="AA2563" s="14"/>
      <c r="AB2563" s="14"/>
      <c r="AC2563" s="14"/>
      <c r="AD2563" s="14"/>
      <c r="AE2563" s="14"/>
      <c r="AT2563" s="255" t="s">
        <v>301</v>
      </c>
      <c r="AU2563" s="255" t="s">
        <v>120</v>
      </c>
      <c r="AV2563" s="14" t="s">
        <v>120</v>
      </c>
      <c r="AW2563" s="14" t="s">
        <v>32</v>
      </c>
      <c r="AX2563" s="14" t="s">
        <v>77</v>
      </c>
      <c r="AY2563" s="255" t="s">
        <v>292</v>
      </c>
    </row>
    <row r="2564" s="14" customFormat="1">
      <c r="A2564" s="14"/>
      <c r="B2564" s="245"/>
      <c r="C2564" s="246"/>
      <c r="D2564" s="236" t="s">
        <v>301</v>
      </c>
      <c r="E2564" s="247" t="s">
        <v>1</v>
      </c>
      <c r="F2564" s="248" t="s">
        <v>2815</v>
      </c>
      <c r="G2564" s="246"/>
      <c r="H2564" s="249">
        <v>19.872</v>
      </c>
      <c r="I2564" s="250"/>
      <c r="J2564" s="246"/>
      <c r="K2564" s="246"/>
      <c r="L2564" s="251"/>
      <c r="M2564" s="252"/>
      <c r="N2564" s="253"/>
      <c r="O2564" s="253"/>
      <c r="P2564" s="253"/>
      <c r="Q2564" s="253"/>
      <c r="R2564" s="253"/>
      <c r="S2564" s="253"/>
      <c r="T2564" s="254"/>
      <c r="U2564" s="14"/>
      <c r="V2564" s="14"/>
      <c r="W2564" s="14"/>
      <c r="X2564" s="14"/>
      <c r="Y2564" s="14"/>
      <c r="Z2564" s="14"/>
      <c r="AA2564" s="14"/>
      <c r="AB2564" s="14"/>
      <c r="AC2564" s="14"/>
      <c r="AD2564" s="14"/>
      <c r="AE2564" s="14"/>
      <c r="AT2564" s="255" t="s">
        <v>301</v>
      </c>
      <c r="AU2564" s="255" t="s">
        <v>120</v>
      </c>
      <c r="AV2564" s="14" t="s">
        <v>120</v>
      </c>
      <c r="AW2564" s="14" t="s">
        <v>32</v>
      </c>
      <c r="AX2564" s="14" t="s">
        <v>77</v>
      </c>
      <c r="AY2564" s="255" t="s">
        <v>292</v>
      </c>
    </row>
    <row r="2565" s="14" customFormat="1">
      <c r="A2565" s="14"/>
      <c r="B2565" s="245"/>
      <c r="C2565" s="246"/>
      <c r="D2565" s="236" t="s">
        <v>301</v>
      </c>
      <c r="E2565" s="247" t="s">
        <v>1</v>
      </c>
      <c r="F2565" s="248" t="s">
        <v>2816</v>
      </c>
      <c r="G2565" s="246"/>
      <c r="H2565" s="249">
        <v>39.968000000000004</v>
      </c>
      <c r="I2565" s="250"/>
      <c r="J2565" s="246"/>
      <c r="K2565" s="246"/>
      <c r="L2565" s="251"/>
      <c r="M2565" s="252"/>
      <c r="N2565" s="253"/>
      <c r="O2565" s="253"/>
      <c r="P2565" s="253"/>
      <c r="Q2565" s="253"/>
      <c r="R2565" s="253"/>
      <c r="S2565" s="253"/>
      <c r="T2565" s="254"/>
      <c r="U2565" s="14"/>
      <c r="V2565" s="14"/>
      <c r="W2565" s="14"/>
      <c r="X2565" s="14"/>
      <c r="Y2565" s="14"/>
      <c r="Z2565" s="14"/>
      <c r="AA2565" s="14"/>
      <c r="AB2565" s="14"/>
      <c r="AC2565" s="14"/>
      <c r="AD2565" s="14"/>
      <c r="AE2565" s="14"/>
      <c r="AT2565" s="255" t="s">
        <v>301</v>
      </c>
      <c r="AU2565" s="255" t="s">
        <v>120</v>
      </c>
      <c r="AV2565" s="14" t="s">
        <v>120</v>
      </c>
      <c r="AW2565" s="14" t="s">
        <v>32</v>
      </c>
      <c r="AX2565" s="14" t="s">
        <v>77</v>
      </c>
      <c r="AY2565" s="255" t="s">
        <v>292</v>
      </c>
    </row>
    <row r="2566" s="14" customFormat="1">
      <c r="A2566" s="14"/>
      <c r="B2566" s="245"/>
      <c r="C2566" s="246"/>
      <c r="D2566" s="236" t="s">
        <v>301</v>
      </c>
      <c r="E2566" s="247" t="s">
        <v>1</v>
      </c>
      <c r="F2566" s="248" t="s">
        <v>2817</v>
      </c>
      <c r="G2566" s="246"/>
      <c r="H2566" s="249">
        <v>5.6559999999999997</v>
      </c>
      <c r="I2566" s="250"/>
      <c r="J2566" s="246"/>
      <c r="K2566" s="246"/>
      <c r="L2566" s="251"/>
      <c r="M2566" s="252"/>
      <c r="N2566" s="253"/>
      <c r="O2566" s="253"/>
      <c r="P2566" s="253"/>
      <c r="Q2566" s="253"/>
      <c r="R2566" s="253"/>
      <c r="S2566" s="253"/>
      <c r="T2566" s="254"/>
      <c r="U2566" s="14"/>
      <c r="V2566" s="14"/>
      <c r="W2566" s="14"/>
      <c r="X2566" s="14"/>
      <c r="Y2566" s="14"/>
      <c r="Z2566" s="14"/>
      <c r="AA2566" s="14"/>
      <c r="AB2566" s="14"/>
      <c r="AC2566" s="14"/>
      <c r="AD2566" s="14"/>
      <c r="AE2566" s="14"/>
      <c r="AT2566" s="255" t="s">
        <v>301</v>
      </c>
      <c r="AU2566" s="255" t="s">
        <v>120</v>
      </c>
      <c r="AV2566" s="14" t="s">
        <v>120</v>
      </c>
      <c r="AW2566" s="14" t="s">
        <v>32</v>
      </c>
      <c r="AX2566" s="14" t="s">
        <v>77</v>
      </c>
      <c r="AY2566" s="255" t="s">
        <v>292</v>
      </c>
    </row>
    <row r="2567" s="14" customFormat="1">
      <c r="A2567" s="14"/>
      <c r="B2567" s="245"/>
      <c r="C2567" s="246"/>
      <c r="D2567" s="236" t="s">
        <v>301</v>
      </c>
      <c r="E2567" s="247" t="s">
        <v>1</v>
      </c>
      <c r="F2567" s="248" t="s">
        <v>2818</v>
      </c>
      <c r="G2567" s="246"/>
      <c r="H2567" s="249">
        <v>4.5759999999999996</v>
      </c>
      <c r="I2567" s="250"/>
      <c r="J2567" s="246"/>
      <c r="K2567" s="246"/>
      <c r="L2567" s="251"/>
      <c r="M2567" s="252"/>
      <c r="N2567" s="253"/>
      <c r="O2567" s="253"/>
      <c r="P2567" s="253"/>
      <c r="Q2567" s="253"/>
      <c r="R2567" s="253"/>
      <c r="S2567" s="253"/>
      <c r="T2567" s="254"/>
      <c r="U2567" s="14"/>
      <c r="V2567" s="14"/>
      <c r="W2567" s="14"/>
      <c r="X2567" s="14"/>
      <c r="Y2567" s="14"/>
      <c r="Z2567" s="14"/>
      <c r="AA2567" s="14"/>
      <c r="AB2567" s="14"/>
      <c r="AC2567" s="14"/>
      <c r="AD2567" s="14"/>
      <c r="AE2567" s="14"/>
      <c r="AT2567" s="255" t="s">
        <v>301</v>
      </c>
      <c r="AU2567" s="255" t="s">
        <v>120</v>
      </c>
      <c r="AV2567" s="14" t="s">
        <v>120</v>
      </c>
      <c r="AW2567" s="14" t="s">
        <v>32</v>
      </c>
      <c r="AX2567" s="14" t="s">
        <v>77</v>
      </c>
      <c r="AY2567" s="255" t="s">
        <v>292</v>
      </c>
    </row>
    <row r="2568" s="14" customFormat="1">
      <c r="A2568" s="14"/>
      <c r="B2568" s="245"/>
      <c r="C2568" s="246"/>
      <c r="D2568" s="236" t="s">
        <v>301</v>
      </c>
      <c r="E2568" s="247" t="s">
        <v>1</v>
      </c>
      <c r="F2568" s="248" t="s">
        <v>2819</v>
      </c>
      <c r="G2568" s="246"/>
      <c r="H2568" s="249">
        <v>7.8719999999999999</v>
      </c>
      <c r="I2568" s="250"/>
      <c r="J2568" s="246"/>
      <c r="K2568" s="246"/>
      <c r="L2568" s="251"/>
      <c r="M2568" s="252"/>
      <c r="N2568" s="253"/>
      <c r="O2568" s="253"/>
      <c r="P2568" s="253"/>
      <c r="Q2568" s="253"/>
      <c r="R2568" s="253"/>
      <c r="S2568" s="253"/>
      <c r="T2568" s="254"/>
      <c r="U2568" s="14"/>
      <c r="V2568" s="14"/>
      <c r="W2568" s="14"/>
      <c r="X2568" s="14"/>
      <c r="Y2568" s="14"/>
      <c r="Z2568" s="14"/>
      <c r="AA2568" s="14"/>
      <c r="AB2568" s="14"/>
      <c r="AC2568" s="14"/>
      <c r="AD2568" s="14"/>
      <c r="AE2568" s="14"/>
      <c r="AT2568" s="255" t="s">
        <v>301</v>
      </c>
      <c r="AU2568" s="255" t="s">
        <v>120</v>
      </c>
      <c r="AV2568" s="14" t="s">
        <v>120</v>
      </c>
      <c r="AW2568" s="14" t="s">
        <v>32</v>
      </c>
      <c r="AX2568" s="14" t="s">
        <v>77</v>
      </c>
      <c r="AY2568" s="255" t="s">
        <v>292</v>
      </c>
    </row>
    <row r="2569" s="14" customFormat="1">
      <c r="A2569" s="14"/>
      <c r="B2569" s="245"/>
      <c r="C2569" s="246"/>
      <c r="D2569" s="236" t="s">
        <v>301</v>
      </c>
      <c r="E2569" s="247" t="s">
        <v>1</v>
      </c>
      <c r="F2569" s="248" t="s">
        <v>2820</v>
      </c>
      <c r="G2569" s="246"/>
      <c r="H2569" s="249">
        <v>15.916</v>
      </c>
      <c r="I2569" s="250"/>
      <c r="J2569" s="246"/>
      <c r="K2569" s="246"/>
      <c r="L2569" s="251"/>
      <c r="M2569" s="252"/>
      <c r="N2569" s="253"/>
      <c r="O2569" s="253"/>
      <c r="P2569" s="253"/>
      <c r="Q2569" s="253"/>
      <c r="R2569" s="253"/>
      <c r="S2569" s="253"/>
      <c r="T2569" s="254"/>
      <c r="U2569" s="14"/>
      <c r="V2569" s="14"/>
      <c r="W2569" s="14"/>
      <c r="X2569" s="14"/>
      <c r="Y2569" s="14"/>
      <c r="Z2569" s="14"/>
      <c r="AA2569" s="14"/>
      <c r="AB2569" s="14"/>
      <c r="AC2569" s="14"/>
      <c r="AD2569" s="14"/>
      <c r="AE2569" s="14"/>
      <c r="AT2569" s="255" t="s">
        <v>301</v>
      </c>
      <c r="AU2569" s="255" t="s">
        <v>120</v>
      </c>
      <c r="AV2569" s="14" t="s">
        <v>120</v>
      </c>
      <c r="AW2569" s="14" t="s">
        <v>32</v>
      </c>
      <c r="AX2569" s="14" t="s">
        <v>77</v>
      </c>
      <c r="AY2569" s="255" t="s">
        <v>292</v>
      </c>
    </row>
    <row r="2570" s="14" customFormat="1">
      <c r="A2570" s="14"/>
      <c r="B2570" s="245"/>
      <c r="C2570" s="246"/>
      <c r="D2570" s="236" t="s">
        <v>301</v>
      </c>
      <c r="E2570" s="247" t="s">
        <v>1</v>
      </c>
      <c r="F2570" s="248" t="s">
        <v>2821</v>
      </c>
      <c r="G2570" s="246"/>
      <c r="H2570" s="249">
        <v>4.5759999999999996</v>
      </c>
      <c r="I2570" s="250"/>
      <c r="J2570" s="246"/>
      <c r="K2570" s="246"/>
      <c r="L2570" s="251"/>
      <c r="M2570" s="252"/>
      <c r="N2570" s="253"/>
      <c r="O2570" s="253"/>
      <c r="P2570" s="253"/>
      <c r="Q2570" s="253"/>
      <c r="R2570" s="253"/>
      <c r="S2570" s="253"/>
      <c r="T2570" s="254"/>
      <c r="U2570" s="14"/>
      <c r="V2570" s="14"/>
      <c r="W2570" s="14"/>
      <c r="X2570" s="14"/>
      <c r="Y2570" s="14"/>
      <c r="Z2570" s="14"/>
      <c r="AA2570" s="14"/>
      <c r="AB2570" s="14"/>
      <c r="AC2570" s="14"/>
      <c r="AD2570" s="14"/>
      <c r="AE2570" s="14"/>
      <c r="AT2570" s="255" t="s">
        <v>301</v>
      </c>
      <c r="AU2570" s="255" t="s">
        <v>120</v>
      </c>
      <c r="AV2570" s="14" t="s">
        <v>120</v>
      </c>
      <c r="AW2570" s="14" t="s">
        <v>32</v>
      </c>
      <c r="AX2570" s="14" t="s">
        <v>77</v>
      </c>
      <c r="AY2570" s="255" t="s">
        <v>292</v>
      </c>
    </row>
    <row r="2571" s="14" customFormat="1">
      <c r="A2571" s="14"/>
      <c r="B2571" s="245"/>
      <c r="C2571" s="246"/>
      <c r="D2571" s="236" t="s">
        <v>301</v>
      </c>
      <c r="E2571" s="247" t="s">
        <v>1</v>
      </c>
      <c r="F2571" s="248" t="s">
        <v>2822</v>
      </c>
      <c r="G2571" s="246"/>
      <c r="H2571" s="249">
        <v>7.8719999999999999</v>
      </c>
      <c r="I2571" s="250"/>
      <c r="J2571" s="246"/>
      <c r="K2571" s="246"/>
      <c r="L2571" s="251"/>
      <c r="M2571" s="252"/>
      <c r="N2571" s="253"/>
      <c r="O2571" s="253"/>
      <c r="P2571" s="253"/>
      <c r="Q2571" s="253"/>
      <c r="R2571" s="253"/>
      <c r="S2571" s="253"/>
      <c r="T2571" s="254"/>
      <c r="U2571" s="14"/>
      <c r="V2571" s="14"/>
      <c r="W2571" s="14"/>
      <c r="X2571" s="14"/>
      <c r="Y2571" s="14"/>
      <c r="Z2571" s="14"/>
      <c r="AA2571" s="14"/>
      <c r="AB2571" s="14"/>
      <c r="AC2571" s="14"/>
      <c r="AD2571" s="14"/>
      <c r="AE2571" s="14"/>
      <c r="AT2571" s="255" t="s">
        <v>301</v>
      </c>
      <c r="AU2571" s="255" t="s">
        <v>120</v>
      </c>
      <c r="AV2571" s="14" t="s">
        <v>120</v>
      </c>
      <c r="AW2571" s="14" t="s">
        <v>32</v>
      </c>
      <c r="AX2571" s="14" t="s">
        <v>77</v>
      </c>
      <c r="AY2571" s="255" t="s">
        <v>292</v>
      </c>
    </row>
    <row r="2572" s="14" customFormat="1">
      <c r="A2572" s="14"/>
      <c r="B2572" s="245"/>
      <c r="C2572" s="246"/>
      <c r="D2572" s="236" t="s">
        <v>301</v>
      </c>
      <c r="E2572" s="247" t="s">
        <v>1</v>
      </c>
      <c r="F2572" s="248" t="s">
        <v>2823</v>
      </c>
      <c r="G2572" s="246"/>
      <c r="H2572" s="249">
        <v>15.916</v>
      </c>
      <c r="I2572" s="250"/>
      <c r="J2572" s="246"/>
      <c r="K2572" s="246"/>
      <c r="L2572" s="251"/>
      <c r="M2572" s="252"/>
      <c r="N2572" s="253"/>
      <c r="O2572" s="253"/>
      <c r="P2572" s="253"/>
      <c r="Q2572" s="253"/>
      <c r="R2572" s="253"/>
      <c r="S2572" s="253"/>
      <c r="T2572" s="254"/>
      <c r="U2572" s="14"/>
      <c r="V2572" s="14"/>
      <c r="W2572" s="14"/>
      <c r="X2572" s="14"/>
      <c r="Y2572" s="14"/>
      <c r="Z2572" s="14"/>
      <c r="AA2572" s="14"/>
      <c r="AB2572" s="14"/>
      <c r="AC2572" s="14"/>
      <c r="AD2572" s="14"/>
      <c r="AE2572" s="14"/>
      <c r="AT2572" s="255" t="s">
        <v>301</v>
      </c>
      <c r="AU2572" s="255" t="s">
        <v>120</v>
      </c>
      <c r="AV2572" s="14" t="s">
        <v>120</v>
      </c>
      <c r="AW2572" s="14" t="s">
        <v>32</v>
      </c>
      <c r="AX2572" s="14" t="s">
        <v>77</v>
      </c>
      <c r="AY2572" s="255" t="s">
        <v>292</v>
      </c>
    </row>
    <row r="2573" s="16" customFormat="1">
      <c r="A2573" s="16"/>
      <c r="B2573" s="267"/>
      <c r="C2573" s="268"/>
      <c r="D2573" s="236" t="s">
        <v>301</v>
      </c>
      <c r="E2573" s="269" t="s">
        <v>1</v>
      </c>
      <c r="F2573" s="270" t="s">
        <v>316</v>
      </c>
      <c r="G2573" s="268"/>
      <c r="H2573" s="271">
        <v>376.63800000000015</v>
      </c>
      <c r="I2573" s="272"/>
      <c r="J2573" s="268"/>
      <c r="K2573" s="268"/>
      <c r="L2573" s="273"/>
      <c r="M2573" s="274"/>
      <c r="N2573" s="275"/>
      <c r="O2573" s="275"/>
      <c r="P2573" s="275"/>
      <c r="Q2573" s="275"/>
      <c r="R2573" s="275"/>
      <c r="S2573" s="275"/>
      <c r="T2573" s="276"/>
      <c r="U2573" s="16"/>
      <c r="V2573" s="16"/>
      <c r="W2573" s="16"/>
      <c r="X2573" s="16"/>
      <c r="Y2573" s="16"/>
      <c r="Z2573" s="16"/>
      <c r="AA2573" s="16"/>
      <c r="AB2573" s="16"/>
      <c r="AC2573" s="16"/>
      <c r="AD2573" s="16"/>
      <c r="AE2573" s="16"/>
      <c r="AT2573" s="277" t="s">
        <v>301</v>
      </c>
      <c r="AU2573" s="277" t="s">
        <v>120</v>
      </c>
      <c r="AV2573" s="16" t="s">
        <v>317</v>
      </c>
      <c r="AW2573" s="16" t="s">
        <v>32</v>
      </c>
      <c r="AX2573" s="16" t="s">
        <v>77</v>
      </c>
      <c r="AY2573" s="277" t="s">
        <v>292</v>
      </c>
    </row>
    <row r="2574" s="13" customFormat="1">
      <c r="A2574" s="13"/>
      <c r="B2574" s="234"/>
      <c r="C2574" s="235"/>
      <c r="D2574" s="236" t="s">
        <v>301</v>
      </c>
      <c r="E2574" s="237" t="s">
        <v>1</v>
      </c>
      <c r="F2574" s="238" t="s">
        <v>540</v>
      </c>
      <c r="G2574" s="235"/>
      <c r="H2574" s="237" t="s">
        <v>1</v>
      </c>
      <c r="I2574" s="239"/>
      <c r="J2574" s="235"/>
      <c r="K2574" s="235"/>
      <c r="L2574" s="240"/>
      <c r="M2574" s="241"/>
      <c r="N2574" s="242"/>
      <c r="O2574" s="242"/>
      <c r="P2574" s="242"/>
      <c r="Q2574" s="242"/>
      <c r="R2574" s="242"/>
      <c r="S2574" s="242"/>
      <c r="T2574" s="243"/>
      <c r="U2574" s="13"/>
      <c r="V2574" s="13"/>
      <c r="W2574" s="13"/>
      <c r="X2574" s="13"/>
      <c r="Y2574" s="13"/>
      <c r="Z2574" s="13"/>
      <c r="AA2574" s="13"/>
      <c r="AB2574" s="13"/>
      <c r="AC2574" s="13"/>
      <c r="AD2574" s="13"/>
      <c r="AE2574" s="13"/>
      <c r="AT2574" s="244" t="s">
        <v>301</v>
      </c>
      <c r="AU2574" s="244" t="s">
        <v>120</v>
      </c>
      <c r="AV2574" s="13" t="s">
        <v>85</v>
      </c>
      <c r="AW2574" s="13" t="s">
        <v>32</v>
      </c>
      <c r="AX2574" s="13" t="s">
        <v>77</v>
      </c>
      <c r="AY2574" s="244" t="s">
        <v>292</v>
      </c>
    </row>
    <row r="2575" s="14" customFormat="1">
      <c r="A2575" s="14"/>
      <c r="B2575" s="245"/>
      <c r="C2575" s="246"/>
      <c r="D2575" s="236" t="s">
        <v>301</v>
      </c>
      <c r="E2575" s="247" t="s">
        <v>1</v>
      </c>
      <c r="F2575" s="248" t="s">
        <v>2824</v>
      </c>
      <c r="G2575" s="246"/>
      <c r="H2575" s="249">
        <v>8.3119999999999994</v>
      </c>
      <c r="I2575" s="250"/>
      <c r="J2575" s="246"/>
      <c r="K2575" s="246"/>
      <c r="L2575" s="251"/>
      <c r="M2575" s="252"/>
      <c r="N2575" s="253"/>
      <c r="O2575" s="253"/>
      <c r="P2575" s="253"/>
      <c r="Q2575" s="253"/>
      <c r="R2575" s="253"/>
      <c r="S2575" s="253"/>
      <c r="T2575" s="254"/>
      <c r="U2575" s="14"/>
      <c r="V2575" s="14"/>
      <c r="W2575" s="14"/>
      <c r="X2575" s="14"/>
      <c r="Y2575" s="14"/>
      <c r="Z2575" s="14"/>
      <c r="AA2575" s="14"/>
      <c r="AB2575" s="14"/>
      <c r="AC2575" s="14"/>
      <c r="AD2575" s="14"/>
      <c r="AE2575" s="14"/>
      <c r="AT2575" s="255" t="s">
        <v>301</v>
      </c>
      <c r="AU2575" s="255" t="s">
        <v>120</v>
      </c>
      <c r="AV2575" s="14" t="s">
        <v>120</v>
      </c>
      <c r="AW2575" s="14" t="s">
        <v>32</v>
      </c>
      <c r="AX2575" s="14" t="s">
        <v>77</v>
      </c>
      <c r="AY2575" s="255" t="s">
        <v>292</v>
      </c>
    </row>
    <row r="2576" s="14" customFormat="1">
      <c r="A2576" s="14"/>
      <c r="B2576" s="245"/>
      <c r="C2576" s="246"/>
      <c r="D2576" s="236" t="s">
        <v>301</v>
      </c>
      <c r="E2576" s="247" t="s">
        <v>1</v>
      </c>
      <c r="F2576" s="248" t="s">
        <v>2825</v>
      </c>
      <c r="G2576" s="246"/>
      <c r="H2576" s="249">
        <v>8.2560000000000002</v>
      </c>
      <c r="I2576" s="250"/>
      <c r="J2576" s="246"/>
      <c r="K2576" s="246"/>
      <c r="L2576" s="251"/>
      <c r="M2576" s="252"/>
      <c r="N2576" s="253"/>
      <c r="O2576" s="253"/>
      <c r="P2576" s="253"/>
      <c r="Q2576" s="253"/>
      <c r="R2576" s="253"/>
      <c r="S2576" s="253"/>
      <c r="T2576" s="254"/>
      <c r="U2576" s="14"/>
      <c r="V2576" s="14"/>
      <c r="W2576" s="14"/>
      <c r="X2576" s="14"/>
      <c r="Y2576" s="14"/>
      <c r="Z2576" s="14"/>
      <c r="AA2576" s="14"/>
      <c r="AB2576" s="14"/>
      <c r="AC2576" s="14"/>
      <c r="AD2576" s="14"/>
      <c r="AE2576" s="14"/>
      <c r="AT2576" s="255" t="s">
        <v>301</v>
      </c>
      <c r="AU2576" s="255" t="s">
        <v>120</v>
      </c>
      <c r="AV2576" s="14" t="s">
        <v>120</v>
      </c>
      <c r="AW2576" s="14" t="s">
        <v>32</v>
      </c>
      <c r="AX2576" s="14" t="s">
        <v>77</v>
      </c>
      <c r="AY2576" s="255" t="s">
        <v>292</v>
      </c>
    </row>
    <row r="2577" s="14" customFormat="1">
      <c r="A2577" s="14"/>
      <c r="B2577" s="245"/>
      <c r="C2577" s="246"/>
      <c r="D2577" s="236" t="s">
        <v>301</v>
      </c>
      <c r="E2577" s="247" t="s">
        <v>1</v>
      </c>
      <c r="F2577" s="248" t="s">
        <v>2826</v>
      </c>
      <c r="G2577" s="246"/>
      <c r="H2577" s="249">
        <v>23.936</v>
      </c>
      <c r="I2577" s="250"/>
      <c r="J2577" s="246"/>
      <c r="K2577" s="246"/>
      <c r="L2577" s="251"/>
      <c r="M2577" s="252"/>
      <c r="N2577" s="253"/>
      <c r="O2577" s="253"/>
      <c r="P2577" s="253"/>
      <c r="Q2577" s="253"/>
      <c r="R2577" s="253"/>
      <c r="S2577" s="253"/>
      <c r="T2577" s="254"/>
      <c r="U2577" s="14"/>
      <c r="V2577" s="14"/>
      <c r="W2577" s="14"/>
      <c r="X2577" s="14"/>
      <c r="Y2577" s="14"/>
      <c r="Z2577" s="14"/>
      <c r="AA2577" s="14"/>
      <c r="AB2577" s="14"/>
      <c r="AC2577" s="14"/>
      <c r="AD2577" s="14"/>
      <c r="AE2577" s="14"/>
      <c r="AT2577" s="255" t="s">
        <v>301</v>
      </c>
      <c r="AU2577" s="255" t="s">
        <v>120</v>
      </c>
      <c r="AV2577" s="14" t="s">
        <v>120</v>
      </c>
      <c r="AW2577" s="14" t="s">
        <v>32</v>
      </c>
      <c r="AX2577" s="14" t="s">
        <v>77</v>
      </c>
      <c r="AY2577" s="255" t="s">
        <v>292</v>
      </c>
    </row>
    <row r="2578" s="14" customFormat="1">
      <c r="A2578" s="14"/>
      <c r="B2578" s="245"/>
      <c r="C2578" s="246"/>
      <c r="D2578" s="236" t="s">
        <v>301</v>
      </c>
      <c r="E2578" s="247" t="s">
        <v>1</v>
      </c>
      <c r="F2578" s="248" t="s">
        <v>2827</v>
      </c>
      <c r="G2578" s="246"/>
      <c r="H2578" s="249">
        <v>19.872</v>
      </c>
      <c r="I2578" s="250"/>
      <c r="J2578" s="246"/>
      <c r="K2578" s="246"/>
      <c r="L2578" s="251"/>
      <c r="M2578" s="252"/>
      <c r="N2578" s="253"/>
      <c r="O2578" s="253"/>
      <c r="P2578" s="253"/>
      <c r="Q2578" s="253"/>
      <c r="R2578" s="253"/>
      <c r="S2578" s="253"/>
      <c r="T2578" s="254"/>
      <c r="U2578" s="14"/>
      <c r="V2578" s="14"/>
      <c r="W2578" s="14"/>
      <c r="X2578" s="14"/>
      <c r="Y2578" s="14"/>
      <c r="Z2578" s="14"/>
      <c r="AA2578" s="14"/>
      <c r="AB2578" s="14"/>
      <c r="AC2578" s="14"/>
      <c r="AD2578" s="14"/>
      <c r="AE2578" s="14"/>
      <c r="AT2578" s="255" t="s">
        <v>301</v>
      </c>
      <c r="AU2578" s="255" t="s">
        <v>120</v>
      </c>
      <c r="AV2578" s="14" t="s">
        <v>120</v>
      </c>
      <c r="AW2578" s="14" t="s">
        <v>32</v>
      </c>
      <c r="AX2578" s="14" t="s">
        <v>77</v>
      </c>
      <c r="AY2578" s="255" t="s">
        <v>292</v>
      </c>
    </row>
    <row r="2579" s="14" customFormat="1">
      <c r="A2579" s="14"/>
      <c r="B2579" s="245"/>
      <c r="C2579" s="246"/>
      <c r="D2579" s="236" t="s">
        <v>301</v>
      </c>
      <c r="E2579" s="247" t="s">
        <v>1</v>
      </c>
      <c r="F2579" s="248" t="s">
        <v>2828</v>
      </c>
      <c r="G2579" s="246"/>
      <c r="H2579" s="249">
        <v>22.108000000000001</v>
      </c>
      <c r="I2579" s="250"/>
      <c r="J2579" s="246"/>
      <c r="K2579" s="246"/>
      <c r="L2579" s="251"/>
      <c r="M2579" s="252"/>
      <c r="N2579" s="253"/>
      <c r="O2579" s="253"/>
      <c r="P2579" s="253"/>
      <c r="Q2579" s="253"/>
      <c r="R2579" s="253"/>
      <c r="S2579" s="253"/>
      <c r="T2579" s="254"/>
      <c r="U2579" s="14"/>
      <c r="V2579" s="14"/>
      <c r="W2579" s="14"/>
      <c r="X2579" s="14"/>
      <c r="Y2579" s="14"/>
      <c r="Z2579" s="14"/>
      <c r="AA2579" s="14"/>
      <c r="AB2579" s="14"/>
      <c r="AC2579" s="14"/>
      <c r="AD2579" s="14"/>
      <c r="AE2579" s="14"/>
      <c r="AT2579" s="255" t="s">
        <v>301</v>
      </c>
      <c r="AU2579" s="255" t="s">
        <v>120</v>
      </c>
      <c r="AV2579" s="14" t="s">
        <v>120</v>
      </c>
      <c r="AW2579" s="14" t="s">
        <v>32</v>
      </c>
      <c r="AX2579" s="14" t="s">
        <v>77</v>
      </c>
      <c r="AY2579" s="255" t="s">
        <v>292</v>
      </c>
    </row>
    <row r="2580" s="14" customFormat="1">
      <c r="A2580" s="14"/>
      <c r="B2580" s="245"/>
      <c r="C2580" s="246"/>
      <c r="D2580" s="236" t="s">
        <v>301</v>
      </c>
      <c r="E2580" s="247" t="s">
        <v>1</v>
      </c>
      <c r="F2580" s="248" t="s">
        <v>2829</v>
      </c>
      <c r="G2580" s="246"/>
      <c r="H2580" s="249">
        <v>19.872</v>
      </c>
      <c r="I2580" s="250"/>
      <c r="J2580" s="246"/>
      <c r="K2580" s="246"/>
      <c r="L2580" s="251"/>
      <c r="M2580" s="252"/>
      <c r="N2580" s="253"/>
      <c r="O2580" s="253"/>
      <c r="P2580" s="253"/>
      <c r="Q2580" s="253"/>
      <c r="R2580" s="253"/>
      <c r="S2580" s="253"/>
      <c r="T2580" s="254"/>
      <c r="U2580" s="14"/>
      <c r="V2580" s="14"/>
      <c r="W2580" s="14"/>
      <c r="X2580" s="14"/>
      <c r="Y2580" s="14"/>
      <c r="Z2580" s="14"/>
      <c r="AA2580" s="14"/>
      <c r="AB2580" s="14"/>
      <c r="AC2580" s="14"/>
      <c r="AD2580" s="14"/>
      <c r="AE2580" s="14"/>
      <c r="AT2580" s="255" t="s">
        <v>301</v>
      </c>
      <c r="AU2580" s="255" t="s">
        <v>120</v>
      </c>
      <c r="AV2580" s="14" t="s">
        <v>120</v>
      </c>
      <c r="AW2580" s="14" t="s">
        <v>32</v>
      </c>
      <c r="AX2580" s="14" t="s">
        <v>77</v>
      </c>
      <c r="AY2580" s="255" t="s">
        <v>292</v>
      </c>
    </row>
    <row r="2581" s="14" customFormat="1">
      <c r="A2581" s="14"/>
      <c r="B2581" s="245"/>
      <c r="C2581" s="246"/>
      <c r="D2581" s="236" t="s">
        <v>301</v>
      </c>
      <c r="E2581" s="247" t="s">
        <v>1</v>
      </c>
      <c r="F2581" s="248" t="s">
        <v>2830</v>
      </c>
      <c r="G2581" s="246"/>
      <c r="H2581" s="249">
        <v>19.872</v>
      </c>
      <c r="I2581" s="250"/>
      <c r="J2581" s="246"/>
      <c r="K2581" s="246"/>
      <c r="L2581" s="251"/>
      <c r="M2581" s="252"/>
      <c r="N2581" s="253"/>
      <c r="O2581" s="253"/>
      <c r="P2581" s="253"/>
      <c r="Q2581" s="253"/>
      <c r="R2581" s="253"/>
      <c r="S2581" s="253"/>
      <c r="T2581" s="254"/>
      <c r="U2581" s="14"/>
      <c r="V2581" s="14"/>
      <c r="W2581" s="14"/>
      <c r="X2581" s="14"/>
      <c r="Y2581" s="14"/>
      <c r="Z2581" s="14"/>
      <c r="AA2581" s="14"/>
      <c r="AB2581" s="14"/>
      <c r="AC2581" s="14"/>
      <c r="AD2581" s="14"/>
      <c r="AE2581" s="14"/>
      <c r="AT2581" s="255" t="s">
        <v>301</v>
      </c>
      <c r="AU2581" s="255" t="s">
        <v>120</v>
      </c>
      <c r="AV2581" s="14" t="s">
        <v>120</v>
      </c>
      <c r="AW2581" s="14" t="s">
        <v>32</v>
      </c>
      <c r="AX2581" s="14" t="s">
        <v>77</v>
      </c>
      <c r="AY2581" s="255" t="s">
        <v>292</v>
      </c>
    </row>
    <row r="2582" s="14" customFormat="1">
      <c r="A2582" s="14"/>
      <c r="B2582" s="245"/>
      <c r="C2582" s="246"/>
      <c r="D2582" s="236" t="s">
        <v>301</v>
      </c>
      <c r="E2582" s="247" t="s">
        <v>1</v>
      </c>
      <c r="F2582" s="248" t="s">
        <v>2831</v>
      </c>
      <c r="G2582" s="246"/>
      <c r="H2582" s="249">
        <v>30.558</v>
      </c>
      <c r="I2582" s="250"/>
      <c r="J2582" s="246"/>
      <c r="K2582" s="246"/>
      <c r="L2582" s="251"/>
      <c r="M2582" s="252"/>
      <c r="N2582" s="253"/>
      <c r="O2582" s="253"/>
      <c r="P2582" s="253"/>
      <c r="Q2582" s="253"/>
      <c r="R2582" s="253"/>
      <c r="S2582" s="253"/>
      <c r="T2582" s="254"/>
      <c r="U2582" s="14"/>
      <c r="V2582" s="14"/>
      <c r="W2582" s="14"/>
      <c r="X2582" s="14"/>
      <c r="Y2582" s="14"/>
      <c r="Z2582" s="14"/>
      <c r="AA2582" s="14"/>
      <c r="AB2582" s="14"/>
      <c r="AC2582" s="14"/>
      <c r="AD2582" s="14"/>
      <c r="AE2582" s="14"/>
      <c r="AT2582" s="255" t="s">
        <v>301</v>
      </c>
      <c r="AU2582" s="255" t="s">
        <v>120</v>
      </c>
      <c r="AV2582" s="14" t="s">
        <v>120</v>
      </c>
      <c r="AW2582" s="14" t="s">
        <v>32</v>
      </c>
      <c r="AX2582" s="14" t="s">
        <v>77</v>
      </c>
      <c r="AY2582" s="255" t="s">
        <v>292</v>
      </c>
    </row>
    <row r="2583" s="14" customFormat="1">
      <c r="A2583" s="14"/>
      <c r="B2583" s="245"/>
      <c r="C2583" s="246"/>
      <c r="D2583" s="236" t="s">
        <v>301</v>
      </c>
      <c r="E2583" s="247" t="s">
        <v>1</v>
      </c>
      <c r="F2583" s="248" t="s">
        <v>2832</v>
      </c>
      <c r="G2583" s="246"/>
      <c r="H2583" s="249">
        <v>19.872</v>
      </c>
      <c r="I2583" s="250"/>
      <c r="J2583" s="246"/>
      <c r="K2583" s="246"/>
      <c r="L2583" s="251"/>
      <c r="M2583" s="252"/>
      <c r="N2583" s="253"/>
      <c r="O2583" s="253"/>
      <c r="P2583" s="253"/>
      <c r="Q2583" s="253"/>
      <c r="R2583" s="253"/>
      <c r="S2583" s="253"/>
      <c r="T2583" s="254"/>
      <c r="U2583" s="14"/>
      <c r="V2583" s="14"/>
      <c r="W2583" s="14"/>
      <c r="X2583" s="14"/>
      <c r="Y2583" s="14"/>
      <c r="Z2583" s="14"/>
      <c r="AA2583" s="14"/>
      <c r="AB2583" s="14"/>
      <c r="AC2583" s="14"/>
      <c r="AD2583" s="14"/>
      <c r="AE2583" s="14"/>
      <c r="AT2583" s="255" t="s">
        <v>301</v>
      </c>
      <c r="AU2583" s="255" t="s">
        <v>120</v>
      </c>
      <c r="AV2583" s="14" t="s">
        <v>120</v>
      </c>
      <c r="AW2583" s="14" t="s">
        <v>32</v>
      </c>
      <c r="AX2583" s="14" t="s">
        <v>77</v>
      </c>
      <c r="AY2583" s="255" t="s">
        <v>292</v>
      </c>
    </row>
    <row r="2584" s="14" customFormat="1">
      <c r="A2584" s="14"/>
      <c r="B2584" s="245"/>
      <c r="C2584" s="246"/>
      <c r="D2584" s="236" t="s">
        <v>301</v>
      </c>
      <c r="E2584" s="247" t="s">
        <v>1</v>
      </c>
      <c r="F2584" s="248" t="s">
        <v>2833</v>
      </c>
      <c r="G2584" s="246"/>
      <c r="H2584" s="249">
        <v>19.872</v>
      </c>
      <c r="I2584" s="250"/>
      <c r="J2584" s="246"/>
      <c r="K2584" s="246"/>
      <c r="L2584" s="251"/>
      <c r="M2584" s="252"/>
      <c r="N2584" s="253"/>
      <c r="O2584" s="253"/>
      <c r="P2584" s="253"/>
      <c r="Q2584" s="253"/>
      <c r="R2584" s="253"/>
      <c r="S2584" s="253"/>
      <c r="T2584" s="254"/>
      <c r="U2584" s="14"/>
      <c r="V2584" s="14"/>
      <c r="W2584" s="14"/>
      <c r="X2584" s="14"/>
      <c r="Y2584" s="14"/>
      <c r="Z2584" s="14"/>
      <c r="AA2584" s="14"/>
      <c r="AB2584" s="14"/>
      <c r="AC2584" s="14"/>
      <c r="AD2584" s="14"/>
      <c r="AE2584" s="14"/>
      <c r="AT2584" s="255" t="s">
        <v>301</v>
      </c>
      <c r="AU2584" s="255" t="s">
        <v>120</v>
      </c>
      <c r="AV2584" s="14" t="s">
        <v>120</v>
      </c>
      <c r="AW2584" s="14" t="s">
        <v>32</v>
      </c>
      <c r="AX2584" s="14" t="s">
        <v>77</v>
      </c>
      <c r="AY2584" s="255" t="s">
        <v>292</v>
      </c>
    </row>
    <row r="2585" s="14" customFormat="1">
      <c r="A2585" s="14"/>
      <c r="B2585" s="245"/>
      <c r="C2585" s="246"/>
      <c r="D2585" s="236" t="s">
        <v>301</v>
      </c>
      <c r="E2585" s="247" t="s">
        <v>1</v>
      </c>
      <c r="F2585" s="248" t="s">
        <v>2834</v>
      </c>
      <c r="G2585" s="246"/>
      <c r="H2585" s="249">
        <v>19.872</v>
      </c>
      <c r="I2585" s="250"/>
      <c r="J2585" s="246"/>
      <c r="K2585" s="246"/>
      <c r="L2585" s="251"/>
      <c r="M2585" s="252"/>
      <c r="N2585" s="253"/>
      <c r="O2585" s="253"/>
      <c r="P2585" s="253"/>
      <c r="Q2585" s="253"/>
      <c r="R2585" s="253"/>
      <c r="S2585" s="253"/>
      <c r="T2585" s="254"/>
      <c r="U2585" s="14"/>
      <c r="V2585" s="14"/>
      <c r="W2585" s="14"/>
      <c r="X2585" s="14"/>
      <c r="Y2585" s="14"/>
      <c r="Z2585" s="14"/>
      <c r="AA2585" s="14"/>
      <c r="AB2585" s="14"/>
      <c r="AC2585" s="14"/>
      <c r="AD2585" s="14"/>
      <c r="AE2585" s="14"/>
      <c r="AT2585" s="255" t="s">
        <v>301</v>
      </c>
      <c r="AU2585" s="255" t="s">
        <v>120</v>
      </c>
      <c r="AV2585" s="14" t="s">
        <v>120</v>
      </c>
      <c r="AW2585" s="14" t="s">
        <v>32</v>
      </c>
      <c r="AX2585" s="14" t="s">
        <v>77</v>
      </c>
      <c r="AY2585" s="255" t="s">
        <v>292</v>
      </c>
    </row>
    <row r="2586" s="14" customFormat="1">
      <c r="A2586" s="14"/>
      <c r="B2586" s="245"/>
      <c r="C2586" s="246"/>
      <c r="D2586" s="236" t="s">
        <v>301</v>
      </c>
      <c r="E2586" s="247" t="s">
        <v>1</v>
      </c>
      <c r="F2586" s="248" t="s">
        <v>2835</v>
      </c>
      <c r="G2586" s="246"/>
      <c r="H2586" s="249">
        <v>22.108000000000001</v>
      </c>
      <c r="I2586" s="250"/>
      <c r="J2586" s="246"/>
      <c r="K2586" s="246"/>
      <c r="L2586" s="251"/>
      <c r="M2586" s="252"/>
      <c r="N2586" s="253"/>
      <c r="O2586" s="253"/>
      <c r="P2586" s="253"/>
      <c r="Q2586" s="253"/>
      <c r="R2586" s="253"/>
      <c r="S2586" s="253"/>
      <c r="T2586" s="254"/>
      <c r="U2586" s="14"/>
      <c r="V2586" s="14"/>
      <c r="W2586" s="14"/>
      <c r="X2586" s="14"/>
      <c r="Y2586" s="14"/>
      <c r="Z2586" s="14"/>
      <c r="AA2586" s="14"/>
      <c r="AB2586" s="14"/>
      <c r="AC2586" s="14"/>
      <c r="AD2586" s="14"/>
      <c r="AE2586" s="14"/>
      <c r="AT2586" s="255" t="s">
        <v>301</v>
      </c>
      <c r="AU2586" s="255" t="s">
        <v>120</v>
      </c>
      <c r="AV2586" s="14" t="s">
        <v>120</v>
      </c>
      <c r="AW2586" s="14" t="s">
        <v>32</v>
      </c>
      <c r="AX2586" s="14" t="s">
        <v>77</v>
      </c>
      <c r="AY2586" s="255" t="s">
        <v>292</v>
      </c>
    </row>
    <row r="2587" s="14" customFormat="1">
      <c r="A2587" s="14"/>
      <c r="B2587" s="245"/>
      <c r="C2587" s="246"/>
      <c r="D2587" s="236" t="s">
        <v>301</v>
      </c>
      <c r="E2587" s="247" t="s">
        <v>1</v>
      </c>
      <c r="F2587" s="248" t="s">
        <v>2836</v>
      </c>
      <c r="G2587" s="246"/>
      <c r="H2587" s="249">
        <v>19.872</v>
      </c>
      <c r="I2587" s="250"/>
      <c r="J2587" s="246"/>
      <c r="K2587" s="246"/>
      <c r="L2587" s="251"/>
      <c r="M2587" s="252"/>
      <c r="N2587" s="253"/>
      <c r="O2587" s="253"/>
      <c r="P2587" s="253"/>
      <c r="Q2587" s="253"/>
      <c r="R2587" s="253"/>
      <c r="S2587" s="253"/>
      <c r="T2587" s="254"/>
      <c r="U2587" s="14"/>
      <c r="V2587" s="14"/>
      <c r="W2587" s="14"/>
      <c r="X2587" s="14"/>
      <c r="Y2587" s="14"/>
      <c r="Z2587" s="14"/>
      <c r="AA2587" s="14"/>
      <c r="AB2587" s="14"/>
      <c r="AC2587" s="14"/>
      <c r="AD2587" s="14"/>
      <c r="AE2587" s="14"/>
      <c r="AT2587" s="255" t="s">
        <v>301</v>
      </c>
      <c r="AU2587" s="255" t="s">
        <v>120</v>
      </c>
      <c r="AV2587" s="14" t="s">
        <v>120</v>
      </c>
      <c r="AW2587" s="14" t="s">
        <v>32</v>
      </c>
      <c r="AX2587" s="14" t="s">
        <v>77</v>
      </c>
      <c r="AY2587" s="255" t="s">
        <v>292</v>
      </c>
    </row>
    <row r="2588" s="14" customFormat="1">
      <c r="A2588" s="14"/>
      <c r="B2588" s="245"/>
      <c r="C2588" s="246"/>
      <c r="D2588" s="236" t="s">
        <v>301</v>
      </c>
      <c r="E2588" s="247" t="s">
        <v>1</v>
      </c>
      <c r="F2588" s="248" t="s">
        <v>2837</v>
      </c>
      <c r="G2588" s="246"/>
      <c r="H2588" s="249">
        <v>19.872</v>
      </c>
      <c r="I2588" s="250"/>
      <c r="J2588" s="246"/>
      <c r="K2588" s="246"/>
      <c r="L2588" s="251"/>
      <c r="M2588" s="252"/>
      <c r="N2588" s="253"/>
      <c r="O2588" s="253"/>
      <c r="P2588" s="253"/>
      <c r="Q2588" s="253"/>
      <c r="R2588" s="253"/>
      <c r="S2588" s="253"/>
      <c r="T2588" s="254"/>
      <c r="U2588" s="14"/>
      <c r="V2588" s="14"/>
      <c r="W2588" s="14"/>
      <c r="X2588" s="14"/>
      <c r="Y2588" s="14"/>
      <c r="Z2588" s="14"/>
      <c r="AA2588" s="14"/>
      <c r="AB2588" s="14"/>
      <c r="AC2588" s="14"/>
      <c r="AD2588" s="14"/>
      <c r="AE2588" s="14"/>
      <c r="AT2588" s="255" t="s">
        <v>301</v>
      </c>
      <c r="AU2588" s="255" t="s">
        <v>120</v>
      </c>
      <c r="AV2588" s="14" t="s">
        <v>120</v>
      </c>
      <c r="AW2588" s="14" t="s">
        <v>32</v>
      </c>
      <c r="AX2588" s="14" t="s">
        <v>77</v>
      </c>
      <c r="AY2588" s="255" t="s">
        <v>292</v>
      </c>
    </row>
    <row r="2589" s="14" customFormat="1">
      <c r="A2589" s="14"/>
      <c r="B2589" s="245"/>
      <c r="C2589" s="246"/>
      <c r="D2589" s="236" t="s">
        <v>301</v>
      </c>
      <c r="E2589" s="247" t="s">
        <v>1</v>
      </c>
      <c r="F2589" s="248" t="s">
        <v>2838</v>
      </c>
      <c r="G2589" s="246"/>
      <c r="H2589" s="249">
        <v>39.968000000000004</v>
      </c>
      <c r="I2589" s="250"/>
      <c r="J2589" s="246"/>
      <c r="K2589" s="246"/>
      <c r="L2589" s="251"/>
      <c r="M2589" s="252"/>
      <c r="N2589" s="253"/>
      <c r="O2589" s="253"/>
      <c r="P2589" s="253"/>
      <c r="Q2589" s="253"/>
      <c r="R2589" s="253"/>
      <c r="S2589" s="253"/>
      <c r="T2589" s="254"/>
      <c r="U2589" s="14"/>
      <c r="V2589" s="14"/>
      <c r="W2589" s="14"/>
      <c r="X2589" s="14"/>
      <c r="Y2589" s="14"/>
      <c r="Z2589" s="14"/>
      <c r="AA2589" s="14"/>
      <c r="AB2589" s="14"/>
      <c r="AC2589" s="14"/>
      <c r="AD2589" s="14"/>
      <c r="AE2589" s="14"/>
      <c r="AT2589" s="255" t="s">
        <v>301</v>
      </c>
      <c r="AU2589" s="255" t="s">
        <v>120</v>
      </c>
      <c r="AV2589" s="14" t="s">
        <v>120</v>
      </c>
      <c r="AW2589" s="14" t="s">
        <v>32</v>
      </c>
      <c r="AX2589" s="14" t="s">
        <v>77</v>
      </c>
      <c r="AY2589" s="255" t="s">
        <v>292</v>
      </c>
    </row>
    <row r="2590" s="14" customFormat="1">
      <c r="A2590" s="14"/>
      <c r="B2590" s="245"/>
      <c r="C2590" s="246"/>
      <c r="D2590" s="236" t="s">
        <v>301</v>
      </c>
      <c r="E2590" s="247" t="s">
        <v>1</v>
      </c>
      <c r="F2590" s="248" t="s">
        <v>2839</v>
      </c>
      <c r="G2590" s="246"/>
      <c r="H2590" s="249">
        <v>5.9779999999999998</v>
      </c>
      <c r="I2590" s="250"/>
      <c r="J2590" s="246"/>
      <c r="K2590" s="246"/>
      <c r="L2590" s="251"/>
      <c r="M2590" s="252"/>
      <c r="N2590" s="253"/>
      <c r="O2590" s="253"/>
      <c r="P2590" s="253"/>
      <c r="Q2590" s="253"/>
      <c r="R2590" s="253"/>
      <c r="S2590" s="253"/>
      <c r="T2590" s="254"/>
      <c r="U2590" s="14"/>
      <c r="V2590" s="14"/>
      <c r="W2590" s="14"/>
      <c r="X2590" s="14"/>
      <c r="Y2590" s="14"/>
      <c r="Z2590" s="14"/>
      <c r="AA2590" s="14"/>
      <c r="AB2590" s="14"/>
      <c r="AC2590" s="14"/>
      <c r="AD2590" s="14"/>
      <c r="AE2590" s="14"/>
      <c r="AT2590" s="255" t="s">
        <v>301</v>
      </c>
      <c r="AU2590" s="255" t="s">
        <v>120</v>
      </c>
      <c r="AV2590" s="14" t="s">
        <v>120</v>
      </c>
      <c r="AW2590" s="14" t="s">
        <v>32</v>
      </c>
      <c r="AX2590" s="14" t="s">
        <v>77</v>
      </c>
      <c r="AY2590" s="255" t="s">
        <v>292</v>
      </c>
    </row>
    <row r="2591" s="14" customFormat="1">
      <c r="A2591" s="14"/>
      <c r="B2591" s="245"/>
      <c r="C2591" s="246"/>
      <c r="D2591" s="236" t="s">
        <v>301</v>
      </c>
      <c r="E2591" s="247" t="s">
        <v>1</v>
      </c>
      <c r="F2591" s="248" t="s">
        <v>2840</v>
      </c>
      <c r="G2591" s="246"/>
      <c r="H2591" s="249">
        <v>6.3760000000000003</v>
      </c>
      <c r="I2591" s="250"/>
      <c r="J2591" s="246"/>
      <c r="K2591" s="246"/>
      <c r="L2591" s="251"/>
      <c r="M2591" s="252"/>
      <c r="N2591" s="253"/>
      <c r="O2591" s="253"/>
      <c r="P2591" s="253"/>
      <c r="Q2591" s="253"/>
      <c r="R2591" s="253"/>
      <c r="S2591" s="253"/>
      <c r="T2591" s="254"/>
      <c r="U2591" s="14"/>
      <c r="V2591" s="14"/>
      <c r="W2591" s="14"/>
      <c r="X2591" s="14"/>
      <c r="Y2591" s="14"/>
      <c r="Z2591" s="14"/>
      <c r="AA2591" s="14"/>
      <c r="AB2591" s="14"/>
      <c r="AC2591" s="14"/>
      <c r="AD2591" s="14"/>
      <c r="AE2591" s="14"/>
      <c r="AT2591" s="255" t="s">
        <v>301</v>
      </c>
      <c r="AU2591" s="255" t="s">
        <v>120</v>
      </c>
      <c r="AV2591" s="14" t="s">
        <v>120</v>
      </c>
      <c r="AW2591" s="14" t="s">
        <v>32</v>
      </c>
      <c r="AX2591" s="14" t="s">
        <v>77</v>
      </c>
      <c r="AY2591" s="255" t="s">
        <v>292</v>
      </c>
    </row>
    <row r="2592" s="14" customFormat="1">
      <c r="A2592" s="14"/>
      <c r="B2592" s="245"/>
      <c r="C2592" s="246"/>
      <c r="D2592" s="236" t="s">
        <v>301</v>
      </c>
      <c r="E2592" s="247" t="s">
        <v>1</v>
      </c>
      <c r="F2592" s="248" t="s">
        <v>2841</v>
      </c>
      <c r="G2592" s="246"/>
      <c r="H2592" s="249">
        <v>6.8639999999999999</v>
      </c>
      <c r="I2592" s="250"/>
      <c r="J2592" s="246"/>
      <c r="K2592" s="246"/>
      <c r="L2592" s="251"/>
      <c r="M2592" s="252"/>
      <c r="N2592" s="253"/>
      <c r="O2592" s="253"/>
      <c r="P2592" s="253"/>
      <c r="Q2592" s="253"/>
      <c r="R2592" s="253"/>
      <c r="S2592" s="253"/>
      <c r="T2592" s="254"/>
      <c r="U2592" s="14"/>
      <c r="V2592" s="14"/>
      <c r="W2592" s="14"/>
      <c r="X2592" s="14"/>
      <c r="Y2592" s="14"/>
      <c r="Z2592" s="14"/>
      <c r="AA2592" s="14"/>
      <c r="AB2592" s="14"/>
      <c r="AC2592" s="14"/>
      <c r="AD2592" s="14"/>
      <c r="AE2592" s="14"/>
      <c r="AT2592" s="255" t="s">
        <v>301</v>
      </c>
      <c r="AU2592" s="255" t="s">
        <v>120</v>
      </c>
      <c r="AV2592" s="14" t="s">
        <v>120</v>
      </c>
      <c r="AW2592" s="14" t="s">
        <v>32</v>
      </c>
      <c r="AX2592" s="14" t="s">
        <v>77</v>
      </c>
      <c r="AY2592" s="255" t="s">
        <v>292</v>
      </c>
    </row>
    <row r="2593" s="14" customFormat="1">
      <c r="A2593" s="14"/>
      <c r="B2593" s="245"/>
      <c r="C2593" s="246"/>
      <c r="D2593" s="236" t="s">
        <v>301</v>
      </c>
      <c r="E2593" s="247" t="s">
        <v>1</v>
      </c>
      <c r="F2593" s="248" t="s">
        <v>2842</v>
      </c>
      <c r="G2593" s="246"/>
      <c r="H2593" s="249">
        <v>6.9119999999999999</v>
      </c>
      <c r="I2593" s="250"/>
      <c r="J2593" s="246"/>
      <c r="K2593" s="246"/>
      <c r="L2593" s="251"/>
      <c r="M2593" s="252"/>
      <c r="N2593" s="253"/>
      <c r="O2593" s="253"/>
      <c r="P2593" s="253"/>
      <c r="Q2593" s="253"/>
      <c r="R2593" s="253"/>
      <c r="S2593" s="253"/>
      <c r="T2593" s="254"/>
      <c r="U2593" s="14"/>
      <c r="V2593" s="14"/>
      <c r="W2593" s="14"/>
      <c r="X2593" s="14"/>
      <c r="Y2593" s="14"/>
      <c r="Z2593" s="14"/>
      <c r="AA2593" s="14"/>
      <c r="AB2593" s="14"/>
      <c r="AC2593" s="14"/>
      <c r="AD2593" s="14"/>
      <c r="AE2593" s="14"/>
      <c r="AT2593" s="255" t="s">
        <v>301</v>
      </c>
      <c r="AU2593" s="255" t="s">
        <v>120</v>
      </c>
      <c r="AV2593" s="14" t="s">
        <v>120</v>
      </c>
      <c r="AW2593" s="14" t="s">
        <v>32</v>
      </c>
      <c r="AX2593" s="14" t="s">
        <v>77</v>
      </c>
      <c r="AY2593" s="255" t="s">
        <v>292</v>
      </c>
    </row>
    <row r="2594" s="14" customFormat="1">
      <c r="A2594" s="14"/>
      <c r="B2594" s="245"/>
      <c r="C2594" s="246"/>
      <c r="D2594" s="236" t="s">
        <v>301</v>
      </c>
      <c r="E2594" s="247" t="s">
        <v>1</v>
      </c>
      <c r="F2594" s="248" t="s">
        <v>2843</v>
      </c>
      <c r="G2594" s="246"/>
      <c r="H2594" s="249">
        <v>20.677</v>
      </c>
      <c r="I2594" s="250"/>
      <c r="J2594" s="246"/>
      <c r="K2594" s="246"/>
      <c r="L2594" s="251"/>
      <c r="M2594" s="252"/>
      <c r="N2594" s="253"/>
      <c r="O2594" s="253"/>
      <c r="P2594" s="253"/>
      <c r="Q2594" s="253"/>
      <c r="R2594" s="253"/>
      <c r="S2594" s="253"/>
      <c r="T2594" s="254"/>
      <c r="U2594" s="14"/>
      <c r="V2594" s="14"/>
      <c r="W2594" s="14"/>
      <c r="X2594" s="14"/>
      <c r="Y2594" s="14"/>
      <c r="Z2594" s="14"/>
      <c r="AA2594" s="14"/>
      <c r="AB2594" s="14"/>
      <c r="AC2594" s="14"/>
      <c r="AD2594" s="14"/>
      <c r="AE2594" s="14"/>
      <c r="AT2594" s="255" t="s">
        <v>301</v>
      </c>
      <c r="AU2594" s="255" t="s">
        <v>120</v>
      </c>
      <c r="AV2594" s="14" t="s">
        <v>120</v>
      </c>
      <c r="AW2594" s="14" t="s">
        <v>32</v>
      </c>
      <c r="AX2594" s="14" t="s">
        <v>77</v>
      </c>
      <c r="AY2594" s="255" t="s">
        <v>292</v>
      </c>
    </row>
    <row r="2595" s="16" customFormat="1">
      <c r="A2595" s="16"/>
      <c r="B2595" s="267"/>
      <c r="C2595" s="268"/>
      <c r="D2595" s="236" t="s">
        <v>301</v>
      </c>
      <c r="E2595" s="269" t="s">
        <v>1</v>
      </c>
      <c r="F2595" s="270" t="s">
        <v>316</v>
      </c>
      <c r="G2595" s="268"/>
      <c r="H2595" s="271">
        <v>361.02900000000005</v>
      </c>
      <c r="I2595" s="272"/>
      <c r="J2595" s="268"/>
      <c r="K2595" s="268"/>
      <c r="L2595" s="273"/>
      <c r="M2595" s="274"/>
      <c r="N2595" s="275"/>
      <c r="O2595" s="275"/>
      <c r="P2595" s="275"/>
      <c r="Q2595" s="275"/>
      <c r="R2595" s="275"/>
      <c r="S2595" s="275"/>
      <c r="T2595" s="276"/>
      <c r="U2595" s="16"/>
      <c r="V2595" s="16"/>
      <c r="W2595" s="16"/>
      <c r="X2595" s="16"/>
      <c r="Y2595" s="16"/>
      <c r="Z2595" s="16"/>
      <c r="AA2595" s="16"/>
      <c r="AB2595" s="16"/>
      <c r="AC2595" s="16"/>
      <c r="AD2595" s="16"/>
      <c r="AE2595" s="16"/>
      <c r="AT2595" s="277" t="s">
        <v>301</v>
      </c>
      <c r="AU2595" s="277" t="s">
        <v>120</v>
      </c>
      <c r="AV2595" s="16" t="s">
        <v>317</v>
      </c>
      <c r="AW2595" s="16" t="s">
        <v>32</v>
      </c>
      <c r="AX2595" s="16" t="s">
        <v>77</v>
      </c>
      <c r="AY2595" s="277" t="s">
        <v>292</v>
      </c>
    </row>
    <row r="2596" s="13" customFormat="1">
      <c r="A2596" s="13"/>
      <c r="B2596" s="234"/>
      <c r="C2596" s="235"/>
      <c r="D2596" s="236" t="s">
        <v>301</v>
      </c>
      <c r="E2596" s="237" t="s">
        <v>1</v>
      </c>
      <c r="F2596" s="238" t="s">
        <v>544</v>
      </c>
      <c r="G2596" s="235"/>
      <c r="H2596" s="237" t="s">
        <v>1</v>
      </c>
      <c r="I2596" s="239"/>
      <c r="J2596" s="235"/>
      <c r="K2596" s="235"/>
      <c r="L2596" s="240"/>
      <c r="M2596" s="241"/>
      <c r="N2596" s="242"/>
      <c r="O2596" s="242"/>
      <c r="P2596" s="242"/>
      <c r="Q2596" s="242"/>
      <c r="R2596" s="242"/>
      <c r="S2596" s="242"/>
      <c r="T2596" s="243"/>
      <c r="U2596" s="13"/>
      <c r="V2596" s="13"/>
      <c r="W2596" s="13"/>
      <c r="X2596" s="13"/>
      <c r="Y2596" s="13"/>
      <c r="Z2596" s="13"/>
      <c r="AA2596" s="13"/>
      <c r="AB2596" s="13"/>
      <c r="AC2596" s="13"/>
      <c r="AD2596" s="13"/>
      <c r="AE2596" s="13"/>
      <c r="AT2596" s="244" t="s">
        <v>301</v>
      </c>
      <c r="AU2596" s="244" t="s">
        <v>120</v>
      </c>
      <c r="AV2596" s="13" t="s">
        <v>85</v>
      </c>
      <c r="AW2596" s="13" t="s">
        <v>32</v>
      </c>
      <c r="AX2596" s="13" t="s">
        <v>77</v>
      </c>
      <c r="AY2596" s="244" t="s">
        <v>292</v>
      </c>
    </row>
    <row r="2597" s="14" customFormat="1">
      <c r="A2597" s="14"/>
      <c r="B2597" s="245"/>
      <c r="C2597" s="246"/>
      <c r="D2597" s="236" t="s">
        <v>301</v>
      </c>
      <c r="E2597" s="247" t="s">
        <v>1</v>
      </c>
      <c r="F2597" s="248" t="s">
        <v>2844</v>
      </c>
      <c r="G2597" s="246"/>
      <c r="H2597" s="249">
        <v>8.3119999999999994</v>
      </c>
      <c r="I2597" s="250"/>
      <c r="J2597" s="246"/>
      <c r="K2597" s="246"/>
      <c r="L2597" s="251"/>
      <c r="M2597" s="252"/>
      <c r="N2597" s="253"/>
      <c r="O2597" s="253"/>
      <c r="P2597" s="253"/>
      <c r="Q2597" s="253"/>
      <c r="R2597" s="253"/>
      <c r="S2597" s="253"/>
      <c r="T2597" s="254"/>
      <c r="U2597" s="14"/>
      <c r="V2597" s="14"/>
      <c r="W2597" s="14"/>
      <c r="X2597" s="14"/>
      <c r="Y2597" s="14"/>
      <c r="Z2597" s="14"/>
      <c r="AA2597" s="14"/>
      <c r="AB2597" s="14"/>
      <c r="AC2597" s="14"/>
      <c r="AD2597" s="14"/>
      <c r="AE2597" s="14"/>
      <c r="AT2597" s="255" t="s">
        <v>301</v>
      </c>
      <c r="AU2597" s="255" t="s">
        <v>120</v>
      </c>
      <c r="AV2597" s="14" t="s">
        <v>120</v>
      </c>
      <c r="AW2597" s="14" t="s">
        <v>32</v>
      </c>
      <c r="AX2597" s="14" t="s">
        <v>77</v>
      </c>
      <c r="AY2597" s="255" t="s">
        <v>292</v>
      </c>
    </row>
    <row r="2598" s="14" customFormat="1">
      <c r="A2598" s="14"/>
      <c r="B2598" s="245"/>
      <c r="C2598" s="246"/>
      <c r="D2598" s="236" t="s">
        <v>301</v>
      </c>
      <c r="E2598" s="247" t="s">
        <v>1</v>
      </c>
      <c r="F2598" s="248" t="s">
        <v>2845</v>
      </c>
      <c r="G2598" s="246"/>
      <c r="H2598" s="249">
        <v>23.984000000000002</v>
      </c>
      <c r="I2598" s="250"/>
      <c r="J2598" s="246"/>
      <c r="K2598" s="246"/>
      <c r="L2598" s="251"/>
      <c r="M2598" s="252"/>
      <c r="N2598" s="253"/>
      <c r="O2598" s="253"/>
      <c r="P2598" s="253"/>
      <c r="Q2598" s="253"/>
      <c r="R2598" s="253"/>
      <c r="S2598" s="253"/>
      <c r="T2598" s="254"/>
      <c r="U2598" s="14"/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T2598" s="255" t="s">
        <v>301</v>
      </c>
      <c r="AU2598" s="255" t="s">
        <v>120</v>
      </c>
      <c r="AV2598" s="14" t="s">
        <v>120</v>
      </c>
      <c r="AW2598" s="14" t="s">
        <v>32</v>
      </c>
      <c r="AX2598" s="14" t="s">
        <v>77</v>
      </c>
      <c r="AY2598" s="255" t="s">
        <v>292</v>
      </c>
    </row>
    <row r="2599" s="14" customFormat="1">
      <c r="A2599" s="14"/>
      <c r="B2599" s="245"/>
      <c r="C2599" s="246"/>
      <c r="D2599" s="236" t="s">
        <v>301</v>
      </c>
      <c r="E2599" s="247" t="s">
        <v>1</v>
      </c>
      <c r="F2599" s="248" t="s">
        <v>2846</v>
      </c>
      <c r="G2599" s="246"/>
      <c r="H2599" s="249">
        <v>8.2560000000000002</v>
      </c>
      <c r="I2599" s="250"/>
      <c r="J2599" s="246"/>
      <c r="K2599" s="246"/>
      <c r="L2599" s="251"/>
      <c r="M2599" s="252"/>
      <c r="N2599" s="253"/>
      <c r="O2599" s="253"/>
      <c r="P2599" s="253"/>
      <c r="Q2599" s="253"/>
      <c r="R2599" s="253"/>
      <c r="S2599" s="253"/>
      <c r="T2599" s="254"/>
      <c r="U2599" s="14"/>
      <c r="V2599" s="14"/>
      <c r="W2599" s="14"/>
      <c r="X2599" s="14"/>
      <c r="Y2599" s="14"/>
      <c r="Z2599" s="14"/>
      <c r="AA2599" s="14"/>
      <c r="AB2599" s="14"/>
      <c r="AC2599" s="14"/>
      <c r="AD2599" s="14"/>
      <c r="AE2599" s="14"/>
      <c r="AT2599" s="255" t="s">
        <v>301</v>
      </c>
      <c r="AU2599" s="255" t="s">
        <v>120</v>
      </c>
      <c r="AV2599" s="14" t="s">
        <v>120</v>
      </c>
      <c r="AW2599" s="14" t="s">
        <v>32</v>
      </c>
      <c r="AX2599" s="14" t="s">
        <v>77</v>
      </c>
      <c r="AY2599" s="255" t="s">
        <v>292</v>
      </c>
    </row>
    <row r="2600" s="14" customFormat="1">
      <c r="A2600" s="14"/>
      <c r="B2600" s="245"/>
      <c r="C2600" s="246"/>
      <c r="D2600" s="236" t="s">
        <v>301</v>
      </c>
      <c r="E2600" s="247" t="s">
        <v>1</v>
      </c>
      <c r="F2600" s="248" t="s">
        <v>2847</v>
      </c>
      <c r="G2600" s="246"/>
      <c r="H2600" s="249">
        <v>27.945</v>
      </c>
      <c r="I2600" s="250"/>
      <c r="J2600" s="246"/>
      <c r="K2600" s="246"/>
      <c r="L2600" s="251"/>
      <c r="M2600" s="252"/>
      <c r="N2600" s="253"/>
      <c r="O2600" s="253"/>
      <c r="P2600" s="253"/>
      <c r="Q2600" s="253"/>
      <c r="R2600" s="253"/>
      <c r="S2600" s="253"/>
      <c r="T2600" s="254"/>
      <c r="U2600" s="14"/>
      <c r="V2600" s="14"/>
      <c r="W2600" s="14"/>
      <c r="X2600" s="14"/>
      <c r="Y2600" s="14"/>
      <c r="Z2600" s="14"/>
      <c r="AA2600" s="14"/>
      <c r="AB2600" s="14"/>
      <c r="AC2600" s="14"/>
      <c r="AD2600" s="14"/>
      <c r="AE2600" s="14"/>
      <c r="AT2600" s="255" t="s">
        <v>301</v>
      </c>
      <c r="AU2600" s="255" t="s">
        <v>120</v>
      </c>
      <c r="AV2600" s="14" t="s">
        <v>120</v>
      </c>
      <c r="AW2600" s="14" t="s">
        <v>32</v>
      </c>
      <c r="AX2600" s="14" t="s">
        <v>77</v>
      </c>
      <c r="AY2600" s="255" t="s">
        <v>292</v>
      </c>
    </row>
    <row r="2601" s="14" customFormat="1">
      <c r="A2601" s="14"/>
      <c r="B2601" s="245"/>
      <c r="C2601" s="246"/>
      <c r="D2601" s="236" t="s">
        <v>301</v>
      </c>
      <c r="E2601" s="247" t="s">
        <v>1</v>
      </c>
      <c r="F2601" s="248" t="s">
        <v>2848</v>
      </c>
      <c r="G2601" s="246"/>
      <c r="H2601" s="249">
        <v>19.872</v>
      </c>
      <c r="I2601" s="250"/>
      <c r="J2601" s="246"/>
      <c r="K2601" s="246"/>
      <c r="L2601" s="251"/>
      <c r="M2601" s="252"/>
      <c r="N2601" s="253"/>
      <c r="O2601" s="253"/>
      <c r="P2601" s="253"/>
      <c r="Q2601" s="253"/>
      <c r="R2601" s="253"/>
      <c r="S2601" s="253"/>
      <c r="T2601" s="254"/>
      <c r="U2601" s="14"/>
      <c r="V2601" s="14"/>
      <c r="W2601" s="14"/>
      <c r="X2601" s="14"/>
      <c r="Y2601" s="14"/>
      <c r="Z2601" s="14"/>
      <c r="AA2601" s="14"/>
      <c r="AB2601" s="14"/>
      <c r="AC2601" s="14"/>
      <c r="AD2601" s="14"/>
      <c r="AE2601" s="14"/>
      <c r="AT2601" s="255" t="s">
        <v>301</v>
      </c>
      <c r="AU2601" s="255" t="s">
        <v>120</v>
      </c>
      <c r="AV2601" s="14" t="s">
        <v>120</v>
      </c>
      <c r="AW2601" s="14" t="s">
        <v>32</v>
      </c>
      <c r="AX2601" s="14" t="s">
        <v>77</v>
      </c>
      <c r="AY2601" s="255" t="s">
        <v>292</v>
      </c>
    </row>
    <row r="2602" s="14" customFormat="1">
      <c r="A2602" s="14"/>
      <c r="B2602" s="245"/>
      <c r="C2602" s="246"/>
      <c r="D2602" s="236" t="s">
        <v>301</v>
      </c>
      <c r="E2602" s="247" t="s">
        <v>1</v>
      </c>
      <c r="F2602" s="248" t="s">
        <v>2849</v>
      </c>
      <c r="G2602" s="246"/>
      <c r="H2602" s="249">
        <v>19.872</v>
      </c>
      <c r="I2602" s="250"/>
      <c r="J2602" s="246"/>
      <c r="K2602" s="246"/>
      <c r="L2602" s="251"/>
      <c r="M2602" s="252"/>
      <c r="N2602" s="253"/>
      <c r="O2602" s="253"/>
      <c r="P2602" s="253"/>
      <c r="Q2602" s="253"/>
      <c r="R2602" s="253"/>
      <c r="S2602" s="253"/>
      <c r="T2602" s="254"/>
      <c r="U2602" s="14"/>
      <c r="V2602" s="14"/>
      <c r="W2602" s="14"/>
      <c r="X2602" s="14"/>
      <c r="Y2602" s="14"/>
      <c r="Z2602" s="14"/>
      <c r="AA2602" s="14"/>
      <c r="AB2602" s="14"/>
      <c r="AC2602" s="14"/>
      <c r="AD2602" s="14"/>
      <c r="AE2602" s="14"/>
      <c r="AT2602" s="255" t="s">
        <v>301</v>
      </c>
      <c r="AU2602" s="255" t="s">
        <v>120</v>
      </c>
      <c r="AV2602" s="14" t="s">
        <v>120</v>
      </c>
      <c r="AW2602" s="14" t="s">
        <v>32</v>
      </c>
      <c r="AX2602" s="14" t="s">
        <v>77</v>
      </c>
      <c r="AY2602" s="255" t="s">
        <v>292</v>
      </c>
    </row>
    <row r="2603" s="14" customFormat="1">
      <c r="A2603" s="14"/>
      <c r="B2603" s="245"/>
      <c r="C2603" s="246"/>
      <c r="D2603" s="236" t="s">
        <v>301</v>
      </c>
      <c r="E2603" s="247" t="s">
        <v>1</v>
      </c>
      <c r="F2603" s="248" t="s">
        <v>2850</v>
      </c>
      <c r="G2603" s="246"/>
      <c r="H2603" s="249">
        <v>19.872</v>
      </c>
      <c r="I2603" s="250"/>
      <c r="J2603" s="246"/>
      <c r="K2603" s="246"/>
      <c r="L2603" s="251"/>
      <c r="M2603" s="252"/>
      <c r="N2603" s="253"/>
      <c r="O2603" s="253"/>
      <c r="P2603" s="253"/>
      <c r="Q2603" s="253"/>
      <c r="R2603" s="253"/>
      <c r="S2603" s="253"/>
      <c r="T2603" s="254"/>
      <c r="U2603" s="14"/>
      <c r="V2603" s="14"/>
      <c r="W2603" s="14"/>
      <c r="X2603" s="14"/>
      <c r="Y2603" s="14"/>
      <c r="Z2603" s="14"/>
      <c r="AA2603" s="14"/>
      <c r="AB2603" s="14"/>
      <c r="AC2603" s="14"/>
      <c r="AD2603" s="14"/>
      <c r="AE2603" s="14"/>
      <c r="AT2603" s="255" t="s">
        <v>301</v>
      </c>
      <c r="AU2603" s="255" t="s">
        <v>120</v>
      </c>
      <c r="AV2603" s="14" t="s">
        <v>120</v>
      </c>
      <c r="AW2603" s="14" t="s">
        <v>32</v>
      </c>
      <c r="AX2603" s="14" t="s">
        <v>77</v>
      </c>
      <c r="AY2603" s="255" t="s">
        <v>292</v>
      </c>
    </row>
    <row r="2604" s="14" customFormat="1">
      <c r="A2604" s="14"/>
      <c r="B2604" s="245"/>
      <c r="C2604" s="246"/>
      <c r="D2604" s="236" t="s">
        <v>301</v>
      </c>
      <c r="E2604" s="247" t="s">
        <v>1</v>
      </c>
      <c r="F2604" s="248" t="s">
        <v>2851</v>
      </c>
      <c r="G2604" s="246"/>
      <c r="H2604" s="249">
        <v>30.558</v>
      </c>
      <c r="I2604" s="250"/>
      <c r="J2604" s="246"/>
      <c r="K2604" s="246"/>
      <c r="L2604" s="251"/>
      <c r="M2604" s="252"/>
      <c r="N2604" s="253"/>
      <c r="O2604" s="253"/>
      <c r="P2604" s="253"/>
      <c r="Q2604" s="253"/>
      <c r="R2604" s="253"/>
      <c r="S2604" s="253"/>
      <c r="T2604" s="254"/>
      <c r="U2604" s="14"/>
      <c r="V2604" s="14"/>
      <c r="W2604" s="14"/>
      <c r="X2604" s="14"/>
      <c r="Y2604" s="14"/>
      <c r="Z2604" s="14"/>
      <c r="AA2604" s="14"/>
      <c r="AB2604" s="14"/>
      <c r="AC2604" s="14"/>
      <c r="AD2604" s="14"/>
      <c r="AE2604" s="14"/>
      <c r="AT2604" s="255" t="s">
        <v>301</v>
      </c>
      <c r="AU2604" s="255" t="s">
        <v>120</v>
      </c>
      <c r="AV2604" s="14" t="s">
        <v>120</v>
      </c>
      <c r="AW2604" s="14" t="s">
        <v>32</v>
      </c>
      <c r="AX2604" s="14" t="s">
        <v>77</v>
      </c>
      <c r="AY2604" s="255" t="s">
        <v>292</v>
      </c>
    </row>
    <row r="2605" s="14" customFormat="1">
      <c r="A2605" s="14"/>
      <c r="B2605" s="245"/>
      <c r="C2605" s="246"/>
      <c r="D2605" s="236" t="s">
        <v>301</v>
      </c>
      <c r="E2605" s="247" t="s">
        <v>1</v>
      </c>
      <c r="F2605" s="248" t="s">
        <v>2852</v>
      </c>
      <c r="G2605" s="246"/>
      <c r="H2605" s="249">
        <v>19.872</v>
      </c>
      <c r="I2605" s="250"/>
      <c r="J2605" s="246"/>
      <c r="K2605" s="246"/>
      <c r="L2605" s="251"/>
      <c r="M2605" s="252"/>
      <c r="N2605" s="253"/>
      <c r="O2605" s="253"/>
      <c r="P2605" s="253"/>
      <c r="Q2605" s="253"/>
      <c r="R2605" s="253"/>
      <c r="S2605" s="253"/>
      <c r="T2605" s="254"/>
      <c r="U2605" s="14"/>
      <c r="V2605" s="14"/>
      <c r="W2605" s="14"/>
      <c r="X2605" s="14"/>
      <c r="Y2605" s="14"/>
      <c r="Z2605" s="14"/>
      <c r="AA2605" s="14"/>
      <c r="AB2605" s="14"/>
      <c r="AC2605" s="14"/>
      <c r="AD2605" s="14"/>
      <c r="AE2605" s="14"/>
      <c r="AT2605" s="255" t="s">
        <v>301</v>
      </c>
      <c r="AU2605" s="255" t="s">
        <v>120</v>
      </c>
      <c r="AV2605" s="14" t="s">
        <v>120</v>
      </c>
      <c r="AW2605" s="14" t="s">
        <v>32</v>
      </c>
      <c r="AX2605" s="14" t="s">
        <v>77</v>
      </c>
      <c r="AY2605" s="255" t="s">
        <v>292</v>
      </c>
    </row>
    <row r="2606" s="14" customFormat="1">
      <c r="A2606" s="14"/>
      <c r="B2606" s="245"/>
      <c r="C2606" s="246"/>
      <c r="D2606" s="236" t="s">
        <v>301</v>
      </c>
      <c r="E2606" s="247" t="s">
        <v>1</v>
      </c>
      <c r="F2606" s="248" t="s">
        <v>2853</v>
      </c>
      <c r="G2606" s="246"/>
      <c r="H2606" s="249">
        <v>19.872</v>
      </c>
      <c r="I2606" s="250"/>
      <c r="J2606" s="246"/>
      <c r="K2606" s="246"/>
      <c r="L2606" s="251"/>
      <c r="M2606" s="252"/>
      <c r="N2606" s="253"/>
      <c r="O2606" s="253"/>
      <c r="P2606" s="253"/>
      <c r="Q2606" s="253"/>
      <c r="R2606" s="253"/>
      <c r="S2606" s="253"/>
      <c r="T2606" s="254"/>
      <c r="U2606" s="14"/>
      <c r="V2606" s="14"/>
      <c r="W2606" s="14"/>
      <c r="X2606" s="14"/>
      <c r="Y2606" s="14"/>
      <c r="Z2606" s="14"/>
      <c r="AA2606" s="14"/>
      <c r="AB2606" s="14"/>
      <c r="AC2606" s="14"/>
      <c r="AD2606" s="14"/>
      <c r="AE2606" s="14"/>
      <c r="AT2606" s="255" t="s">
        <v>301</v>
      </c>
      <c r="AU2606" s="255" t="s">
        <v>120</v>
      </c>
      <c r="AV2606" s="14" t="s">
        <v>120</v>
      </c>
      <c r="AW2606" s="14" t="s">
        <v>32</v>
      </c>
      <c r="AX2606" s="14" t="s">
        <v>77</v>
      </c>
      <c r="AY2606" s="255" t="s">
        <v>292</v>
      </c>
    </row>
    <row r="2607" s="14" customFormat="1">
      <c r="A2607" s="14"/>
      <c r="B2607" s="245"/>
      <c r="C2607" s="246"/>
      <c r="D2607" s="236" t="s">
        <v>301</v>
      </c>
      <c r="E2607" s="247" t="s">
        <v>1</v>
      </c>
      <c r="F2607" s="248" t="s">
        <v>2854</v>
      </c>
      <c r="G2607" s="246"/>
      <c r="H2607" s="249">
        <v>19.872</v>
      </c>
      <c r="I2607" s="250"/>
      <c r="J2607" s="246"/>
      <c r="K2607" s="246"/>
      <c r="L2607" s="251"/>
      <c r="M2607" s="252"/>
      <c r="N2607" s="253"/>
      <c r="O2607" s="253"/>
      <c r="P2607" s="253"/>
      <c r="Q2607" s="253"/>
      <c r="R2607" s="253"/>
      <c r="S2607" s="253"/>
      <c r="T2607" s="254"/>
      <c r="U2607" s="14"/>
      <c r="V2607" s="14"/>
      <c r="W2607" s="14"/>
      <c r="X2607" s="14"/>
      <c r="Y2607" s="14"/>
      <c r="Z2607" s="14"/>
      <c r="AA2607" s="14"/>
      <c r="AB2607" s="14"/>
      <c r="AC2607" s="14"/>
      <c r="AD2607" s="14"/>
      <c r="AE2607" s="14"/>
      <c r="AT2607" s="255" t="s">
        <v>301</v>
      </c>
      <c r="AU2607" s="255" t="s">
        <v>120</v>
      </c>
      <c r="AV2607" s="14" t="s">
        <v>120</v>
      </c>
      <c r="AW2607" s="14" t="s">
        <v>32</v>
      </c>
      <c r="AX2607" s="14" t="s">
        <v>77</v>
      </c>
      <c r="AY2607" s="255" t="s">
        <v>292</v>
      </c>
    </row>
    <row r="2608" s="14" customFormat="1">
      <c r="A2608" s="14"/>
      <c r="B2608" s="245"/>
      <c r="C2608" s="246"/>
      <c r="D2608" s="236" t="s">
        <v>301</v>
      </c>
      <c r="E2608" s="247" t="s">
        <v>1</v>
      </c>
      <c r="F2608" s="248" t="s">
        <v>2855</v>
      </c>
      <c r="G2608" s="246"/>
      <c r="H2608" s="249">
        <v>22.108000000000001</v>
      </c>
      <c r="I2608" s="250"/>
      <c r="J2608" s="246"/>
      <c r="K2608" s="246"/>
      <c r="L2608" s="251"/>
      <c r="M2608" s="252"/>
      <c r="N2608" s="253"/>
      <c r="O2608" s="253"/>
      <c r="P2608" s="253"/>
      <c r="Q2608" s="253"/>
      <c r="R2608" s="253"/>
      <c r="S2608" s="253"/>
      <c r="T2608" s="254"/>
      <c r="U2608" s="14"/>
      <c r="V2608" s="14"/>
      <c r="W2608" s="14"/>
      <c r="X2608" s="14"/>
      <c r="Y2608" s="14"/>
      <c r="Z2608" s="14"/>
      <c r="AA2608" s="14"/>
      <c r="AB2608" s="14"/>
      <c r="AC2608" s="14"/>
      <c r="AD2608" s="14"/>
      <c r="AE2608" s="14"/>
      <c r="AT2608" s="255" t="s">
        <v>301</v>
      </c>
      <c r="AU2608" s="255" t="s">
        <v>120</v>
      </c>
      <c r="AV2608" s="14" t="s">
        <v>120</v>
      </c>
      <c r="AW2608" s="14" t="s">
        <v>32</v>
      </c>
      <c r="AX2608" s="14" t="s">
        <v>77</v>
      </c>
      <c r="AY2608" s="255" t="s">
        <v>292</v>
      </c>
    </row>
    <row r="2609" s="14" customFormat="1">
      <c r="A2609" s="14"/>
      <c r="B2609" s="245"/>
      <c r="C2609" s="246"/>
      <c r="D2609" s="236" t="s">
        <v>301</v>
      </c>
      <c r="E2609" s="247" t="s">
        <v>1</v>
      </c>
      <c r="F2609" s="248" t="s">
        <v>2856</v>
      </c>
      <c r="G2609" s="246"/>
      <c r="H2609" s="249">
        <v>19.872</v>
      </c>
      <c r="I2609" s="250"/>
      <c r="J2609" s="246"/>
      <c r="K2609" s="246"/>
      <c r="L2609" s="251"/>
      <c r="M2609" s="252"/>
      <c r="N2609" s="253"/>
      <c r="O2609" s="253"/>
      <c r="P2609" s="253"/>
      <c r="Q2609" s="253"/>
      <c r="R2609" s="253"/>
      <c r="S2609" s="253"/>
      <c r="T2609" s="254"/>
      <c r="U2609" s="14"/>
      <c r="V2609" s="14"/>
      <c r="W2609" s="14"/>
      <c r="X2609" s="14"/>
      <c r="Y2609" s="14"/>
      <c r="Z2609" s="14"/>
      <c r="AA2609" s="14"/>
      <c r="AB2609" s="14"/>
      <c r="AC2609" s="14"/>
      <c r="AD2609" s="14"/>
      <c r="AE2609" s="14"/>
      <c r="AT2609" s="255" t="s">
        <v>301</v>
      </c>
      <c r="AU2609" s="255" t="s">
        <v>120</v>
      </c>
      <c r="AV2609" s="14" t="s">
        <v>120</v>
      </c>
      <c r="AW2609" s="14" t="s">
        <v>32</v>
      </c>
      <c r="AX2609" s="14" t="s">
        <v>77</v>
      </c>
      <c r="AY2609" s="255" t="s">
        <v>292</v>
      </c>
    </row>
    <row r="2610" s="14" customFormat="1">
      <c r="A2610" s="14"/>
      <c r="B2610" s="245"/>
      <c r="C2610" s="246"/>
      <c r="D2610" s="236" t="s">
        <v>301</v>
      </c>
      <c r="E2610" s="247" t="s">
        <v>1</v>
      </c>
      <c r="F2610" s="248" t="s">
        <v>2857</v>
      </c>
      <c r="G2610" s="246"/>
      <c r="H2610" s="249">
        <v>19.872</v>
      </c>
      <c r="I2610" s="250"/>
      <c r="J2610" s="246"/>
      <c r="K2610" s="246"/>
      <c r="L2610" s="251"/>
      <c r="M2610" s="252"/>
      <c r="N2610" s="253"/>
      <c r="O2610" s="253"/>
      <c r="P2610" s="253"/>
      <c r="Q2610" s="253"/>
      <c r="R2610" s="253"/>
      <c r="S2610" s="253"/>
      <c r="T2610" s="25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T2610" s="255" t="s">
        <v>301</v>
      </c>
      <c r="AU2610" s="255" t="s">
        <v>120</v>
      </c>
      <c r="AV2610" s="14" t="s">
        <v>120</v>
      </c>
      <c r="AW2610" s="14" t="s">
        <v>32</v>
      </c>
      <c r="AX2610" s="14" t="s">
        <v>77</v>
      </c>
      <c r="AY2610" s="255" t="s">
        <v>292</v>
      </c>
    </row>
    <row r="2611" s="14" customFormat="1">
      <c r="A2611" s="14"/>
      <c r="B2611" s="245"/>
      <c r="C2611" s="246"/>
      <c r="D2611" s="236" t="s">
        <v>301</v>
      </c>
      <c r="E2611" s="247" t="s">
        <v>1</v>
      </c>
      <c r="F2611" s="248" t="s">
        <v>2858</v>
      </c>
      <c r="G2611" s="246"/>
      <c r="H2611" s="249">
        <v>43.207999999999998</v>
      </c>
      <c r="I2611" s="250"/>
      <c r="J2611" s="246"/>
      <c r="K2611" s="246"/>
      <c r="L2611" s="251"/>
      <c r="M2611" s="252"/>
      <c r="N2611" s="253"/>
      <c r="O2611" s="253"/>
      <c r="P2611" s="253"/>
      <c r="Q2611" s="253"/>
      <c r="R2611" s="253"/>
      <c r="S2611" s="253"/>
      <c r="T2611" s="254"/>
      <c r="U2611" s="14"/>
      <c r="V2611" s="14"/>
      <c r="W2611" s="14"/>
      <c r="X2611" s="14"/>
      <c r="Y2611" s="14"/>
      <c r="Z2611" s="14"/>
      <c r="AA2611" s="14"/>
      <c r="AB2611" s="14"/>
      <c r="AC2611" s="14"/>
      <c r="AD2611" s="14"/>
      <c r="AE2611" s="14"/>
      <c r="AT2611" s="255" t="s">
        <v>301</v>
      </c>
      <c r="AU2611" s="255" t="s">
        <v>120</v>
      </c>
      <c r="AV2611" s="14" t="s">
        <v>120</v>
      </c>
      <c r="AW2611" s="14" t="s">
        <v>32</v>
      </c>
      <c r="AX2611" s="14" t="s">
        <v>77</v>
      </c>
      <c r="AY2611" s="255" t="s">
        <v>292</v>
      </c>
    </row>
    <row r="2612" s="14" customFormat="1">
      <c r="A2612" s="14"/>
      <c r="B2612" s="245"/>
      <c r="C2612" s="246"/>
      <c r="D2612" s="236" t="s">
        <v>301</v>
      </c>
      <c r="E2612" s="247" t="s">
        <v>1</v>
      </c>
      <c r="F2612" s="248" t="s">
        <v>2859</v>
      </c>
      <c r="G2612" s="246"/>
      <c r="H2612" s="249">
        <v>11.343999999999999</v>
      </c>
      <c r="I2612" s="250"/>
      <c r="J2612" s="246"/>
      <c r="K2612" s="246"/>
      <c r="L2612" s="251"/>
      <c r="M2612" s="252"/>
      <c r="N2612" s="253"/>
      <c r="O2612" s="253"/>
      <c r="P2612" s="253"/>
      <c r="Q2612" s="253"/>
      <c r="R2612" s="253"/>
      <c r="S2612" s="253"/>
      <c r="T2612" s="254"/>
      <c r="U2612" s="14"/>
      <c r="V2612" s="14"/>
      <c r="W2612" s="14"/>
      <c r="X2612" s="14"/>
      <c r="Y2612" s="14"/>
      <c r="Z2612" s="14"/>
      <c r="AA2612" s="14"/>
      <c r="AB2612" s="14"/>
      <c r="AC2612" s="14"/>
      <c r="AD2612" s="14"/>
      <c r="AE2612" s="14"/>
      <c r="AT2612" s="255" t="s">
        <v>301</v>
      </c>
      <c r="AU2612" s="255" t="s">
        <v>120</v>
      </c>
      <c r="AV2612" s="14" t="s">
        <v>120</v>
      </c>
      <c r="AW2612" s="14" t="s">
        <v>32</v>
      </c>
      <c r="AX2612" s="14" t="s">
        <v>77</v>
      </c>
      <c r="AY2612" s="255" t="s">
        <v>292</v>
      </c>
    </row>
    <row r="2613" s="14" customFormat="1">
      <c r="A2613" s="14"/>
      <c r="B2613" s="245"/>
      <c r="C2613" s="246"/>
      <c r="D2613" s="236" t="s">
        <v>301</v>
      </c>
      <c r="E2613" s="247" t="s">
        <v>1</v>
      </c>
      <c r="F2613" s="248" t="s">
        <v>2817</v>
      </c>
      <c r="G2613" s="246"/>
      <c r="H2613" s="249">
        <v>5.6559999999999997</v>
      </c>
      <c r="I2613" s="250"/>
      <c r="J2613" s="246"/>
      <c r="K2613" s="246"/>
      <c r="L2613" s="251"/>
      <c r="M2613" s="252"/>
      <c r="N2613" s="253"/>
      <c r="O2613" s="253"/>
      <c r="P2613" s="253"/>
      <c r="Q2613" s="253"/>
      <c r="R2613" s="253"/>
      <c r="S2613" s="253"/>
      <c r="T2613" s="254"/>
      <c r="U2613" s="14"/>
      <c r="V2613" s="14"/>
      <c r="W2613" s="14"/>
      <c r="X2613" s="14"/>
      <c r="Y2613" s="14"/>
      <c r="Z2613" s="14"/>
      <c r="AA2613" s="14"/>
      <c r="AB2613" s="14"/>
      <c r="AC2613" s="14"/>
      <c r="AD2613" s="14"/>
      <c r="AE2613" s="14"/>
      <c r="AT2613" s="255" t="s">
        <v>301</v>
      </c>
      <c r="AU2613" s="255" t="s">
        <v>120</v>
      </c>
      <c r="AV2613" s="14" t="s">
        <v>120</v>
      </c>
      <c r="AW2613" s="14" t="s">
        <v>32</v>
      </c>
      <c r="AX2613" s="14" t="s">
        <v>77</v>
      </c>
      <c r="AY2613" s="255" t="s">
        <v>292</v>
      </c>
    </row>
    <row r="2614" s="14" customFormat="1">
      <c r="A2614" s="14"/>
      <c r="B2614" s="245"/>
      <c r="C2614" s="246"/>
      <c r="D2614" s="236" t="s">
        <v>301</v>
      </c>
      <c r="E2614" s="247" t="s">
        <v>1</v>
      </c>
      <c r="F2614" s="248" t="s">
        <v>2860</v>
      </c>
      <c r="G2614" s="246"/>
      <c r="H2614" s="249">
        <v>14.560000000000001</v>
      </c>
      <c r="I2614" s="250"/>
      <c r="J2614" s="246"/>
      <c r="K2614" s="246"/>
      <c r="L2614" s="251"/>
      <c r="M2614" s="252"/>
      <c r="N2614" s="253"/>
      <c r="O2614" s="253"/>
      <c r="P2614" s="253"/>
      <c r="Q2614" s="253"/>
      <c r="R2614" s="253"/>
      <c r="S2614" s="253"/>
      <c r="T2614" s="254"/>
      <c r="U2614" s="14"/>
      <c r="V2614" s="14"/>
      <c r="W2614" s="14"/>
      <c r="X2614" s="14"/>
      <c r="Y2614" s="14"/>
      <c r="Z2614" s="14"/>
      <c r="AA2614" s="14"/>
      <c r="AB2614" s="14"/>
      <c r="AC2614" s="14"/>
      <c r="AD2614" s="14"/>
      <c r="AE2614" s="14"/>
      <c r="AT2614" s="255" t="s">
        <v>301</v>
      </c>
      <c r="AU2614" s="255" t="s">
        <v>120</v>
      </c>
      <c r="AV2614" s="14" t="s">
        <v>120</v>
      </c>
      <c r="AW2614" s="14" t="s">
        <v>32</v>
      </c>
      <c r="AX2614" s="14" t="s">
        <v>77</v>
      </c>
      <c r="AY2614" s="255" t="s">
        <v>292</v>
      </c>
    </row>
    <row r="2615" s="16" customFormat="1">
      <c r="A2615" s="16"/>
      <c r="B2615" s="267"/>
      <c r="C2615" s="268"/>
      <c r="D2615" s="236" t="s">
        <v>301</v>
      </c>
      <c r="E2615" s="269" t="s">
        <v>1</v>
      </c>
      <c r="F2615" s="270" t="s">
        <v>316</v>
      </c>
      <c r="G2615" s="268"/>
      <c r="H2615" s="271">
        <v>354.9070000000001</v>
      </c>
      <c r="I2615" s="272"/>
      <c r="J2615" s="268"/>
      <c r="K2615" s="268"/>
      <c r="L2615" s="273"/>
      <c r="M2615" s="274"/>
      <c r="N2615" s="275"/>
      <c r="O2615" s="275"/>
      <c r="P2615" s="275"/>
      <c r="Q2615" s="275"/>
      <c r="R2615" s="275"/>
      <c r="S2615" s="275"/>
      <c r="T2615" s="276"/>
      <c r="U2615" s="16"/>
      <c r="V2615" s="16"/>
      <c r="W2615" s="16"/>
      <c r="X2615" s="16"/>
      <c r="Y2615" s="16"/>
      <c r="Z2615" s="16"/>
      <c r="AA2615" s="16"/>
      <c r="AB2615" s="16"/>
      <c r="AC2615" s="16"/>
      <c r="AD2615" s="16"/>
      <c r="AE2615" s="16"/>
      <c r="AT2615" s="277" t="s">
        <v>301</v>
      </c>
      <c r="AU2615" s="277" t="s">
        <v>120</v>
      </c>
      <c r="AV2615" s="16" t="s">
        <v>317</v>
      </c>
      <c r="AW2615" s="16" t="s">
        <v>32</v>
      </c>
      <c r="AX2615" s="16" t="s">
        <v>77</v>
      </c>
      <c r="AY2615" s="277" t="s">
        <v>292</v>
      </c>
    </row>
    <row r="2616" s="13" customFormat="1">
      <c r="A2616" s="13"/>
      <c r="B2616" s="234"/>
      <c r="C2616" s="235"/>
      <c r="D2616" s="236" t="s">
        <v>301</v>
      </c>
      <c r="E2616" s="237" t="s">
        <v>1</v>
      </c>
      <c r="F2616" s="238" t="s">
        <v>547</v>
      </c>
      <c r="G2616" s="235"/>
      <c r="H2616" s="237" t="s">
        <v>1</v>
      </c>
      <c r="I2616" s="239"/>
      <c r="J2616" s="235"/>
      <c r="K2616" s="235"/>
      <c r="L2616" s="240"/>
      <c r="M2616" s="241"/>
      <c r="N2616" s="242"/>
      <c r="O2616" s="242"/>
      <c r="P2616" s="242"/>
      <c r="Q2616" s="242"/>
      <c r="R2616" s="242"/>
      <c r="S2616" s="242"/>
      <c r="T2616" s="243"/>
      <c r="U2616" s="13"/>
      <c r="V2616" s="13"/>
      <c r="W2616" s="13"/>
      <c r="X2616" s="13"/>
      <c r="Y2616" s="13"/>
      <c r="Z2616" s="13"/>
      <c r="AA2616" s="13"/>
      <c r="AB2616" s="13"/>
      <c r="AC2616" s="13"/>
      <c r="AD2616" s="13"/>
      <c r="AE2616" s="13"/>
      <c r="AT2616" s="244" t="s">
        <v>301</v>
      </c>
      <c r="AU2616" s="244" t="s">
        <v>120</v>
      </c>
      <c r="AV2616" s="13" t="s">
        <v>85</v>
      </c>
      <c r="AW2616" s="13" t="s">
        <v>32</v>
      </c>
      <c r="AX2616" s="13" t="s">
        <v>77</v>
      </c>
      <c r="AY2616" s="244" t="s">
        <v>292</v>
      </c>
    </row>
    <row r="2617" s="14" customFormat="1">
      <c r="A2617" s="14"/>
      <c r="B2617" s="245"/>
      <c r="C2617" s="246"/>
      <c r="D2617" s="236" t="s">
        <v>301</v>
      </c>
      <c r="E2617" s="247" t="s">
        <v>1</v>
      </c>
      <c r="F2617" s="248" t="s">
        <v>2824</v>
      </c>
      <c r="G2617" s="246"/>
      <c r="H2617" s="249">
        <v>8.3119999999999994</v>
      </c>
      <c r="I2617" s="250"/>
      <c r="J2617" s="246"/>
      <c r="K2617" s="246"/>
      <c r="L2617" s="251"/>
      <c r="M2617" s="252"/>
      <c r="N2617" s="253"/>
      <c r="O2617" s="253"/>
      <c r="P2617" s="253"/>
      <c r="Q2617" s="253"/>
      <c r="R2617" s="253"/>
      <c r="S2617" s="253"/>
      <c r="T2617" s="25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T2617" s="255" t="s">
        <v>301</v>
      </c>
      <c r="AU2617" s="255" t="s">
        <v>120</v>
      </c>
      <c r="AV2617" s="14" t="s">
        <v>120</v>
      </c>
      <c r="AW2617" s="14" t="s">
        <v>32</v>
      </c>
      <c r="AX2617" s="14" t="s">
        <v>77</v>
      </c>
      <c r="AY2617" s="255" t="s">
        <v>292</v>
      </c>
    </row>
    <row r="2618" s="14" customFormat="1">
      <c r="A2618" s="14"/>
      <c r="B2618" s="245"/>
      <c r="C2618" s="246"/>
      <c r="D2618" s="236" t="s">
        <v>301</v>
      </c>
      <c r="E2618" s="247" t="s">
        <v>1</v>
      </c>
      <c r="F2618" s="248" t="s">
        <v>2861</v>
      </c>
      <c r="G2618" s="246"/>
      <c r="H2618" s="249">
        <v>23.984000000000002</v>
      </c>
      <c r="I2618" s="250"/>
      <c r="J2618" s="246"/>
      <c r="K2618" s="246"/>
      <c r="L2618" s="251"/>
      <c r="M2618" s="252"/>
      <c r="N2618" s="253"/>
      <c r="O2618" s="253"/>
      <c r="P2618" s="253"/>
      <c r="Q2618" s="253"/>
      <c r="R2618" s="253"/>
      <c r="S2618" s="253"/>
      <c r="T2618" s="254"/>
      <c r="U2618" s="14"/>
      <c r="V2618" s="14"/>
      <c r="W2618" s="14"/>
      <c r="X2618" s="14"/>
      <c r="Y2618" s="14"/>
      <c r="Z2618" s="14"/>
      <c r="AA2618" s="14"/>
      <c r="AB2618" s="14"/>
      <c r="AC2618" s="14"/>
      <c r="AD2618" s="14"/>
      <c r="AE2618" s="14"/>
      <c r="AT2618" s="255" t="s">
        <v>301</v>
      </c>
      <c r="AU2618" s="255" t="s">
        <v>120</v>
      </c>
      <c r="AV2618" s="14" t="s">
        <v>120</v>
      </c>
      <c r="AW2618" s="14" t="s">
        <v>32</v>
      </c>
      <c r="AX2618" s="14" t="s">
        <v>77</v>
      </c>
      <c r="AY2618" s="255" t="s">
        <v>292</v>
      </c>
    </row>
    <row r="2619" s="14" customFormat="1">
      <c r="A2619" s="14"/>
      <c r="B2619" s="245"/>
      <c r="C2619" s="246"/>
      <c r="D2619" s="236" t="s">
        <v>301</v>
      </c>
      <c r="E2619" s="247" t="s">
        <v>1</v>
      </c>
      <c r="F2619" s="248" t="s">
        <v>2862</v>
      </c>
      <c r="G2619" s="246"/>
      <c r="H2619" s="249">
        <v>8.2560000000000002</v>
      </c>
      <c r="I2619" s="250"/>
      <c r="J2619" s="246"/>
      <c r="K2619" s="246"/>
      <c r="L2619" s="251"/>
      <c r="M2619" s="252"/>
      <c r="N2619" s="253"/>
      <c r="O2619" s="253"/>
      <c r="P2619" s="253"/>
      <c r="Q2619" s="253"/>
      <c r="R2619" s="253"/>
      <c r="S2619" s="253"/>
      <c r="T2619" s="254"/>
      <c r="U2619" s="14"/>
      <c r="V2619" s="14"/>
      <c r="W2619" s="14"/>
      <c r="X2619" s="14"/>
      <c r="Y2619" s="14"/>
      <c r="Z2619" s="14"/>
      <c r="AA2619" s="14"/>
      <c r="AB2619" s="14"/>
      <c r="AC2619" s="14"/>
      <c r="AD2619" s="14"/>
      <c r="AE2619" s="14"/>
      <c r="AT2619" s="255" t="s">
        <v>301</v>
      </c>
      <c r="AU2619" s="255" t="s">
        <v>120</v>
      </c>
      <c r="AV2619" s="14" t="s">
        <v>120</v>
      </c>
      <c r="AW2619" s="14" t="s">
        <v>32</v>
      </c>
      <c r="AX2619" s="14" t="s">
        <v>77</v>
      </c>
      <c r="AY2619" s="255" t="s">
        <v>292</v>
      </c>
    </row>
    <row r="2620" s="14" customFormat="1">
      <c r="A2620" s="14"/>
      <c r="B2620" s="245"/>
      <c r="C2620" s="246"/>
      <c r="D2620" s="236" t="s">
        <v>301</v>
      </c>
      <c r="E2620" s="247" t="s">
        <v>1</v>
      </c>
      <c r="F2620" s="248" t="s">
        <v>2863</v>
      </c>
      <c r="G2620" s="246"/>
      <c r="H2620" s="249">
        <v>19.872</v>
      </c>
      <c r="I2620" s="250"/>
      <c r="J2620" s="246"/>
      <c r="K2620" s="246"/>
      <c r="L2620" s="251"/>
      <c r="M2620" s="252"/>
      <c r="N2620" s="253"/>
      <c r="O2620" s="253"/>
      <c r="P2620" s="253"/>
      <c r="Q2620" s="253"/>
      <c r="R2620" s="253"/>
      <c r="S2620" s="253"/>
      <c r="T2620" s="254"/>
      <c r="U2620" s="14"/>
      <c r="V2620" s="14"/>
      <c r="W2620" s="14"/>
      <c r="X2620" s="14"/>
      <c r="Y2620" s="14"/>
      <c r="Z2620" s="14"/>
      <c r="AA2620" s="14"/>
      <c r="AB2620" s="14"/>
      <c r="AC2620" s="14"/>
      <c r="AD2620" s="14"/>
      <c r="AE2620" s="14"/>
      <c r="AT2620" s="255" t="s">
        <v>301</v>
      </c>
      <c r="AU2620" s="255" t="s">
        <v>120</v>
      </c>
      <c r="AV2620" s="14" t="s">
        <v>120</v>
      </c>
      <c r="AW2620" s="14" t="s">
        <v>32</v>
      </c>
      <c r="AX2620" s="14" t="s">
        <v>77</v>
      </c>
      <c r="AY2620" s="255" t="s">
        <v>292</v>
      </c>
    </row>
    <row r="2621" s="14" customFormat="1">
      <c r="A2621" s="14"/>
      <c r="B2621" s="245"/>
      <c r="C2621" s="246"/>
      <c r="D2621" s="236" t="s">
        <v>301</v>
      </c>
      <c r="E2621" s="247" t="s">
        <v>1</v>
      </c>
      <c r="F2621" s="248" t="s">
        <v>2864</v>
      </c>
      <c r="G2621" s="246"/>
      <c r="H2621" s="249">
        <v>22.108000000000001</v>
      </c>
      <c r="I2621" s="250"/>
      <c r="J2621" s="246"/>
      <c r="K2621" s="246"/>
      <c r="L2621" s="251"/>
      <c r="M2621" s="252"/>
      <c r="N2621" s="253"/>
      <c r="O2621" s="253"/>
      <c r="P2621" s="253"/>
      <c r="Q2621" s="253"/>
      <c r="R2621" s="253"/>
      <c r="S2621" s="253"/>
      <c r="T2621" s="254"/>
      <c r="U2621" s="14"/>
      <c r="V2621" s="14"/>
      <c r="W2621" s="14"/>
      <c r="X2621" s="14"/>
      <c r="Y2621" s="14"/>
      <c r="Z2621" s="14"/>
      <c r="AA2621" s="14"/>
      <c r="AB2621" s="14"/>
      <c r="AC2621" s="14"/>
      <c r="AD2621" s="14"/>
      <c r="AE2621" s="14"/>
      <c r="AT2621" s="255" t="s">
        <v>301</v>
      </c>
      <c r="AU2621" s="255" t="s">
        <v>120</v>
      </c>
      <c r="AV2621" s="14" t="s">
        <v>120</v>
      </c>
      <c r="AW2621" s="14" t="s">
        <v>32</v>
      </c>
      <c r="AX2621" s="14" t="s">
        <v>77</v>
      </c>
      <c r="AY2621" s="255" t="s">
        <v>292</v>
      </c>
    </row>
    <row r="2622" s="14" customFormat="1">
      <c r="A2622" s="14"/>
      <c r="B2622" s="245"/>
      <c r="C2622" s="246"/>
      <c r="D2622" s="236" t="s">
        <v>301</v>
      </c>
      <c r="E2622" s="247" t="s">
        <v>1</v>
      </c>
      <c r="F2622" s="248" t="s">
        <v>2865</v>
      </c>
      <c r="G2622" s="246"/>
      <c r="H2622" s="249">
        <v>19.872</v>
      </c>
      <c r="I2622" s="250"/>
      <c r="J2622" s="246"/>
      <c r="K2622" s="246"/>
      <c r="L2622" s="251"/>
      <c r="M2622" s="252"/>
      <c r="N2622" s="253"/>
      <c r="O2622" s="253"/>
      <c r="P2622" s="253"/>
      <c r="Q2622" s="253"/>
      <c r="R2622" s="253"/>
      <c r="S2622" s="253"/>
      <c r="T2622" s="254"/>
      <c r="U2622" s="14"/>
      <c r="V2622" s="14"/>
      <c r="W2622" s="14"/>
      <c r="X2622" s="14"/>
      <c r="Y2622" s="14"/>
      <c r="Z2622" s="14"/>
      <c r="AA2622" s="14"/>
      <c r="AB2622" s="14"/>
      <c r="AC2622" s="14"/>
      <c r="AD2622" s="14"/>
      <c r="AE2622" s="14"/>
      <c r="AT2622" s="255" t="s">
        <v>301</v>
      </c>
      <c r="AU2622" s="255" t="s">
        <v>120</v>
      </c>
      <c r="AV2622" s="14" t="s">
        <v>120</v>
      </c>
      <c r="AW2622" s="14" t="s">
        <v>32</v>
      </c>
      <c r="AX2622" s="14" t="s">
        <v>77</v>
      </c>
      <c r="AY2622" s="255" t="s">
        <v>292</v>
      </c>
    </row>
    <row r="2623" s="14" customFormat="1">
      <c r="A2623" s="14"/>
      <c r="B2623" s="245"/>
      <c r="C2623" s="246"/>
      <c r="D2623" s="236" t="s">
        <v>301</v>
      </c>
      <c r="E2623" s="247" t="s">
        <v>1</v>
      </c>
      <c r="F2623" s="248" t="s">
        <v>2866</v>
      </c>
      <c r="G2623" s="246"/>
      <c r="H2623" s="249">
        <v>19.872</v>
      </c>
      <c r="I2623" s="250"/>
      <c r="J2623" s="246"/>
      <c r="K2623" s="246"/>
      <c r="L2623" s="251"/>
      <c r="M2623" s="252"/>
      <c r="N2623" s="253"/>
      <c r="O2623" s="253"/>
      <c r="P2623" s="253"/>
      <c r="Q2623" s="253"/>
      <c r="R2623" s="253"/>
      <c r="S2623" s="253"/>
      <c r="T2623" s="254"/>
      <c r="U2623" s="14"/>
      <c r="V2623" s="14"/>
      <c r="W2623" s="14"/>
      <c r="X2623" s="14"/>
      <c r="Y2623" s="14"/>
      <c r="Z2623" s="14"/>
      <c r="AA2623" s="14"/>
      <c r="AB2623" s="14"/>
      <c r="AC2623" s="14"/>
      <c r="AD2623" s="14"/>
      <c r="AE2623" s="14"/>
      <c r="AT2623" s="255" t="s">
        <v>301</v>
      </c>
      <c r="AU2623" s="255" t="s">
        <v>120</v>
      </c>
      <c r="AV2623" s="14" t="s">
        <v>120</v>
      </c>
      <c r="AW2623" s="14" t="s">
        <v>32</v>
      </c>
      <c r="AX2623" s="14" t="s">
        <v>77</v>
      </c>
      <c r="AY2623" s="255" t="s">
        <v>292</v>
      </c>
    </row>
    <row r="2624" s="14" customFormat="1">
      <c r="A2624" s="14"/>
      <c r="B2624" s="245"/>
      <c r="C2624" s="246"/>
      <c r="D2624" s="236" t="s">
        <v>301</v>
      </c>
      <c r="E2624" s="247" t="s">
        <v>1</v>
      </c>
      <c r="F2624" s="248" t="s">
        <v>2867</v>
      </c>
      <c r="G2624" s="246"/>
      <c r="H2624" s="249">
        <v>30.558</v>
      </c>
      <c r="I2624" s="250"/>
      <c r="J2624" s="246"/>
      <c r="K2624" s="246"/>
      <c r="L2624" s="251"/>
      <c r="M2624" s="252"/>
      <c r="N2624" s="253"/>
      <c r="O2624" s="253"/>
      <c r="P2624" s="253"/>
      <c r="Q2624" s="253"/>
      <c r="R2624" s="253"/>
      <c r="S2624" s="253"/>
      <c r="T2624" s="254"/>
      <c r="U2624" s="14"/>
      <c r="V2624" s="14"/>
      <c r="W2624" s="14"/>
      <c r="X2624" s="14"/>
      <c r="Y2624" s="14"/>
      <c r="Z2624" s="14"/>
      <c r="AA2624" s="14"/>
      <c r="AB2624" s="14"/>
      <c r="AC2624" s="14"/>
      <c r="AD2624" s="14"/>
      <c r="AE2624" s="14"/>
      <c r="AT2624" s="255" t="s">
        <v>301</v>
      </c>
      <c r="AU2624" s="255" t="s">
        <v>120</v>
      </c>
      <c r="AV2624" s="14" t="s">
        <v>120</v>
      </c>
      <c r="AW2624" s="14" t="s">
        <v>32</v>
      </c>
      <c r="AX2624" s="14" t="s">
        <v>77</v>
      </c>
      <c r="AY2624" s="255" t="s">
        <v>292</v>
      </c>
    </row>
    <row r="2625" s="14" customFormat="1">
      <c r="A2625" s="14"/>
      <c r="B2625" s="245"/>
      <c r="C2625" s="246"/>
      <c r="D2625" s="236" t="s">
        <v>301</v>
      </c>
      <c r="E2625" s="247" t="s">
        <v>1</v>
      </c>
      <c r="F2625" s="248" t="s">
        <v>2868</v>
      </c>
      <c r="G2625" s="246"/>
      <c r="H2625" s="249">
        <v>19.872</v>
      </c>
      <c r="I2625" s="250"/>
      <c r="J2625" s="246"/>
      <c r="K2625" s="246"/>
      <c r="L2625" s="251"/>
      <c r="M2625" s="252"/>
      <c r="N2625" s="253"/>
      <c r="O2625" s="253"/>
      <c r="P2625" s="253"/>
      <c r="Q2625" s="253"/>
      <c r="R2625" s="253"/>
      <c r="S2625" s="253"/>
      <c r="T2625" s="254"/>
      <c r="U2625" s="14"/>
      <c r="V2625" s="14"/>
      <c r="W2625" s="14"/>
      <c r="X2625" s="14"/>
      <c r="Y2625" s="14"/>
      <c r="Z2625" s="14"/>
      <c r="AA2625" s="14"/>
      <c r="AB2625" s="14"/>
      <c r="AC2625" s="14"/>
      <c r="AD2625" s="14"/>
      <c r="AE2625" s="14"/>
      <c r="AT2625" s="255" t="s">
        <v>301</v>
      </c>
      <c r="AU2625" s="255" t="s">
        <v>120</v>
      </c>
      <c r="AV2625" s="14" t="s">
        <v>120</v>
      </c>
      <c r="AW2625" s="14" t="s">
        <v>32</v>
      </c>
      <c r="AX2625" s="14" t="s">
        <v>77</v>
      </c>
      <c r="AY2625" s="255" t="s">
        <v>292</v>
      </c>
    </row>
    <row r="2626" s="14" customFormat="1">
      <c r="A2626" s="14"/>
      <c r="B2626" s="245"/>
      <c r="C2626" s="246"/>
      <c r="D2626" s="236" t="s">
        <v>301</v>
      </c>
      <c r="E2626" s="247" t="s">
        <v>1</v>
      </c>
      <c r="F2626" s="248" t="s">
        <v>2869</v>
      </c>
      <c r="G2626" s="246"/>
      <c r="H2626" s="249">
        <v>19.872</v>
      </c>
      <c r="I2626" s="250"/>
      <c r="J2626" s="246"/>
      <c r="K2626" s="246"/>
      <c r="L2626" s="251"/>
      <c r="M2626" s="252"/>
      <c r="N2626" s="253"/>
      <c r="O2626" s="253"/>
      <c r="P2626" s="253"/>
      <c r="Q2626" s="253"/>
      <c r="R2626" s="253"/>
      <c r="S2626" s="253"/>
      <c r="T2626" s="254"/>
      <c r="U2626" s="14"/>
      <c r="V2626" s="14"/>
      <c r="W2626" s="14"/>
      <c r="X2626" s="14"/>
      <c r="Y2626" s="14"/>
      <c r="Z2626" s="14"/>
      <c r="AA2626" s="14"/>
      <c r="AB2626" s="14"/>
      <c r="AC2626" s="14"/>
      <c r="AD2626" s="14"/>
      <c r="AE2626" s="14"/>
      <c r="AT2626" s="255" t="s">
        <v>301</v>
      </c>
      <c r="AU2626" s="255" t="s">
        <v>120</v>
      </c>
      <c r="AV2626" s="14" t="s">
        <v>120</v>
      </c>
      <c r="AW2626" s="14" t="s">
        <v>32</v>
      </c>
      <c r="AX2626" s="14" t="s">
        <v>77</v>
      </c>
      <c r="AY2626" s="255" t="s">
        <v>292</v>
      </c>
    </row>
    <row r="2627" s="14" customFormat="1">
      <c r="A2627" s="14"/>
      <c r="B2627" s="245"/>
      <c r="C2627" s="246"/>
      <c r="D2627" s="236" t="s">
        <v>301</v>
      </c>
      <c r="E2627" s="247" t="s">
        <v>1</v>
      </c>
      <c r="F2627" s="248" t="s">
        <v>2870</v>
      </c>
      <c r="G2627" s="246"/>
      <c r="H2627" s="249">
        <v>19.872</v>
      </c>
      <c r="I2627" s="250"/>
      <c r="J2627" s="246"/>
      <c r="K2627" s="246"/>
      <c r="L2627" s="251"/>
      <c r="M2627" s="252"/>
      <c r="N2627" s="253"/>
      <c r="O2627" s="253"/>
      <c r="P2627" s="253"/>
      <c r="Q2627" s="253"/>
      <c r="R2627" s="253"/>
      <c r="S2627" s="253"/>
      <c r="T2627" s="254"/>
      <c r="U2627" s="14"/>
      <c r="V2627" s="14"/>
      <c r="W2627" s="14"/>
      <c r="X2627" s="14"/>
      <c r="Y2627" s="14"/>
      <c r="Z2627" s="14"/>
      <c r="AA2627" s="14"/>
      <c r="AB2627" s="14"/>
      <c r="AC2627" s="14"/>
      <c r="AD2627" s="14"/>
      <c r="AE2627" s="14"/>
      <c r="AT2627" s="255" t="s">
        <v>301</v>
      </c>
      <c r="AU2627" s="255" t="s">
        <v>120</v>
      </c>
      <c r="AV2627" s="14" t="s">
        <v>120</v>
      </c>
      <c r="AW2627" s="14" t="s">
        <v>32</v>
      </c>
      <c r="AX2627" s="14" t="s">
        <v>77</v>
      </c>
      <c r="AY2627" s="255" t="s">
        <v>292</v>
      </c>
    </row>
    <row r="2628" s="14" customFormat="1">
      <c r="A2628" s="14"/>
      <c r="B2628" s="245"/>
      <c r="C2628" s="246"/>
      <c r="D2628" s="236" t="s">
        <v>301</v>
      </c>
      <c r="E2628" s="247" t="s">
        <v>1</v>
      </c>
      <c r="F2628" s="248" t="s">
        <v>2871</v>
      </c>
      <c r="G2628" s="246"/>
      <c r="H2628" s="249">
        <v>22.108000000000001</v>
      </c>
      <c r="I2628" s="250"/>
      <c r="J2628" s="246"/>
      <c r="K2628" s="246"/>
      <c r="L2628" s="251"/>
      <c r="M2628" s="252"/>
      <c r="N2628" s="253"/>
      <c r="O2628" s="253"/>
      <c r="P2628" s="253"/>
      <c r="Q2628" s="253"/>
      <c r="R2628" s="253"/>
      <c r="S2628" s="253"/>
      <c r="T2628" s="254"/>
      <c r="U2628" s="14"/>
      <c r="V2628" s="14"/>
      <c r="W2628" s="14"/>
      <c r="X2628" s="14"/>
      <c r="Y2628" s="14"/>
      <c r="Z2628" s="14"/>
      <c r="AA2628" s="14"/>
      <c r="AB2628" s="14"/>
      <c r="AC2628" s="14"/>
      <c r="AD2628" s="14"/>
      <c r="AE2628" s="14"/>
      <c r="AT2628" s="255" t="s">
        <v>301</v>
      </c>
      <c r="AU2628" s="255" t="s">
        <v>120</v>
      </c>
      <c r="AV2628" s="14" t="s">
        <v>120</v>
      </c>
      <c r="AW2628" s="14" t="s">
        <v>32</v>
      </c>
      <c r="AX2628" s="14" t="s">
        <v>77</v>
      </c>
      <c r="AY2628" s="255" t="s">
        <v>292</v>
      </c>
    </row>
    <row r="2629" s="14" customFormat="1">
      <c r="A2629" s="14"/>
      <c r="B2629" s="245"/>
      <c r="C2629" s="246"/>
      <c r="D2629" s="236" t="s">
        <v>301</v>
      </c>
      <c r="E2629" s="247" t="s">
        <v>1</v>
      </c>
      <c r="F2629" s="248" t="s">
        <v>2872</v>
      </c>
      <c r="G2629" s="246"/>
      <c r="H2629" s="249">
        <v>19.872</v>
      </c>
      <c r="I2629" s="250"/>
      <c r="J2629" s="246"/>
      <c r="K2629" s="246"/>
      <c r="L2629" s="251"/>
      <c r="M2629" s="252"/>
      <c r="N2629" s="253"/>
      <c r="O2629" s="253"/>
      <c r="P2629" s="253"/>
      <c r="Q2629" s="253"/>
      <c r="R2629" s="253"/>
      <c r="S2629" s="253"/>
      <c r="T2629" s="254"/>
      <c r="U2629" s="14"/>
      <c r="V2629" s="14"/>
      <c r="W2629" s="14"/>
      <c r="X2629" s="14"/>
      <c r="Y2629" s="14"/>
      <c r="Z2629" s="14"/>
      <c r="AA2629" s="14"/>
      <c r="AB2629" s="14"/>
      <c r="AC2629" s="14"/>
      <c r="AD2629" s="14"/>
      <c r="AE2629" s="14"/>
      <c r="AT2629" s="255" t="s">
        <v>301</v>
      </c>
      <c r="AU2629" s="255" t="s">
        <v>120</v>
      </c>
      <c r="AV2629" s="14" t="s">
        <v>120</v>
      </c>
      <c r="AW2629" s="14" t="s">
        <v>32</v>
      </c>
      <c r="AX2629" s="14" t="s">
        <v>77</v>
      </c>
      <c r="AY2629" s="255" t="s">
        <v>292</v>
      </c>
    </row>
    <row r="2630" s="14" customFormat="1">
      <c r="A2630" s="14"/>
      <c r="B2630" s="245"/>
      <c r="C2630" s="246"/>
      <c r="D2630" s="236" t="s">
        <v>301</v>
      </c>
      <c r="E2630" s="247" t="s">
        <v>1</v>
      </c>
      <c r="F2630" s="248" t="s">
        <v>2873</v>
      </c>
      <c r="G2630" s="246"/>
      <c r="H2630" s="249">
        <v>19.872</v>
      </c>
      <c r="I2630" s="250"/>
      <c r="J2630" s="246"/>
      <c r="K2630" s="246"/>
      <c r="L2630" s="251"/>
      <c r="M2630" s="252"/>
      <c r="N2630" s="253"/>
      <c r="O2630" s="253"/>
      <c r="P2630" s="253"/>
      <c r="Q2630" s="253"/>
      <c r="R2630" s="253"/>
      <c r="S2630" s="253"/>
      <c r="T2630" s="254"/>
      <c r="U2630" s="14"/>
      <c r="V2630" s="14"/>
      <c r="W2630" s="14"/>
      <c r="X2630" s="14"/>
      <c r="Y2630" s="14"/>
      <c r="Z2630" s="14"/>
      <c r="AA2630" s="14"/>
      <c r="AB2630" s="14"/>
      <c r="AC2630" s="14"/>
      <c r="AD2630" s="14"/>
      <c r="AE2630" s="14"/>
      <c r="AT2630" s="255" t="s">
        <v>301</v>
      </c>
      <c r="AU2630" s="255" t="s">
        <v>120</v>
      </c>
      <c r="AV2630" s="14" t="s">
        <v>120</v>
      </c>
      <c r="AW2630" s="14" t="s">
        <v>32</v>
      </c>
      <c r="AX2630" s="14" t="s">
        <v>77</v>
      </c>
      <c r="AY2630" s="255" t="s">
        <v>292</v>
      </c>
    </row>
    <row r="2631" s="14" customFormat="1">
      <c r="A2631" s="14"/>
      <c r="B2631" s="245"/>
      <c r="C2631" s="246"/>
      <c r="D2631" s="236" t="s">
        <v>301</v>
      </c>
      <c r="E2631" s="247" t="s">
        <v>1</v>
      </c>
      <c r="F2631" s="248" t="s">
        <v>2874</v>
      </c>
      <c r="G2631" s="246"/>
      <c r="H2631" s="249">
        <v>39.968000000000004</v>
      </c>
      <c r="I2631" s="250"/>
      <c r="J2631" s="246"/>
      <c r="K2631" s="246"/>
      <c r="L2631" s="251"/>
      <c r="M2631" s="252"/>
      <c r="N2631" s="253"/>
      <c r="O2631" s="253"/>
      <c r="P2631" s="253"/>
      <c r="Q2631" s="253"/>
      <c r="R2631" s="253"/>
      <c r="S2631" s="253"/>
      <c r="T2631" s="254"/>
      <c r="U2631" s="14"/>
      <c r="V2631" s="14"/>
      <c r="W2631" s="14"/>
      <c r="X2631" s="14"/>
      <c r="Y2631" s="14"/>
      <c r="Z2631" s="14"/>
      <c r="AA2631" s="14"/>
      <c r="AB2631" s="14"/>
      <c r="AC2631" s="14"/>
      <c r="AD2631" s="14"/>
      <c r="AE2631" s="14"/>
      <c r="AT2631" s="255" t="s">
        <v>301</v>
      </c>
      <c r="AU2631" s="255" t="s">
        <v>120</v>
      </c>
      <c r="AV2631" s="14" t="s">
        <v>120</v>
      </c>
      <c r="AW2631" s="14" t="s">
        <v>32</v>
      </c>
      <c r="AX2631" s="14" t="s">
        <v>77</v>
      </c>
      <c r="AY2631" s="255" t="s">
        <v>292</v>
      </c>
    </row>
    <row r="2632" s="14" customFormat="1">
      <c r="A2632" s="14"/>
      <c r="B2632" s="245"/>
      <c r="C2632" s="246"/>
      <c r="D2632" s="236" t="s">
        <v>301</v>
      </c>
      <c r="E2632" s="247" t="s">
        <v>1</v>
      </c>
      <c r="F2632" s="248" t="s">
        <v>2875</v>
      </c>
      <c r="G2632" s="246"/>
      <c r="H2632" s="249">
        <v>11.343999999999999</v>
      </c>
      <c r="I2632" s="250"/>
      <c r="J2632" s="246"/>
      <c r="K2632" s="246"/>
      <c r="L2632" s="251"/>
      <c r="M2632" s="252"/>
      <c r="N2632" s="253"/>
      <c r="O2632" s="253"/>
      <c r="P2632" s="253"/>
      <c r="Q2632" s="253"/>
      <c r="R2632" s="253"/>
      <c r="S2632" s="253"/>
      <c r="T2632" s="254"/>
      <c r="U2632" s="14"/>
      <c r="V2632" s="14"/>
      <c r="W2632" s="14"/>
      <c r="X2632" s="14"/>
      <c r="Y2632" s="14"/>
      <c r="Z2632" s="14"/>
      <c r="AA2632" s="14"/>
      <c r="AB2632" s="14"/>
      <c r="AC2632" s="14"/>
      <c r="AD2632" s="14"/>
      <c r="AE2632" s="14"/>
      <c r="AT2632" s="255" t="s">
        <v>301</v>
      </c>
      <c r="AU2632" s="255" t="s">
        <v>120</v>
      </c>
      <c r="AV2632" s="14" t="s">
        <v>120</v>
      </c>
      <c r="AW2632" s="14" t="s">
        <v>32</v>
      </c>
      <c r="AX2632" s="14" t="s">
        <v>77</v>
      </c>
      <c r="AY2632" s="255" t="s">
        <v>292</v>
      </c>
    </row>
    <row r="2633" s="14" customFormat="1">
      <c r="A2633" s="14"/>
      <c r="B2633" s="245"/>
      <c r="C2633" s="246"/>
      <c r="D2633" s="236" t="s">
        <v>301</v>
      </c>
      <c r="E2633" s="247" t="s">
        <v>1</v>
      </c>
      <c r="F2633" s="248" t="s">
        <v>2876</v>
      </c>
      <c r="G2633" s="246"/>
      <c r="H2633" s="249">
        <v>6.5599999999999996</v>
      </c>
      <c r="I2633" s="250"/>
      <c r="J2633" s="246"/>
      <c r="K2633" s="246"/>
      <c r="L2633" s="251"/>
      <c r="M2633" s="252"/>
      <c r="N2633" s="253"/>
      <c r="O2633" s="253"/>
      <c r="P2633" s="253"/>
      <c r="Q2633" s="253"/>
      <c r="R2633" s="253"/>
      <c r="S2633" s="253"/>
      <c r="T2633" s="254"/>
      <c r="U2633" s="14"/>
      <c r="V2633" s="14"/>
      <c r="W2633" s="14"/>
      <c r="X2633" s="14"/>
      <c r="Y2633" s="14"/>
      <c r="Z2633" s="14"/>
      <c r="AA2633" s="14"/>
      <c r="AB2633" s="14"/>
      <c r="AC2633" s="14"/>
      <c r="AD2633" s="14"/>
      <c r="AE2633" s="14"/>
      <c r="AT2633" s="255" t="s">
        <v>301</v>
      </c>
      <c r="AU2633" s="255" t="s">
        <v>120</v>
      </c>
      <c r="AV2633" s="14" t="s">
        <v>120</v>
      </c>
      <c r="AW2633" s="14" t="s">
        <v>32</v>
      </c>
      <c r="AX2633" s="14" t="s">
        <v>77</v>
      </c>
      <c r="AY2633" s="255" t="s">
        <v>292</v>
      </c>
    </row>
    <row r="2634" s="16" customFormat="1">
      <c r="A2634" s="16"/>
      <c r="B2634" s="267"/>
      <c r="C2634" s="268"/>
      <c r="D2634" s="236" t="s">
        <v>301</v>
      </c>
      <c r="E2634" s="269" t="s">
        <v>1</v>
      </c>
      <c r="F2634" s="270" t="s">
        <v>316</v>
      </c>
      <c r="G2634" s="268"/>
      <c r="H2634" s="271">
        <v>332.17400000000009</v>
      </c>
      <c r="I2634" s="272"/>
      <c r="J2634" s="268"/>
      <c r="K2634" s="268"/>
      <c r="L2634" s="273"/>
      <c r="M2634" s="274"/>
      <c r="N2634" s="275"/>
      <c r="O2634" s="275"/>
      <c r="P2634" s="275"/>
      <c r="Q2634" s="275"/>
      <c r="R2634" s="275"/>
      <c r="S2634" s="275"/>
      <c r="T2634" s="276"/>
      <c r="U2634" s="16"/>
      <c r="V2634" s="16"/>
      <c r="W2634" s="16"/>
      <c r="X2634" s="16"/>
      <c r="Y2634" s="16"/>
      <c r="Z2634" s="16"/>
      <c r="AA2634" s="16"/>
      <c r="AB2634" s="16"/>
      <c r="AC2634" s="16"/>
      <c r="AD2634" s="16"/>
      <c r="AE2634" s="16"/>
      <c r="AT2634" s="277" t="s">
        <v>301</v>
      </c>
      <c r="AU2634" s="277" t="s">
        <v>120</v>
      </c>
      <c r="AV2634" s="16" t="s">
        <v>317</v>
      </c>
      <c r="AW2634" s="16" t="s">
        <v>32</v>
      </c>
      <c r="AX2634" s="16" t="s">
        <v>77</v>
      </c>
      <c r="AY2634" s="277" t="s">
        <v>292</v>
      </c>
    </row>
    <row r="2635" s="13" customFormat="1">
      <c r="A2635" s="13"/>
      <c r="B2635" s="234"/>
      <c r="C2635" s="235"/>
      <c r="D2635" s="236" t="s">
        <v>301</v>
      </c>
      <c r="E2635" s="237" t="s">
        <v>1</v>
      </c>
      <c r="F2635" s="238" t="s">
        <v>550</v>
      </c>
      <c r="G2635" s="235"/>
      <c r="H2635" s="237" t="s">
        <v>1</v>
      </c>
      <c r="I2635" s="239"/>
      <c r="J2635" s="235"/>
      <c r="K2635" s="235"/>
      <c r="L2635" s="240"/>
      <c r="M2635" s="241"/>
      <c r="N2635" s="242"/>
      <c r="O2635" s="242"/>
      <c r="P2635" s="242"/>
      <c r="Q2635" s="242"/>
      <c r="R2635" s="242"/>
      <c r="S2635" s="242"/>
      <c r="T2635" s="243"/>
      <c r="U2635" s="13"/>
      <c r="V2635" s="13"/>
      <c r="W2635" s="13"/>
      <c r="X2635" s="13"/>
      <c r="Y2635" s="13"/>
      <c r="Z2635" s="13"/>
      <c r="AA2635" s="13"/>
      <c r="AB2635" s="13"/>
      <c r="AC2635" s="13"/>
      <c r="AD2635" s="13"/>
      <c r="AE2635" s="13"/>
      <c r="AT2635" s="244" t="s">
        <v>301</v>
      </c>
      <c r="AU2635" s="244" t="s">
        <v>120</v>
      </c>
      <c r="AV2635" s="13" t="s">
        <v>85</v>
      </c>
      <c r="AW2635" s="13" t="s">
        <v>32</v>
      </c>
      <c r="AX2635" s="13" t="s">
        <v>77</v>
      </c>
      <c r="AY2635" s="244" t="s">
        <v>292</v>
      </c>
    </row>
    <row r="2636" s="14" customFormat="1">
      <c r="A2636" s="14"/>
      <c r="B2636" s="245"/>
      <c r="C2636" s="246"/>
      <c r="D2636" s="236" t="s">
        <v>301</v>
      </c>
      <c r="E2636" s="247" t="s">
        <v>1</v>
      </c>
      <c r="F2636" s="248" t="s">
        <v>2877</v>
      </c>
      <c r="G2636" s="246"/>
      <c r="H2636" s="249">
        <v>29.904</v>
      </c>
      <c r="I2636" s="250"/>
      <c r="J2636" s="246"/>
      <c r="K2636" s="246"/>
      <c r="L2636" s="251"/>
      <c r="M2636" s="252"/>
      <c r="N2636" s="253"/>
      <c r="O2636" s="253"/>
      <c r="P2636" s="253"/>
      <c r="Q2636" s="253"/>
      <c r="R2636" s="253"/>
      <c r="S2636" s="253"/>
      <c r="T2636" s="254"/>
      <c r="U2636" s="14"/>
      <c r="V2636" s="14"/>
      <c r="W2636" s="14"/>
      <c r="X2636" s="14"/>
      <c r="Y2636" s="14"/>
      <c r="Z2636" s="14"/>
      <c r="AA2636" s="14"/>
      <c r="AB2636" s="14"/>
      <c r="AC2636" s="14"/>
      <c r="AD2636" s="14"/>
      <c r="AE2636" s="14"/>
      <c r="AT2636" s="255" t="s">
        <v>301</v>
      </c>
      <c r="AU2636" s="255" t="s">
        <v>120</v>
      </c>
      <c r="AV2636" s="14" t="s">
        <v>120</v>
      </c>
      <c r="AW2636" s="14" t="s">
        <v>32</v>
      </c>
      <c r="AX2636" s="14" t="s">
        <v>77</v>
      </c>
      <c r="AY2636" s="255" t="s">
        <v>292</v>
      </c>
    </row>
    <row r="2637" s="14" customFormat="1">
      <c r="A2637" s="14"/>
      <c r="B2637" s="245"/>
      <c r="C2637" s="246"/>
      <c r="D2637" s="236" t="s">
        <v>301</v>
      </c>
      <c r="E2637" s="247" t="s">
        <v>1</v>
      </c>
      <c r="F2637" s="248" t="s">
        <v>2878</v>
      </c>
      <c r="G2637" s="246"/>
      <c r="H2637" s="249">
        <v>23.376000000000001</v>
      </c>
      <c r="I2637" s="250"/>
      <c r="J2637" s="246"/>
      <c r="K2637" s="246"/>
      <c r="L2637" s="251"/>
      <c r="M2637" s="252"/>
      <c r="N2637" s="253"/>
      <c r="O2637" s="253"/>
      <c r="P2637" s="253"/>
      <c r="Q2637" s="253"/>
      <c r="R2637" s="253"/>
      <c r="S2637" s="253"/>
      <c r="T2637" s="254"/>
      <c r="U2637" s="14"/>
      <c r="V2637" s="14"/>
      <c r="W2637" s="14"/>
      <c r="X2637" s="14"/>
      <c r="Y2637" s="14"/>
      <c r="Z2637" s="14"/>
      <c r="AA2637" s="14"/>
      <c r="AB2637" s="14"/>
      <c r="AC2637" s="14"/>
      <c r="AD2637" s="14"/>
      <c r="AE2637" s="14"/>
      <c r="AT2637" s="255" t="s">
        <v>301</v>
      </c>
      <c r="AU2637" s="255" t="s">
        <v>120</v>
      </c>
      <c r="AV2637" s="14" t="s">
        <v>120</v>
      </c>
      <c r="AW2637" s="14" t="s">
        <v>32</v>
      </c>
      <c r="AX2637" s="14" t="s">
        <v>77</v>
      </c>
      <c r="AY2637" s="255" t="s">
        <v>292</v>
      </c>
    </row>
    <row r="2638" s="14" customFormat="1">
      <c r="A2638" s="14"/>
      <c r="B2638" s="245"/>
      <c r="C2638" s="246"/>
      <c r="D2638" s="236" t="s">
        <v>301</v>
      </c>
      <c r="E2638" s="247" t="s">
        <v>1</v>
      </c>
      <c r="F2638" s="248" t="s">
        <v>2879</v>
      </c>
      <c r="G2638" s="246"/>
      <c r="H2638" s="249">
        <v>19.376000000000001</v>
      </c>
      <c r="I2638" s="250"/>
      <c r="J2638" s="246"/>
      <c r="K2638" s="246"/>
      <c r="L2638" s="251"/>
      <c r="M2638" s="252"/>
      <c r="N2638" s="253"/>
      <c r="O2638" s="253"/>
      <c r="P2638" s="253"/>
      <c r="Q2638" s="253"/>
      <c r="R2638" s="253"/>
      <c r="S2638" s="253"/>
      <c r="T2638" s="254"/>
      <c r="U2638" s="14"/>
      <c r="V2638" s="14"/>
      <c r="W2638" s="14"/>
      <c r="X2638" s="14"/>
      <c r="Y2638" s="14"/>
      <c r="Z2638" s="14"/>
      <c r="AA2638" s="14"/>
      <c r="AB2638" s="14"/>
      <c r="AC2638" s="14"/>
      <c r="AD2638" s="14"/>
      <c r="AE2638" s="14"/>
      <c r="AT2638" s="255" t="s">
        <v>301</v>
      </c>
      <c r="AU2638" s="255" t="s">
        <v>120</v>
      </c>
      <c r="AV2638" s="14" t="s">
        <v>120</v>
      </c>
      <c r="AW2638" s="14" t="s">
        <v>32</v>
      </c>
      <c r="AX2638" s="14" t="s">
        <v>77</v>
      </c>
      <c r="AY2638" s="255" t="s">
        <v>292</v>
      </c>
    </row>
    <row r="2639" s="14" customFormat="1">
      <c r="A2639" s="14"/>
      <c r="B2639" s="245"/>
      <c r="C2639" s="246"/>
      <c r="D2639" s="236" t="s">
        <v>301</v>
      </c>
      <c r="E2639" s="247" t="s">
        <v>1</v>
      </c>
      <c r="F2639" s="248" t="s">
        <v>2880</v>
      </c>
      <c r="G2639" s="246"/>
      <c r="H2639" s="249">
        <v>11.76</v>
      </c>
      <c r="I2639" s="250"/>
      <c r="J2639" s="246"/>
      <c r="K2639" s="246"/>
      <c r="L2639" s="251"/>
      <c r="M2639" s="252"/>
      <c r="N2639" s="253"/>
      <c r="O2639" s="253"/>
      <c r="P2639" s="253"/>
      <c r="Q2639" s="253"/>
      <c r="R2639" s="253"/>
      <c r="S2639" s="253"/>
      <c r="T2639" s="254"/>
      <c r="U2639" s="14"/>
      <c r="V2639" s="14"/>
      <c r="W2639" s="14"/>
      <c r="X2639" s="14"/>
      <c r="Y2639" s="14"/>
      <c r="Z2639" s="14"/>
      <c r="AA2639" s="14"/>
      <c r="AB2639" s="14"/>
      <c r="AC2639" s="14"/>
      <c r="AD2639" s="14"/>
      <c r="AE2639" s="14"/>
      <c r="AT2639" s="255" t="s">
        <v>301</v>
      </c>
      <c r="AU2639" s="255" t="s">
        <v>120</v>
      </c>
      <c r="AV2639" s="14" t="s">
        <v>120</v>
      </c>
      <c r="AW2639" s="14" t="s">
        <v>32</v>
      </c>
      <c r="AX2639" s="14" t="s">
        <v>77</v>
      </c>
      <c r="AY2639" s="255" t="s">
        <v>292</v>
      </c>
    </row>
    <row r="2640" s="14" customFormat="1">
      <c r="A2640" s="14"/>
      <c r="B2640" s="245"/>
      <c r="C2640" s="246"/>
      <c r="D2640" s="236" t="s">
        <v>301</v>
      </c>
      <c r="E2640" s="247" t="s">
        <v>1</v>
      </c>
      <c r="F2640" s="248" t="s">
        <v>2881</v>
      </c>
      <c r="G2640" s="246"/>
      <c r="H2640" s="249">
        <v>145.79599999999999</v>
      </c>
      <c r="I2640" s="250"/>
      <c r="J2640" s="246"/>
      <c r="K2640" s="246"/>
      <c r="L2640" s="251"/>
      <c r="M2640" s="252"/>
      <c r="N2640" s="253"/>
      <c r="O2640" s="253"/>
      <c r="P2640" s="253"/>
      <c r="Q2640" s="253"/>
      <c r="R2640" s="253"/>
      <c r="S2640" s="253"/>
      <c r="T2640" s="254"/>
      <c r="U2640" s="14"/>
      <c r="V2640" s="14"/>
      <c r="W2640" s="14"/>
      <c r="X2640" s="14"/>
      <c r="Y2640" s="14"/>
      <c r="Z2640" s="14"/>
      <c r="AA2640" s="14"/>
      <c r="AB2640" s="14"/>
      <c r="AC2640" s="14"/>
      <c r="AD2640" s="14"/>
      <c r="AE2640" s="14"/>
      <c r="AT2640" s="255" t="s">
        <v>301</v>
      </c>
      <c r="AU2640" s="255" t="s">
        <v>120</v>
      </c>
      <c r="AV2640" s="14" t="s">
        <v>120</v>
      </c>
      <c r="AW2640" s="14" t="s">
        <v>32</v>
      </c>
      <c r="AX2640" s="14" t="s">
        <v>77</v>
      </c>
      <c r="AY2640" s="255" t="s">
        <v>292</v>
      </c>
    </row>
    <row r="2641" s="14" customFormat="1">
      <c r="A2641" s="14"/>
      <c r="B2641" s="245"/>
      <c r="C2641" s="246"/>
      <c r="D2641" s="236" t="s">
        <v>301</v>
      </c>
      <c r="E2641" s="247" t="s">
        <v>1</v>
      </c>
      <c r="F2641" s="248" t="s">
        <v>2882</v>
      </c>
      <c r="G2641" s="246"/>
      <c r="H2641" s="249">
        <v>13.295999999999999</v>
      </c>
      <c r="I2641" s="250"/>
      <c r="J2641" s="246"/>
      <c r="K2641" s="246"/>
      <c r="L2641" s="251"/>
      <c r="M2641" s="252"/>
      <c r="N2641" s="253"/>
      <c r="O2641" s="253"/>
      <c r="P2641" s="253"/>
      <c r="Q2641" s="253"/>
      <c r="R2641" s="253"/>
      <c r="S2641" s="253"/>
      <c r="T2641" s="254"/>
      <c r="U2641" s="14"/>
      <c r="V2641" s="14"/>
      <c r="W2641" s="14"/>
      <c r="X2641" s="14"/>
      <c r="Y2641" s="14"/>
      <c r="Z2641" s="14"/>
      <c r="AA2641" s="14"/>
      <c r="AB2641" s="14"/>
      <c r="AC2641" s="14"/>
      <c r="AD2641" s="14"/>
      <c r="AE2641" s="14"/>
      <c r="AT2641" s="255" t="s">
        <v>301</v>
      </c>
      <c r="AU2641" s="255" t="s">
        <v>120</v>
      </c>
      <c r="AV2641" s="14" t="s">
        <v>120</v>
      </c>
      <c r="AW2641" s="14" t="s">
        <v>32</v>
      </c>
      <c r="AX2641" s="14" t="s">
        <v>77</v>
      </c>
      <c r="AY2641" s="255" t="s">
        <v>292</v>
      </c>
    </row>
    <row r="2642" s="14" customFormat="1">
      <c r="A2642" s="14"/>
      <c r="B2642" s="245"/>
      <c r="C2642" s="246"/>
      <c r="D2642" s="236" t="s">
        <v>301</v>
      </c>
      <c r="E2642" s="247" t="s">
        <v>1</v>
      </c>
      <c r="F2642" s="248" t="s">
        <v>2883</v>
      </c>
      <c r="G2642" s="246"/>
      <c r="H2642" s="249">
        <v>12.512000000000001</v>
      </c>
      <c r="I2642" s="250"/>
      <c r="J2642" s="246"/>
      <c r="K2642" s="246"/>
      <c r="L2642" s="251"/>
      <c r="M2642" s="252"/>
      <c r="N2642" s="253"/>
      <c r="O2642" s="253"/>
      <c r="P2642" s="253"/>
      <c r="Q2642" s="253"/>
      <c r="R2642" s="253"/>
      <c r="S2642" s="253"/>
      <c r="T2642" s="254"/>
      <c r="U2642" s="14"/>
      <c r="V2642" s="14"/>
      <c r="W2642" s="14"/>
      <c r="X2642" s="14"/>
      <c r="Y2642" s="14"/>
      <c r="Z2642" s="14"/>
      <c r="AA2642" s="14"/>
      <c r="AB2642" s="14"/>
      <c r="AC2642" s="14"/>
      <c r="AD2642" s="14"/>
      <c r="AE2642" s="14"/>
      <c r="AT2642" s="255" t="s">
        <v>301</v>
      </c>
      <c r="AU2642" s="255" t="s">
        <v>120</v>
      </c>
      <c r="AV2642" s="14" t="s">
        <v>120</v>
      </c>
      <c r="AW2642" s="14" t="s">
        <v>32</v>
      </c>
      <c r="AX2642" s="14" t="s">
        <v>77</v>
      </c>
      <c r="AY2642" s="255" t="s">
        <v>292</v>
      </c>
    </row>
    <row r="2643" s="14" customFormat="1">
      <c r="A2643" s="14"/>
      <c r="B2643" s="245"/>
      <c r="C2643" s="246"/>
      <c r="D2643" s="236" t="s">
        <v>301</v>
      </c>
      <c r="E2643" s="247" t="s">
        <v>1</v>
      </c>
      <c r="F2643" s="248" t="s">
        <v>2884</v>
      </c>
      <c r="G2643" s="246"/>
      <c r="H2643" s="249">
        <v>2.8799999999999999</v>
      </c>
      <c r="I2643" s="250"/>
      <c r="J2643" s="246"/>
      <c r="K2643" s="246"/>
      <c r="L2643" s="251"/>
      <c r="M2643" s="252"/>
      <c r="N2643" s="253"/>
      <c r="O2643" s="253"/>
      <c r="P2643" s="253"/>
      <c r="Q2643" s="253"/>
      <c r="R2643" s="253"/>
      <c r="S2643" s="253"/>
      <c r="T2643" s="254"/>
      <c r="U2643" s="14"/>
      <c r="V2643" s="14"/>
      <c r="W2643" s="14"/>
      <c r="X2643" s="14"/>
      <c r="Y2643" s="14"/>
      <c r="Z2643" s="14"/>
      <c r="AA2643" s="14"/>
      <c r="AB2643" s="14"/>
      <c r="AC2643" s="14"/>
      <c r="AD2643" s="14"/>
      <c r="AE2643" s="14"/>
      <c r="AT2643" s="255" t="s">
        <v>301</v>
      </c>
      <c r="AU2643" s="255" t="s">
        <v>120</v>
      </c>
      <c r="AV2643" s="14" t="s">
        <v>120</v>
      </c>
      <c r="AW2643" s="14" t="s">
        <v>32</v>
      </c>
      <c r="AX2643" s="14" t="s">
        <v>77</v>
      </c>
      <c r="AY2643" s="255" t="s">
        <v>292</v>
      </c>
    </row>
    <row r="2644" s="16" customFormat="1">
      <c r="A2644" s="16"/>
      <c r="B2644" s="267"/>
      <c r="C2644" s="268"/>
      <c r="D2644" s="236" t="s">
        <v>301</v>
      </c>
      <c r="E2644" s="269" t="s">
        <v>1</v>
      </c>
      <c r="F2644" s="270" t="s">
        <v>316</v>
      </c>
      <c r="G2644" s="268"/>
      <c r="H2644" s="271">
        <v>258.89999999999998</v>
      </c>
      <c r="I2644" s="272"/>
      <c r="J2644" s="268"/>
      <c r="K2644" s="268"/>
      <c r="L2644" s="273"/>
      <c r="M2644" s="274"/>
      <c r="N2644" s="275"/>
      <c r="O2644" s="275"/>
      <c r="P2644" s="275"/>
      <c r="Q2644" s="275"/>
      <c r="R2644" s="275"/>
      <c r="S2644" s="275"/>
      <c r="T2644" s="276"/>
      <c r="U2644" s="16"/>
      <c r="V2644" s="16"/>
      <c r="W2644" s="16"/>
      <c r="X2644" s="16"/>
      <c r="Y2644" s="16"/>
      <c r="Z2644" s="16"/>
      <c r="AA2644" s="16"/>
      <c r="AB2644" s="16"/>
      <c r="AC2644" s="16"/>
      <c r="AD2644" s="16"/>
      <c r="AE2644" s="16"/>
      <c r="AT2644" s="277" t="s">
        <v>301</v>
      </c>
      <c r="AU2644" s="277" t="s">
        <v>120</v>
      </c>
      <c r="AV2644" s="16" t="s">
        <v>317</v>
      </c>
      <c r="AW2644" s="16" t="s">
        <v>32</v>
      </c>
      <c r="AX2644" s="16" t="s">
        <v>77</v>
      </c>
      <c r="AY2644" s="277" t="s">
        <v>292</v>
      </c>
    </row>
    <row r="2645" s="15" customFormat="1">
      <c r="A2645" s="15"/>
      <c r="B2645" s="256"/>
      <c r="C2645" s="257"/>
      <c r="D2645" s="236" t="s">
        <v>301</v>
      </c>
      <c r="E2645" s="258" t="s">
        <v>170</v>
      </c>
      <c r="F2645" s="259" t="s">
        <v>304</v>
      </c>
      <c r="G2645" s="257"/>
      <c r="H2645" s="260">
        <v>1683.6480000000001</v>
      </c>
      <c r="I2645" s="261"/>
      <c r="J2645" s="257"/>
      <c r="K2645" s="257"/>
      <c r="L2645" s="262"/>
      <c r="M2645" s="263"/>
      <c r="N2645" s="264"/>
      <c r="O2645" s="264"/>
      <c r="P2645" s="264"/>
      <c r="Q2645" s="264"/>
      <c r="R2645" s="264"/>
      <c r="S2645" s="264"/>
      <c r="T2645" s="265"/>
      <c r="U2645" s="15"/>
      <c r="V2645" s="15"/>
      <c r="W2645" s="15"/>
      <c r="X2645" s="15"/>
      <c r="Y2645" s="15"/>
      <c r="Z2645" s="15"/>
      <c r="AA2645" s="15"/>
      <c r="AB2645" s="15"/>
      <c r="AC2645" s="15"/>
      <c r="AD2645" s="15"/>
      <c r="AE2645" s="15"/>
      <c r="AT2645" s="266" t="s">
        <v>301</v>
      </c>
      <c r="AU2645" s="266" t="s">
        <v>120</v>
      </c>
      <c r="AV2645" s="15" t="s">
        <v>299</v>
      </c>
      <c r="AW2645" s="15" t="s">
        <v>32</v>
      </c>
      <c r="AX2645" s="15" t="s">
        <v>85</v>
      </c>
      <c r="AY2645" s="266" t="s">
        <v>292</v>
      </c>
    </row>
    <row r="2646" s="2" customFormat="1" ht="24.15" customHeight="1">
      <c r="A2646" s="39"/>
      <c r="B2646" s="40"/>
      <c r="C2646" s="221" t="s">
        <v>2885</v>
      </c>
      <c r="D2646" s="221" t="s">
        <v>294</v>
      </c>
      <c r="E2646" s="222" t="s">
        <v>2886</v>
      </c>
      <c r="F2646" s="223" t="s">
        <v>2887</v>
      </c>
      <c r="G2646" s="224" t="s">
        <v>297</v>
      </c>
      <c r="H2646" s="225">
        <v>1683.6479999999999</v>
      </c>
      <c r="I2646" s="226"/>
      <c r="J2646" s="227">
        <f>ROUND(I2646*H2646,2)</f>
        <v>0</v>
      </c>
      <c r="K2646" s="223" t="s">
        <v>298</v>
      </c>
      <c r="L2646" s="45"/>
      <c r="M2646" s="228" t="s">
        <v>1</v>
      </c>
      <c r="N2646" s="229" t="s">
        <v>43</v>
      </c>
      <c r="O2646" s="92"/>
      <c r="P2646" s="230">
        <f>O2646*H2646</f>
        <v>0</v>
      </c>
      <c r="Q2646" s="230">
        <v>0</v>
      </c>
      <c r="R2646" s="230">
        <f>Q2646*H2646</f>
        <v>0</v>
      </c>
      <c r="S2646" s="230">
        <v>0</v>
      </c>
      <c r="T2646" s="231">
        <f>S2646*H2646</f>
        <v>0</v>
      </c>
      <c r="U2646" s="39"/>
      <c r="V2646" s="39"/>
      <c r="W2646" s="39"/>
      <c r="X2646" s="39"/>
      <c r="Y2646" s="39"/>
      <c r="Z2646" s="39"/>
      <c r="AA2646" s="39"/>
      <c r="AB2646" s="39"/>
      <c r="AC2646" s="39"/>
      <c r="AD2646" s="39"/>
      <c r="AE2646" s="39"/>
      <c r="AR2646" s="232" t="s">
        <v>438</v>
      </c>
      <c r="AT2646" s="232" t="s">
        <v>294</v>
      </c>
      <c r="AU2646" s="232" t="s">
        <v>120</v>
      </c>
      <c r="AY2646" s="18" t="s">
        <v>292</v>
      </c>
      <c r="BE2646" s="233">
        <f>IF(N2646="základní",J2646,0)</f>
        <v>0</v>
      </c>
      <c r="BF2646" s="233">
        <f>IF(N2646="snížená",J2646,0)</f>
        <v>0</v>
      </c>
      <c r="BG2646" s="233">
        <f>IF(N2646="zákl. přenesená",J2646,0)</f>
        <v>0</v>
      </c>
      <c r="BH2646" s="233">
        <f>IF(N2646="sníž. přenesená",J2646,0)</f>
        <v>0</v>
      </c>
      <c r="BI2646" s="233">
        <f>IF(N2646="nulová",J2646,0)</f>
        <v>0</v>
      </c>
      <c r="BJ2646" s="18" t="s">
        <v>120</v>
      </c>
      <c r="BK2646" s="233">
        <f>ROUND(I2646*H2646,2)</f>
        <v>0</v>
      </c>
      <c r="BL2646" s="18" t="s">
        <v>438</v>
      </c>
      <c r="BM2646" s="232" t="s">
        <v>2888</v>
      </c>
    </row>
    <row r="2647" s="14" customFormat="1">
      <c r="A2647" s="14"/>
      <c r="B2647" s="245"/>
      <c r="C2647" s="246"/>
      <c r="D2647" s="236" t="s">
        <v>301</v>
      </c>
      <c r="E2647" s="247" t="s">
        <v>1</v>
      </c>
      <c r="F2647" s="248" t="s">
        <v>170</v>
      </c>
      <c r="G2647" s="246"/>
      <c r="H2647" s="249">
        <v>1683.6479999999999</v>
      </c>
      <c r="I2647" s="250"/>
      <c r="J2647" s="246"/>
      <c r="K2647" s="246"/>
      <c r="L2647" s="251"/>
      <c r="M2647" s="252"/>
      <c r="N2647" s="253"/>
      <c r="O2647" s="253"/>
      <c r="P2647" s="253"/>
      <c r="Q2647" s="253"/>
      <c r="R2647" s="253"/>
      <c r="S2647" s="253"/>
      <c r="T2647" s="254"/>
      <c r="U2647" s="14"/>
      <c r="V2647" s="14"/>
      <c r="W2647" s="14"/>
      <c r="X2647" s="14"/>
      <c r="Y2647" s="14"/>
      <c r="Z2647" s="14"/>
      <c r="AA2647" s="14"/>
      <c r="AB2647" s="14"/>
      <c r="AC2647" s="14"/>
      <c r="AD2647" s="14"/>
      <c r="AE2647" s="14"/>
      <c r="AT2647" s="255" t="s">
        <v>301</v>
      </c>
      <c r="AU2647" s="255" t="s">
        <v>120</v>
      </c>
      <c r="AV2647" s="14" t="s">
        <v>120</v>
      </c>
      <c r="AW2647" s="14" t="s">
        <v>32</v>
      </c>
      <c r="AX2647" s="14" t="s">
        <v>85</v>
      </c>
      <c r="AY2647" s="255" t="s">
        <v>292</v>
      </c>
    </row>
    <row r="2648" s="2" customFormat="1" ht="21.75" customHeight="1">
      <c r="A2648" s="39"/>
      <c r="B2648" s="40"/>
      <c r="C2648" s="221" t="s">
        <v>2889</v>
      </c>
      <c r="D2648" s="221" t="s">
        <v>294</v>
      </c>
      <c r="E2648" s="222" t="s">
        <v>2890</v>
      </c>
      <c r="F2648" s="223" t="s">
        <v>2891</v>
      </c>
      <c r="G2648" s="224" t="s">
        <v>407</v>
      </c>
      <c r="H2648" s="225">
        <v>1450</v>
      </c>
      <c r="I2648" s="226"/>
      <c r="J2648" s="227">
        <f>ROUND(I2648*H2648,2)</f>
        <v>0</v>
      </c>
      <c r="K2648" s="223" t="s">
        <v>298</v>
      </c>
      <c r="L2648" s="45"/>
      <c r="M2648" s="228" t="s">
        <v>1</v>
      </c>
      <c r="N2648" s="229" t="s">
        <v>43</v>
      </c>
      <c r="O2648" s="92"/>
      <c r="P2648" s="230">
        <f>O2648*H2648</f>
        <v>0</v>
      </c>
      <c r="Q2648" s="230">
        <v>0.00055000000000000003</v>
      </c>
      <c r="R2648" s="230">
        <f>Q2648*H2648</f>
        <v>0.7975000000000001</v>
      </c>
      <c r="S2648" s="230">
        <v>0</v>
      </c>
      <c r="T2648" s="231">
        <f>S2648*H2648</f>
        <v>0</v>
      </c>
      <c r="U2648" s="39"/>
      <c r="V2648" s="39"/>
      <c r="W2648" s="39"/>
      <c r="X2648" s="39"/>
      <c r="Y2648" s="39"/>
      <c r="Z2648" s="39"/>
      <c r="AA2648" s="39"/>
      <c r="AB2648" s="39"/>
      <c r="AC2648" s="39"/>
      <c r="AD2648" s="39"/>
      <c r="AE2648" s="39"/>
      <c r="AR2648" s="232" t="s">
        <v>438</v>
      </c>
      <c r="AT2648" s="232" t="s">
        <v>294</v>
      </c>
      <c r="AU2648" s="232" t="s">
        <v>120</v>
      </c>
      <c r="AY2648" s="18" t="s">
        <v>292</v>
      </c>
      <c r="BE2648" s="233">
        <f>IF(N2648="základní",J2648,0)</f>
        <v>0</v>
      </c>
      <c r="BF2648" s="233">
        <f>IF(N2648="snížená",J2648,0)</f>
        <v>0</v>
      </c>
      <c r="BG2648" s="233">
        <f>IF(N2648="zákl. přenesená",J2648,0)</f>
        <v>0</v>
      </c>
      <c r="BH2648" s="233">
        <f>IF(N2648="sníž. přenesená",J2648,0)</f>
        <v>0</v>
      </c>
      <c r="BI2648" s="233">
        <f>IF(N2648="nulová",J2648,0)</f>
        <v>0</v>
      </c>
      <c r="BJ2648" s="18" t="s">
        <v>120</v>
      </c>
      <c r="BK2648" s="233">
        <f>ROUND(I2648*H2648,2)</f>
        <v>0</v>
      </c>
      <c r="BL2648" s="18" t="s">
        <v>438</v>
      </c>
      <c r="BM2648" s="232" t="s">
        <v>2892</v>
      </c>
    </row>
    <row r="2649" s="2" customFormat="1" ht="21.75" customHeight="1">
      <c r="A2649" s="39"/>
      <c r="B2649" s="40"/>
      <c r="C2649" s="221" t="s">
        <v>2893</v>
      </c>
      <c r="D2649" s="221" t="s">
        <v>294</v>
      </c>
      <c r="E2649" s="222" t="s">
        <v>2894</v>
      </c>
      <c r="F2649" s="223" t="s">
        <v>2895</v>
      </c>
      <c r="G2649" s="224" t="s">
        <v>407</v>
      </c>
      <c r="H2649" s="225">
        <v>1175</v>
      </c>
      <c r="I2649" s="226"/>
      <c r="J2649" s="227">
        <f>ROUND(I2649*H2649,2)</f>
        <v>0</v>
      </c>
      <c r="K2649" s="223" t="s">
        <v>298</v>
      </c>
      <c r="L2649" s="45"/>
      <c r="M2649" s="228" t="s">
        <v>1</v>
      </c>
      <c r="N2649" s="229" t="s">
        <v>43</v>
      </c>
      <c r="O2649" s="92"/>
      <c r="P2649" s="230">
        <f>O2649*H2649</f>
        <v>0</v>
      </c>
      <c r="Q2649" s="230">
        <v>0.00050000000000000001</v>
      </c>
      <c r="R2649" s="230">
        <f>Q2649*H2649</f>
        <v>0.58750000000000002</v>
      </c>
      <c r="S2649" s="230">
        <v>0</v>
      </c>
      <c r="T2649" s="231">
        <f>S2649*H2649</f>
        <v>0</v>
      </c>
      <c r="U2649" s="39"/>
      <c r="V2649" s="39"/>
      <c r="W2649" s="39"/>
      <c r="X2649" s="39"/>
      <c r="Y2649" s="39"/>
      <c r="Z2649" s="39"/>
      <c r="AA2649" s="39"/>
      <c r="AB2649" s="39"/>
      <c r="AC2649" s="39"/>
      <c r="AD2649" s="39"/>
      <c r="AE2649" s="39"/>
      <c r="AR2649" s="232" t="s">
        <v>438</v>
      </c>
      <c r="AT2649" s="232" t="s">
        <v>294</v>
      </c>
      <c r="AU2649" s="232" t="s">
        <v>120</v>
      </c>
      <c r="AY2649" s="18" t="s">
        <v>292</v>
      </c>
      <c r="BE2649" s="233">
        <f>IF(N2649="základní",J2649,0)</f>
        <v>0</v>
      </c>
      <c r="BF2649" s="233">
        <f>IF(N2649="snížená",J2649,0)</f>
        <v>0</v>
      </c>
      <c r="BG2649" s="233">
        <f>IF(N2649="zákl. přenesená",J2649,0)</f>
        <v>0</v>
      </c>
      <c r="BH2649" s="233">
        <f>IF(N2649="sníž. přenesená",J2649,0)</f>
        <v>0</v>
      </c>
      <c r="BI2649" s="233">
        <f>IF(N2649="nulová",J2649,0)</f>
        <v>0</v>
      </c>
      <c r="BJ2649" s="18" t="s">
        <v>120</v>
      </c>
      <c r="BK2649" s="233">
        <f>ROUND(I2649*H2649,2)</f>
        <v>0</v>
      </c>
      <c r="BL2649" s="18" t="s">
        <v>438</v>
      </c>
      <c r="BM2649" s="232" t="s">
        <v>2896</v>
      </c>
    </row>
    <row r="2650" s="2" customFormat="1" ht="16.5" customHeight="1">
      <c r="A2650" s="39"/>
      <c r="B2650" s="40"/>
      <c r="C2650" s="221" t="s">
        <v>2897</v>
      </c>
      <c r="D2650" s="221" t="s">
        <v>294</v>
      </c>
      <c r="E2650" s="222" t="s">
        <v>2898</v>
      </c>
      <c r="F2650" s="223" t="s">
        <v>2899</v>
      </c>
      <c r="G2650" s="224" t="s">
        <v>581</v>
      </c>
      <c r="H2650" s="225">
        <v>420</v>
      </c>
      <c r="I2650" s="226"/>
      <c r="J2650" s="227">
        <f>ROUND(I2650*H2650,2)</f>
        <v>0</v>
      </c>
      <c r="K2650" s="223" t="s">
        <v>298</v>
      </c>
      <c r="L2650" s="45"/>
      <c r="M2650" s="228" t="s">
        <v>1</v>
      </c>
      <c r="N2650" s="229" t="s">
        <v>43</v>
      </c>
      <c r="O2650" s="92"/>
      <c r="P2650" s="230">
        <f>O2650*H2650</f>
        <v>0</v>
      </c>
      <c r="Q2650" s="230">
        <v>0</v>
      </c>
      <c r="R2650" s="230">
        <f>Q2650*H2650</f>
        <v>0</v>
      </c>
      <c r="S2650" s="230">
        <v>0</v>
      </c>
      <c r="T2650" s="231">
        <f>S2650*H2650</f>
        <v>0</v>
      </c>
      <c r="U2650" s="39"/>
      <c r="V2650" s="39"/>
      <c r="W2650" s="39"/>
      <c r="X2650" s="39"/>
      <c r="Y2650" s="39"/>
      <c r="Z2650" s="39"/>
      <c r="AA2650" s="39"/>
      <c r="AB2650" s="39"/>
      <c r="AC2650" s="39"/>
      <c r="AD2650" s="39"/>
      <c r="AE2650" s="39"/>
      <c r="AR2650" s="232" t="s">
        <v>438</v>
      </c>
      <c r="AT2650" s="232" t="s">
        <v>294</v>
      </c>
      <c r="AU2650" s="232" t="s">
        <v>120</v>
      </c>
      <c r="AY2650" s="18" t="s">
        <v>292</v>
      </c>
      <c r="BE2650" s="233">
        <f>IF(N2650="základní",J2650,0)</f>
        <v>0</v>
      </c>
      <c r="BF2650" s="233">
        <f>IF(N2650="snížená",J2650,0)</f>
        <v>0</v>
      </c>
      <c r="BG2650" s="233">
        <f>IF(N2650="zákl. přenesená",J2650,0)</f>
        <v>0</v>
      </c>
      <c r="BH2650" s="233">
        <f>IF(N2650="sníž. přenesená",J2650,0)</f>
        <v>0</v>
      </c>
      <c r="BI2650" s="233">
        <f>IF(N2650="nulová",J2650,0)</f>
        <v>0</v>
      </c>
      <c r="BJ2650" s="18" t="s">
        <v>120</v>
      </c>
      <c r="BK2650" s="233">
        <f>ROUND(I2650*H2650,2)</f>
        <v>0</v>
      </c>
      <c r="BL2650" s="18" t="s">
        <v>438</v>
      </c>
      <c r="BM2650" s="232" t="s">
        <v>2900</v>
      </c>
    </row>
    <row r="2651" s="2" customFormat="1" ht="16.5" customHeight="1">
      <c r="A2651" s="39"/>
      <c r="B2651" s="40"/>
      <c r="C2651" s="221" t="s">
        <v>2901</v>
      </c>
      <c r="D2651" s="221" t="s">
        <v>294</v>
      </c>
      <c r="E2651" s="222" t="s">
        <v>2902</v>
      </c>
      <c r="F2651" s="223" t="s">
        <v>2903</v>
      </c>
      <c r="G2651" s="224" t="s">
        <v>581</v>
      </c>
      <c r="H2651" s="225">
        <v>60</v>
      </c>
      <c r="I2651" s="226"/>
      <c r="J2651" s="227">
        <f>ROUND(I2651*H2651,2)</f>
        <v>0</v>
      </c>
      <c r="K2651" s="223" t="s">
        <v>298</v>
      </c>
      <c r="L2651" s="45"/>
      <c r="M2651" s="228" t="s">
        <v>1</v>
      </c>
      <c r="N2651" s="229" t="s">
        <v>43</v>
      </c>
      <c r="O2651" s="92"/>
      <c r="P2651" s="230">
        <f>O2651*H2651</f>
        <v>0</v>
      </c>
      <c r="Q2651" s="230">
        <v>0</v>
      </c>
      <c r="R2651" s="230">
        <f>Q2651*H2651</f>
        <v>0</v>
      </c>
      <c r="S2651" s="230">
        <v>0</v>
      </c>
      <c r="T2651" s="231">
        <f>S2651*H2651</f>
        <v>0</v>
      </c>
      <c r="U2651" s="39"/>
      <c r="V2651" s="39"/>
      <c r="W2651" s="39"/>
      <c r="X2651" s="39"/>
      <c r="Y2651" s="39"/>
      <c r="Z2651" s="39"/>
      <c r="AA2651" s="39"/>
      <c r="AB2651" s="39"/>
      <c r="AC2651" s="39"/>
      <c r="AD2651" s="39"/>
      <c r="AE2651" s="39"/>
      <c r="AR2651" s="232" t="s">
        <v>438</v>
      </c>
      <c r="AT2651" s="232" t="s">
        <v>294</v>
      </c>
      <c r="AU2651" s="232" t="s">
        <v>120</v>
      </c>
      <c r="AY2651" s="18" t="s">
        <v>292</v>
      </c>
      <c r="BE2651" s="233">
        <f>IF(N2651="základní",J2651,0)</f>
        <v>0</v>
      </c>
      <c r="BF2651" s="233">
        <f>IF(N2651="snížená",J2651,0)</f>
        <v>0</v>
      </c>
      <c r="BG2651" s="233">
        <f>IF(N2651="zákl. přenesená",J2651,0)</f>
        <v>0</v>
      </c>
      <c r="BH2651" s="233">
        <f>IF(N2651="sníž. přenesená",J2651,0)</f>
        <v>0</v>
      </c>
      <c r="BI2651" s="233">
        <f>IF(N2651="nulová",J2651,0)</f>
        <v>0</v>
      </c>
      <c r="BJ2651" s="18" t="s">
        <v>120</v>
      </c>
      <c r="BK2651" s="233">
        <f>ROUND(I2651*H2651,2)</f>
        <v>0</v>
      </c>
      <c r="BL2651" s="18" t="s">
        <v>438</v>
      </c>
      <c r="BM2651" s="232" t="s">
        <v>2904</v>
      </c>
    </row>
    <row r="2652" s="2" customFormat="1" ht="24.15" customHeight="1">
      <c r="A2652" s="39"/>
      <c r="B2652" s="40"/>
      <c r="C2652" s="221" t="s">
        <v>2905</v>
      </c>
      <c r="D2652" s="221" t="s">
        <v>294</v>
      </c>
      <c r="E2652" s="222" t="s">
        <v>2906</v>
      </c>
      <c r="F2652" s="223" t="s">
        <v>2907</v>
      </c>
      <c r="G2652" s="224" t="s">
        <v>297</v>
      </c>
      <c r="H2652" s="225">
        <v>1683.6479999999999</v>
      </c>
      <c r="I2652" s="226"/>
      <c r="J2652" s="227">
        <f>ROUND(I2652*H2652,2)</f>
        <v>0</v>
      </c>
      <c r="K2652" s="223" t="s">
        <v>298</v>
      </c>
      <c r="L2652" s="45"/>
      <c r="M2652" s="228" t="s">
        <v>1</v>
      </c>
      <c r="N2652" s="229" t="s">
        <v>43</v>
      </c>
      <c r="O2652" s="92"/>
      <c r="P2652" s="230">
        <f>O2652*H2652</f>
        <v>0</v>
      </c>
      <c r="Q2652" s="230">
        <v>5.0000000000000002E-05</v>
      </c>
      <c r="R2652" s="230">
        <f>Q2652*H2652</f>
        <v>0.084182400000000004</v>
      </c>
      <c r="S2652" s="230">
        <v>0</v>
      </c>
      <c r="T2652" s="231">
        <f>S2652*H2652</f>
        <v>0</v>
      </c>
      <c r="U2652" s="39"/>
      <c r="V2652" s="39"/>
      <c r="W2652" s="39"/>
      <c r="X2652" s="39"/>
      <c r="Y2652" s="39"/>
      <c r="Z2652" s="39"/>
      <c r="AA2652" s="39"/>
      <c r="AB2652" s="39"/>
      <c r="AC2652" s="39"/>
      <c r="AD2652" s="39"/>
      <c r="AE2652" s="39"/>
      <c r="AR2652" s="232" t="s">
        <v>438</v>
      </c>
      <c r="AT2652" s="232" t="s">
        <v>294</v>
      </c>
      <c r="AU2652" s="232" t="s">
        <v>120</v>
      </c>
      <c r="AY2652" s="18" t="s">
        <v>292</v>
      </c>
      <c r="BE2652" s="233">
        <f>IF(N2652="základní",J2652,0)</f>
        <v>0</v>
      </c>
      <c r="BF2652" s="233">
        <f>IF(N2652="snížená",J2652,0)</f>
        <v>0</v>
      </c>
      <c r="BG2652" s="233">
        <f>IF(N2652="zákl. přenesená",J2652,0)</f>
        <v>0</v>
      </c>
      <c r="BH2652" s="233">
        <f>IF(N2652="sníž. přenesená",J2652,0)</f>
        <v>0</v>
      </c>
      <c r="BI2652" s="233">
        <f>IF(N2652="nulová",J2652,0)</f>
        <v>0</v>
      </c>
      <c r="BJ2652" s="18" t="s">
        <v>120</v>
      </c>
      <c r="BK2652" s="233">
        <f>ROUND(I2652*H2652,2)</f>
        <v>0</v>
      </c>
      <c r="BL2652" s="18" t="s">
        <v>438</v>
      </c>
      <c r="BM2652" s="232" t="s">
        <v>2908</v>
      </c>
    </row>
    <row r="2653" s="14" customFormat="1">
      <c r="A2653" s="14"/>
      <c r="B2653" s="245"/>
      <c r="C2653" s="246"/>
      <c r="D2653" s="236" t="s">
        <v>301</v>
      </c>
      <c r="E2653" s="247" t="s">
        <v>1</v>
      </c>
      <c r="F2653" s="248" t="s">
        <v>170</v>
      </c>
      <c r="G2653" s="246"/>
      <c r="H2653" s="249">
        <v>1683.6479999999999</v>
      </c>
      <c r="I2653" s="250"/>
      <c r="J2653" s="246"/>
      <c r="K2653" s="246"/>
      <c r="L2653" s="251"/>
      <c r="M2653" s="252"/>
      <c r="N2653" s="253"/>
      <c r="O2653" s="253"/>
      <c r="P2653" s="253"/>
      <c r="Q2653" s="253"/>
      <c r="R2653" s="253"/>
      <c r="S2653" s="253"/>
      <c r="T2653" s="254"/>
      <c r="U2653" s="14"/>
      <c r="V2653" s="14"/>
      <c r="W2653" s="14"/>
      <c r="X2653" s="14"/>
      <c r="Y2653" s="14"/>
      <c r="Z2653" s="14"/>
      <c r="AA2653" s="14"/>
      <c r="AB2653" s="14"/>
      <c r="AC2653" s="14"/>
      <c r="AD2653" s="14"/>
      <c r="AE2653" s="14"/>
      <c r="AT2653" s="255" t="s">
        <v>301</v>
      </c>
      <c r="AU2653" s="255" t="s">
        <v>120</v>
      </c>
      <c r="AV2653" s="14" t="s">
        <v>120</v>
      </c>
      <c r="AW2653" s="14" t="s">
        <v>32</v>
      </c>
      <c r="AX2653" s="14" t="s">
        <v>85</v>
      </c>
      <c r="AY2653" s="255" t="s">
        <v>292</v>
      </c>
    </row>
    <row r="2654" s="2" customFormat="1" ht="24.15" customHeight="1">
      <c r="A2654" s="39"/>
      <c r="B2654" s="40"/>
      <c r="C2654" s="221" t="s">
        <v>2909</v>
      </c>
      <c r="D2654" s="221" t="s">
        <v>294</v>
      </c>
      <c r="E2654" s="222" t="s">
        <v>2910</v>
      </c>
      <c r="F2654" s="223" t="s">
        <v>2911</v>
      </c>
      <c r="G2654" s="224" t="s">
        <v>407</v>
      </c>
      <c r="H2654" s="225">
        <v>86.400000000000006</v>
      </c>
      <c r="I2654" s="226"/>
      <c r="J2654" s="227">
        <f>ROUND(I2654*H2654,2)</f>
        <v>0</v>
      </c>
      <c r="K2654" s="223" t="s">
        <v>298</v>
      </c>
      <c r="L2654" s="45"/>
      <c r="M2654" s="228" t="s">
        <v>1</v>
      </c>
      <c r="N2654" s="229" t="s">
        <v>43</v>
      </c>
      <c r="O2654" s="92"/>
      <c r="P2654" s="230">
        <f>O2654*H2654</f>
        <v>0</v>
      </c>
      <c r="Q2654" s="230">
        <v>0.002</v>
      </c>
      <c r="R2654" s="230">
        <f>Q2654*H2654</f>
        <v>0.17280000000000001</v>
      </c>
      <c r="S2654" s="230">
        <v>0</v>
      </c>
      <c r="T2654" s="231">
        <f>S2654*H2654</f>
        <v>0</v>
      </c>
      <c r="U2654" s="39"/>
      <c r="V2654" s="39"/>
      <c r="W2654" s="39"/>
      <c r="X2654" s="39"/>
      <c r="Y2654" s="39"/>
      <c r="Z2654" s="39"/>
      <c r="AA2654" s="39"/>
      <c r="AB2654" s="39"/>
      <c r="AC2654" s="39"/>
      <c r="AD2654" s="39"/>
      <c r="AE2654" s="39"/>
      <c r="AR2654" s="232" t="s">
        <v>438</v>
      </c>
      <c r="AT2654" s="232" t="s">
        <v>294</v>
      </c>
      <c r="AU2654" s="232" t="s">
        <v>120</v>
      </c>
      <c r="AY2654" s="18" t="s">
        <v>292</v>
      </c>
      <c r="BE2654" s="233">
        <f>IF(N2654="základní",J2654,0)</f>
        <v>0</v>
      </c>
      <c r="BF2654" s="233">
        <f>IF(N2654="snížená",J2654,0)</f>
        <v>0</v>
      </c>
      <c r="BG2654" s="233">
        <f>IF(N2654="zákl. přenesená",J2654,0)</f>
        <v>0</v>
      </c>
      <c r="BH2654" s="233">
        <f>IF(N2654="sníž. přenesená",J2654,0)</f>
        <v>0</v>
      </c>
      <c r="BI2654" s="233">
        <f>IF(N2654="nulová",J2654,0)</f>
        <v>0</v>
      </c>
      <c r="BJ2654" s="18" t="s">
        <v>120</v>
      </c>
      <c r="BK2654" s="233">
        <f>ROUND(I2654*H2654,2)</f>
        <v>0</v>
      </c>
      <c r="BL2654" s="18" t="s">
        <v>438</v>
      </c>
      <c r="BM2654" s="232" t="s">
        <v>2912</v>
      </c>
    </row>
    <row r="2655" s="14" customFormat="1">
      <c r="A2655" s="14"/>
      <c r="B2655" s="245"/>
      <c r="C2655" s="246"/>
      <c r="D2655" s="236" t="s">
        <v>301</v>
      </c>
      <c r="E2655" s="247" t="s">
        <v>1</v>
      </c>
      <c r="F2655" s="248" t="s">
        <v>2913</v>
      </c>
      <c r="G2655" s="246"/>
      <c r="H2655" s="249">
        <v>86.400000000000006</v>
      </c>
      <c r="I2655" s="250"/>
      <c r="J2655" s="246"/>
      <c r="K2655" s="246"/>
      <c r="L2655" s="251"/>
      <c r="M2655" s="252"/>
      <c r="N2655" s="253"/>
      <c r="O2655" s="253"/>
      <c r="P2655" s="253"/>
      <c r="Q2655" s="253"/>
      <c r="R2655" s="253"/>
      <c r="S2655" s="253"/>
      <c r="T2655" s="254"/>
      <c r="U2655" s="14"/>
      <c r="V2655" s="14"/>
      <c r="W2655" s="14"/>
      <c r="X2655" s="14"/>
      <c r="Y2655" s="14"/>
      <c r="Z2655" s="14"/>
      <c r="AA2655" s="14"/>
      <c r="AB2655" s="14"/>
      <c r="AC2655" s="14"/>
      <c r="AD2655" s="14"/>
      <c r="AE2655" s="14"/>
      <c r="AT2655" s="255" t="s">
        <v>301</v>
      </c>
      <c r="AU2655" s="255" t="s">
        <v>120</v>
      </c>
      <c r="AV2655" s="14" t="s">
        <v>120</v>
      </c>
      <c r="AW2655" s="14" t="s">
        <v>32</v>
      </c>
      <c r="AX2655" s="14" t="s">
        <v>85</v>
      </c>
      <c r="AY2655" s="255" t="s">
        <v>292</v>
      </c>
    </row>
    <row r="2656" s="2" customFormat="1" ht="37.8" customHeight="1">
      <c r="A2656" s="39"/>
      <c r="B2656" s="40"/>
      <c r="C2656" s="221" t="s">
        <v>2914</v>
      </c>
      <c r="D2656" s="221" t="s">
        <v>294</v>
      </c>
      <c r="E2656" s="222" t="s">
        <v>2915</v>
      </c>
      <c r="F2656" s="223" t="s">
        <v>2916</v>
      </c>
      <c r="G2656" s="224" t="s">
        <v>297</v>
      </c>
      <c r="H2656" s="225">
        <v>1844.201</v>
      </c>
      <c r="I2656" s="226"/>
      <c r="J2656" s="227">
        <f>ROUND(I2656*H2656,2)</f>
        <v>0</v>
      </c>
      <c r="K2656" s="223" t="s">
        <v>298</v>
      </c>
      <c r="L2656" s="45"/>
      <c r="M2656" s="228" t="s">
        <v>1</v>
      </c>
      <c r="N2656" s="229" t="s">
        <v>43</v>
      </c>
      <c r="O2656" s="92"/>
      <c r="P2656" s="230">
        <f>O2656*H2656</f>
        <v>0</v>
      </c>
      <c r="Q2656" s="230">
        <v>0.0050000000000000001</v>
      </c>
      <c r="R2656" s="230">
        <f>Q2656*H2656</f>
        <v>9.2210049999999999</v>
      </c>
      <c r="S2656" s="230">
        <v>0</v>
      </c>
      <c r="T2656" s="231">
        <f>S2656*H2656</f>
        <v>0</v>
      </c>
      <c r="U2656" s="39"/>
      <c r="V2656" s="39"/>
      <c r="W2656" s="39"/>
      <c r="X2656" s="39"/>
      <c r="Y2656" s="39"/>
      <c r="Z2656" s="39"/>
      <c r="AA2656" s="39"/>
      <c r="AB2656" s="39"/>
      <c r="AC2656" s="39"/>
      <c r="AD2656" s="39"/>
      <c r="AE2656" s="39"/>
      <c r="AR2656" s="232" t="s">
        <v>438</v>
      </c>
      <c r="AT2656" s="232" t="s">
        <v>294</v>
      </c>
      <c r="AU2656" s="232" t="s">
        <v>120</v>
      </c>
      <c r="AY2656" s="18" t="s">
        <v>292</v>
      </c>
      <c r="BE2656" s="233">
        <f>IF(N2656="základní",J2656,0)</f>
        <v>0</v>
      </c>
      <c r="BF2656" s="233">
        <f>IF(N2656="snížená",J2656,0)</f>
        <v>0</v>
      </c>
      <c r="BG2656" s="233">
        <f>IF(N2656="zákl. přenesená",J2656,0)</f>
        <v>0</v>
      </c>
      <c r="BH2656" s="233">
        <f>IF(N2656="sníž. přenesená",J2656,0)</f>
        <v>0</v>
      </c>
      <c r="BI2656" s="233">
        <f>IF(N2656="nulová",J2656,0)</f>
        <v>0</v>
      </c>
      <c r="BJ2656" s="18" t="s">
        <v>120</v>
      </c>
      <c r="BK2656" s="233">
        <f>ROUND(I2656*H2656,2)</f>
        <v>0</v>
      </c>
      <c r="BL2656" s="18" t="s">
        <v>438</v>
      </c>
      <c r="BM2656" s="232" t="s">
        <v>2917</v>
      </c>
    </row>
    <row r="2657" s="14" customFormat="1">
      <c r="A2657" s="14"/>
      <c r="B2657" s="245"/>
      <c r="C2657" s="246"/>
      <c r="D2657" s="236" t="s">
        <v>301</v>
      </c>
      <c r="E2657" s="247" t="s">
        <v>1</v>
      </c>
      <c r="F2657" s="248" t="s">
        <v>2918</v>
      </c>
      <c r="G2657" s="246"/>
      <c r="H2657" s="249">
        <v>1600</v>
      </c>
      <c r="I2657" s="250"/>
      <c r="J2657" s="246"/>
      <c r="K2657" s="246"/>
      <c r="L2657" s="251"/>
      <c r="M2657" s="252"/>
      <c r="N2657" s="253"/>
      <c r="O2657" s="253"/>
      <c r="P2657" s="253"/>
      <c r="Q2657" s="253"/>
      <c r="R2657" s="253"/>
      <c r="S2657" s="253"/>
      <c r="T2657" s="254"/>
      <c r="U2657" s="14"/>
      <c r="V2657" s="14"/>
      <c r="W2657" s="14"/>
      <c r="X2657" s="14"/>
      <c r="Y2657" s="14"/>
      <c r="Z2657" s="14"/>
      <c r="AA2657" s="14"/>
      <c r="AB2657" s="14"/>
      <c r="AC2657" s="14"/>
      <c r="AD2657" s="14"/>
      <c r="AE2657" s="14"/>
      <c r="AT2657" s="255" t="s">
        <v>301</v>
      </c>
      <c r="AU2657" s="255" t="s">
        <v>120</v>
      </c>
      <c r="AV2657" s="14" t="s">
        <v>120</v>
      </c>
      <c r="AW2657" s="14" t="s">
        <v>32</v>
      </c>
      <c r="AX2657" s="14" t="s">
        <v>77</v>
      </c>
      <c r="AY2657" s="255" t="s">
        <v>292</v>
      </c>
    </row>
    <row r="2658" s="16" customFormat="1">
      <c r="A2658" s="16"/>
      <c r="B2658" s="267"/>
      <c r="C2658" s="268"/>
      <c r="D2658" s="236" t="s">
        <v>301</v>
      </c>
      <c r="E2658" s="269" t="s">
        <v>1</v>
      </c>
      <c r="F2658" s="270" t="s">
        <v>316</v>
      </c>
      <c r="G2658" s="268"/>
      <c r="H2658" s="271">
        <v>1600</v>
      </c>
      <c r="I2658" s="272"/>
      <c r="J2658" s="268"/>
      <c r="K2658" s="268"/>
      <c r="L2658" s="273"/>
      <c r="M2658" s="274"/>
      <c r="N2658" s="275"/>
      <c r="O2658" s="275"/>
      <c r="P2658" s="275"/>
      <c r="Q2658" s="275"/>
      <c r="R2658" s="275"/>
      <c r="S2658" s="275"/>
      <c r="T2658" s="276"/>
      <c r="U2658" s="16"/>
      <c r="V2658" s="16"/>
      <c r="W2658" s="16"/>
      <c r="X2658" s="16"/>
      <c r="Y2658" s="16"/>
      <c r="Z2658" s="16"/>
      <c r="AA2658" s="16"/>
      <c r="AB2658" s="16"/>
      <c r="AC2658" s="16"/>
      <c r="AD2658" s="16"/>
      <c r="AE2658" s="16"/>
      <c r="AT2658" s="277" t="s">
        <v>301</v>
      </c>
      <c r="AU2658" s="277" t="s">
        <v>120</v>
      </c>
      <c r="AV2658" s="16" t="s">
        <v>317</v>
      </c>
      <c r="AW2658" s="16" t="s">
        <v>32</v>
      </c>
      <c r="AX2658" s="16" t="s">
        <v>77</v>
      </c>
      <c r="AY2658" s="277" t="s">
        <v>292</v>
      </c>
    </row>
    <row r="2659" s="14" customFormat="1">
      <c r="A2659" s="14"/>
      <c r="B2659" s="245"/>
      <c r="C2659" s="246"/>
      <c r="D2659" s="236" t="s">
        <v>301</v>
      </c>
      <c r="E2659" s="247" t="s">
        <v>1</v>
      </c>
      <c r="F2659" s="248" t="s">
        <v>2919</v>
      </c>
      <c r="G2659" s="246"/>
      <c r="H2659" s="249">
        <v>197.32599999999999</v>
      </c>
      <c r="I2659" s="250"/>
      <c r="J2659" s="246"/>
      <c r="K2659" s="246"/>
      <c r="L2659" s="251"/>
      <c r="M2659" s="252"/>
      <c r="N2659" s="253"/>
      <c r="O2659" s="253"/>
      <c r="P2659" s="253"/>
      <c r="Q2659" s="253"/>
      <c r="R2659" s="253"/>
      <c r="S2659" s="253"/>
      <c r="T2659" s="254"/>
      <c r="U2659" s="14"/>
      <c r="V2659" s="14"/>
      <c r="W2659" s="14"/>
      <c r="X2659" s="14"/>
      <c r="Y2659" s="14"/>
      <c r="Z2659" s="14"/>
      <c r="AA2659" s="14"/>
      <c r="AB2659" s="14"/>
      <c r="AC2659" s="14"/>
      <c r="AD2659" s="14"/>
      <c r="AE2659" s="14"/>
      <c r="AT2659" s="255" t="s">
        <v>301</v>
      </c>
      <c r="AU2659" s="255" t="s">
        <v>120</v>
      </c>
      <c r="AV2659" s="14" t="s">
        <v>120</v>
      </c>
      <c r="AW2659" s="14" t="s">
        <v>32</v>
      </c>
      <c r="AX2659" s="14" t="s">
        <v>77</v>
      </c>
      <c r="AY2659" s="255" t="s">
        <v>292</v>
      </c>
    </row>
    <row r="2660" s="14" customFormat="1">
      <c r="A2660" s="14"/>
      <c r="B2660" s="245"/>
      <c r="C2660" s="246"/>
      <c r="D2660" s="236" t="s">
        <v>301</v>
      </c>
      <c r="E2660" s="247" t="s">
        <v>1</v>
      </c>
      <c r="F2660" s="248" t="s">
        <v>2920</v>
      </c>
      <c r="G2660" s="246"/>
      <c r="H2660" s="249">
        <v>46.875</v>
      </c>
      <c r="I2660" s="250"/>
      <c r="J2660" s="246"/>
      <c r="K2660" s="246"/>
      <c r="L2660" s="251"/>
      <c r="M2660" s="252"/>
      <c r="N2660" s="253"/>
      <c r="O2660" s="253"/>
      <c r="P2660" s="253"/>
      <c r="Q2660" s="253"/>
      <c r="R2660" s="253"/>
      <c r="S2660" s="253"/>
      <c r="T2660" s="254"/>
      <c r="U2660" s="14"/>
      <c r="V2660" s="14"/>
      <c r="W2660" s="14"/>
      <c r="X2660" s="14"/>
      <c r="Y2660" s="14"/>
      <c r="Z2660" s="14"/>
      <c r="AA2660" s="14"/>
      <c r="AB2660" s="14"/>
      <c r="AC2660" s="14"/>
      <c r="AD2660" s="14"/>
      <c r="AE2660" s="14"/>
      <c r="AT2660" s="255" t="s">
        <v>301</v>
      </c>
      <c r="AU2660" s="255" t="s">
        <v>120</v>
      </c>
      <c r="AV2660" s="14" t="s">
        <v>120</v>
      </c>
      <c r="AW2660" s="14" t="s">
        <v>32</v>
      </c>
      <c r="AX2660" s="14" t="s">
        <v>77</v>
      </c>
      <c r="AY2660" s="255" t="s">
        <v>292</v>
      </c>
    </row>
    <row r="2661" s="16" customFormat="1">
      <c r="A2661" s="16"/>
      <c r="B2661" s="267"/>
      <c r="C2661" s="268"/>
      <c r="D2661" s="236" t="s">
        <v>301</v>
      </c>
      <c r="E2661" s="269" t="s">
        <v>1</v>
      </c>
      <c r="F2661" s="270" t="s">
        <v>316</v>
      </c>
      <c r="G2661" s="268"/>
      <c r="H2661" s="271">
        <v>244.20099999999999</v>
      </c>
      <c r="I2661" s="272"/>
      <c r="J2661" s="268"/>
      <c r="K2661" s="268"/>
      <c r="L2661" s="273"/>
      <c r="M2661" s="274"/>
      <c r="N2661" s="275"/>
      <c r="O2661" s="275"/>
      <c r="P2661" s="275"/>
      <c r="Q2661" s="275"/>
      <c r="R2661" s="275"/>
      <c r="S2661" s="275"/>
      <c r="T2661" s="276"/>
      <c r="U2661" s="16"/>
      <c r="V2661" s="16"/>
      <c r="W2661" s="16"/>
      <c r="X2661" s="16"/>
      <c r="Y2661" s="16"/>
      <c r="Z2661" s="16"/>
      <c r="AA2661" s="16"/>
      <c r="AB2661" s="16"/>
      <c r="AC2661" s="16"/>
      <c r="AD2661" s="16"/>
      <c r="AE2661" s="16"/>
      <c r="AT2661" s="277" t="s">
        <v>301</v>
      </c>
      <c r="AU2661" s="277" t="s">
        <v>120</v>
      </c>
      <c r="AV2661" s="16" t="s">
        <v>317</v>
      </c>
      <c r="AW2661" s="16" t="s">
        <v>32</v>
      </c>
      <c r="AX2661" s="16" t="s">
        <v>77</v>
      </c>
      <c r="AY2661" s="277" t="s">
        <v>292</v>
      </c>
    </row>
    <row r="2662" s="15" customFormat="1">
      <c r="A2662" s="15"/>
      <c r="B2662" s="256"/>
      <c r="C2662" s="257"/>
      <c r="D2662" s="236" t="s">
        <v>301</v>
      </c>
      <c r="E2662" s="258" t="s">
        <v>1</v>
      </c>
      <c r="F2662" s="259" t="s">
        <v>304</v>
      </c>
      <c r="G2662" s="257"/>
      <c r="H2662" s="260">
        <v>1844.201</v>
      </c>
      <c r="I2662" s="261"/>
      <c r="J2662" s="257"/>
      <c r="K2662" s="257"/>
      <c r="L2662" s="262"/>
      <c r="M2662" s="263"/>
      <c r="N2662" s="264"/>
      <c r="O2662" s="264"/>
      <c r="P2662" s="264"/>
      <c r="Q2662" s="264"/>
      <c r="R2662" s="264"/>
      <c r="S2662" s="264"/>
      <c r="T2662" s="265"/>
      <c r="U2662" s="15"/>
      <c r="V2662" s="15"/>
      <c r="W2662" s="15"/>
      <c r="X2662" s="15"/>
      <c r="Y2662" s="15"/>
      <c r="Z2662" s="15"/>
      <c r="AA2662" s="15"/>
      <c r="AB2662" s="15"/>
      <c r="AC2662" s="15"/>
      <c r="AD2662" s="15"/>
      <c r="AE2662" s="15"/>
      <c r="AT2662" s="266" t="s">
        <v>301</v>
      </c>
      <c r="AU2662" s="266" t="s">
        <v>120</v>
      </c>
      <c r="AV2662" s="15" t="s">
        <v>299</v>
      </c>
      <c r="AW2662" s="15" t="s">
        <v>32</v>
      </c>
      <c r="AX2662" s="15" t="s">
        <v>85</v>
      </c>
      <c r="AY2662" s="266" t="s">
        <v>292</v>
      </c>
    </row>
    <row r="2663" s="2" customFormat="1" ht="24.15" customHeight="1">
      <c r="A2663" s="39"/>
      <c r="B2663" s="40"/>
      <c r="C2663" s="221" t="s">
        <v>2921</v>
      </c>
      <c r="D2663" s="221" t="s">
        <v>294</v>
      </c>
      <c r="E2663" s="222" t="s">
        <v>2922</v>
      </c>
      <c r="F2663" s="223" t="s">
        <v>2923</v>
      </c>
      <c r="G2663" s="224" t="s">
        <v>365</v>
      </c>
      <c r="H2663" s="225">
        <v>50.578000000000003</v>
      </c>
      <c r="I2663" s="226"/>
      <c r="J2663" s="227">
        <f>ROUND(I2663*H2663,2)</f>
        <v>0</v>
      </c>
      <c r="K2663" s="223" t="s">
        <v>298</v>
      </c>
      <c r="L2663" s="45"/>
      <c r="M2663" s="228" t="s">
        <v>1</v>
      </c>
      <c r="N2663" s="229" t="s">
        <v>43</v>
      </c>
      <c r="O2663" s="92"/>
      <c r="P2663" s="230">
        <f>O2663*H2663</f>
        <v>0</v>
      </c>
      <c r="Q2663" s="230">
        <v>0</v>
      </c>
      <c r="R2663" s="230">
        <f>Q2663*H2663</f>
        <v>0</v>
      </c>
      <c r="S2663" s="230">
        <v>0</v>
      </c>
      <c r="T2663" s="231">
        <f>S2663*H2663</f>
        <v>0</v>
      </c>
      <c r="U2663" s="39"/>
      <c r="V2663" s="39"/>
      <c r="W2663" s="39"/>
      <c r="X2663" s="39"/>
      <c r="Y2663" s="39"/>
      <c r="Z2663" s="39"/>
      <c r="AA2663" s="39"/>
      <c r="AB2663" s="39"/>
      <c r="AC2663" s="39"/>
      <c r="AD2663" s="39"/>
      <c r="AE2663" s="39"/>
      <c r="AR2663" s="232" t="s">
        <v>438</v>
      </c>
      <c r="AT2663" s="232" t="s">
        <v>294</v>
      </c>
      <c r="AU2663" s="232" t="s">
        <v>120</v>
      </c>
      <c r="AY2663" s="18" t="s">
        <v>292</v>
      </c>
      <c r="BE2663" s="233">
        <f>IF(N2663="základní",J2663,0)</f>
        <v>0</v>
      </c>
      <c r="BF2663" s="233">
        <f>IF(N2663="snížená",J2663,0)</f>
        <v>0</v>
      </c>
      <c r="BG2663" s="233">
        <f>IF(N2663="zákl. přenesená",J2663,0)</f>
        <v>0</v>
      </c>
      <c r="BH2663" s="233">
        <f>IF(N2663="sníž. přenesená",J2663,0)</f>
        <v>0</v>
      </c>
      <c r="BI2663" s="233">
        <f>IF(N2663="nulová",J2663,0)</f>
        <v>0</v>
      </c>
      <c r="BJ2663" s="18" t="s">
        <v>120</v>
      </c>
      <c r="BK2663" s="233">
        <f>ROUND(I2663*H2663,2)</f>
        <v>0</v>
      </c>
      <c r="BL2663" s="18" t="s">
        <v>438</v>
      </c>
      <c r="BM2663" s="232" t="s">
        <v>2924</v>
      </c>
    </row>
    <row r="2664" s="12" customFormat="1" ht="22.8" customHeight="1">
      <c r="A2664" s="12"/>
      <c r="B2664" s="205"/>
      <c r="C2664" s="206"/>
      <c r="D2664" s="207" t="s">
        <v>76</v>
      </c>
      <c r="E2664" s="219" t="s">
        <v>2925</v>
      </c>
      <c r="F2664" s="219" t="s">
        <v>2926</v>
      </c>
      <c r="G2664" s="206"/>
      <c r="H2664" s="206"/>
      <c r="I2664" s="209"/>
      <c r="J2664" s="220">
        <f>BK2664</f>
        <v>0</v>
      </c>
      <c r="K2664" s="206"/>
      <c r="L2664" s="211"/>
      <c r="M2664" s="212"/>
      <c r="N2664" s="213"/>
      <c r="O2664" s="213"/>
      <c r="P2664" s="214">
        <f>SUM(P2665:P2668)</f>
        <v>0</v>
      </c>
      <c r="Q2664" s="213"/>
      <c r="R2664" s="214">
        <f>SUM(R2665:R2668)</f>
        <v>0.84999999999999998</v>
      </c>
      <c r="S2664" s="213"/>
      <c r="T2664" s="215">
        <f>SUM(T2665:T2668)</f>
        <v>0</v>
      </c>
      <c r="U2664" s="12"/>
      <c r="V2664" s="12"/>
      <c r="W2664" s="12"/>
      <c r="X2664" s="12"/>
      <c r="Y2664" s="12"/>
      <c r="Z2664" s="12"/>
      <c r="AA2664" s="12"/>
      <c r="AB2664" s="12"/>
      <c r="AC2664" s="12"/>
      <c r="AD2664" s="12"/>
      <c r="AE2664" s="12"/>
      <c r="AR2664" s="216" t="s">
        <v>120</v>
      </c>
      <c r="AT2664" s="217" t="s">
        <v>76</v>
      </c>
      <c r="AU2664" s="217" t="s">
        <v>85</v>
      </c>
      <c r="AY2664" s="216" t="s">
        <v>292</v>
      </c>
      <c r="BK2664" s="218">
        <f>SUM(BK2665:BK2668)</f>
        <v>0</v>
      </c>
    </row>
    <row r="2665" s="2" customFormat="1" ht="24.15" customHeight="1">
      <c r="A2665" s="39"/>
      <c r="B2665" s="40"/>
      <c r="C2665" s="221" t="s">
        <v>2927</v>
      </c>
      <c r="D2665" s="221" t="s">
        <v>294</v>
      </c>
      <c r="E2665" s="222" t="s">
        <v>2928</v>
      </c>
      <c r="F2665" s="223" t="s">
        <v>2929</v>
      </c>
      <c r="G2665" s="224" t="s">
        <v>297</v>
      </c>
      <c r="H2665" s="225">
        <v>2500</v>
      </c>
      <c r="I2665" s="226"/>
      <c r="J2665" s="227">
        <f>ROUND(I2665*H2665,2)</f>
        <v>0</v>
      </c>
      <c r="K2665" s="223" t="s">
        <v>298</v>
      </c>
      <c r="L2665" s="45"/>
      <c r="M2665" s="228" t="s">
        <v>1</v>
      </c>
      <c r="N2665" s="229" t="s">
        <v>43</v>
      </c>
      <c r="O2665" s="92"/>
      <c r="P2665" s="230">
        <f>O2665*H2665</f>
        <v>0</v>
      </c>
      <c r="Q2665" s="230">
        <v>0.00013999999999999999</v>
      </c>
      <c r="R2665" s="230">
        <f>Q2665*H2665</f>
        <v>0.34999999999999998</v>
      </c>
      <c r="S2665" s="230">
        <v>0</v>
      </c>
      <c r="T2665" s="231">
        <f>S2665*H2665</f>
        <v>0</v>
      </c>
      <c r="U2665" s="39"/>
      <c r="V2665" s="39"/>
      <c r="W2665" s="39"/>
      <c r="X2665" s="39"/>
      <c r="Y2665" s="39"/>
      <c r="Z2665" s="39"/>
      <c r="AA2665" s="39"/>
      <c r="AB2665" s="39"/>
      <c r="AC2665" s="39"/>
      <c r="AD2665" s="39"/>
      <c r="AE2665" s="39"/>
      <c r="AR2665" s="232" t="s">
        <v>438</v>
      </c>
      <c r="AT2665" s="232" t="s">
        <v>294</v>
      </c>
      <c r="AU2665" s="232" t="s">
        <v>120</v>
      </c>
      <c r="AY2665" s="18" t="s">
        <v>292</v>
      </c>
      <c r="BE2665" s="233">
        <f>IF(N2665="základní",J2665,0)</f>
        <v>0</v>
      </c>
      <c r="BF2665" s="233">
        <f>IF(N2665="snížená",J2665,0)</f>
        <v>0</v>
      </c>
      <c r="BG2665" s="233">
        <f>IF(N2665="zákl. přenesená",J2665,0)</f>
        <v>0</v>
      </c>
      <c r="BH2665" s="233">
        <f>IF(N2665="sníž. přenesená",J2665,0)</f>
        <v>0</v>
      </c>
      <c r="BI2665" s="233">
        <f>IF(N2665="nulová",J2665,0)</f>
        <v>0</v>
      </c>
      <c r="BJ2665" s="18" t="s">
        <v>120</v>
      </c>
      <c r="BK2665" s="233">
        <f>ROUND(I2665*H2665,2)</f>
        <v>0</v>
      </c>
      <c r="BL2665" s="18" t="s">
        <v>438</v>
      </c>
      <c r="BM2665" s="232" t="s">
        <v>2930</v>
      </c>
    </row>
    <row r="2666" s="2" customFormat="1" ht="24.15" customHeight="1">
      <c r="A2666" s="39"/>
      <c r="B2666" s="40"/>
      <c r="C2666" s="221" t="s">
        <v>2931</v>
      </c>
      <c r="D2666" s="221" t="s">
        <v>294</v>
      </c>
      <c r="E2666" s="222" t="s">
        <v>2932</v>
      </c>
      <c r="F2666" s="223" t="s">
        <v>2933</v>
      </c>
      <c r="G2666" s="224" t="s">
        <v>297</v>
      </c>
      <c r="H2666" s="225">
        <v>2500</v>
      </c>
      <c r="I2666" s="226"/>
      <c r="J2666" s="227">
        <f>ROUND(I2666*H2666,2)</f>
        <v>0</v>
      </c>
      <c r="K2666" s="223" t="s">
        <v>298</v>
      </c>
      <c r="L2666" s="45"/>
      <c r="M2666" s="228" t="s">
        <v>1</v>
      </c>
      <c r="N2666" s="229" t="s">
        <v>43</v>
      </c>
      <c r="O2666" s="92"/>
      <c r="P2666" s="230">
        <f>O2666*H2666</f>
        <v>0</v>
      </c>
      <c r="Q2666" s="230">
        <v>0.00020000000000000001</v>
      </c>
      <c r="R2666" s="230">
        <f>Q2666*H2666</f>
        <v>0.5</v>
      </c>
      <c r="S2666" s="230">
        <v>0</v>
      </c>
      <c r="T2666" s="231">
        <f>S2666*H2666</f>
        <v>0</v>
      </c>
      <c r="U2666" s="39"/>
      <c r="V2666" s="39"/>
      <c r="W2666" s="39"/>
      <c r="X2666" s="39"/>
      <c r="Y2666" s="39"/>
      <c r="Z2666" s="39"/>
      <c r="AA2666" s="39"/>
      <c r="AB2666" s="39"/>
      <c r="AC2666" s="39"/>
      <c r="AD2666" s="39"/>
      <c r="AE2666" s="39"/>
      <c r="AR2666" s="232" t="s">
        <v>438</v>
      </c>
      <c r="AT2666" s="232" t="s">
        <v>294</v>
      </c>
      <c r="AU2666" s="232" t="s">
        <v>120</v>
      </c>
      <c r="AY2666" s="18" t="s">
        <v>292</v>
      </c>
      <c r="BE2666" s="233">
        <f>IF(N2666="základní",J2666,0)</f>
        <v>0</v>
      </c>
      <c r="BF2666" s="233">
        <f>IF(N2666="snížená",J2666,0)</f>
        <v>0</v>
      </c>
      <c r="BG2666" s="233">
        <f>IF(N2666="zákl. přenesená",J2666,0)</f>
        <v>0</v>
      </c>
      <c r="BH2666" s="233">
        <f>IF(N2666="sníž. přenesená",J2666,0)</f>
        <v>0</v>
      </c>
      <c r="BI2666" s="233">
        <f>IF(N2666="nulová",J2666,0)</f>
        <v>0</v>
      </c>
      <c r="BJ2666" s="18" t="s">
        <v>120</v>
      </c>
      <c r="BK2666" s="233">
        <f>ROUND(I2666*H2666,2)</f>
        <v>0</v>
      </c>
      <c r="BL2666" s="18" t="s">
        <v>438</v>
      </c>
      <c r="BM2666" s="232" t="s">
        <v>2934</v>
      </c>
    </row>
    <row r="2667" s="13" customFormat="1">
      <c r="A2667" s="13"/>
      <c r="B2667" s="234"/>
      <c r="C2667" s="235"/>
      <c r="D2667" s="236" t="s">
        <v>301</v>
      </c>
      <c r="E2667" s="237" t="s">
        <v>1</v>
      </c>
      <c r="F2667" s="238" t="s">
        <v>2935</v>
      </c>
      <c r="G2667" s="235"/>
      <c r="H2667" s="237" t="s">
        <v>1</v>
      </c>
      <c r="I2667" s="239"/>
      <c r="J2667" s="235"/>
      <c r="K2667" s="235"/>
      <c r="L2667" s="240"/>
      <c r="M2667" s="241"/>
      <c r="N2667" s="242"/>
      <c r="O2667" s="242"/>
      <c r="P2667" s="242"/>
      <c r="Q2667" s="242"/>
      <c r="R2667" s="242"/>
      <c r="S2667" s="242"/>
      <c r="T2667" s="243"/>
      <c r="U2667" s="13"/>
      <c r="V2667" s="13"/>
      <c r="W2667" s="13"/>
      <c r="X2667" s="13"/>
      <c r="Y2667" s="13"/>
      <c r="Z2667" s="13"/>
      <c r="AA2667" s="13"/>
      <c r="AB2667" s="13"/>
      <c r="AC2667" s="13"/>
      <c r="AD2667" s="13"/>
      <c r="AE2667" s="13"/>
      <c r="AT2667" s="244" t="s">
        <v>301</v>
      </c>
      <c r="AU2667" s="244" t="s">
        <v>120</v>
      </c>
      <c r="AV2667" s="13" t="s">
        <v>85</v>
      </c>
      <c r="AW2667" s="13" t="s">
        <v>32</v>
      </c>
      <c r="AX2667" s="13" t="s">
        <v>77</v>
      </c>
      <c r="AY2667" s="244" t="s">
        <v>292</v>
      </c>
    </row>
    <row r="2668" s="14" customFormat="1">
      <c r="A2668" s="14"/>
      <c r="B2668" s="245"/>
      <c r="C2668" s="246"/>
      <c r="D2668" s="236" t="s">
        <v>301</v>
      </c>
      <c r="E2668" s="247" t="s">
        <v>1</v>
      </c>
      <c r="F2668" s="248" t="s">
        <v>2936</v>
      </c>
      <c r="G2668" s="246"/>
      <c r="H2668" s="249">
        <v>2500</v>
      </c>
      <c r="I2668" s="250"/>
      <c r="J2668" s="246"/>
      <c r="K2668" s="246"/>
      <c r="L2668" s="251"/>
      <c r="M2668" s="252"/>
      <c r="N2668" s="253"/>
      <c r="O2668" s="253"/>
      <c r="P2668" s="253"/>
      <c r="Q2668" s="253"/>
      <c r="R2668" s="253"/>
      <c r="S2668" s="253"/>
      <c r="T2668" s="254"/>
      <c r="U2668" s="14"/>
      <c r="V2668" s="14"/>
      <c r="W2668" s="14"/>
      <c r="X2668" s="14"/>
      <c r="Y2668" s="14"/>
      <c r="Z2668" s="14"/>
      <c r="AA2668" s="14"/>
      <c r="AB2668" s="14"/>
      <c r="AC2668" s="14"/>
      <c r="AD2668" s="14"/>
      <c r="AE2668" s="14"/>
      <c r="AT2668" s="255" t="s">
        <v>301</v>
      </c>
      <c r="AU2668" s="255" t="s">
        <v>120</v>
      </c>
      <c r="AV2668" s="14" t="s">
        <v>120</v>
      </c>
      <c r="AW2668" s="14" t="s">
        <v>32</v>
      </c>
      <c r="AX2668" s="14" t="s">
        <v>85</v>
      </c>
      <c r="AY2668" s="255" t="s">
        <v>292</v>
      </c>
    </row>
    <row r="2669" s="12" customFormat="1" ht="22.8" customHeight="1">
      <c r="A2669" s="12"/>
      <c r="B2669" s="205"/>
      <c r="C2669" s="206"/>
      <c r="D2669" s="207" t="s">
        <v>76</v>
      </c>
      <c r="E2669" s="219" t="s">
        <v>2937</v>
      </c>
      <c r="F2669" s="219" t="s">
        <v>2938</v>
      </c>
      <c r="G2669" s="206"/>
      <c r="H2669" s="206"/>
      <c r="I2669" s="209"/>
      <c r="J2669" s="220">
        <f>BK2669</f>
        <v>0</v>
      </c>
      <c r="K2669" s="206"/>
      <c r="L2669" s="211"/>
      <c r="M2669" s="212"/>
      <c r="N2669" s="213"/>
      <c r="O2669" s="213"/>
      <c r="P2669" s="214">
        <f>SUM(P2670:P2673)</f>
        <v>0</v>
      </c>
      <c r="Q2669" s="213"/>
      <c r="R2669" s="214">
        <f>SUM(R2670:R2673)</f>
        <v>3.2831313199999999</v>
      </c>
      <c r="S2669" s="213"/>
      <c r="T2669" s="215">
        <f>SUM(T2670:T2673)</f>
        <v>0</v>
      </c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R2669" s="216" t="s">
        <v>120</v>
      </c>
      <c r="AT2669" s="217" t="s">
        <v>76</v>
      </c>
      <c r="AU2669" s="217" t="s">
        <v>85</v>
      </c>
      <c r="AY2669" s="216" t="s">
        <v>292</v>
      </c>
      <c r="BK2669" s="218">
        <f>SUM(BK2670:BK2673)</f>
        <v>0</v>
      </c>
    </row>
    <row r="2670" s="2" customFormat="1" ht="24.15" customHeight="1">
      <c r="A2670" s="39"/>
      <c r="B2670" s="40"/>
      <c r="C2670" s="221" t="s">
        <v>2939</v>
      </c>
      <c r="D2670" s="221" t="s">
        <v>294</v>
      </c>
      <c r="E2670" s="222" t="s">
        <v>2940</v>
      </c>
      <c r="F2670" s="223" t="s">
        <v>2941</v>
      </c>
      <c r="G2670" s="224" t="s">
        <v>297</v>
      </c>
      <c r="H2670" s="225">
        <v>7137.2420000000002</v>
      </c>
      <c r="I2670" s="226"/>
      <c r="J2670" s="227">
        <f>ROUND(I2670*H2670,2)</f>
        <v>0</v>
      </c>
      <c r="K2670" s="223" t="s">
        <v>298</v>
      </c>
      <c r="L2670" s="45"/>
      <c r="M2670" s="228" t="s">
        <v>1</v>
      </c>
      <c r="N2670" s="229" t="s">
        <v>43</v>
      </c>
      <c r="O2670" s="92"/>
      <c r="P2670" s="230">
        <f>O2670*H2670</f>
        <v>0</v>
      </c>
      <c r="Q2670" s="230">
        <v>0</v>
      </c>
      <c r="R2670" s="230">
        <f>Q2670*H2670</f>
        <v>0</v>
      </c>
      <c r="S2670" s="230">
        <v>0</v>
      </c>
      <c r="T2670" s="231">
        <f>S2670*H2670</f>
        <v>0</v>
      </c>
      <c r="U2670" s="39"/>
      <c r="V2670" s="39"/>
      <c r="W2670" s="39"/>
      <c r="X2670" s="39"/>
      <c r="Y2670" s="39"/>
      <c r="Z2670" s="39"/>
      <c r="AA2670" s="39"/>
      <c r="AB2670" s="39"/>
      <c r="AC2670" s="39"/>
      <c r="AD2670" s="39"/>
      <c r="AE2670" s="39"/>
      <c r="AR2670" s="232" t="s">
        <v>438</v>
      </c>
      <c r="AT2670" s="232" t="s">
        <v>294</v>
      </c>
      <c r="AU2670" s="232" t="s">
        <v>120</v>
      </c>
      <c r="AY2670" s="18" t="s">
        <v>292</v>
      </c>
      <c r="BE2670" s="233">
        <f>IF(N2670="základní",J2670,0)</f>
        <v>0</v>
      </c>
      <c r="BF2670" s="233">
        <f>IF(N2670="snížená",J2670,0)</f>
        <v>0</v>
      </c>
      <c r="BG2670" s="233">
        <f>IF(N2670="zákl. přenesená",J2670,0)</f>
        <v>0</v>
      </c>
      <c r="BH2670" s="233">
        <f>IF(N2670="sníž. přenesená",J2670,0)</f>
        <v>0</v>
      </c>
      <c r="BI2670" s="233">
        <f>IF(N2670="nulová",J2670,0)</f>
        <v>0</v>
      </c>
      <c r="BJ2670" s="18" t="s">
        <v>120</v>
      </c>
      <c r="BK2670" s="233">
        <f>ROUND(I2670*H2670,2)</f>
        <v>0</v>
      </c>
      <c r="BL2670" s="18" t="s">
        <v>438</v>
      </c>
      <c r="BM2670" s="232" t="s">
        <v>2942</v>
      </c>
    </row>
    <row r="2671" s="14" customFormat="1">
      <c r="A2671" s="14"/>
      <c r="B2671" s="245"/>
      <c r="C2671" s="246"/>
      <c r="D2671" s="236" t="s">
        <v>301</v>
      </c>
      <c r="E2671" s="247" t="s">
        <v>1</v>
      </c>
      <c r="F2671" s="248" t="s">
        <v>2943</v>
      </c>
      <c r="G2671" s="246"/>
      <c r="H2671" s="249">
        <v>7137.2420000000002</v>
      </c>
      <c r="I2671" s="250"/>
      <c r="J2671" s="246"/>
      <c r="K2671" s="246"/>
      <c r="L2671" s="251"/>
      <c r="M2671" s="252"/>
      <c r="N2671" s="253"/>
      <c r="O2671" s="253"/>
      <c r="P2671" s="253"/>
      <c r="Q2671" s="253"/>
      <c r="R2671" s="253"/>
      <c r="S2671" s="253"/>
      <c r="T2671" s="254"/>
      <c r="U2671" s="14"/>
      <c r="V2671" s="14"/>
      <c r="W2671" s="14"/>
      <c r="X2671" s="14"/>
      <c r="Y2671" s="14"/>
      <c r="Z2671" s="14"/>
      <c r="AA2671" s="14"/>
      <c r="AB2671" s="14"/>
      <c r="AC2671" s="14"/>
      <c r="AD2671" s="14"/>
      <c r="AE2671" s="14"/>
      <c r="AT2671" s="255" t="s">
        <v>301</v>
      </c>
      <c r="AU2671" s="255" t="s">
        <v>120</v>
      </c>
      <c r="AV2671" s="14" t="s">
        <v>120</v>
      </c>
      <c r="AW2671" s="14" t="s">
        <v>32</v>
      </c>
      <c r="AX2671" s="14" t="s">
        <v>85</v>
      </c>
      <c r="AY2671" s="255" t="s">
        <v>292</v>
      </c>
    </row>
    <row r="2672" s="2" customFormat="1" ht="24.15" customHeight="1">
      <c r="A2672" s="39"/>
      <c r="B2672" s="40"/>
      <c r="C2672" s="221" t="s">
        <v>2944</v>
      </c>
      <c r="D2672" s="221" t="s">
        <v>294</v>
      </c>
      <c r="E2672" s="222" t="s">
        <v>2945</v>
      </c>
      <c r="F2672" s="223" t="s">
        <v>2946</v>
      </c>
      <c r="G2672" s="224" t="s">
        <v>297</v>
      </c>
      <c r="H2672" s="225">
        <v>7137.2420000000002</v>
      </c>
      <c r="I2672" s="226"/>
      <c r="J2672" s="227">
        <f>ROUND(I2672*H2672,2)</f>
        <v>0</v>
      </c>
      <c r="K2672" s="223" t="s">
        <v>298</v>
      </c>
      <c r="L2672" s="45"/>
      <c r="M2672" s="228" t="s">
        <v>1</v>
      </c>
      <c r="N2672" s="229" t="s">
        <v>43</v>
      </c>
      <c r="O2672" s="92"/>
      <c r="P2672" s="230">
        <f>O2672*H2672</f>
        <v>0</v>
      </c>
      <c r="Q2672" s="230">
        <v>0.00020000000000000001</v>
      </c>
      <c r="R2672" s="230">
        <f>Q2672*H2672</f>
        <v>1.4274484000000001</v>
      </c>
      <c r="S2672" s="230">
        <v>0</v>
      </c>
      <c r="T2672" s="231">
        <f>S2672*H2672</f>
        <v>0</v>
      </c>
      <c r="U2672" s="39"/>
      <c r="V2672" s="39"/>
      <c r="W2672" s="39"/>
      <c r="X2672" s="39"/>
      <c r="Y2672" s="39"/>
      <c r="Z2672" s="39"/>
      <c r="AA2672" s="39"/>
      <c r="AB2672" s="39"/>
      <c r="AC2672" s="39"/>
      <c r="AD2672" s="39"/>
      <c r="AE2672" s="39"/>
      <c r="AR2672" s="232" t="s">
        <v>438</v>
      </c>
      <c r="AT2672" s="232" t="s">
        <v>294</v>
      </c>
      <c r="AU2672" s="232" t="s">
        <v>120</v>
      </c>
      <c r="AY2672" s="18" t="s">
        <v>292</v>
      </c>
      <c r="BE2672" s="233">
        <f>IF(N2672="základní",J2672,0)</f>
        <v>0</v>
      </c>
      <c r="BF2672" s="233">
        <f>IF(N2672="snížená",J2672,0)</f>
        <v>0</v>
      </c>
      <c r="BG2672" s="233">
        <f>IF(N2672="zákl. přenesená",J2672,0)</f>
        <v>0</v>
      </c>
      <c r="BH2672" s="233">
        <f>IF(N2672="sníž. přenesená",J2672,0)</f>
        <v>0</v>
      </c>
      <c r="BI2672" s="233">
        <f>IF(N2672="nulová",J2672,0)</f>
        <v>0</v>
      </c>
      <c r="BJ2672" s="18" t="s">
        <v>120</v>
      </c>
      <c r="BK2672" s="233">
        <f>ROUND(I2672*H2672,2)</f>
        <v>0</v>
      </c>
      <c r="BL2672" s="18" t="s">
        <v>438</v>
      </c>
      <c r="BM2672" s="232" t="s">
        <v>2947</v>
      </c>
    </row>
    <row r="2673" s="2" customFormat="1" ht="33" customHeight="1">
      <c r="A2673" s="39"/>
      <c r="B2673" s="40"/>
      <c r="C2673" s="221" t="s">
        <v>2948</v>
      </c>
      <c r="D2673" s="221" t="s">
        <v>294</v>
      </c>
      <c r="E2673" s="222" t="s">
        <v>2949</v>
      </c>
      <c r="F2673" s="223" t="s">
        <v>2950</v>
      </c>
      <c r="G2673" s="224" t="s">
        <v>297</v>
      </c>
      <c r="H2673" s="225">
        <v>7137.2420000000002</v>
      </c>
      <c r="I2673" s="226"/>
      <c r="J2673" s="227">
        <f>ROUND(I2673*H2673,2)</f>
        <v>0</v>
      </c>
      <c r="K2673" s="223" t="s">
        <v>298</v>
      </c>
      <c r="L2673" s="45"/>
      <c r="M2673" s="288" t="s">
        <v>1</v>
      </c>
      <c r="N2673" s="289" t="s">
        <v>43</v>
      </c>
      <c r="O2673" s="290"/>
      <c r="P2673" s="291">
        <f>O2673*H2673</f>
        <v>0</v>
      </c>
      <c r="Q2673" s="291">
        <v>0.00025999999999999998</v>
      </c>
      <c r="R2673" s="291">
        <f>Q2673*H2673</f>
        <v>1.8556829199999998</v>
      </c>
      <c r="S2673" s="291">
        <v>0</v>
      </c>
      <c r="T2673" s="292">
        <f>S2673*H2673</f>
        <v>0</v>
      </c>
      <c r="U2673" s="39"/>
      <c r="V2673" s="39"/>
      <c r="W2673" s="39"/>
      <c r="X2673" s="39"/>
      <c r="Y2673" s="39"/>
      <c r="Z2673" s="39"/>
      <c r="AA2673" s="39"/>
      <c r="AB2673" s="39"/>
      <c r="AC2673" s="39"/>
      <c r="AD2673" s="39"/>
      <c r="AE2673" s="39"/>
      <c r="AR2673" s="232" t="s">
        <v>438</v>
      </c>
      <c r="AT2673" s="232" t="s">
        <v>294</v>
      </c>
      <c r="AU2673" s="232" t="s">
        <v>120</v>
      </c>
      <c r="AY2673" s="18" t="s">
        <v>292</v>
      </c>
      <c r="BE2673" s="233">
        <f>IF(N2673="základní",J2673,0)</f>
        <v>0</v>
      </c>
      <c r="BF2673" s="233">
        <f>IF(N2673="snížená",J2673,0)</f>
        <v>0</v>
      </c>
      <c r="BG2673" s="233">
        <f>IF(N2673="zákl. přenesená",J2673,0)</f>
        <v>0</v>
      </c>
      <c r="BH2673" s="233">
        <f>IF(N2673="sníž. přenesená",J2673,0)</f>
        <v>0</v>
      </c>
      <c r="BI2673" s="233">
        <f>IF(N2673="nulová",J2673,0)</f>
        <v>0</v>
      </c>
      <c r="BJ2673" s="18" t="s">
        <v>120</v>
      </c>
      <c r="BK2673" s="233">
        <f>ROUND(I2673*H2673,2)</f>
        <v>0</v>
      </c>
      <c r="BL2673" s="18" t="s">
        <v>438</v>
      </c>
      <c r="BM2673" s="232" t="s">
        <v>2951</v>
      </c>
    </row>
    <row r="2674" s="2" customFormat="1" ht="6.96" customHeight="1">
      <c r="A2674" s="39"/>
      <c r="B2674" s="67"/>
      <c r="C2674" s="68"/>
      <c r="D2674" s="68"/>
      <c r="E2674" s="68"/>
      <c r="F2674" s="68"/>
      <c r="G2674" s="68"/>
      <c r="H2674" s="68"/>
      <c r="I2674" s="68"/>
      <c r="J2674" s="68"/>
      <c r="K2674" s="68"/>
      <c r="L2674" s="45"/>
      <c r="M2674" s="39"/>
      <c r="O2674" s="39"/>
      <c r="P2674" s="39"/>
      <c r="Q2674" s="39"/>
      <c r="R2674" s="39"/>
      <c r="S2674" s="39"/>
      <c r="T2674" s="39"/>
      <c r="U2674" s="39"/>
      <c r="V2674" s="39"/>
      <c r="W2674" s="39"/>
      <c r="X2674" s="39"/>
      <c r="Y2674" s="39"/>
      <c r="Z2674" s="39"/>
      <c r="AA2674" s="39"/>
      <c r="AB2674" s="39"/>
      <c r="AC2674" s="39"/>
      <c r="AD2674" s="39"/>
      <c r="AE2674" s="39"/>
    </row>
  </sheetData>
  <sheetProtection sheet="1" autoFilter="0" formatColumns="0" formatRows="0" objects="1" scenarios="1" spinCount="100000" saltValue="PEaj1MImzYvLoS8yPm2tHpr8Mjd2fAvUf9LI9mQZLRDmLVv1j7EmPB9x4uw8AWQ8nRw7zlSm82VPki6yKcqFJA==" hashValue="L4Tuih/o4Vx3IZh8hv9/+bI+ApA+/nvG5tcwOyCJ/RnZdhx9hcxLRoeYvh/jePLf3za39BPu3boFyKLOoZQjVA==" algorithmName="SHA-512" password="CC35"/>
  <autoFilter ref="C140:K2673"/>
  <mergeCells count="9">
    <mergeCell ref="E7:H7"/>
    <mergeCell ref="E9:H9"/>
    <mergeCell ref="E18:H18"/>
    <mergeCell ref="E27:H27"/>
    <mergeCell ref="E85:H85"/>
    <mergeCell ref="E87:H87"/>
    <mergeCell ref="E131:H131"/>
    <mergeCell ref="E133:H13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6919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ROUND((SUM(BE124:BE180)),  2)</f>
        <v>0</v>
      </c>
      <c r="G33" s="39"/>
      <c r="H33" s="39"/>
      <c r="I33" s="158">
        <v>0.20999999999999999</v>
      </c>
      <c r="J33" s="157">
        <f>ROUND(((SUM(BE124:BE180))*I33),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ROUND((SUM(BF124:BF180)),  2)</f>
        <v>0</v>
      </c>
      <c r="G34" s="39"/>
      <c r="H34" s="39"/>
      <c r="I34" s="158">
        <v>0.14999999999999999</v>
      </c>
      <c r="J34" s="157">
        <f>ROUND(((SUM(BF124:BF180))*I34),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ROUND((SUM(BG124:BG180)),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ROUND((SUM(BH124:BH180)),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ROUND((SUM(BI124:BI180)),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IO.08 - Mobiliář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J125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254</v>
      </c>
      <c r="E98" s="191"/>
      <c r="F98" s="191"/>
      <c r="G98" s="191"/>
      <c r="H98" s="191"/>
      <c r="I98" s="191"/>
      <c r="J98" s="192">
        <f>J126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255</v>
      </c>
      <c r="E99" s="191"/>
      <c r="F99" s="191"/>
      <c r="G99" s="191"/>
      <c r="H99" s="191"/>
      <c r="I99" s="191"/>
      <c r="J99" s="192">
        <f>J141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258</v>
      </c>
      <c r="E100" s="191"/>
      <c r="F100" s="191"/>
      <c r="G100" s="191"/>
      <c r="H100" s="191"/>
      <c r="I100" s="191"/>
      <c r="J100" s="192">
        <f>J157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259</v>
      </c>
      <c r="E101" s="191"/>
      <c r="F101" s="191"/>
      <c r="G101" s="191"/>
      <c r="H101" s="191"/>
      <c r="I101" s="191"/>
      <c r="J101" s="192">
        <f>J160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260</v>
      </c>
      <c r="E102" s="191"/>
      <c r="F102" s="191"/>
      <c r="G102" s="191"/>
      <c r="H102" s="191"/>
      <c r="I102" s="191"/>
      <c r="J102" s="192">
        <f>J163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2"/>
      <c r="C103" s="183"/>
      <c r="D103" s="184" t="s">
        <v>261</v>
      </c>
      <c r="E103" s="185"/>
      <c r="F103" s="185"/>
      <c r="G103" s="185"/>
      <c r="H103" s="185"/>
      <c r="I103" s="185"/>
      <c r="J103" s="186">
        <f>J165</f>
        <v>0</v>
      </c>
      <c r="K103" s="183"/>
      <c r="L103" s="18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8"/>
      <c r="C104" s="189"/>
      <c r="D104" s="190" t="s">
        <v>262</v>
      </c>
      <c r="E104" s="191"/>
      <c r="F104" s="191"/>
      <c r="G104" s="191"/>
      <c r="H104" s="191"/>
      <c r="I104" s="191"/>
      <c r="J104" s="192">
        <f>J166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277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77" t="str">
        <f>E7</f>
        <v>Domov pro seniory, Nový Bydžov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179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 xml:space="preserve">IO.08 - Mobiliář - nezpůsobilé náklady 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>k.ú. Nový Bydžov, 70 7163</v>
      </c>
      <c r="G118" s="41"/>
      <c r="H118" s="41"/>
      <c r="I118" s="33" t="s">
        <v>22</v>
      </c>
      <c r="J118" s="80" t="str">
        <f>IF(J12="","",J12)</f>
        <v>4. 1. 2023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24</v>
      </c>
      <c r="D120" s="41"/>
      <c r="E120" s="41"/>
      <c r="F120" s="28" t="str">
        <f>E15</f>
        <v>Město Nový Bydžov, Masarykovo nám. 1, 504 01</v>
      </c>
      <c r="G120" s="41"/>
      <c r="H120" s="41"/>
      <c r="I120" s="33" t="s">
        <v>30</v>
      </c>
      <c r="J120" s="37" t="str">
        <f>E21</f>
        <v>Architektura s.r.o., Vilkova 1142/15, Praha 4-Krč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28</v>
      </c>
      <c r="D121" s="41"/>
      <c r="E121" s="41"/>
      <c r="F121" s="28" t="str">
        <f>IF(E18="","",E18)</f>
        <v>Vyplň údaj</v>
      </c>
      <c r="G121" s="41"/>
      <c r="H121" s="41"/>
      <c r="I121" s="33" t="s">
        <v>33</v>
      </c>
      <c r="J121" s="37" t="str">
        <f>E24</f>
        <v>Projecticon s.r.o., A. Kopeckého 151, Nový Hrádek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4"/>
      <c r="B123" s="195"/>
      <c r="C123" s="196" t="s">
        <v>278</v>
      </c>
      <c r="D123" s="197" t="s">
        <v>62</v>
      </c>
      <c r="E123" s="197" t="s">
        <v>58</v>
      </c>
      <c r="F123" s="197" t="s">
        <v>59</v>
      </c>
      <c r="G123" s="197" t="s">
        <v>279</v>
      </c>
      <c r="H123" s="197" t="s">
        <v>280</v>
      </c>
      <c r="I123" s="197" t="s">
        <v>281</v>
      </c>
      <c r="J123" s="197" t="s">
        <v>249</v>
      </c>
      <c r="K123" s="198" t="s">
        <v>282</v>
      </c>
      <c r="L123" s="199"/>
      <c r="M123" s="101" t="s">
        <v>1</v>
      </c>
      <c r="N123" s="102" t="s">
        <v>41</v>
      </c>
      <c r="O123" s="102" t="s">
        <v>283</v>
      </c>
      <c r="P123" s="102" t="s">
        <v>284</v>
      </c>
      <c r="Q123" s="102" t="s">
        <v>285</v>
      </c>
      <c r="R123" s="102" t="s">
        <v>286</v>
      </c>
      <c r="S123" s="102" t="s">
        <v>287</v>
      </c>
      <c r="T123" s="103" t="s">
        <v>288</v>
      </c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</row>
    <row r="124" s="2" customFormat="1" ht="22.8" customHeight="1">
      <c r="A124" s="39"/>
      <c r="B124" s="40"/>
      <c r="C124" s="108" t="s">
        <v>289</v>
      </c>
      <c r="D124" s="41"/>
      <c r="E124" s="41"/>
      <c r="F124" s="41"/>
      <c r="G124" s="41"/>
      <c r="H124" s="41"/>
      <c r="I124" s="41"/>
      <c r="J124" s="200">
        <f>BK124</f>
        <v>0</v>
      </c>
      <c r="K124" s="41"/>
      <c r="L124" s="45"/>
      <c r="M124" s="104"/>
      <c r="N124" s="201"/>
      <c r="O124" s="105"/>
      <c r="P124" s="202">
        <f>P125+P165</f>
        <v>0</v>
      </c>
      <c r="Q124" s="105"/>
      <c r="R124" s="202">
        <f>R125+R165</f>
        <v>84.019259869999985</v>
      </c>
      <c r="S124" s="105"/>
      <c r="T124" s="203">
        <f>T125+T165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76</v>
      </c>
      <c r="AU124" s="18" t="s">
        <v>251</v>
      </c>
      <c r="BK124" s="204">
        <f>BK125+BK165</f>
        <v>0</v>
      </c>
    </row>
    <row r="125" s="12" customFormat="1" ht="25.92" customHeight="1">
      <c r="A125" s="12"/>
      <c r="B125" s="205"/>
      <c r="C125" s="206"/>
      <c r="D125" s="207" t="s">
        <v>76</v>
      </c>
      <c r="E125" s="208" t="s">
        <v>290</v>
      </c>
      <c r="F125" s="208" t="s">
        <v>291</v>
      </c>
      <c r="G125" s="206"/>
      <c r="H125" s="206"/>
      <c r="I125" s="209"/>
      <c r="J125" s="210">
        <f>BK125</f>
        <v>0</v>
      </c>
      <c r="K125" s="206"/>
      <c r="L125" s="211"/>
      <c r="M125" s="212"/>
      <c r="N125" s="213"/>
      <c r="O125" s="213"/>
      <c r="P125" s="214">
        <f>P126+P141+P157+P160+P163</f>
        <v>0</v>
      </c>
      <c r="Q125" s="213"/>
      <c r="R125" s="214">
        <f>R126+R141+R157+R160+R163</f>
        <v>83.704547869999985</v>
      </c>
      <c r="S125" s="213"/>
      <c r="T125" s="215">
        <f>T126+T141+T157+T160+T163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6" t="s">
        <v>85</v>
      </c>
      <c r="AT125" s="217" t="s">
        <v>76</v>
      </c>
      <c r="AU125" s="217" t="s">
        <v>77</v>
      </c>
      <c r="AY125" s="216" t="s">
        <v>292</v>
      </c>
      <c r="BK125" s="218">
        <f>BK126+BK141+BK157+BK160+BK163</f>
        <v>0</v>
      </c>
    </row>
    <row r="126" s="12" customFormat="1" ht="22.8" customHeight="1">
      <c r="A126" s="12"/>
      <c r="B126" s="205"/>
      <c r="C126" s="206"/>
      <c r="D126" s="207" t="s">
        <v>76</v>
      </c>
      <c r="E126" s="219" t="s">
        <v>120</v>
      </c>
      <c r="F126" s="219" t="s">
        <v>403</v>
      </c>
      <c r="G126" s="206"/>
      <c r="H126" s="206"/>
      <c r="I126" s="209"/>
      <c r="J126" s="220">
        <f>BK126</f>
        <v>0</v>
      </c>
      <c r="K126" s="206"/>
      <c r="L126" s="211"/>
      <c r="M126" s="212"/>
      <c r="N126" s="213"/>
      <c r="O126" s="213"/>
      <c r="P126" s="214">
        <f>SUM(P127:P140)</f>
        <v>0</v>
      </c>
      <c r="Q126" s="213"/>
      <c r="R126" s="214">
        <f>SUM(R127:R140)</f>
        <v>53.187313869999997</v>
      </c>
      <c r="S126" s="213"/>
      <c r="T126" s="215">
        <f>SUM(T127:T140)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85</v>
      </c>
      <c r="AY126" s="216" t="s">
        <v>292</v>
      </c>
      <c r="BK126" s="218">
        <f>SUM(BK127:BK140)</f>
        <v>0</v>
      </c>
    </row>
    <row r="127" s="2" customFormat="1" ht="16.5" customHeight="1">
      <c r="A127" s="39"/>
      <c r="B127" s="40"/>
      <c r="C127" s="221" t="s">
        <v>85</v>
      </c>
      <c r="D127" s="221" t="s">
        <v>294</v>
      </c>
      <c r="E127" s="222" t="s">
        <v>6920</v>
      </c>
      <c r="F127" s="223" t="s">
        <v>6921</v>
      </c>
      <c r="G127" s="224" t="s">
        <v>307</v>
      </c>
      <c r="H127" s="225">
        <v>4.883</v>
      </c>
      <c r="I127" s="226"/>
      <c r="J127" s="227">
        <f>ROUND(I127*H127,2)</f>
        <v>0</v>
      </c>
      <c r="K127" s="223" t="s">
        <v>298</v>
      </c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2.5018699999999998</v>
      </c>
      <c r="R127" s="230">
        <f>Q127*H127</f>
        <v>12.216631209999999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299</v>
      </c>
      <c r="BM127" s="232" t="s">
        <v>6922</v>
      </c>
    </row>
    <row r="128" s="14" customFormat="1">
      <c r="A128" s="14"/>
      <c r="B128" s="245"/>
      <c r="C128" s="246"/>
      <c r="D128" s="236" t="s">
        <v>301</v>
      </c>
      <c r="E128" s="247" t="s">
        <v>1</v>
      </c>
      <c r="F128" s="248" t="s">
        <v>6923</v>
      </c>
      <c r="G128" s="246"/>
      <c r="H128" s="249">
        <v>4.883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301</v>
      </c>
      <c r="AU128" s="255" t="s">
        <v>120</v>
      </c>
      <c r="AV128" s="14" t="s">
        <v>120</v>
      </c>
      <c r="AW128" s="14" t="s">
        <v>32</v>
      </c>
      <c r="AX128" s="14" t="s">
        <v>85</v>
      </c>
      <c r="AY128" s="255" t="s">
        <v>292</v>
      </c>
    </row>
    <row r="129" s="2" customFormat="1" ht="24.15" customHeight="1">
      <c r="A129" s="39"/>
      <c r="B129" s="40"/>
      <c r="C129" s="221" t="s">
        <v>120</v>
      </c>
      <c r="D129" s="221" t="s">
        <v>294</v>
      </c>
      <c r="E129" s="222" t="s">
        <v>6924</v>
      </c>
      <c r="F129" s="223" t="s">
        <v>6925</v>
      </c>
      <c r="G129" s="224" t="s">
        <v>297</v>
      </c>
      <c r="H129" s="225">
        <v>32.549999999999997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0.0052300000000000003</v>
      </c>
      <c r="R129" s="230">
        <f>Q129*H129</f>
        <v>0.17023649999999999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6926</v>
      </c>
    </row>
    <row r="130" s="14" customFormat="1">
      <c r="A130" s="14"/>
      <c r="B130" s="245"/>
      <c r="C130" s="246"/>
      <c r="D130" s="236" t="s">
        <v>301</v>
      </c>
      <c r="E130" s="247" t="s">
        <v>1</v>
      </c>
      <c r="F130" s="248" t="s">
        <v>6927</v>
      </c>
      <c r="G130" s="246"/>
      <c r="H130" s="249">
        <v>32.549999999999997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301</v>
      </c>
      <c r="AU130" s="255" t="s">
        <v>120</v>
      </c>
      <c r="AV130" s="14" t="s">
        <v>120</v>
      </c>
      <c r="AW130" s="14" t="s">
        <v>32</v>
      </c>
      <c r="AX130" s="14" t="s">
        <v>85</v>
      </c>
      <c r="AY130" s="255" t="s">
        <v>292</v>
      </c>
    </row>
    <row r="131" s="2" customFormat="1" ht="24.15" customHeight="1">
      <c r="A131" s="39"/>
      <c r="B131" s="40"/>
      <c r="C131" s="221" t="s">
        <v>317</v>
      </c>
      <c r="D131" s="221" t="s">
        <v>294</v>
      </c>
      <c r="E131" s="222" t="s">
        <v>6928</v>
      </c>
      <c r="F131" s="223" t="s">
        <v>6929</v>
      </c>
      <c r="G131" s="224" t="s">
        <v>297</v>
      </c>
      <c r="H131" s="225">
        <v>32.549999999999997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6930</v>
      </c>
    </row>
    <row r="132" s="2" customFormat="1" ht="21.75" customHeight="1">
      <c r="A132" s="39"/>
      <c r="B132" s="40"/>
      <c r="C132" s="221" t="s">
        <v>299</v>
      </c>
      <c r="D132" s="221" t="s">
        <v>294</v>
      </c>
      <c r="E132" s="222" t="s">
        <v>499</v>
      </c>
      <c r="F132" s="223" t="s">
        <v>500</v>
      </c>
      <c r="G132" s="224" t="s">
        <v>365</v>
      </c>
      <c r="H132" s="225">
        <v>0.32200000000000001</v>
      </c>
      <c r="I132" s="226"/>
      <c r="J132" s="227">
        <f>ROUND(I132*H132,2)</f>
        <v>0</v>
      </c>
      <c r="K132" s="223" t="s">
        <v>298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1.0606199999999999</v>
      </c>
      <c r="R132" s="230">
        <f>Q132*H132</f>
        <v>0.34151963999999996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6931</v>
      </c>
    </row>
    <row r="133" s="14" customFormat="1">
      <c r="A133" s="14"/>
      <c r="B133" s="245"/>
      <c r="C133" s="246"/>
      <c r="D133" s="236" t="s">
        <v>301</v>
      </c>
      <c r="E133" s="247" t="s">
        <v>1</v>
      </c>
      <c r="F133" s="248" t="s">
        <v>6932</v>
      </c>
      <c r="G133" s="246"/>
      <c r="H133" s="249">
        <v>0.32200000000000001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301</v>
      </c>
      <c r="AU133" s="255" t="s">
        <v>120</v>
      </c>
      <c r="AV133" s="14" t="s">
        <v>120</v>
      </c>
      <c r="AW133" s="14" t="s">
        <v>32</v>
      </c>
      <c r="AX133" s="14" t="s">
        <v>85</v>
      </c>
      <c r="AY133" s="255" t="s">
        <v>292</v>
      </c>
    </row>
    <row r="134" s="2" customFormat="1" ht="16.5" customHeight="1">
      <c r="A134" s="39"/>
      <c r="B134" s="40"/>
      <c r="C134" s="221" t="s">
        <v>341</v>
      </c>
      <c r="D134" s="221" t="s">
        <v>294</v>
      </c>
      <c r="E134" s="222" t="s">
        <v>6933</v>
      </c>
      <c r="F134" s="223" t="s">
        <v>6934</v>
      </c>
      <c r="G134" s="224" t="s">
        <v>307</v>
      </c>
      <c r="H134" s="225">
        <v>1.536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2.5018699999999998</v>
      </c>
      <c r="R134" s="230">
        <f>Q134*H134</f>
        <v>3.8428723199999997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6935</v>
      </c>
    </row>
    <row r="135" s="14" customFormat="1">
      <c r="A135" s="14"/>
      <c r="B135" s="245"/>
      <c r="C135" s="246"/>
      <c r="D135" s="236" t="s">
        <v>301</v>
      </c>
      <c r="E135" s="247" t="s">
        <v>1</v>
      </c>
      <c r="F135" s="248" t="s">
        <v>6936</v>
      </c>
      <c r="G135" s="246"/>
      <c r="H135" s="249">
        <v>1.536</v>
      </c>
      <c r="I135" s="250"/>
      <c r="J135" s="246"/>
      <c r="K135" s="246"/>
      <c r="L135" s="251"/>
      <c r="M135" s="252"/>
      <c r="N135" s="253"/>
      <c r="O135" s="253"/>
      <c r="P135" s="253"/>
      <c r="Q135" s="253"/>
      <c r="R135" s="253"/>
      <c r="S135" s="253"/>
      <c r="T135" s="25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5" t="s">
        <v>301</v>
      </c>
      <c r="AU135" s="255" t="s">
        <v>120</v>
      </c>
      <c r="AV135" s="14" t="s">
        <v>120</v>
      </c>
      <c r="AW135" s="14" t="s">
        <v>32</v>
      </c>
      <c r="AX135" s="14" t="s">
        <v>85</v>
      </c>
      <c r="AY135" s="255" t="s">
        <v>292</v>
      </c>
    </row>
    <row r="136" s="2" customFormat="1" ht="16.5" customHeight="1">
      <c r="A136" s="39"/>
      <c r="B136" s="40"/>
      <c r="C136" s="221" t="s">
        <v>346</v>
      </c>
      <c r="D136" s="221" t="s">
        <v>294</v>
      </c>
      <c r="E136" s="222" t="s">
        <v>5992</v>
      </c>
      <c r="F136" s="223" t="s">
        <v>5993</v>
      </c>
      <c r="G136" s="224" t="s">
        <v>297</v>
      </c>
      <c r="H136" s="225">
        <v>7.6799999999999997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0.00264</v>
      </c>
      <c r="R136" s="230">
        <f>Q136*H136</f>
        <v>0.0202752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6937</v>
      </c>
    </row>
    <row r="137" s="14" customFormat="1">
      <c r="A137" s="14"/>
      <c r="B137" s="245"/>
      <c r="C137" s="246"/>
      <c r="D137" s="236" t="s">
        <v>301</v>
      </c>
      <c r="E137" s="247" t="s">
        <v>1</v>
      </c>
      <c r="F137" s="248" t="s">
        <v>6938</v>
      </c>
      <c r="G137" s="246"/>
      <c r="H137" s="249">
        <v>7.6799999999999997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301</v>
      </c>
      <c r="AU137" s="255" t="s">
        <v>120</v>
      </c>
      <c r="AV137" s="14" t="s">
        <v>120</v>
      </c>
      <c r="AW137" s="14" t="s">
        <v>32</v>
      </c>
      <c r="AX137" s="14" t="s">
        <v>85</v>
      </c>
      <c r="AY137" s="255" t="s">
        <v>292</v>
      </c>
    </row>
    <row r="138" s="2" customFormat="1" ht="16.5" customHeight="1">
      <c r="A138" s="39"/>
      <c r="B138" s="40"/>
      <c r="C138" s="221" t="s">
        <v>352</v>
      </c>
      <c r="D138" s="221" t="s">
        <v>294</v>
      </c>
      <c r="E138" s="222" t="s">
        <v>5996</v>
      </c>
      <c r="F138" s="223" t="s">
        <v>5997</v>
      </c>
      <c r="G138" s="224" t="s">
        <v>297</v>
      </c>
      <c r="H138" s="225">
        <v>7.6799999999999997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6939</v>
      </c>
    </row>
    <row r="139" s="2" customFormat="1" ht="33" customHeight="1">
      <c r="A139" s="39"/>
      <c r="B139" s="40"/>
      <c r="C139" s="221" t="s">
        <v>357</v>
      </c>
      <c r="D139" s="221" t="s">
        <v>294</v>
      </c>
      <c r="E139" s="222" t="s">
        <v>504</v>
      </c>
      <c r="F139" s="223" t="s">
        <v>505</v>
      </c>
      <c r="G139" s="224" t="s">
        <v>297</v>
      </c>
      <c r="H139" s="225">
        <v>51.149999999999999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0.71545999999999998</v>
      </c>
      <c r="R139" s="230">
        <f>Q139*H139</f>
        <v>36.595779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6940</v>
      </c>
    </row>
    <row r="140" s="14" customFormat="1">
      <c r="A140" s="14"/>
      <c r="B140" s="245"/>
      <c r="C140" s="246"/>
      <c r="D140" s="236" t="s">
        <v>301</v>
      </c>
      <c r="E140" s="247" t="s">
        <v>1</v>
      </c>
      <c r="F140" s="248" t="s">
        <v>6941</v>
      </c>
      <c r="G140" s="246"/>
      <c r="H140" s="249">
        <v>51.149999999999999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301</v>
      </c>
      <c r="AU140" s="255" t="s">
        <v>120</v>
      </c>
      <c r="AV140" s="14" t="s">
        <v>120</v>
      </c>
      <c r="AW140" s="14" t="s">
        <v>32</v>
      </c>
      <c r="AX140" s="14" t="s">
        <v>85</v>
      </c>
      <c r="AY140" s="255" t="s">
        <v>292</v>
      </c>
    </row>
    <row r="141" s="12" customFormat="1" ht="22.8" customHeight="1">
      <c r="A141" s="12"/>
      <c r="B141" s="205"/>
      <c r="C141" s="206"/>
      <c r="D141" s="207" t="s">
        <v>76</v>
      </c>
      <c r="E141" s="219" t="s">
        <v>317</v>
      </c>
      <c r="F141" s="219" t="s">
        <v>531</v>
      </c>
      <c r="G141" s="206"/>
      <c r="H141" s="206"/>
      <c r="I141" s="209"/>
      <c r="J141" s="220">
        <f>BK141</f>
        <v>0</v>
      </c>
      <c r="K141" s="206"/>
      <c r="L141" s="211"/>
      <c r="M141" s="212"/>
      <c r="N141" s="213"/>
      <c r="O141" s="213"/>
      <c r="P141" s="214">
        <f>SUM(P142:P156)</f>
        <v>0</v>
      </c>
      <c r="Q141" s="213"/>
      <c r="R141" s="214">
        <f>SUM(R142:R156)</f>
        <v>29.217694000000002</v>
      </c>
      <c r="S141" s="213"/>
      <c r="T141" s="215">
        <f>SUM(T142:T156)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6" t="s">
        <v>85</v>
      </c>
      <c r="AT141" s="217" t="s">
        <v>76</v>
      </c>
      <c r="AU141" s="217" t="s">
        <v>85</v>
      </c>
      <c r="AY141" s="216" t="s">
        <v>292</v>
      </c>
      <c r="BK141" s="218">
        <f>SUM(BK142:BK156)</f>
        <v>0</v>
      </c>
    </row>
    <row r="142" s="2" customFormat="1" ht="24.15" customHeight="1">
      <c r="A142" s="39"/>
      <c r="B142" s="40"/>
      <c r="C142" s="221" t="s">
        <v>362</v>
      </c>
      <c r="D142" s="221" t="s">
        <v>294</v>
      </c>
      <c r="E142" s="222" t="s">
        <v>6942</v>
      </c>
      <c r="F142" s="223" t="s">
        <v>6943</v>
      </c>
      <c r="G142" s="224" t="s">
        <v>407</v>
      </c>
      <c r="H142" s="225">
        <v>28.800000000000001</v>
      </c>
      <c r="I142" s="226"/>
      <c r="J142" s="227">
        <f>ROUND(I142*H142,2)</f>
        <v>0</v>
      </c>
      <c r="K142" s="223" t="s">
        <v>298</v>
      </c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299</v>
      </c>
      <c r="BM142" s="232" t="s">
        <v>6944</v>
      </c>
    </row>
    <row r="143" s="14" customFormat="1">
      <c r="A143" s="14"/>
      <c r="B143" s="245"/>
      <c r="C143" s="246"/>
      <c r="D143" s="236" t="s">
        <v>301</v>
      </c>
      <c r="E143" s="247" t="s">
        <v>1</v>
      </c>
      <c r="F143" s="248" t="s">
        <v>6945</v>
      </c>
      <c r="G143" s="246"/>
      <c r="H143" s="249">
        <v>28.800000000000001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301</v>
      </c>
      <c r="AU143" s="255" t="s">
        <v>120</v>
      </c>
      <c r="AV143" s="14" t="s">
        <v>120</v>
      </c>
      <c r="AW143" s="14" t="s">
        <v>32</v>
      </c>
      <c r="AX143" s="14" t="s">
        <v>77</v>
      </c>
      <c r="AY143" s="255" t="s">
        <v>292</v>
      </c>
    </row>
    <row r="144" s="15" customFormat="1">
      <c r="A144" s="15"/>
      <c r="B144" s="256"/>
      <c r="C144" s="257"/>
      <c r="D144" s="236" t="s">
        <v>301</v>
      </c>
      <c r="E144" s="258" t="s">
        <v>1</v>
      </c>
      <c r="F144" s="259" t="s">
        <v>304</v>
      </c>
      <c r="G144" s="257"/>
      <c r="H144" s="260">
        <v>28.800000000000001</v>
      </c>
      <c r="I144" s="261"/>
      <c r="J144" s="257"/>
      <c r="K144" s="257"/>
      <c r="L144" s="262"/>
      <c r="M144" s="263"/>
      <c r="N144" s="264"/>
      <c r="O144" s="264"/>
      <c r="P144" s="264"/>
      <c r="Q144" s="264"/>
      <c r="R144" s="264"/>
      <c r="S144" s="264"/>
      <c r="T144" s="26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6" t="s">
        <v>301</v>
      </c>
      <c r="AU144" s="266" t="s">
        <v>120</v>
      </c>
      <c r="AV144" s="15" t="s">
        <v>299</v>
      </c>
      <c r="AW144" s="15" t="s">
        <v>32</v>
      </c>
      <c r="AX144" s="15" t="s">
        <v>85</v>
      </c>
      <c r="AY144" s="266" t="s">
        <v>292</v>
      </c>
    </row>
    <row r="145" s="2" customFormat="1" ht="21.75" customHeight="1">
      <c r="A145" s="39"/>
      <c r="B145" s="40"/>
      <c r="C145" s="278" t="s">
        <v>368</v>
      </c>
      <c r="D145" s="278" t="s">
        <v>626</v>
      </c>
      <c r="E145" s="279" t="s">
        <v>6946</v>
      </c>
      <c r="F145" s="280" t="s">
        <v>6947</v>
      </c>
      <c r="G145" s="281" t="s">
        <v>407</v>
      </c>
      <c r="H145" s="282">
        <v>31.68</v>
      </c>
      <c r="I145" s="283"/>
      <c r="J145" s="284">
        <f>ROUND(I145*H145,2)</f>
        <v>0</v>
      </c>
      <c r="K145" s="280" t="s">
        <v>298</v>
      </c>
      <c r="L145" s="285"/>
      <c r="M145" s="286" t="s">
        <v>1</v>
      </c>
      <c r="N145" s="287" t="s">
        <v>42</v>
      </c>
      <c r="O145" s="92"/>
      <c r="P145" s="230">
        <f>O145*H145</f>
        <v>0</v>
      </c>
      <c r="Q145" s="230">
        <v>0.00044999999999999999</v>
      </c>
      <c r="R145" s="230">
        <f>Q145*H145</f>
        <v>0.014256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357</v>
      </c>
      <c r="AT145" s="232" t="s">
        <v>626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6948</v>
      </c>
    </row>
    <row r="146" s="14" customFormat="1">
      <c r="A146" s="14"/>
      <c r="B146" s="245"/>
      <c r="C146" s="246"/>
      <c r="D146" s="236" t="s">
        <v>301</v>
      </c>
      <c r="E146" s="246"/>
      <c r="F146" s="248" t="s">
        <v>6949</v>
      </c>
      <c r="G146" s="246"/>
      <c r="H146" s="249">
        <v>31.68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4</v>
      </c>
      <c r="AX146" s="14" t="s">
        <v>85</v>
      </c>
      <c r="AY146" s="255" t="s">
        <v>292</v>
      </c>
    </row>
    <row r="147" s="2" customFormat="1" ht="24.15" customHeight="1">
      <c r="A147" s="39"/>
      <c r="B147" s="40"/>
      <c r="C147" s="221" t="s">
        <v>372</v>
      </c>
      <c r="D147" s="221" t="s">
        <v>294</v>
      </c>
      <c r="E147" s="222" t="s">
        <v>6950</v>
      </c>
      <c r="F147" s="223" t="s">
        <v>6951</v>
      </c>
      <c r="G147" s="224" t="s">
        <v>307</v>
      </c>
      <c r="H147" s="225">
        <v>15.346</v>
      </c>
      <c r="I147" s="226"/>
      <c r="J147" s="227">
        <f>ROUND(I147*H147,2)</f>
        <v>0</v>
      </c>
      <c r="K147" s="223" t="s">
        <v>298</v>
      </c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1.903</v>
      </c>
      <c r="R147" s="230">
        <f>Q147*H147</f>
        <v>29.203438000000002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299</v>
      </c>
      <c r="BM147" s="232" t="s">
        <v>6952</v>
      </c>
    </row>
    <row r="148" s="13" customFormat="1">
      <c r="A148" s="13"/>
      <c r="B148" s="234"/>
      <c r="C148" s="235"/>
      <c r="D148" s="236" t="s">
        <v>301</v>
      </c>
      <c r="E148" s="237" t="s">
        <v>1</v>
      </c>
      <c r="F148" s="238" t="s">
        <v>6953</v>
      </c>
      <c r="G148" s="235"/>
      <c r="H148" s="237" t="s">
        <v>1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4" t="s">
        <v>301</v>
      </c>
      <c r="AU148" s="244" t="s">
        <v>120</v>
      </c>
      <c r="AV148" s="13" t="s">
        <v>85</v>
      </c>
      <c r="AW148" s="13" t="s">
        <v>32</v>
      </c>
      <c r="AX148" s="13" t="s">
        <v>77</v>
      </c>
      <c r="AY148" s="244" t="s">
        <v>292</v>
      </c>
    </row>
    <row r="149" s="13" customFormat="1">
      <c r="A149" s="13"/>
      <c r="B149" s="234"/>
      <c r="C149" s="235"/>
      <c r="D149" s="236" t="s">
        <v>301</v>
      </c>
      <c r="E149" s="237" t="s">
        <v>1</v>
      </c>
      <c r="F149" s="238" t="s">
        <v>6954</v>
      </c>
      <c r="G149" s="235"/>
      <c r="H149" s="237" t="s">
        <v>1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301</v>
      </c>
      <c r="AU149" s="244" t="s">
        <v>120</v>
      </c>
      <c r="AV149" s="13" t="s">
        <v>85</v>
      </c>
      <c r="AW149" s="13" t="s">
        <v>32</v>
      </c>
      <c r="AX149" s="13" t="s">
        <v>77</v>
      </c>
      <c r="AY149" s="244" t="s">
        <v>292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6955</v>
      </c>
      <c r="G150" s="246"/>
      <c r="H150" s="249">
        <v>13.283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77</v>
      </c>
      <c r="AY150" s="255" t="s">
        <v>292</v>
      </c>
    </row>
    <row r="151" s="16" customFormat="1">
      <c r="A151" s="16"/>
      <c r="B151" s="267"/>
      <c r="C151" s="268"/>
      <c r="D151" s="236" t="s">
        <v>301</v>
      </c>
      <c r="E151" s="269" t="s">
        <v>1</v>
      </c>
      <c r="F151" s="270" t="s">
        <v>316</v>
      </c>
      <c r="G151" s="268"/>
      <c r="H151" s="271">
        <v>13.283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7" t="s">
        <v>301</v>
      </c>
      <c r="AU151" s="277" t="s">
        <v>120</v>
      </c>
      <c r="AV151" s="16" t="s">
        <v>317</v>
      </c>
      <c r="AW151" s="16" t="s">
        <v>32</v>
      </c>
      <c r="AX151" s="16" t="s">
        <v>77</v>
      </c>
      <c r="AY151" s="277" t="s">
        <v>292</v>
      </c>
    </row>
    <row r="152" s="13" customFormat="1">
      <c r="A152" s="13"/>
      <c r="B152" s="234"/>
      <c r="C152" s="235"/>
      <c r="D152" s="236" t="s">
        <v>301</v>
      </c>
      <c r="E152" s="237" t="s">
        <v>1</v>
      </c>
      <c r="F152" s="238" t="s">
        <v>6956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301</v>
      </c>
      <c r="AU152" s="244" t="s">
        <v>120</v>
      </c>
      <c r="AV152" s="13" t="s">
        <v>85</v>
      </c>
      <c r="AW152" s="13" t="s">
        <v>32</v>
      </c>
      <c r="AX152" s="13" t="s">
        <v>77</v>
      </c>
      <c r="AY152" s="244" t="s">
        <v>292</v>
      </c>
    </row>
    <row r="153" s="13" customFormat="1">
      <c r="A153" s="13"/>
      <c r="B153" s="234"/>
      <c r="C153" s="235"/>
      <c r="D153" s="236" t="s">
        <v>301</v>
      </c>
      <c r="E153" s="237" t="s">
        <v>1</v>
      </c>
      <c r="F153" s="238" t="s">
        <v>6954</v>
      </c>
      <c r="G153" s="235"/>
      <c r="H153" s="237" t="s">
        <v>1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301</v>
      </c>
      <c r="AU153" s="244" t="s">
        <v>120</v>
      </c>
      <c r="AV153" s="13" t="s">
        <v>85</v>
      </c>
      <c r="AW153" s="13" t="s">
        <v>32</v>
      </c>
      <c r="AX153" s="13" t="s">
        <v>77</v>
      </c>
      <c r="AY153" s="244" t="s">
        <v>292</v>
      </c>
    </row>
    <row r="154" s="14" customFormat="1">
      <c r="A154" s="14"/>
      <c r="B154" s="245"/>
      <c r="C154" s="246"/>
      <c r="D154" s="236" t="s">
        <v>301</v>
      </c>
      <c r="E154" s="247" t="s">
        <v>1</v>
      </c>
      <c r="F154" s="248" t="s">
        <v>6957</v>
      </c>
      <c r="G154" s="246"/>
      <c r="H154" s="249">
        <v>2.0630000000000002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301</v>
      </c>
      <c r="AU154" s="255" t="s">
        <v>120</v>
      </c>
      <c r="AV154" s="14" t="s">
        <v>120</v>
      </c>
      <c r="AW154" s="14" t="s">
        <v>32</v>
      </c>
      <c r="AX154" s="14" t="s">
        <v>77</v>
      </c>
      <c r="AY154" s="255" t="s">
        <v>292</v>
      </c>
    </row>
    <row r="155" s="16" customFormat="1">
      <c r="A155" s="16"/>
      <c r="B155" s="267"/>
      <c r="C155" s="268"/>
      <c r="D155" s="236" t="s">
        <v>301</v>
      </c>
      <c r="E155" s="269" t="s">
        <v>1</v>
      </c>
      <c r="F155" s="270" t="s">
        <v>316</v>
      </c>
      <c r="G155" s="268"/>
      <c r="H155" s="271">
        <v>2.0630000000000002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77" t="s">
        <v>301</v>
      </c>
      <c r="AU155" s="277" t="s">
        <v>120</v>
      </c>
      <c r="AV155" s="16" t="s">
        <v>317</v>
      </c>
      <c r="AW155" s="16" t="s">
        <v>32</v>
      </c>
      <c r="AX155" s="16" t="s">
        <v>77</v>
      </c>
      <c r="AY155" s="277" t="s">
        <v>292</v>
      </c>
    </row>
    <row r="156" s="15" customFormat="1">
      <c r="A156" s="15"/>
      <c r="B156" s="256"/>
      <c r="C156" s="257"/>
      <c r="D156" s="236" t="s">
        <v>301</v>
      </c>
      <c r="E156" s="258" t="s">
        <v>1</v>
      </c>
      <c r="F156" s="259" t="s">
        <v>304</v>
      </c>
      <c r="G156" s="257"/>
      <c r="H156" s="260">
        <v>15.346</v>
      </c>
      <c r="I156" s="261"/>
      <c r="J156" s="257"/>
      <c r="K156" s="257"/>
      <c r="L156" s="262"/>
      <c r="M156" s="263"/>
      <c r="N156" s="264"/>
      <c r="O156" s="264"/>
      <c r="P156" s="264"/>
      <c r="Q156" s="264"/>
      <c r="R156" s="264"/>
      <c r="S156" s="264"/>
      <c r="T156" s="26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6" t="s">
        <v>301</v>
      </c>
      <c r="AU156" s="266" t="s">
        <v>120</v>
      </c>
      <c r="AV156" s="15" t="s">
        <v>299</v>
      </c>
      <c r="AW156" s="15" t="s">
        <v>32</v>
      </c>
      <c r="AX156" s="15" t="s">
        <v>85</v>
      </c>
      <c r="AY156" s="266" t="s">
        <v>292</v>
      </c>
    </row>
    <row r="157" s="12" customFormat="1" ht="22.8" customHeight="1">
      <c r="A157" s="12"/>
      <c r="B157" s="205"/>
      <c r="C157" s="206"/>
      <c r="D157" s="207" t="s">
        <v>76</v>
      </c>
      <c r="E157" s="219" t="s">
        <v>346</v>
      </c>
      <c r="F157" s="219" t="s">
        <v>956</v>
      </c>
      <c r="G157" s="206"/>
      <c r="H157" s="206"/>
      <c r="I157" s="209"/>
      <c r="J157" s="220">
        <f>BK157</f>
        <v>0</v>
      </c>
      <c r="K157" s="206"/>
      <c r="L157" s="211"/>
      <c r="M157" s="212"/>
      <c r="N157" s="213"/>
      <c r="O157" s="213"/>
      <c r="P157" s="214">
        <f>SUM(P158:P159)</f>
        <v>0</v>
      </c>
      <c r="Q157" s="213"/>
      <c r="R157" s="214">
        <f>SUM(R158:R159)</f>
        <v>0.25109999999999999</v>
      </c>
      <c r="S157" s="213"/>
      <c r="T157" s="215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6" t="s">
        <v>85</v>
      </c>
      <c r="AT157" s="217" t="s">
        <v>76</v>
      </c>
      <c r="AU157" s="217" t="s">
        <v>85</v>
      </c>
      <c r="AY157" s="216" t="s">
        <v>292</v>
      </c>
      <c r="BK157" s="218">
        <f>SUM(BK158:BK159)</f>
        <v>0</v>
      </c>
    </row>
    <row r="158" s="2" customFormat="1" ht="24.15" customHeight="1">
      <c r="A158" s="39"/>
      <c r="B158" s="40"/>
      <c r="C158" s="221" t="s">
        <v>399</v>
      </c>
      <c r="D158" s="221" t="s">
        <v>294</v>
      </c>
      <c r="E158" s="222" t="s">
        <v>6958</v>
      </c>
      <c r="F158" s="223" t="s">
        <v>6959</v>
      </c>
      <c r="G158" s="224" t="s">
        <v>297</v>
      </c>
      <c r="H158" s="225">
        <v>93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42</v>
      </c>
      <c r="O158" s="92"/>
      <c r="P158" s="230">
        <f>O158*H158</f>
        <v>0</v>
      </c>
      <c r="Q158" s="230">
        <v>0.0027000000000000001</v>
      </c>
      <c r="R158" s="230">
        <f>Q158*H158</f>
        <v>0.25109999999999999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299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299</v>
      </c>
      <c r="BM158" s="232" t="s">
        <v>6960</v>
      </c>
    </row>
    <row r="159" s="14" customFormat="1">
      <c r="A159" s="14"/>
      <c r="B159" s="245"/>
      <c r="C159" s="246"/>
      <c r="D159" s="236" t="s">
        <v>301</v>
      </c>
      <c r="E159" s="247" t="s">
        <v>1</v>
      </c>
      <c r="F159" s="248" t="s">
        <v>6961</v>
      </c>
      <c r="G159" s="246"/>
      <c r="H159" s="249">
        <v>93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32</v>
      </c>
      <c r="AX159" s="14" t="s">
        <v>85</v>
      </c>
      <c r="AY159" s="255" t="s">
        <v>292</v>
      </c>
    </row>
    <row r="160" s="12" customFormat="1" ht="22.8" customHeight="1">
      <c r="A160" s="12"/>
      <c r="B160" s="205"/>
      <c r="C160" s="206"/>
      <c r="D160" s="207" t="s">
        <v>76</v>
      </c>
      <c r="E160" s="219" t="s">
        <v>362</v>
      </c>
      <c r="F160" s="219" t="s">
        <v>1435</v>
      </c>
      <c r="G160" s="206"/>
      <c r="H160" s="206"/>
      <c r="I160" s="209"/>
      <c r="J160" s="220">
        <f>BK160</f>
        <v>0</v>
      </c>
      <c r="K160" s="206"/>
      <c r="L160" s="211"/>
      <c r="M160" s="212"/>
      <c r="N160" s="213"/>
      <c r="O160" s="213"/>
      <c r="P160" s="214">
        <f>SUM(P161:P162)</f>
        <v>0</v>
      </c>
      <c r="Q160" s="213"/>
      <c r="R160" s="214">
        <f>SUM(R161:R162)</f>
        <v>1.04844</v>
      </c>
      <c r="S160" s="213"/>
      <c r="T160" s="215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6" t="s">
        <v>85</v>
      </c>
      <c r="AT160" s="217" t="s">
        <v>76</v>
      </c>
      <c r="AU160" s="217" t="s">
        <v>85</v>
      </c>
      <c r="AY160" s="216" t="s">
        <v>292</v>
      </c>
      <c r="BK160" s="218">
        <f>SUM(BK161:BK162)</f>
        <v>0</v>
      </c>
    </row>
    <row r="161" s="2" customFormat="1" ht="16.5" customHeight="1">
      <c r="A161" s="39"/>
      <c r="B161" s="40"/>
      <c r="C161" s="221" t="s">
        <v>404</v>
      </c>
      <c r="D161" s="221" t="s">
        <v>294</v>
      </c>
      <c r="E161" s="222" t="s">
        <v>6962</v>
      </c>
      <c r="F161" s="223" t="s">
        <v>6963</v>
      </c>
      <c r="G161" s="224" t="s">
        <v>581</v>
      </c>
      <c r="H161" s="225">
        <v>12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0.072870000000000004</v>
      </c>
      <c r="R161" s="230">
        <f>Q161*H161</f>
        <v>0.87444000000000011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299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299</v>
      </c>
      <c r="BM161" s="232" t="s">
        <v>6964</v>
      </c>
    </row>
    <row r="162" s="2" customFormat="1" ht="49.05" customHeight="1">
      <c r="A162" s="39"/>
      <c r="B162" s="40"/>
      <c r="C162" s="278" t="s">
        <v>415</v>
      </c>
      <c r="D162" s="278" t="s">
        <v>626</v>
      </c>
      <c r="E162" s="279" t="s">
        <v>6965</v>
      </c>
      <c r="F162" s="280" t="s">
        <v>6966</v>
      </c>
      <c r="G162" s="281" t="s">
        <v>581</v>
      </c>
      <c r="H162" s="282">
        <v>12</v>
      </c>
      <c r="I162" s="283"/>
      <c r="J162" s="284">
        <f>ROUND(I162*H162,2)</f>
        <v>0</v>
      </c>
      <c r="K162" s="280" t="s">
        <v>1</v>
      </c>
      <c r="L162" s="285"/>
      <c r="M162" s="286" t="s">
        <v>1</v>
      </c>
      <c r="N162" s="287" t="s">
        <v>42</v>
      </c>
      <c r="O162" s="92"/>
      <c r="P162" s="230">
        <f>O162*H162</f>
        <v>0</v>
      </c>
      <c r="Q162" s="230">
        <v>0.014500000000000001</v>
      </c>
      <c r="R162" s="230">
        <f>Q162*H162</f>
        <v>0.17400000000000002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357</v>
      </c>
      <c r="AT162" s="232" t="s">
        <v>626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299</v>
      </c>
      <c r="BM162" s="232" t="s">
        <v>6967</v>
      </c>
    </row>
    <row r="163" s="12" customFormat="1" ht="22.8" customHeight="1">
      <c r="A163" s="12"/>
      <c r="B163" s="205"/>
      <c r="C163" s="206"/>
      <c r="D163" s="207" t="s">
        <v>76</v>
      </c>
      <c r="E163" s="219" t="s">
        <v>1488</v>
      </c>
      <c r="F163" s="219" t="s">
        <v>1489</v>
      </c>
      <c r="G163" s="206"/>
      <c r="H163" s="206"/>
      <c r="I163" s="209"/>
      <c r="J163" s="220">
        <f>BK163</f>
        <v>0</v>
      </c>
      <c r="K163" s="206"/>
      <c r="L163" s="211"/>
      <c r="M163" s="212"/>
      <c r="N163" s="213"/>
      <c r="O163" s="213"/>
      <c r="P163" s="214">
        <f>P164</f>
        <v>0</v>
      </c>
      <c r="Q163" s="213"/>
      <c r="R163" s="214">
        <f>R164</f>
        <v>0</v>
      </c>
      <c r="S163" s="213"/>
      <c r="T163" s="215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85</v>
      </c>
      <c r="AT163" s="217" t="s">
        <v>76</v>
      </c>
      <c r="AU163" s="217" t="s">
        <v>85</v>
      </c>
      <c r="AY163" s="216" t="s">
        <v>292</v>
      </c>
      <c r="BK163" s="218">
        <f>BK164</f>
        <v>0</v>
      </c>
    </row>
    <row r="164" s="2" customFormat="1" ht="16.5" customHeight="1">
      <c r="A164" s="39"/>
      <c r="B164" s="40"/>
      <c r="C164" s="221" t="s">
        <v>8</v>
      </c>
      <c r="D164" s="221" t="s">
        <v>294</v>
      </c>
      <c r="E164" s="222" t="s">
        <v>1491</v>
      </c>
      <c r="F164" s="223" t="s">
        <v>1492</v>
      </c>
      <c r="G164" s="224" t="s">
        <v>365</v>
      </c>
      <c r="H164" s="225">
        <v>83.704999999999998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299</v>
      </c>
      <c r="BM164" s="232" t="s">
        <v>6968</v>
      </c>
    </row>
    <row r="165" s="12" customFormat="1" ht="25.92" customHeight="1">
      <c r="A165" s="12"/>
      <c r="B165" s="205"/>
      <c r="C165" s="206"/>
      <c r="D165" s="207" t="s">
        <v>76</v>
      </c>
      <c r="E165" s="208" t="s">
        <v>1494</v>
      </c>
      <c r="F165" s="208" t="s">
        <v>1495</v>
      </c>
      <c r="G165" s="206"/>
      <c r="H165" s="206"/>
      <c r="I165" s="209"/>
      <c r="J165" s="210">
        <f>BK165</f>
        <v>0</v>
      </c>
      <c r="K165" s="206"/>
      <c r="L165" s="211"/>
      <c r="M165" s="212"/>
      <c r="N165" s="213"/>
      <c r="O165" s="213"/>
      <c r="P165" s="214">
        <f>P166</f>
        <v>0</v>
      </c>
      <c r="Q165" s="213"/>
      <c r="R165" s="214">
        <f>R166</f>
        <v>0.31471199999999999</v>
      </c>
      <c r="S165" s="213"/>
      <c r="T165" s="215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6" t="s">
        <v>120</v>
      </c>
      <c r="AT165" s="217" t="s">
        <v>76</v>
      </c>
      <c r="AU165" s="217" t="s">
        <v>77</v>
      </c>
      <c r="AY165" s="216" t="s">
        <v>292</v>
      </c>
      <c r="BK165" s="218">
        <f>BK166</f>
        <v>0</v>
      </c>
    </row>
    <row r="166" s="12" customFormat="1" ht="22.8" customHeight="1">
      <c r="A166" s="12"/>
      <c r="B166" s="205"/>
      <c r="C166" s="206"/>
      <c r="D166" s="207" t="s">
        <v>76</v>
      </c>
      <c r="E166" s="219" t="s">
        <v>1496</v>
      </c>
      <c r="F166" s="219" t="s">
        <v>1497</v>
      </c>
      <c r="G166" s="206"/>
      <c r="H166" s="206"/>
      <c r="I166" s="209"/>
      <c r="J166" s="220">
        <f>BK166</f>
        <v>0</v>
      </c>
      <c r="K166" s="206"/>
      <c r="L166" s="211"/>
      <c r="M166" s="212"/>
      <c r="N166" s="213"/>
      <c r="O166" s="213"/>
      <c r="P166" s="214">
        <f>SUM(P167:P180)</f>
        <v>0</v>
      </c>
      <c r="Q166" s="213"/>
      <c r="R166" s="214">
        <f>SUM(R167:R180)</f>
        <v>0.31471199999999999</v>
      </c>
      <c r="S166" s="213"/>
      <c r="T166" s="215">
        <f>SUM(T167:T180)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6" t="s">
        <v>120</v>
      </c>
      <c r="AT166" s="217" t="s">
        <v>76</v>
      </c>
      <c r="AU166" s="217" t="s">
        <v>85</v>
      </c>
      <c r="AY166" s="216" t="s">
        <v>292</v>
      </c>
      <c r="BK166" s="218">
        <f>SUM(BK167:BK180)</f>
        <v>0</v>
      </c>
    </row>
    <row r="167" s="2" customFormat="1" ht="24.15" customHeight="1">
      <c r="A167" s="39"/>
      <c r="B167" s="40"/>
      <c r="C167" s="221" t="s">
        <v>438</v>
      </c>
      <c r="D167" s="221" t="s">
        <v>294</v>
      </c>
      <c r="E167" s="222" t="s">
        <v>6969</v>
      </c>
      <c r="F167" s="223" t="s">
        <v>6970</v>
      </c>
      <c r="G167" s="224" t="s">
        <v>297</v>
      </c>
      <c r="H167" s="225">
        <v>27.899999999999999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438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438</v>
      </c>
      <c r="BM167" s="232" t="s">
        <v>6971</v>
      </c>
    </row>
    <row r="168" s="14" customFormat="1">
      <c r="A168" s="14"/>
      <c r="B168" s="245"/>
      <c r="C168" s="246"/>
      <c r="D168" s="236" t="s">
        <v>301</v>
      </c>
      <c r="E168" s="247" t="s">
        <v>1</v>
      </c>
      <c r="F168" s="248" t="s">
        <v>6972</v>
      </c>
      <c r="G168" s="246"/>
      <c r="H168" s="249">
        <v>27.899999999999999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301</v>
      </c>
      <c r="AU168" s="255" t="s">
        <v>120</v>
      </c>
      <c r="AV168" s="14" t="s">
        <v>120</v>
      </c>
      <c r="AW168" s="14" t="s">
        <v>32</v>
      </c>
      <c r="AX168" s="14" t="s">
        <v>85</v>
      </c>
      <c r="AY168" s="255" t="s">
        <v>292</v>
      </c>
    </row>
    <row r="169" s="2" customFormat="1" ht="16.5" customHeight="1">
      <c r="A169" s="39"/>
      <c r="B169" s="40"/>
      <c r="C169" s="278" t="s">
        <v>445</v>
      </c>
      <c r="D169" s="278" t="s">
        <v>626</v>
      </c>
      <c r="E169" s="279" t="s">
        <v>1506</v>
      </c>
      <c r="F169" s="280" t="s">
        <v>1507</v>
      </c>
      <c r="G169" s="281" t="s">
        <v>1508</v>
      </c>
      <c r="H169" s="282">
        <v>11.16</v>
      </c>
      <c r="I169" s="283"/>
      <c r="J169" s="284">
        <f>ROUND(I169*H169,2)</f>
        <v>0</v>
      </c>
      <c r="K169" s="280" t="s">
        <v>298</v>
      </c>
      <c r="L169" s="285"/>
      <c r="M169" s="286" t="s">
        <v>1</v>
      </c>
      <c r="N169" s="287" t="s">
        <v>42</v>
      </c>
      <c r="O169" s="92"/>
      <c r="P169" s="230">
        <f>O169*H169</f>
        <v>0</v>
      </c>
      <c r="Q169" s="230">
        <v>0.001</v>
      </c>
      <c r="R169" s="230">
        <f>Q169*H169</f>
        <v>0.01116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573</v>
      </c>
      <c r="AT169" s="232" t="s">
        <v>626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438</v>
      </c>
      <c r="BM169" s="232" t="s">
        <v>6973</v>
      </c>
    </row>
    <row r="170" s="14" customFormat="1">
      <c r="A170" s="14"/>
      <c r="B170" s="245"/>
      <c r="C170" s="246"/>
      <c r="D170" s="236" t="s">
        <v>301</v>
      </c>
      <c r="E170" s="246"/>
      <c r="F170" s="248" t="s">
        <v>6974</v>
      </c>
      <c r="G170" s="246"/>
      <c r="H170" s="249">
        <v>11.16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120</v>
      </c>
      <c r="AV170" s="14" t="s">
        <v>120</v>
      </c>
      <c r="AW170" s="14" t="s">
        <v>4</v>
      </c>
      <c r="AX170" s="14" t="s">
        <v>85</v>
      </c>
      <c r="AY170" s="255" t="s">
        <v>292</v>
      </c>
    </row>
    <row r="171" s="2" customFormat="1" ht="24.15" customHeight="1">
      <c r="A171" s="39"/>
      <c r="B171" s="40"/>
      <c r="C171" s="221" t="s">
        <v>449</v>
      </c>
      <c r="D171" s="221" t="s">
        <v>294</v>
      </c>
      <c r="E171" s="222" t="s">
        <v>1499</v>
      </c>
      <c r="F171" s="223" t="s">
        <v>1500</v>
      </c>
      <c r="G171" s="224" t="s">
        <v>297</v>
      </c>
      <c r="H171" s="225">
        <v>27.899999999999999</v>
      </c>
      <c r="I171" s="226"/>
      <c r="J171" s="227">
        <f>ROUND(I171*H171,2)</f>
        <v>0</v>
      </c>
      <c r="K171" s="223" t="s">
        <v>298</v>
      </c>
      <c r="L171" s="45"/>
      <c r="M171" s="228" t="s">
        <v>1</v>
      </c>
      <c r="N171" s="229" t="s">
        <v>42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438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85</v>
      </c>
      <c r="BK171" s="233">
        <f>ROUND(I171*H171,2)</f>
        <v>0</v>
      </c>
      <c r="BL171" s="18" t="s">
        <v>438</v>
      </c>
      <c r="BM171" s="232" t="s">
        <v>6975</v>
      </c>
    </row>
    <row r="172" s="14" customFormat="1">
      <c r="A172" s="14"/>
      <c r="B172" s="245"/>
      <c r="C172" s="246"/>
      <c r="D172" s="236" t="s">
        <v>301</v>
      </c>
      <c r="E172" s="247" t="s">
        <v>1</v>
      </c>
      <c r="F172" s="248" t="s">
        <v>6976</v>
      </c>
      <c r="G172" s="246"/>
      <c r="H172" s="249">
        <v>27.899999999999999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301</v>
      </c>
      <c r="AU172" s="255" t="s">
        <v>120</v>
      </c>
      <c r="AV172" s="14" t="s">
        <v>120</v>
      </c>
      <c r="AW172" s="14" t="s">
        <v>32</v>
      </c>
      <c r="AX172" s="14" t="s">
        <v>85</v>
      </c>
      <c r="AY172" s="255" t="s">
        <v>292</v>
      </c>
    </row>
    <row r="173" s="2" customFormat="1" ht="16.5" customHeight="1">
      <c r="A173" s="39"/>
      <c r="B173" s="40"/>
      <c r="C173" s="278" t="s">
        <v>454</v>
      </c>
      <c r="D173" s="278" t="s">
        <v>626</v>
      </c>
      <c r="E173" s="279" t="s">
        <v>1506</v>
      </c>
      <c r="F173" s="280" t="s">
        <v>1507</v>
      </c>
      <c r="G173" s="281" t="s">
        <v>1508</v>
      </c>
      <c r="H173" s="282">
        <v>11.16</v>
      </c>
      <c r="I173" s="283"/>
      <c r="J173" s="284">
        <f>ROUND(I173*H173,2)</f>
        <v>0</v>
      </c>
      <c r="K173" s="280" t="s">
        <v>298</v>
      </c>
      <c r="L173" s="285"/>
      <c r="M173" s="286" t="s">
        <v>1</v>
      </c>
      <c r="N173" s="287" t="s">
        <v>42</v>
      </c>
      <c r="O173" s="92"/>
      <c r="P173" s="230">
        <f>O173*H173</f>
        <v>0</v>
      </c>
      <c r="Q173" s="230">
        <v>0.001</v>
      </c>
      <c r="R173" s="230">
        <f>Q173*H173</f>
        <v>0.01116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573</v>
      </c>
      <c r="AT173" s="232" t="s">
        <v>626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438</v>
      </c>
      <c r="BM173" s="232" t="s">
        <v>6977</v>
      </c>
    </row>
    <row r="174" s="14" customFormat="1">
      <c r="A174" s="14"/>
      <c r="B174" s="245"/>
      <c r="C174" s="246"/>
      <c r="D174" s="236" t="s">
        <v>301</v>
      </c>
      <c r="E174" s="246"/>
      <c r="F174" s="248" t="s">
        <v>6974</v>
      </c>
      <c r="G174" s="246"/>
      <c r="H174" s="249">
        <v>11.16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301</v>
      </c>
      <c r="AU174" s="255" t="s">
        <v>120</v>
      </c>
      <c r="AV174" s="14" t="s">
        <v>120</v>
      </c>
      <c r="AW174" s="14" t="s">
        <v>4</v>
      </c>
      <c r="AX174" s="14" t="s">
        <v>85</v>
      </c>
      <c r="AY174" s="255" t="s">
        <v>292</v>
      </c>
    </row>
    <row r="175" s="2" customFormat="1" ht="24.15" customHeight="1">
      <c r="A175" s="39"/>
      <c r="B175" s="40"/>
      <c r="C175" s="221" t="s">
        <v>459</v>
      </c>
      <c r="D175" s="221" t="s">
        <v>294</v>
      </c>
      <c r="E175" s="222" t="s">
        <v>6978</v>
      </c>
      <c r="F175" s="223" t="s">
        <v>6979</v>
      </c>
      <c r="G175" s="224" t="s">
        <v>297</v>
      </c>
      <c r="H175" s="225">
        <v>27.899999999999999</v>
      </c>
      <c r="I175" s="226"/>
      <c r="J175" s="227">
        <f>ROUND(I175*H175,2)</f>
        <v>0</v>
      </c>
      <c r="K175" s="223" t="s">
        <v>298</v>
      </c>
      <c r="L175" s="45"/>
      <c r="M175" s="228" t="s">
        <v>1</v>
      </c>
      <c r="N175" s="229" t="s">
        <v>42</v>
      </c>
      <c r="O175" s="92"/>
      <c r="P175" s="230">
        <f>O175*H175</f>
        <v>0</v>
      </c>
      <c r="Q175" s="230">
        <v>0.00040000000000000002</v>
      </c>
      <c r="R175" s="230">
        <f>Q175*H175</f>
        <v>0.01116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438</v>
      </c>
      <c r="AT175" s="232" t="s">
        <v>294</v>
      </c>
      <c r="AU175" s="232" t="s">
        <v>120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85</v>
      </c>
      <c r="BK175" s="233">
        <f>ROUND(I175*H175,2)</f>
        <v>0</v>
      </c>
      <c r="BL175" s="18" t="s">
        <v>438</v>
      </c>
      <c r="BM175" s="232" t="s">
        <v>6980</v>
      </c>
    </row>
    <row r="176" s="2" customFormat="1" ht="44.25" customHeight="1">
      <c r="A176" s="39"/>
      <c r="B176" s="40"/>
      <c r="C176" s="278" t="s">
        <v>7</v>
      </c>
      <c r="D176" s="278" t="s">
        <v>626</v>
      </c>
      <c r="E176" s="279" t="s">
        <v>6981</v>
      </c>
      <c r="F176" s="280" t="s">
        <v>6982</v>
      </c>
      <c r="G176" s="281" t="s">
        <v>297</v>
      </c>
      <c r="H176" s="282">
        <v>30.690000000000001</v>
      </c>
      <c r="I176" s="283"/>
      <c r="J176" s="284">
        <f>ROUND(I176*H176,2)</f>
        <v>0</v>
      </c>
      <c r="K176" s="280" t="s">
        <v>298</v>
      </c>
      <c r="L176" s="285"/>
      <c r="M176" s="286" t="s">
        <v>1</v>
      </c>
      <c r="N176" s="287" t="s">
        <v>42</v>
      </c>
      <c r="O176" s="92"/>
      <c r="P176" s="230">
        <f>O176*H176</f>
        <v>0</v>
      </c>
      <c r="Q176" s="230">
        <v>0.0044000000000000003</v>
      </c>
      <c r="R176" s="230">
        <f>Q176*H176</f>
        <v>0.13503600000000002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573</v>
      </c>
      <c r="AT176" s="232" t="s">
        <v>626</v>
      </c>
      <c r="AU176" s="232" t="s">
        <v>120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438</v>
      </c>
      <c r="BM176" s="232" t="s">
        <v>6983</v>
      </c>
    </row>
    <row r="177" s="14" customFormat="1">
      <c r="A177" s="14"/>
      <c r="B177" s="245"/>
      <c r="C177" s="246"/>
      <c r="D177" s="236" t="s">
        <v>301</v>
      </c>
      <c r="E177" s="246"/>
      <c r="F177" s="248" t="s">
        <v>6984</v>
      </c>
      <c r="G177" s="246"/>
      <c r="H177" s="249">
        <v>30.690000000000001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301</v>
      </c>
      <c r="AU177" s="255" t="s">
        <v>120</v>
      </c>
      <c r="AV177" s="14" t="s">
        <v>120</v>
      </c>
      <c r="AW177" s="14" t="s">
        <v>4</v>
      </c>
      <c r="AX177" s="14" t="s">
        <v>85</v>
      </c>
      <c r="AY177" s="255" t="s">
        <v>292</v>
      </c>
    </row>
    <row r="178" s="2" customFormat="1" ht="24.15" customHeight="1">
      <c r="A178" s="39"/>
      <c r="B178" s="40"/>
      <c r="C178" s="221" t="s">
        <v>485</v>
      </c>
      <c r="D178" s="221" t="s">
        <v>294</v>
      </c>
      <c r="E178" s="222" t="s">
        <v>6985</v>
      </c>
      <c r="F178" s="223" t="s">
        <v>6986</v>
      </c>
      <c r="G178" s="224" t="s">
        <v>297</v>
      </c>
      <c r="H178" s="225">
        <v>27.899999999999999</v>
      </c>
      <c r="I178" s="226"/>
      <c r="J178" s="227">
        <f>ROUND(I178*H178,2)</f>
        <v>0</v>
      </c>
      <c r="K178" s="223" t="s">
        <v>298</v>
      </c>
      <c r="L178" s="45"/>
      <c r="M178" s="228" t="s">
        <v>1</v>
      </c>
      <c r="N178" s="229" t="s">
        <v>42</v>
      </c>
      <c r="O178" s="92"/>
      <c r="P178" s="230">
        <f>O178*H178</f>
        <v>0</v>
      </c>
      <c r="Q178" s="230">
        <v>0.00040000000000000002</v>
      </c>
      <c r="R178" s="230">
        <f>Q178*H178</f>
        <v>0.01116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438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438</v>
      </c>
      <c r="BM178" s="232" t="s">
        <v>6987</v>
      </c>
    </row>
    <row r="179" s="2" customFormat="1" ht="44.25" customHeight="1">
      <c r="A179" s="39"/>
      <c r="B179" s="40"/>
      <c r="C179" s="278" t="s">
        <v>489</v>
      </c>
      <c r="D179" s="278" t="s">
        <v>626</v>
      </c>
      <c r="E179" s="279" t="s">
        <v>6981</v>
      </c>
      <c r="F179" s="280" t="s">
        <v>6982</v>
      </c>
      <c r="G179" s="281" t="s">
        <v>297</v>
      </c>
      <c r="H179" s="282">
        <v>30.690000000000001</v>
      </c>
      <c r="I179" s="283"/>
      <c r="J179" s="284">
        <f>ROUND(I179*H179,2)</f>
        <v>0</v>
      </c>
      <c r="K179" s="280" t="s">
        <v>298</v>
      </c>
      <c r="L179" s="285"/>
      <c r="M179" s="286" t="s">
        <v>1</v>
      </c>
      <c r="N179" s="287" t="s">
        <v>42</v>
      </c>
      <c r="O179" s="92"/>
      <c r="P179" s="230">
        <f>O179*H179</f>
        <v>0</v>
      </c>
      <c r="Q179" s="230">
        <v>0.0044000000000000003</v>
      </c>
      <c r="R179" s="230">
        <f>Q179*H179</f>
        <v>0.13503600000000002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573</v>
      </c>
      <c r="AT179" s="232" t="s">
        <v>626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438</v>
      </c>
      <c r="BM179" s="232" t="s">
        <v>6988</v>
      </c>
    </row>
    <row r="180" s="14" customFormat="1">
      <c r="A180" s="14"/>
      <c r="B180" s="245"/>
      <c r="C180" s="246"/>
      <c r="D180" s="236" t="s">
        <v>301</v>
      </c>
      <c r="E180" s="246"/>
      <c r="F180" s="248" t="s">
        <v>6984</v>
      </c>
      <c r="G180" s="246"/>
      <c r="H180" s="249">
        <v>30.690000000000001</v>
      </c>
      <c r="I180" s="250"/>
      <c r="J180" s="246"/>
      <c r="K180" s="246"/>
      <c r="L180" s="251"/>
      <c r="M180" s="293"/>
      <c r="N180" s="294"/>
      <c r="O180" s="294"/>
      <c r="P180" s="294"/>
      <c r="Q180" s="294"/>
      <c r="R180" s="294"/>
      <c r="S180" s="294"/>
      <c r="T180" s="29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301</v>
      </c>
      <c r="AU180" s="255" t="s">
        <v>120</v>
      </c>
      <c r="AV180" s="14" t="s">
        <v>120</v>
      </c>
      <c r="AW180" s="14" t="s">
        <v>4</v>
      </c>
      <c r="AX180" s="14" t="s">
        <v>85</v>
      </c>
      <c r="AY180" s="255" t="s">
        <v>292</v>
      </c>
    </row>
    <row r="181" s="2" customFormat="1" ht="6.96" customHeight="1">
      <c r="A181" s="39"/>
      <c r="B181" s="67"/>
      <c r="C181" s="68"/>
      <c r="D181" s="68"/>
      <c r="E181" s="68"/>
      <c r="F181" s="68"/>
      <c r="G181" s="68"/>
      <c r="H181" s="68"/>
      <c r="I181" s="68"/>
      <c r="J181" s="68"/>
      <c r="K181" s="68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6gdBqocKm2KqxYkzHj7fZtnUFwVTvZi5x1R7uJaIbOjakT3Ur8T3ftOyZHAfM7JS6YuyLVOKgGrOTHGQptLHYA==" hashValue="W80upNlVJ0ujiN6QgIbGKH4UVL0xX1fSpiiVcNYU3RP53sEA5KCYUwxede6HfYR3nVlN1YabX7+wKBNI5laBWQ==" algorithmName="SHA-512" password="CC35"/>
  <autoFilter ref="C123:K18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6989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ROUND(J118,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ROUND((SUM(BE118:BE155)),  2)</f>
        <v>0</v>
      </c>
      <c r="G33" s="39"/>
      <c r="H33" s="39"/>
      <c r="I33" s="158">
        <v>0.20999999999999999</v>
      </c>
      <c r="J33" s="157">
        <f>ROUND(((SUM(BE118:BE155))*I33),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ROUND((SUM(BF118:BF155)),  2)</f>
        <v>0</v>
      </c>
      <c r="G34" s="39"/>
      <c r="H34" s="39"/>
      <c r="I34" s="158">
        <v>0.14999999999999999</v>
      </c>
      <c r="J34" s="157">
        <f>ROUND(((SUM(BF118:BF155))*I34),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ROUND((SUM(BG118:BG155)),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ROUND((SUM(BH118:BH155)),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ROUND((SUM(BI118:BI155)),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IO 09 - Areálové  rozvody  VO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J118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6990</v>
      </c>
      <c r="E97" s="185"/>
      <c r="F97" s="185"/>
      <c r="G97" s="185"/>
      <c r="H97" s="185"/>
      <c r="I97" s="185"/>
      <c r="J97" s="186">
        <f>J119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2"/>
      <c r="C98" s="183"/>
      <c r="D98" s="184" t="s">
        <v>6991</v>
      </c>
      <c r="E98" s="185"/>
      <c r="F98" s="185"/>
      <c r="G98" s="185"/>
      <c r="H98" s="185"/>
      <c r="I98" s="185"/>
      <c r="J98" s="186">
        <f>J143</f>
        <v>0</v>
      </c>
      <c r="K98" s="183"/>
      <c r="L98" s="18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4" s="2" customFormat="1" ht="6.96" customHeight="1">
      <c r="A104" s="39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24.96" customHeight="1">
      <c r="A105" s="39"/>
      <c r="B105" s="40"/>
      <c r="C105" s="24" t="s">
        <v>277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177" t="str">
        <f>E7</f>
        <v>Domov pro seniory, Nový Bydžov</v>
      </c>
      <c r="F108" s="33"/>
      <c r="G108" s="33"/>
      <c r="H108" s="33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179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77" t="str">
        <f>E9</f>
        <v xml:space="preserve">IO 09 - Areálové  rozvody  VO - nezpůsobilé náklady </v>
      </c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20</v>
      </c>
      <c r="D112" s="41"/>
      <c r="E112" s="41"/>
      <c r="F112" s="28" t="str">
        <f>F12</f>
        <v>k.ú. Nový Bydžov, 70 7163</v>
      </c>
      <c r="G112" s="41"/>
      <c r="H112" s="41"/>
      <c r="I112" s="33" t="s">
        <v>22</v>
      </c>
      <c r="J112" s="80" t="str">
        <f>IF(J12="","",J12)</f>
        <v>4. 1. 2023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40.05" customHeight="1">
      <c r="A114" s="39"/>
      <c r="B114" s="40"/>
      <c r="C114" s="33" t="s">
        <v>24</v>
      </c>
      <c r="D114" s="41"/>
      <c r="E114" s="41"/>
      <c r="F114" s="28" t="str">
        <f>E15</f>
        <v>Město Nový Bydžov, Masarykovo nám. 1, 504 01</v>
      </c>
      <c r="G114" s="41"/>
      <c r="H114" s="41"/>
      <c r="I114" s="33" t="s">
        <v>30</v>
      </c>
      <c r="J114" s="37" t="str">
        <f>E21</f>
        <v>Architektura s.r.o., Vilkova 1142/15, Praha 4-Krč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40.05" customHeight="1">
      <c r="A115" s="39"/>
      <c r="B115" s="40"/>
      <c r="C115" s="33" t="s">
        <v>28</v>
      </c>
      <c r="D115" s="41"/>
      <c r="E115" s="41"/>
      <c r="F115" s="28" t="str">
        <f>IF(E18="","",E18)</f>
        <v>Vyplň údaj</v>
      </c>
      <c r="G115" s="41"/>
      <c r="H115" s="41"/>
      <c r="I115" s="33" t="s">
        <v>33</v>
      </c>
      <c r="J115" s="37" t="str">
        <f>E24</f>
        <v>Projecticon s.r.o., A. Kopeckého 151, Nový Hrádek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0.32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1" customFormat="1" ht="29.28" customHeight="1">
      <c r="A117" s="194"/>
      <c r="B117" s="195"/>
      <c r="C117" s="196" t="s">
        <v>278</v>
      </c>
      <c r="D117" s="197" t="s">
        <v>62</v>
      </c>
      <c r="E117" s="197" t="s">
        <v>58</v>
      </c>
      <c r="F117" s="197" t="s">
        <v>59</v>
      </c>
      <c r="G117" s="197" t="s">
        <v>279</v>
      </c>
      <c r="H117" s="197" t="s">
        <v>280</v>
      </c>
      <c r="I117" s="197" t="s">
        <v>281</v>
      </c>
      <c r="J117" s="197" t="s">
        <v>249</v>
      </c>
      <c r="K117" s="198" t="s">
        <v>282</v>
      </c>
      <c r="L117" s="199"/>
      <c r="M117" s="101" t="s">
        <v>1</v>
      </c>
      <c r="N117" s="102" t="s">
        <v>41</v>
      </c>
      <c r="O117" s="102" t="s">
        <v>283</v>
      </c>
      <c r="P117" s="102" t="s">
        <v>284</v>
      </c>
      <c r="Q117" s="102" t="s">
        <v>285</v>
      </c>
      <c r="R117" s="102" t="s">
        <v>286</v>
      </c>
      <c r="S117" s="102" t="s">
        <v>287</v>
      </c>
      <c r="T117" s="103" t="s">
        <v>288</v>
      </c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</row>
    <row r="118" s="2" customFormat="1" ht="22.8" customHeight="1">
      <c r="A118" s="39"/>
      <c r="B118" s="40"/>
      <c r="C118" s="108" t="s">
        <v>289</v>
      </c>
      <c r="D118" s="41"/>
      <c r="E118" s="41"/>
      <c r="F118" s="41"/>
      <c r="G118" s="41"/>
      <c r="H118" s="41"/>
      <c r="I118" s="41"/>
      <c r="J118" s="200">
        <f>BK118</f>
        <v>0</v>
      </c>
      <c r="K118" s="41"/>
      <c r="L118" s="45"/>
      <c r="M118" s="104"/>
      <c r="N118" s="201"/>
      <c r="O118" s="105"/>
      <c r="P118" s="202">
        <f>P119+P143</f>
        <v>0</v>
      </c>
      <c r="Q118" s="105"/>
      <c r="R118" s="202">
        <f>R119+R143</f>
        <v>0</v>
      </c>
      <c r="S118" s="105"/>
      <c r="T118" s="203">
        <f>T119+T143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76</v>
      </c>
      <c r="AU118" s="18" t="s">
        <v>251</v>
      </c>
      <c r="BK118" s="204">
        <f>BK119+BK143</f>
        <v>0</v>
      </c>
    </row>
    <row r="119" s="12" customFormat="1" ht="25.92" customHeight="1">
      <c r="A119" s="12"/>
      <c r="B119" s="205"/>
      <c r="C119" s="206"/>
      <c r="D119" s="207" t="s">
        <v>76</v>
      </c>
      <c r="E119" s="208" t="s">
        <v>3784</v>
      </c>
      <c r="F119" s="208" t="s">
        <v>6992</v>
      </c>
      <c r="G119" s="206"/>
      <c r="H119" s="206"/>
      <c r="I119" s="209"/>
      <c r="J119" s="210">
        <f>BK119</f>
        <v>0</v>
      </c>
      <c r="K119" s="206"/>
      <c r="L119" s="211"/>
      <c r="M119" s="212"/>
      <c r="N119" s="213"/>
      <c r="O119" s="213"/>
      <c r="P119" s="214">
        <f>SUM(P120:P142)</f>
        <v>0</v>
      </c>
      <c r="Q119" s="213"/>
      <c r="R119" s="214">
        <f>SUM(R120:R142)</f>
        <v>0</v>
      </c>
      <c r="S119" s="213"/>
      <c r="T119" s="215">
        <f>SUM(T120:T142)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6" t="s">
        <v>85</v>
      </c>
      <c r="AT119" s="217" t="s">
        <v>76</v>
      </c>
      <c r="AU119" s="217" t="s">
        <v>77</v>
      </c>
      <c r="AY119" s="216" t="s">
        <v>292</v>
      </c>
      <c r="BK119" s="218">
        <f>SUM(BK120:BK142)</f>
        <v>0</v>
      </c>
    </row>
    <row r="120" s="2" customFormat="1" ht="24.15" customHeight="1">
      <c r="A120" s="39"/>
      <c r="B120" s="40"/>
      <c r="C120" s="221" t="s">
        <v>85</v>
      </c>
      <c r="D120" s="221" t="s">
        <v>294</v>
      </c>
      <c r="E120" s="222" t="s">
        <v>6993</v>
      </c>
      <c r="F120" s="223" t="s">
        <v>6994</v>
      </c>
      <c r="G120" s="224" t="s">
        <v>407</v>
      </c>
      <c r="H120" s="225">
        <v>40</v>
      </c>
      <c r="I120" s="226"/>
      <c r="J120" s="227">
        <f>ROUND(I120*H120,2)</f>
        <v>0</v>
      </c>
      <c r="K120" s="223" t="s">
        <v>1</v>
      </c>
      <c r="L120" s="45"/>
      <c r="M120" s="228" t="s">
        <v>1</v>
      </c>
      <c r="N120" s="229" t="s">
        <v>42</v>
      </c>
      <c r="O120" s="92"/>
      <c r="P120" s="230">
        <f>O120*H120</f>
        <v>0</v>
      </c>
      <c r="Q120" s="230">
        <v>0</v>
      </c>
      <c r="R120" s="230">
        <f>Q120*H120</f>
        <v>0</v>
      </c>
      <c r="S120" s="230">
        <v>0</v>
      </c>
      <c r="T120" s="23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2" t="s">
        <v>299</v>
      </c>
      <c r="AT120" s="232" t="s">
        <v>294</v>
      </c>
      <c r="AU120" s="232" t="s">
        <v>85</v>
      </c>
      <c r="AY120" s="18" t="s">
        <v>292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8" t="s">
        <v>85</v>
      </c>
      <c r="BK120" s="233">
        <f>ROUND(I120*H120,2)</f>
        <v>0</v>
      </c>
      <c r="BL120" s="18" t="s">
        <v>299</v>
      </c>
      <c r="BM120" s="232" t="s">
        <v>6995</v>
      </c>
    </row>
    <row r="121" s="2" customFormat="1" ht="24.15" customHeight="1">
      <c r="A121" s="39"/>
      <c r="B121" s="40"/>
      <c r="C121" s="221" t="s">
        <v>120</v>
      </c>
      <c r="D121" s="221" t="s">
        <v>294</v>
      </c>
      <c r="E121" s="222" t="s">
        <v>6996</v>
      </c>
      <c r="F121" s="223" t="s">
        <v>6997</v>
      </c>
      <c r="G121" s="224" t="s">
        <v>407</v>
      </c>
      <c r="H121" s="225">
        <v>750</v>
      </c>
      <c r="I121" s="226"/>
      <c r="J121" s="227">
        <f>ROUND(I121*H121,2)</f>
        <v>0</v>
      </c>
      <c r="K121" s="223" t="s">
        <v>1</v>
      </c>
      <c r="L121" s="45"/>
      <c r="M121" s="228" t="s">
        <v>1</v>
      </c>
      <c r="N121" s="229" t="s">
        <v>42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299</v>
      </c>
      <c r="AT121" s="232" t="s">
        <v>294</v>
      </c>
      <c r="AU121" s="232" t="s">
        <v>85</v>
      </c>
      <c r="AY121" s="18" t="s">
        <v>292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85</v>
      </c>
      <c r="BK121" s="233">
        <f>ROUND(I121*H121,2)</f>
        <v>0</v>
      </c>
      <c r="BL121" s="18" t="s">
        <v>299</v>
      </c>
      <c r="BM121" s="232" t="s">
        <v>625</v>
      </c>
    </row>
    <row r="122" s="2" customFormat="1" ht="24.15" customHeight="1">
      <c r="A122" s="39"/>
      <c r="B122" s="40"/>
      <c r="C122" s="221" t="s">
        <v>317</v>
      </c>
      <c r="D122" s="221" t="s">
        <v>294</v>
      </c>
      <c r="E122" s="222" t="s">
        <v>6998</v>
      </c>
      <c r="F122" s="223" t="s">
        <v>6999</v>
      </c>
      <c r="G122" s="224" t="s">
        <v>407</v>
      </c>
      <c r="H122" s="225">
        <v>750</v>
      </c>
      <c r="I122" s="226"/>
      <c r="J122" s="227">
        <f>ROUND(I122*H122,2)</f>
        <v>0</v>
      </c>
      <c r="K122" s="223" t="s">
        <v>1</v>
      </c>
      <c r="L122" s="45"/>
      <c r="M122" s="228" t="s">
        <v>1</v>
      </c>
      <c r="N122" s="229" t="s">
        <v>42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299</v>
      </c>
      <c r="AT122" s="232" t="s">
        <v>294</v>
      </c>
      <c r="AU122" s="232" t="s">
        <v>85</v>
      </c>
      <c r="AY122" s="18" t="s">
        <v>292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85</v>
      </c>
      <c r="BK122" s="233">
        <f>ROUND(I122*H122,2)</f>
        <v>0</v>
      </c>
      <c r="BL122" s="18" t="s">
        <v>299</v>
      </c>
      <c r="BM122" s="232" t="s">
        <v>7000</v>
      </c>
    </row>
    <row r="123" s="2" customFormat="1" ht="16.5" customHeight="1">
      <c r="A123" s="39"/>
      <c r="B123" s="40"/>
      <c r="C123" s="221" t="s">
        <v>299</v>
      </c>
      <c r="D123" s="221" t="s">
        <v>294</v>
      </c>
      <c r="E123" s="222" t="s">
        <v>7001</v>
      </c>
      <c r="F123" s="223" t="s">
        <v>7002</v>
      </c>
      <c r="G123" s="224" t="s">
        <v>3216</v>
      </c>
      <c r="H123" s="225">
        <v>51</v>
      </c>
      <c r="I123" s="226"/>
      <c r="J123" s="227">
        <f>ROUND(I123*H123,2)</f>
        <v>0</v>
      </c>
      <c r="K123" s="223" t="s">
        <v>1</v>
      </c>
      <c r="L123" s="45"/>
      <c r="M123" s="228" t="s">
        <v>1</v>
      </c>
      <c r="N123" s="229" t="s">
        <v>42</v>
      </c>
      <c r="O123" s="92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2" t="s">
        <v>299</v>
      </c>
      <c r="AT123" s="232" t="s">
        <v>294</v>
      </c>
      <c r="AU123" s="232" t="s">
        <v>85</v>
      </c>
      <c r="AY123" s="18" t="s">
        <v>292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8" t="s">
        <v>85</v>
      </c>
      <c r="BK123" s="233">
        <f>ROUND(I123*H123,2)</f>
        <v>0</v>
      </c>
      <c r="BL123" s="18" t="s">
        <v>299</v>
      </c>
      <c r="BM123" s="232" t="s">
        <v>693</v>
      </c>
    </row>
    <row r="124" s="2" customFormat="1" ht="16.5" customHeight="1">
      <c r="A124" s="39"/>
      <c r="B124" s="40"/>
      <c r="C124" s="221" t="s">
        <v>341</v>
      </c>
      <c r="D124" s="221" t="s">
        <v>294</v>
      </c>
      <c r="E124" s="222" t="s">
        <v>7003</v>
      </c>
      <c r="F124" s="223" t="s">
        <v>7004</v>
      </c>
      <c r="G124" s="224" t="s">
        <v>3216</v>
      </c>
      <c r="H124" s="225">
        <v>4</v>
      </c>
      <c r="I124" s="226"/>
      <c r="J124" s="227">
        <f>ROUND(I124*H124,2)</f>
        <v>0</v>
      </c>
      <c r="K124" s="223" t="s">
        <v>1</v>
      </c>
      <c r="L124" s="45"/>
      <c r="M124" s="228" t="s">
        <v>1</v>
      </c>
      <c r="N124" s="229" t="s">
        <v>42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299</v>
      </c>
      <c r="AT124" s="232" t="s">
        <v>294</v>
      </c>
      <c r="AU124" s="232" t="s">
        <v>85</v>
      </c>
      <c r="AY124" s="18" t="s">
        <v>292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85</v>
      </c>
      <c r="BK124" s="233">
        <f>ROUND(I124*H124,2)</f>
        <v>0</v>
      </c>
      <c r="BL124" s="18" t="s">
        <v>299</v>
      </c>
      <c r="BM124" s="232" t="s">
        <v>708</v>
      </c>
    </row>
    <row r="125" s="2" customFormat="1" ht="21.75" customHeight="1">
      <c r="A125" s="39"/>
      <c r="B125" s="40"/>
      <c r="C125" s="221" t="s">
        <v>346</v>
      </c>
      <c r="D125" s="221" t="s">
        <v>294</v>
      </c>
      <c r="E125" s="222" t="s">
        <v>3937</v>
      </c>
      <c r="F125" s="223" t="s">
        <v>7005</v>
      </c>
      <c r="G125" s="224" t="s">
        <v>407</v>
      </c>
      <c r="H125" s="225">
        <v>30</v>
      </c>
      <c r="I125" s="226"/>
      <c r="J125" s="227">
        <f>ROUND(I125*H125,2)</f>
        <v>0</v>
      </c>
      <c r="K125" s="223" t="s">
        <v>1</v>
      </c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85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299</v>
      </c>
      <c r="BM125" s="232" t="s">
        <v>731</v>
      </c>
    </row>
    <row r="126" s="2" customFormat="1" ht="16.5" customHeight="1">
      <c r="A126" s="39"/>
      <c r="B126" s="40"/>
      <c r="C126" s="221" t="s">
        <v>352</v>
      </c>
      <c r="D126" s="221" t="s">
        <v>294</v>
      </c>
      <c r="E126" s="222" t="s">
        <v>7006</v>
      </c>
      <c r="F126" s="223" t="s">
        <v>7007</v>
      </c>
      <c r="G126" s="224" t="s">
        <v>407</v>
      </c>
      <c r="H126" s="225">
        <v>16</v>
      </c>
      <c r="I126" s="226"/>
      <c r="J126" s="227">
        <f>ROUND(I126*H126,2)</f>
        <v>0</v>
      </c>
      <c r="K126" s="223" t="s">
        <v>1</v>
      </c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85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299</v>
      </c>
      <c r="BM126" s="232" t="s">
        <v>751</v>
      </c>
    </row>
    <row r="127" s="2" customFormat="1" ht="16.5" customHeight="1">
      <c r="A127" s="39"/>
      <c r="B127" s="40"/>
      <c r="C127" s="221" t="s">
        <v>357</v>
      </c>
      <c r="D127" s="221" t="s">
        <v>294</v>
      </c>
      <c r="E127" s="222" t="s">
        <v>7008</v>
      </c>
      <c r="F127" s="223" t="s">
        <v>7009</v>
      </c>
      <c r="G127" s="224" t="s">
        <v>3216</v>
      </c>
      <c r="H127" s="225">
        <v>14</v>
      </c>
      <c r="I127" s="226"/>
      <c r="J127" s="227">
        <f>ROUND(I127*H127,2)</f>
        <v>0</v>
      </c>
      <c r="K127" s="223" t="s">
        <v>1</v>
      </c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85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299</v>
      </c>
      <c r="BM127" s="232" t="s">
        <v>783</v>
      </c>
    </row>
    <row r="128" s="2" customFormat="1" ht="16.5" customHeight="1">
      <c r="A128" s="39"/>
      <c r="B128" s="40"/>
      <c r="C128" s="221" t="s">
        <v>362</v>
      </c>
      <c r="D128" s="221" t="s">
        <v>294</v>
      </c>
      <c r="E128" s="222" t="s">
        <v>7010</v>
      </c>
      <c r="F128" s="223" t="s">
        <v>7011</v>
      </c>
      <c r="G128" s="224" t="s">
        <v>407</v>
      </c>
      <c r="H128" s="225">
        <v>750</v>
      </c>
      <c r="I128" s="226"/>
      <c r="J128" s="227">
        <f>ROUND(I128*H128,2)</f>
        <v>0</v>
      </c>
      <c r="K128" s="223" t="s">
        <v>1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85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804</v>
      </c>
    </row>
    <row r="129" s="2" customFormat="1" ht="16.5" customHeight="1">
      <c r="A129" s="39"/>
      <c r="B129" s="40"/>
      <c r="C129" s="221" t="s">
        <v>368</v>
      </c>
      <c r="D129" s="221" t="s">
        <v>294</v>
      </c>
      <c r="E129" s="222" t="s">
        <v>7012</v>
      </c>
      <c r="F129" s="223" t="s">
        <v>7013</v>
      </c>
      <c r="G129" s="224" t="s">
        <v>3216</v>
      </c>
      <c r="H129" s="225">
        <v>46</v>
      </c>
      <c r="I129" s="226"/>
      <c r="J129" s="227">
        <f>ROUND(I129*H129,2)</f>
        <v>0</v>
      </c>
      <c r="K129" s="223" t="s">
        <v>1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85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839</v>
      </c>
    </row>
    <row r="130" s="2" customFormat="1" ht="16.5" customHeight="1">
      <c r="A130" s="39"/>
      <c r="B130" s="40"/>
      <c r="C130" s="221" t="s">
        <v>372</v>
      </c>
      <c r="D130" s="221" t="s">
        <v>294</v>
      </c>
      <c r="E130" s="222" t="s">
        <v>7014</v>
      </c>
      <c r="F130" s="223" t="s">
        <v>7015</v>
      </c>
      <c r="G130" s="224" t="s">
        <v>3216</v>
      </c>
      <c r="H130" s="225">
        <v>52</v>
      </c>
      <c r="I130" s="226"/>
      <c r="J130" s="227">
        <f>ROUND(I130*H130,2)</f>
        <v>0</v>
      </c>
      <c r="K130" s="223" t="s">
        <v>1</v>
      </c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85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299</v>
      </c>
      <c r="BM130" s="232" t="s">
        <v>852</v>
      </c>
    </row>
    <row r="131" s="2" customFormat="1" ht="66.75" customHeight="1">
      <c r="A131" s="39"/>
      <c r="B131" s="40"/>
      <c r="C131" s="221" t="s">
        <v>404</v>
      </c>
      <c r="D131" s="221" t="s">
        <v>294</v>
      </c>
      <c r="E131" s="222" t="s">
        <v>7016</v>
      </c>
      <c r="F131" s="223" t="s">
        <v>7017</v>
      </c>
      <c r="G131" s="224" t="s">
        <v>3216</v>
      </c>
      <c r="H131" s="225">
        <v>46</v>
      </c>
      <c r="I131" s="226"/>
      <c r="J131" s="227">
        <f>ROUND(I131*H131,2)</f>
        <v>0</v>
      </c>
      <c r="K131" s="223" t="s">
        <v>1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85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947</v>
      </c>
    </row>
    <row r="132" s="2" customFormat="1" ht="55.5" customHeight="1">
      <c r="A132" s="39"/>
      <c r="B132" s="40"/>
      <c r="C132" s="221" t="s">
        <v>399</v>
      </c>
      <c r="D132" s="221" t="s">
        <v>294</v>
      </c>
      <c r="E132" s="222" t="s">
        <v>7018</v>
      </c>
      <c r="F132" s="223" t="s">
        <v>7019</v>
      </c>
      <c r="G132" s="224" t="s">
        <v>3216</v>
      </c>
      <c r="H132" s="225">
        <v>14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85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876</v>
      </c>
    </row>
    <row r="133" s="2" customFormat="1" ht="16.5" customHeight="1">
      <c r="A133" s="39"/>
      <c r="B133" s="40"/>
      <c r="C133" s="221" t="s">
        <v>415</v>
      </c>
      <c r="D133" s="221" t="s">
        <v>294</v>
      </c>
      <c r="E133" s="222" t="s">
        <v>7020</v>
      </c>
      <c r="F133" s="223" t="s">
        <v>7021</v>
      </c>
      <c r="G133" s="224" t="s">
        <v>3216</v>
      </c>
      <c r="H133" s="225">
        <v>46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85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962</v>
      </c>
    </row>
    <row r="134" s="2" customFormat="1" ht="21.75" customHeight="1">
      <c r="A134" s="39"/>
      <c r="B134" s="40"/>
      <c r="C134" s="221" t="s">
        <v>8</v>
      </c>
      <c r="D134" s="221" t="s">
        <v>294</v>
      </c>
      <c r="E134" s="222" t="s">
        <v>7022</v>
      </c>
      <c r="F134" s="223" t="s">
        <v>7023</v>
      </c>
      <c r="G134" s="224" t="s">
        <v>3216</v>
      </c>
      <c r="H134" s="225">
        <v>46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85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970</v>
      </c>
    </row>
    <row r="135" s="2" customFormat="1" ht="16.5" customHeight="1">
      <c r="A135" s="39"/>
      <c r="B135" s="40"/>
      <c r="C135" s="221" t="s">
        <v>438</v>
      </c>
      <c r="D135" s="221" t="s">
        <v>294</v>
      </c>
      <c r="E135" s="222" t="s">
        <v>7024</v>
      </c>
      <c r="F135" s="223" t="s">
        <v>7025</v>
      </c>
      <c r="G135" s="224" t="s">
        <v>3216</v>
      </c>
      <c r="H135" s="225">
        <v>1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85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979</v>
      </c>
    </row>
    <row r="136" s="2" customFormat="1" ht="33" customHeight="1">
      <c r="A136" s="39"/>
      <c r="B136" s="40"/>
      <c r="C136" s="221" t="s">
        <v>445</v>
      </c>
      <c r="D136" s="221" t="s">
        <v>294</v>
      </c>
      <c r="E136" s="222" t="s">
        <v>7026</v>
      </c>
      <c r="F136" s="223" t="s">
        <v>7027</v>
      </c>
      <c r="G136" s="224" t="s">
        <v>3216</v>
      </c>
      <c r="H136" s="225">
        <v>2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85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989</v>
      </c>
    </row>
    <row r="137" s="2" customFormat="1" ht="16.5" customHeight="1">
      <c r="A137" s="39"/>
      <c r="B137" s="40"/>
      <c r="C137" s="221" t="s">
        <v>449</v>
      </c>
      <c r="D137" s="221" t="s">
        <v>294</v>
      </c>
      <c r="E137" s="222" t="s">
        <v>7028</v>
      </c>
      <c r="F137" s="223" t="s">
        <v>4185</v>
      </c>
      <c r="G137" s="224" t="s">
        <v>4186</v>
      </c>
      <c r="H137" s="225">
        <v>44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85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530</v>
      </c>
    </row>
    <row r="138" s="2" customFormat="1" ht="16.5" customHeight="1">
      <c r="A138" s="39"/>
      <c r="B138" s="40"/>
      <c r="C138" s="221" t="s">
        <v>454</v>
      </c>
      <c r="D138" s="221" t="s">
        <v>294</v>
      </c>
      <c r="E138" s="222" t="s">
        <v>7029</v>
      </c>
      <c r="F138" s="223" t="s">
        <v>4189</v>
      </c>
      <c r="G138" s="224" t="s">
        <v>4186</v>
      </c>
      <c r="H138" s="225">
        <v>28</v>
      </c>
      <c r="I138" s="226"/>
      <c r="J138" s="227">
        <f>ROUND(I138*H138,2)</f>
        <v>0</v>
      </c>
      <c r="K138" s="223" t="s">
        <v>1</v>
      </c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85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299</v>
      </c>
      <c r="BM138" s="232" t="s">
        <v>1184</v>
      </c>
    </row>
    <row r="139" s="2" customFormat="1" ht="16.5" customHeight="1">
      <c r="A139" s="39"/>
      <c r="B139" s="40"/>
      <c r="C139" s="221" t="s">
        <v>459</v>
      </c>
      <c r="D139" s="221" t="s">
        <v>294</v>
      </c>
      <c r="E139" s="222" t="s">
        <v>3884</v>
      </c>
      <c r="F139" s="223" t="s">
        <v>7030</v>
      </c>
      <c r="G139" s="224" t="s">
        <v>4186</v>
      </c>
      <c r="H139" s="225">
        <v>14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85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1194</v>
      </c>
    </row>
    <row r="140" s="2" customFormat="1" ht="16.5" customHeight="1">
      <c r="A140" s="39"/>
      <c r="B140" s="40"/>
      <c r="C140" s="221" t="s">
        <v>7</v>
      </c>
      <c r="D140" s="221" t="s">
        <v>294</v>
      </c>
      <c r="E140" s="222" t="s">
        <v>7031</v>
      </c>
      <c r="F140" s="223" t="s">
        <v>7032</v>
      </c>
      <c r="G140" s="224" t="s">
        <v>3216</v>
      </c>
      <c r="H140" s="225">
        <v>1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85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299</v>
      </c>
      <c r="BM140" s="232" t="s">
        <v>1204</v>
      </c>
    </row>
    <row r="141" s="2" customFormat="1" ht="16.5" customHeight="1">
      <c r="A141" s="39"/>
      <c r="B141" s="40"/>
      <c r="C141" s="221" t="s">
        <v>485</v>
      </c>
      <c r="D141" s="221" t="s">
        <v>294</v>
      </c>
      <c r="E141" s="222" t="s">
        <v>7033</v>
      </c>
      <c r="F141" s="223" t="s">
        <v>7034</v>
      </c>
      <c r="G141" s="224" t="s">
        <v>3216</v>
      </c>
      <c r="H141" s="225">
        <v>1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85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1240</v>
      </c>
    </row>
    <row r="142" s="2" customFormat="1" ht="24.15" customHeight="1">
      <c r="A142" s="39"/>
      <c r="B142" s="40"/>
      <c r="C142" s="221" t="s">
        <v>489</v>
      </c>
      <c r="D142" s="221" t="s">
        <v>294</v>
      </c>
      <c r="E142" s="222" t="s">
        <v>3887</v>
      </c>
      <c r="F142" s="223" t="s">
        <v>7035</v>
      </c>
      <c r="G142" s="224" t="s">
        <v>3216</v>
      </c>
      <c r="H142" s="225">
        <v>1</v>
      </c>
      <c r="I142" s="226"/>
      <c r="J142" s="227">
        <f>ROUND(I142*H142,2)</f>
        <v>0</v>
      </c>
      <c r="K142" s="223" t="s">
        <v>1</v>
      </c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85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299</v>
      </c>
      <c r="BM142" s="232" t="s">
        <v>1250</v>
      </c>
    </row>
    <row r="143" s="12" customFormat="1" ht="25.92" customHeight="1">
      <c r="A143" s="12"/>
      <c r="B143" s="205"/>
      <c r="C143" s="206"/>
      <c r="D143" s="207" t="s">
        <v>76</v>
      </c>
      <c r="E143" s="208" t="s">
        <v>3858</v>
      </c>
      <c r="F143" s="208" t="s">
        <v>7036</v>
      </c>
      <c r="G143" s="206"/>
      <c r="H143" s="206"/>
      <c r="I143" s="209"/>
      <c r="J143" s="210">
        <f>BK143</f>
        <v>0</v>
      </c>
      <c r="K143" s="206"/>
      <c r="L143" s="211"/>
      <c r="M143" s="212"/>
      <c r="N143" s="213"/>
      <c r="O143" s="213"/>
      <c r="P143" s="214">
        <f>SUM(P144:P155)</f>
        <v>0</v>
      </c>
      <c r="Q143" s="213"/>
      <c r="R143" s="214">
        <f>SUM(R144:R155)</f>
        <v>0</v>
      </c>
      <c r="S143" s="213"/>
      <c r="T143" s="215">
        <f>SUM(T144:T155)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6" t="s">
        <v>85</v>
      </c>
      <c r="AT143" s="217" t="s">
        <v>76</v>
      </c>
      <c r="AU143" s="217" t="s">
        <v>77</v>
      </c>
      <c r="AY143" s="216" t="s">
        <v>292</v>
      </c>
      <c r="BK143" s="218">
        <f>SUM(BK144:BK155)</f>
        <v>0</v>
      </c>
    </row>
    <row r="144" s="2" customFormat="1" ht="16.5" customHeight="1">
      <c r="A144" s="39"/>
      <c r="B144" s="40"/>
      <c r="C144" s="221" t="s">
        <v>494</v>
      </c>
      <c r="D144" s="221" t="s">
        <v>294</v>
      </c>
      <c r="E144" s="222" t="s">
        <v>3890</v>
      </c>
      <c r="F144" s="223" t="s">
        <v>7037</v>
      </c>
      <c r="G144" s="224" t="s">
        <v>7038</v>
      </c>
      <c r="H144" s="225">
        <v>0.75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85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299</v>
      </c>
      <c r="BM144" s="232" t="s">
        <v>1266</v>
      </c>
    </row>
    <row r="145" s="2" customFormat="1" ht="16.5" customHeight="1">
      <c r="A145" s="39"/>
      <c r="B145" s="40"/>
      <c r="C145" s="221" t="s">
        <v>498</v>
      </c>
      <c r="D145" s="221" t="s">
        <v>294</v>
      </c>
      <c r="E145" s="222" t="s">
        <v>3893</v>
      </c>
      <c r="F145" s="223" t="s">
        <v>7039</v>
      </c>
      <c r="G145" s="224" t="s">
        <v>3216</v>
      </c>
      <c r="H145" s="225">
        <v>14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85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1275</v>
      </c>
    </row>
    <row r="146" s="2" customFormat="1" ht="16.5" customHeight="1">
      <c r="A146" s="39"/>
      <c r="B146" s="40"/>
      <c r="C146" s="221" t="s">
        <v>503</v>
      </c>
      <c r="D146" s="221" t="s">
        <v>294</v>
      </c>
      <c r="E146" s="222" t="s">
        <v>3899</v>
      </c>
      <c r="F146" s="223" t="s">
        <v>7040</v>
      </c>
      <c r="G146" s="224" t="s">
        <v>307</v>
      </c>
      <c r="H146" s="225">
        <v>14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85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299</v>
      </c>
      <c r="BM146" s="232" t="s">
        <v>1309</v>
      </c>
    </row>
    <row r="147" s="2" customFormat="1" ht="16.5" customHeight="1">
      <c r="A147" s="39"/>
      <c r="B147" s="40"/>
      <c r="C147" s="221" t="s">
        <v>517</v>
      </c>
      <c r="D147" s="221" t="s">
        <v>294</v>
      </c>
      <c r="E147" s="222" t="s">
        <v>3902</v>
      </c>
      <c r="F147" s="223" t="s">
        <v>7041</v>
      </c>
      <c r="G147" s="224" t="s">
        <v>407</v>
      </c>
      <c r="H147" s="225">
        <v>700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85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299</v>
      </c>
      <c r="BM147" s="232" t="s">
        <v>1322</v>
      </c>
    </row>
    <row r="148" s="2" customFormat="1" ht="16.5" customHeight="1">
      <c r="A148" s="39"/>
      <c r="B148" s="40"/>
      <c r="C148" s="221" t="s">
        <v>523</v>
      </c>
      <c r="D148" s="221" t="s">
        <v>294</v>
      </c>
      <c r="E148" s="222" t="s">
        <v>7042</v>
      </c>
      <c r="F148" s="223" t="s">
        <v>7043</v>
      </c>
      <c r="G148" s="224" t="s">
        <v>407</v>
      </c>
      <c r="H148" s="225">
        <v>50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85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299</v>
      </c>
      <c r="BM148" s="232" t="s">
        <v>1349</v>
      </c>
    </row>
    <row r="149" s="2" customFormat="1" ht="16.5" customHeight="1">
      <c r="A149" s="39"/>
      <c r="B149" s="40"/>
      <c r="C149" s="221" t="s">
        <v>532</v>
      </c>
      <c r="D149" s="221" t="s">
        <v>294</v>
      </c>
      <c r="E149" s="222" t="s">
        <v>7044</v>
      </c>
      <c r="F149" s="223" t="s">
        <v>7045</v>
      </c>
      <c r="G149" s="224" t="s">
        <v>407</v>
      </c>
      <c r="H149" s="225">
        <v>750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85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1359</v>
      </c>
    </row>
    <row r="150" s="2" customFormat="1" ht="21.75" customHeight="1">
      <c r="A150" s="39"/>
      <c r="B150" s="40"/>
      <c r="C150" s="221" t="s">
        <v>554</v>
      </c>
      <c r="D150" s="221" t="s">
        <v>294</v>
      </c>
      <c r="E150" s="222" t="s">
        <v>7046</v>
      </c>
      <c r="F150" s="223" t="s">
        <v>7047</v>
      </c>
      <c r="G150" s="224" t="s">
        <v>407</v>
      </c>
      <c r="H150" s="225">
        <v>750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85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299</v>
      </c>
      <c r="BM150" s="232" t="s">
        <v>1369</v>
      </c>
    </row>
    <row r="151" s="2" customFormat="1" ht="16.5" customHeight="1">
      <c r="A151" s="39"/>
      <c r="B151" s="40"/>
      <c r="C151" s="221" t="s">
        <v>562</v>
      </c>
      <c r="D151" s="221" t="s">
        <v>294</v>
      </c>
      <c r="E151" s="222" t="s">
        <v>7048</v>
      </c>
      <c r="F151" s="223" t="s">
        <v>7049</v>
      </c>
      <c r="G151" s="224" t="s">
        <v>407</v>
      </c>
      <c r="H151" s="225">
        <v>750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85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299</v>
      </c>
      <c r="BM151" s="232" t="s">
        <v>1378</v>
      </c>
    </row>
    <row r="152" s="2" customFormat="1" ht="33" customHeight="1">
      <c r="A152" s="39"/>
      <c r="B152" s="40"/>
      <c r="C152" s="221" t="s">
        <v>573</v>
      </c>
      <c r="D152" s="221" t="s">
        <v>294</v>
      </c>
      <c r="E152" s="222" t="s">
        <v>4039</v>
      </c>
      <c r="F152" s="223" t="s">
        <v>7050</v>
      </c>
      <c r="G152" s="224" t="s">
        <v>407</v>
      </c>
      <c r="H152" s="225">
        <v>700</v>
      </c>
      <c r="I152" s="226"/>
      <c r="J152" s="227">
        <f>ROUND(I152*H152,2)</f>
        <v>0</v>
      </c>
      <c r="K152" s="223" t="s">
        <v>1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85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1445</v>
      </c>
    </row>
    <row r="153" s="2" customFormat="1" ht="33" customHeight="1">
      <c r="A153" s="39"/>
      <c r="B153" s="40"/>
      <c r="C153" s="221" t="s">
        <v>578</v>
      </c>
      <c r="D153" s="221" t="s">
        <v>294</v>
      </c>
      <c r="E153" s="222" t="s">
        <v>4048</v>
      </c>
      <c r="F153" s="223" t="s">
        <v>7051</v>
      </c>
      <c r="G153" s="224" t="s">
        <v>407</v>
      </c>
      <c r="H153" s="225">
        <v>50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85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299</v>
      </c>
      <c r="BM153" s="232" t="s">
        <v>1454</v>
      </c>
    </row>
    <row r="154" s="2" customFormat="1" ht="16.5" customHeight="1">
      <c r="A154" s="39"/>
      <c r="B154" s="40"/>
      <c r="C154" s="221" t="s">
        <v>583</v>
      </c>
      <c r="D154" s="221" t="s">
        <v>294</v>
      </c>
      <c r="E154" s="222" t="s">
        <v>4051</v>
      </c>
      <c r="F154" s="223" t="s">
        <v>7052</v>
      </c>
      <c r="G154" s="224" t="s">
        <v>307</v>
      </c>
      <c r="H154" s="225">
        <v>142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85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299</v>
      </c>
      <c r="BM154" s="232" t="s">
        <v>1462</v>
      </c>
    </row>
    <row r="155" s="2" customFormat="1" ht="16.5" customHeight="1">
      <c r="A155" s="39"/>
      <c r="B155" s="40"/>
      <c r="C155" s="221" t="s">
        <v>587</v>
      </c>
      <c r="D155" s="221" t="s">
        <v>294</v>
      </c>
      <c r="E155" s="222" t="s">
        <v>4066</v>
      </c>
      <c r="F155" s="223" t="s">
        <v>7053</v>
      </c>
      <c r="G155" s="224" t="s">
        <v>307</v>
      </c>
      <c r="H155" s="225">
        <v>142</v>
      </c>
      <c r="I155" s="226"/>
      <c r="J155" s="227">
        <f>ROUND(I155*H155,2)</f>
        <v>0</v>
      </c>
      <c r="K155" s="223" t="s">
        <v>1</v>
      </c>
      <c r="L155" s="45"/>
      <c r="M155" s="288" t="s">
        <v>1</v>
      </c>
      <c r="N155" s="289" t="s">
        <v>42</v>
      </c>
      <c r="O155" s="290"/>
      <c r="P155" s="291">
        <f>O155*H155</f>
        <v>0</v>
      </c>
      <c r="Q155" s="291">
        <v>0</v>
      </c>
      <c r="R155" s="291">
        <f>Q155*H155</f>
        <v>0</v>
      </c>
      <c r="S155" s="291">
        <v>0</v>
      </c>
      <c r="T155" s="292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85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299</v>
      </c>
      <c r="BM155" s="232" t="s">
        <v>1470</v>
      </c>
    </row>
    <row r="156" s="2" customFormat="1" ht="6.96" customHeight="1">
      <c r="A156" s="39"/>
      <c r="B156" s="67"/>
      <c r="C156" s="68"/>
      <c r="D156" s="68"/>
      <c r="E156" s="68"/>
      <c r="F156" s="68"/>
      <c r="G156" s="68"/>
      <c r="H156" s="68"/>
      <c r="I156" s="68"/>
      <c r="J156" s="68"/>
      <c r="K156" s="68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MzE76oQYdUYYIccpRe3sn7cQaA6ruXs26RpjudEROSv8Eq6teojKaqvobIWxNXvLrBo2wYSI4x3OQeI7ZxpKMA==" hashValue="NwyzpkIEF1MV5rfxXBr++7TRoRohVyCY8WxVSoyB/z0chSeM7lesezJPHfQob3v3MEYpVvIZMxKNRA0b67VVXQ==" algorithmName="SHA-512" password="CC35"/>
  <autoFilter ref="C117:K15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147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7054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ROUND((SUM(BE129:BE177)),  2)</f>
        <v>0</v>
      </c>
      <c r="G33" s="39"/>
      <c r="H33" s="39"/>
      <c r="I33" s="158">
        <v>0.20999999999999999</v>
      </c>
      <c r="J33" s="157">
        <f>ROUND(((SUM(BE129:BE177))*I33),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ROUND((SUM(BF129:BF177)),  2)</f>
        <v>0</v>
      </c>
      <c r="G34" s="39"/>
      <c r="H34" s="39"/>
      <c r="I34" s="158">
        <v>0.14999999999999999</v>
      </c>
      <c r="J34" s="157">
        <f>ROUND(((SUM(BF129:BF177))*I34),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ROUND((SUM(BG129:BG177)),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ROUND((SUM(BH129:BH177)),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ROUND((SUM(BI129:BI177)),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IO 10 - Areálové silnoproudé rozvody NN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7055</v>
      </c>
      <c r="E97" s="185"/>
      <c r="F97" s="185"/>
      <c r="G97" s="185"/>
      <c r="H97" s="185"/>
      <c r="I97" s="185"/>
      <c r="J97" s="186">
        <f>J130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7056</v>
      </c>
      <c r="E98" s="191"/>
      <c r="F98" s="191"/>
      <c r="G98" s="191"/>
      <c r="H98" s="191"/>
      <c r="I98" s="191"/>
      <c r="J98" s="192">
        <f>J131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7057</v>
      </c>
      <c r="E99" s="191"/>
      <c r="F99" s="191"/>
      <c r="G99" s="191"/>
      <c r="H99" s="191"/>
      <c r="I99" s="191"/>
      <c r="J99" s="192">
        <f>J138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7058</v>
      </c>
      <c r="E100" s="191"/>
      <c r="F100" s="191"/>
      <c r="G100" s="191"/>
      <c r="H100" s="191"/>
      <c r="I100" s="191"/>
      <c r="J100" s="192">
        <f>J142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7059</v>
      </c>
      <c r="E101" s="191"/>
      <c r="F101" s="191"/>
      <c r="G101" s="191"/>
      <c r="H101" s="191"/>
      <c r="I101" s="191"/>
      <c r="J101" s="192">
        <f>J146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261</v>
      </c>
      <c r="E102" s="185"/>
      <c r="F102" s="185"/>
      <c r="G102" s="185"/>
      <c r="H102" s="185"/>
      <c r="I102" s="185"/>
      <c r="J102" s="186">
        <f>J152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5749</v>
      </c>
      <c r="E103" s="191"/>
      <c r="F103" s="191"/>
      <c r="G103" s="191"/>
      <c r="H103" s="191"/>
      <c r="I103" s="191"/>
      <c r="J103" s="192">
        <f>J153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2"/>
      <c r="C104" s="183"/>
      <c r="D104" s="184" t="s">
        <v>5750</v>
      </c>
      <c r="E104" s="185"/>
      <c r="F104" s="185"/>
      <c r="G104" s="185"/>
      <c r="H104" s="185"/>
      <c r="I104" s="185"/>
      <c r="J104" s="186">
        <f>J155</f>
        <v>0</v>
      </c>
      <c r="K104" s="183"/>
      <c r="L104" s="18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8"/>
      <c r="C105" s="189"/>
      <c r="D105" s="190" t="s">
        <v>5752</v>
      </c>
      <c r="E105" s="191"/>
      <c r="F105" s="191"/>
      <c r="G105" s="191"/>
      <c r="H105" s="191"/>
      <c r="I105" s="191"/>
      <c r="J105" s="192">
        <f>J156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2"/>
      <c r="C106" s="183"/>
      <c r="D106" s="184" t="s">
        <v>4542</v>
      </c>
      <c r="E106" s="185"/>
      <c r="F106" s="185"/>
      <c r="G106" s="185"/>
      <c r="H106" s="185"/>
      <c r="I106" s="185"/>
      <c r="J106" s="186">
        <f>J168</f>
        <v>0</v>
      </c>
      <c r="K106" s="183"/>
      <c r="L106" s="18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2"/>
      <c r="C107" s="183"/>
      <c r="D107" s="184" t="s">
        <v>4808</v>
      </c>
      <c r="E107" s="185"/>
      <c r="F107" s="185"/>
      <c r="G107" s="185"/>
      <c r="H107" s="185"/>
      <c r="I107" s="185"/>
      <c r="J107" s="186">
        <f>J172</f>
        <v>0</v>
      </c>
      <c r="K107" s="183"/>
      <c r="L107" s="18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8"/>
      <c r="C108" s="189"/>
      <c r="D108" s="190" t="s">
        <v>4810</v>
      </c>
      <c r="E108" s="191"/>
      <c r="F108" s="191"/>
      <c r="G108" s="191"/>
      <c r="H108" s="191"/>
      <c r="I108" s="191"/>
      <c r="J108" s="192">
        <f>J173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8"/>
      <c r="C109" s="189"/>
      <c r="D109" s="190" t="s">
        <v>7060</v>
      </c>
      <c r="E109" s="191"/>
      <c r="F109" s="191"/>
      <c r="G109" s="191"/>
      <c r="H109" s="191"/>
      <c r="I109" s="191"/>
      <c r="J109" s="192">
        <f>J175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277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77" t="str">
        <f>E7</f>
        <v>Domov pro seniory, Nový Bydžov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179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30" customHeight="1">
      <c r="A121" s="39"/>
      <c r="B121" s="40"/>
      <c r="C121" s="41"/>
      <c r="D121" s="41"/>
      <c r="E121" s="77" t="str">
        <f>E9</f>
        <v xml:space="preserve">IO 10 - Areálové silnoproudé rozvody NN - nezpůsobilé náklady 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F12</f>
        <v>k.ú. Nový Bydžov, 70 7163</v>
      </c>
      <c r="G123" s="41"/>
      <c r="H123" s="41"/>
      <c r="I123" s="33" t="s">
        <v>22</v>
      </c>
      <c r="J123" s="80" t="str">
        <f>IF(J12="","",J12)</f>
        <v>4. 1. 2023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24</v>
      </c>
      <c r="D125" s="41"/>
      <c r="E125" s="41"/>
      <c r="F125" s="28" t="str">
        <f>E15</f>
        <v>Město Nový Bydžov, Masarykovo nám. 1, 504 01</v>
      </c>
      <c r="G125" s="41"/>
      <c r="H125" s="41"/>
      <c r="I125" s="33" t="s">
        <v>30</v>
      </c>
      <c r="J125" s="37" t="str">
        <f>E21</f>
        <v>Architektura s.r.o., Vilkova 1142/15, Praha 4-Krč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05" customHeight="1">
      <c r="A126" s="39"/>
      <c r="B126" s="40"/>
      <c r="C126" s="33" t="s">
        <v>28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Projecticon s.r.o., A. Kopeckého 151, Nový Hrádek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4"/>
      <c r="B128" s="195"/>
      <c r="C128" s="196" t="s">
        <v>278</v>
      </c>
      <c r="D128" s="197" t="s">
        <v>62</v>
      </c>
      <c r="E128" s="197" t="s">
        <v>58</v>
      </c>
      <c r="F128" s="197" t="s">
        <v>59</v>
      </c>
      <c r="G128" s="197" t="s">
        <v>279</v>
      </c>
      <c r="H128" s="197" t="s">
        <v>280</v>
      </c>
      <c r="I128" s="197" t="s">
        <v>281</v>
      </c>
      <c r="J128" s="197" t="s">
        <v>249</v>
      </c>
      <c r="K128" s="198" t="s">
        <v>282</v>
      </c>
      <c r="L128" s="199"/>
      <c r="M128" s="101" t="s">
        <v>1</v>
      </c>
      <c r="N128" s="102" t="s">
        <v>41</v>
      </c>
      <c r="O128" s="102" t="s">
        <v>283</v>
      </c>
      <c r="P128" s="102" t="s">
        <v>284</v>
      </c>
      <c r="Q128" s="102" t="s">
        <v>285</v>
      </c>
      <c r="R128" s="102" t="s">
        <v>286</v>
      </c>
      <c r="S128" s="102" t="s">
        <v>287</v>
      </c>
      <c r="T128" s="103" t="s">
        <v>288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9"/>
      <c r="B129" s="40"/>
      <c r="C129" s="108" t="s">
        <v>289</v>
      </c>
      <c r="D129" s="41"/>
      <c r="E129" s="41"/>
      <c r="F129" s="41"/>
      <c r="G129" s="41"/>
      <c r="H129" s="41"/>
      <c r="I129" s="41"/>
      <c r="J129" s="200">
        <f>BK129</f>
        <v>0</v>
      </c>
      <c r="K129" s="41"/>
      <c r="L129" s="45"/>
      <c r="M129" s="104"/>
      <c r="N129" s="201"/>
      <c r="O129" s="105"/>
      <c r="P129" s="202">
        <f>P130+P152+P155+P168+P172</f>
        <v>0</v>
      </c>
      <c r="Q129" s="105"/>
      <c r="R129" s="202">
        <f>R130+R152+R155+R168+R172</f>
        <v>157.67533560000001</v>
      </c>
      <c r="S129" s="105"/>
      <c r="T129" s="203">
        <f>T130+T152+T155+T168+T172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76</v>
      </c>
      <c r="AU129" s="18" t="s">
        <v>251</v>
      </c>
      <c r="BK129" s="204">
        <f>BK130+BK152+BK155+BK168+BK172</f>
        <v>0</v>
      </c>
    </row>
    <row r="130" s="12" customFormat="1" ht="25.92" customHeight="1">
      <c r="A130" s="12"/>
      <c r="B130" s="205"/>
      <c r="C130" s="206"/>
      <c r="D130" s="207" t="s">
        <v>76</v>
      </c>
      <c r="E130" s="208" t="s">
        <v>3722</v>
      </c>
      <c r="F130" s="208" t="s">
        <v>7061</v>
      </c>
      <c r="G130" s="206"/>
      <c r="H130" s="206"/>
      <c r="I130" s="209"/>
      <c r="J130" s="210">
        <f>BK130</f>
        <v>0</v>
      </c>
      <c r="K130" s="206"/>
      <c r="L130" s="211"/>
      <c r="M130" s="212"/>
      <c r="N130" s="213"/>
      <c r="O130" s="213"/>
      <c r="P130" s="214">
        <f>P131+P138+P142+P146</f>
        <v>0</v>
      </c>
      <c r="Q130" s="213"/>
      <c r="R130" s="214">
        <f>R131+R138+R142+R146</f>
        <v>1.79586</v>
      </c>
      <c r="S130" s="213"/>
      <c r="T130" s="215">
        <f>T131+T138+T142+T146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85</v>
      </c>
      <c r="AT130" s="217" t="s">
        <v>76</v>
      </c>
      <c r="AU130" s="217" t="s">
        <v>77</v>
      </c>
      <c r="AY130" s="216" t="s">
        <v>292</v>
      </c>
      <c r="BK130" s="218">
        <f>BK131+BK138+BK142+BK146</f>
        <v>0</v>
      </c>
    </row>
    <row r="131" s="12" customFormat="1" ht="22.8" customHeight="1">
      <c r="A131" s="12"/>
      <c r="B131" s="205"/>
      <c r="C131" s="206"/>
      <c r="D131" s="207" t="s">
        <v>76</v>
      </c>
      <c r="E131" s="219" t="s">
        <v>7062</v>
      </c>
      <c r="F131" s="219" t="s">
        <v>7063</v>
      </c>
      <c r="G131" s="206"/>
      <c r="H131" s="206"/>
      <c r="I131" s="209"/>
      <c r="J131" s="220">
        <f>BK131</f>
        <v>0</v>
      </c>
      <c r="K131" s="206"/>
      <c r="L131" s="211"/>
      <c r="M131" s="212"/>
      <c r="N131" s="213"/>
      <c r="O131" s="213"/>
      <c r="P131" s="214">
        <f>SUM(P132:P137)</f>
        <v>0</v>
      </c>
      <c r="Q131" s="213"/>
      <c r="R131" s="214">
        <f>SUM(R132:R137)</f>
        <v>0</v>
      </c>
      <c r="S131" s="213"/>
      <c r="T131" s="215">
        <f>SUM(T132:T137)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6" t="s">
        <v>85</v>
      </c>
      <c r="AT131" s="217" t="s">
        <v>76</v>
      </c>
      <c r="AU131" s="217" t="s">
        <v>85</v>
      </c>
      <c r="AY131" s="216" t="s">
        <v>292</v>
      </c>
      <c r="BK131" s="218">
        <f>SUM(BK132:BK137)</f>
        <v>0</v>
      </c>
    </row>
    <row r="132" s="2" customFormat="1" ht="16.5" customHeight="1">
      <c r="A132" s="39"/>
      <c r="B132" s="40"/>
      <c r="C132" s="221" t="s">
        <v>85</v>
      </c>
      <c r="D132" s="221" t="s">
        <v>294</v>
      </c>
      <c r="E132" s="222" t="s">
        <v>3724</v>
      </c>
      <c r="F132" s="223" t="s">
        <v>7064</v>
      </c>
      <c r="G132" s="224" t="s">
        <v>407</v>
      </c>
      <c r="H132" s="225">
        <v>350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7065</v>
      </c>
    </row>
    <row r="133" s="2" customFormat="1" ht="21.75" customHeight="1">
      <c r="A133" s="39"/>
      <c r="B133" s="40"/>
      <c r="C133" s="221" t="s">
        <v>120</v>
      </c>
      <c r="D133" s="221" t="s">
        <v>294</v>
      </c>
      <c r="E133" s="222" t="s">
        <v>3727</v>
      </c>
      <c r="F133" s="223" t="s">
        <v>7066</v>
      </c>
      <c r="G133" s="224" t="s">
        <v>407</v>
      </c>
      <c r="H133" s="225">
        <v>94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7067</v>
      </c>
    </row>
    <row r="134" s="2" customFormat="1" ht="16.5" customHeight="1">
      <c r="A134" s="39"/>
      <c r="B134" s="40"/>
      <c r="C134" s="221" t="s">
        <v>317</v>
      </c>
      <c r="D134" s="221" t="s">
        <v>294</v>
      </c>
      <c r="E134" s="222" t="s">
        <v>3730</v>
      </c>
      <c r="F134" s="223" t="s">
        <v>7068</v>
      </c>
      <c r="G134" s="224" t="s">
        <v>407</v>
      </c>
      <c r="H134" s="225">
        <v>94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7069</v>
      </c>
    </row>
    <row r="135" s="2" customFormat="1" ht="16.5" customHeight="1">
      <c r="A135" s="39"/>
      <c r="B135" s="40"/>
      <c r="C135" s="221" t="s">
        <v>299</v>
      </c>
      <c r="D135" s="221" t="s">
        <v>294</v>
      </c>
      <c r="E135" s="222" t="s">
        <v>3733</v>
      </c>
      <c r="F135" s="223" t="s">
        <v>7070</v>
      </c>
      <c r="G135" s="224" t="s">
        <v>407</v>
      </c>
      <c r="H135" s="225">
        <v>350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7071</v>
      </c>
    </row>
    <row r="136" s="2" customFormat="1" ht="16.5" customHeight="1">
      <c r="A136" s="39"/>
      <c r="B136" s="40"/>
      <c r="C136" s="221" t="s">
        <v>341</v>
      </c>
      <c r="D136" s="221" t="s">
        <v>294</v>
      </c>
      <c r="E136" s="222" t="s">
        <v>3736</v>
      </c>
      <c r="F136" s="223" t="s">
        <v>7072</v>
      </c>
      <c r="G136" s="224" t="s">
        <v>3216</v>
      </c>
      <c r="H136" s="225">
        <v>18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299</v>
      </c>
      <c r="BM136" s="232" t="s">
        <v>7073</v>
      </c>
    </row>
    <row r="137" s="2" customFormat="1" ht="16.5" customHeight="1">
      <c r="A137" s="39"/>
      <c r="B137" s="40"/>
      <c r="C137" s="221" t="s">
        <v>346</v>
      </c>
      <c r="D137" s="221" t="s">
        <v>294</v>
      </c>
      <c r="E137" s="222" t="s">
        <v>3739</v>
      </c>
      <c r="F137" s="223" t="s">
        <v>7074</v>
      </c>
      <c r="G137" s="224" t="s">
        <v>3216</v>
      </c>
      <c r="H137" s="225">
        <v>7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7075</v>
      </c>
    </row>
    <row r="138" s="12" customFormat="1" ht="22.8" customHeight="1">
      <c r="A138" s="12"/>
      <c r="B138" s="205"/>
      <c r="C138" s="206"/>
      <c r="D138" s="207" t="s">
        <v>76</v>
      </c>
      <c r="E138" s="219" t="s">
        <v>3784</v>
      </c>
      <c r="F138" s="219" t="s">
        <v>7076</v>
      </c>
      <c r="G138" s="206"/>
      <c r="H138" s="206"/>
      <c r="I138" s="209"/>
      <c r="J138" s="220">
        <f>BK138</f>
        <v>0</v>
      </c>
      <c r="K138" s="206"/>
      <c r="L138" s="211"/>
      <c r="M138" s="212"/>
      <c r="N138" s="213"/>
      <c r="O138" s="213"/>
      <c r="P138" s="214">
        <f>SUM(P139:P141)</f>
        <v>0</v>
      </c>
      <c r="Q138" s="213"/>
      <c r="R138" s="214">
        <f>SUM(R139:R141)</f>
        <v>1.79586</v>
      </c>
      <c r="S138" s="213"/>
      <c r="T138" s="215">
        <f>SUM(T139:T141)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6" t="s">
        <v>85</v>
      </c>
      <c r="AT138" s="217" t="s">
        <v>76</v>
      </c>
      <c r="AU138" s="217" t="s">
        <v>85</v>
      </c>
      <c r="AY138" s="216" t="s">
        <v>292</v>
      </c>
      <c r="BK138" s="218">
        <f>SUM(BK139:BK141)</f>
        <v>0</v>
      </c>
    </row>
    <row r="139" s="2" customFormat="1" ht="44.25" customHeight="1">
      <c r="A139" s="39"/>
      <c r="B139" s="40"/>
      <c r="C139" s="221" t="s">
        <v>352</v>
      </c>
      <c r="D139" s="221" t="s">
        <v>294</v>
      </c>
      <c r="E139" s="222" t="s">
        <v>3742</v>
      </c>
      <c r="F139" s="223" t="s">
        <v>7077</v>
      </c>
      <c r="G139" s="224" t="s">
        <v>581</v>
      </c>
      <c r="H139" s="225">
        <v>1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1.79586</v>
      </c>
      <c r="R139" s="230">
        <f>Q139*H139</f>
        <v>1.79586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829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829</v>
      </c>
      <c r="BM139" s="232" t="s">
        <v>7078</v>
      </c>
    </row>
    <row r="140" s="2" customFormat="1" ht="33" customHeight="1">
      <c r="A140" s="39"/>
      <c r="B140" s="40"/>
      <c r="C140" s="221" t="s">
        <v>357</v>
      </c>
      <c r="D140" s="221" t="s">
        <v>294</v>
      </c>
      <c r="E140" s="222" t="s">
        <v>7079</v>
      </c>
      <c r="F140" s="223" t="s">
        <v>7080</v>
      </c>
      <c r="G140" s="224" t="s">
        <v>581</v>
      </c>
      <c r="H140" s="225">
        <v>1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829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829</v>
      </c>
      <c r="BM140" s="232" t="s">
        <v>7081</v>
      </c>
    </row>
    <row r="141" s="2" customFormat="1" ht="16.5" customHeight="1">
      <c r="A141" s="39"/>
      <c r="B141" s="40"/>
      <c r="C141" s="221" t="s">
        <v>362</v>
      </c>
      <c r="D141" s="221" t="s">
        <v>294</v>
      </c>
      <c r="E141" s="222" t="s">
        <v>3745</v>
      </c>
      <c r="F141" s="223" t="s">
        <v>7082</v>
      </c>
      <c r="G141" s="224" t="s">
        <v>3216</v>
      </c>
      <c r="H141" s="225">
        <v>1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7083</v>
      </c>
    </row>
    <row r="142" s="12" customFormat="1" ht="22.8" customHeight="1">
      <c r="A142" s="12"/>
      <c r="B142" s="205"/>
      <c r="C142" s="206"/>
      <c r="D142" s="207" t="s">
        <v>76</v>
      </c>
      <c r="E142" s="219" t="s">
        <v>7084</v>
      </c>
      <c r="F142" s="219" t="s">
        <v>7085</v>
      </c>
      <c r="G142" s="206"/>
      <c r="H142" s="206"/>
      <c r="I142" s="209"/>
      <c r="J142" s="220">
        <f>BK142</f>
        <v>0</v>
      </c>
      <c r="K142" s="206"/>
      <c r="L142" s="211"/>
      <c r="M142" s="212"/>
      <c r="N142" s="213"/>
      <c r="O142" s="213"/>
      <c r="P142" s="214">
        <f>SUM(P143:P145)</f>
        <v>0</v>
      </c>
      <c r="Q142" s="213"/>
      <c r="R142" s="214">
        <f>SUM(R143:R145)</f>
        <v>0</v>
      </c>
      <c r="S142" s="213"/>
      <c r="T142" s="215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6" t="s">
        <v>85</v>
      </c>
      <c r="AT142" s="217" t="s">
        <v>76</v>
      </c>
      <c r="AU142" s="217" t="s">
        <v>85</v>
      </c>
      <c r="AY142" s="216" t="s">
        <v>292</v>
      </c>
      <c r="BK142" s="218">
        <f>SUM(BK143:BK145)</f>
        <v>0</v>
      </c>
    </row>
    <row r="143" s="2" customFormat="1" ht="16.5" customHeight="1">
      <c r="A143" s="39"/>
      <c r="B143" s="40"/>
      <c r="C143" s="221" t="s">
        <v>368</v>
      </c>
      <c r="D143" s="221" t="s">
        <v>294</v>
      </c>
      <c r="E143" s="222" t="s">
        <v>3748</v>
      </c>
      <c r="F143" s="223" t="s">
        <v>7086</v>
      </c>
      <c r="G143" s="224" t="s">
        <v>3216</v>
      </c>
      <c r="H143" s="225">
        <v>24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7087</v>
      </c>
    </row>
    <row r="144" s="2" customFormat="1" ht="16.5" customHeight="1">
      <c r="A144" s="39"/>
      <c r="B144" s="40"/>
      <c r="C144" s="221" t="s">
        <v>372</v>
      </c>
      <c r="D144" s="221" t="s">
        <v>294</v>
      </c>
      <c r="E144" s="222" t="s">
        <v>3751</v>
      </c>
      <c r="F144" s="223" t="s">
        <v>7088</v>
      </c>
      <c r="G144" s="224" t="s">
        <v>3216</v>
      </c>
      <c r="H144" s="225">
        <v>12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299</v>
      </c>
      <c r="BM144" s="232" t="s">
        <v>7089</v>
      </c>
    </row>
    <row r="145" s="2" customFormat="1" ht="21.75" customHeight="1">
      <c r="A145" s="39"/>
      <c r="B145" s="40"/>
      <c r="C145" s="221" t="s">
        <v>399</v>
      </c>
      <c r="D145" s="221" t="s">
        <v>294</v>
      </c>
      <c r="E145" s="222" t="s">
        <v>3754</v>
      </c>
      <c r="F145" s="223" t="s">
        <v>7090</v>
      </c>
      <c r="G145" s="224" t="s">
        <v>3216</v>
      </c>
      <c r="H145" s="225">
        <v>35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7091</v>
      </c>
    </row>
    <row r="146" s="12" customFormat="1" ht="22.8" customHeight="1">
      <c r="A146" s="12"/>
      <c r="B146" s="205"/>
      <c r="C146" s="206"/>
      <c r="D146" s="207" t="s">
        <v>76</v>
      </c>
      <c r="E146" s="219" t="s">
        <v>3858</v>
      </c>
      <c r="F146" s="219" t="s">
        <v>7036</v>
      </c>
      <c r="G146" s="206"/>
      <c r="H146" s="206"/>
      <c r="I146" s="209"/>
      <c r="J146" s="220">
        <f>BK146</f>
        <v>0</v>
      </c>
      <c r="K146" s="206"/>
      <c r="L146" s="211"/>
      <c r="M146" s="212"/>
      <c r="N146" s="213"/>
      <c r="O146" s="213"/>
      <c r="P146" s="214">
        <f>SUM(P147:P151)</f>
        <v>0</v>
      </c>
      <c r="Q146" s="213"/>
      <c r="R146" s="214">
        <f>SUM(R147:R151)</f>
        <v>0</v>
      </c>
      <c r="S146" s="213"/>
      <c r="T146" s="215">
        <f>SUM(T147:T151)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6" t="s">
        <v>85</v>
      </c>
      <c r="AT146" s="217" t="s">
        <v>76</v>
      </c>
      <c r="AU146" s="217" t="s">
        <v>85</v>
      </c>
      <c r="AY146" s="216" t="s">
        <v>292</v>
      </c>
      <c r="BK146" s="218">
        <f>SUM(BK147:BK151)</f>
        <v>0</v>
      </c>
    </row>
    <row r="147" s="2" customFormat="1" ht="16.5" customHeight="1">
      <c r="A147" s="39"/>
      <c r="B147" s="40"/>
      <c r="C147" s="221" t="s">
        <v>404</v>
      </c>
      <c r="D147" s="221" t="s">
        <v>294</v>
      </c>
      <c r="E147" s="222" t="s">
        <v>3757</v>
      </c>
      <c r="F147" s="223" t="s">
        <v>7092</v>
      </c>
      <c r="G147" s="224" t="s">
        <v>407</v>
      </c>
      <c r="H147" s="225">
        <v>444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299</v>
      </c>
      <c r="BM147" s="232" t="s">
        <v>7093</v>
      </c>
    </row>
    <row r="148" s="2" customFormat="1" ht="16.5" customHeight="1">
      <c r="A148" s="39"/>
      <c r="B148" s="40"/>
      <c r="C148" s="221" t="s">
        <v>415</v>
      </c>
      <c r="D148" s="221" t="s">
        <v>294</v>
      </c>
      <c r="E148" s="222" t="s">
        <v>3760</v>
      </c>
      <c r="F148" s="223" t="s">
        <v>7094</v>
      </c>
      <c r="G148" s="224" t="s">
        <v>3216</v>
      </c>
      <c r="H148" s="225">
        <v>2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299</v>
      </c>
      <c r="BM148" s="232" t="s">
        <v>7095</v>
      </c>
    </row>
    <row r="149" s="2" customFormat="1" ht="16.5" customHeight="1">
      <c r="A149" s="39"/>
      <c r="B149" s="40"/>
      <c r="C149" s="221" t="s">
        <v>8</v>
      </c>
      <c r="D149" s="221" t="s">
        <v>294</v>
      </c>
      <c r="E149" s="222" t="s">
        <v>3763</v>
      </c>
      <c r="F149" s="223" t="s">
        <v>7096</v>
      </c>
      <c r="G149" s="224" t="s">
        <v>3216</v>
      </c>
      <c r="H149" s="225">
        <v>8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7097</v>
      </c>
    </row>
    <row r="150" s="2" customFormat="1" ht="16.5" customHeight="1">
      <c r="A150" s="39"/>
      <c r="B150" s="40"/>
      <c r="C150" s="221" t="s">
        <v>438</v>
      </c>
      <c r="D150" s="221" t="s">
        <v>294</v>
      </c>
      <c r="E150" s="222" t="s">
        <v>3766</v>
      </c>
      <c r="F150" s="223" t="s">
        <v>7098</v>
      </c>
      <c r="G150" s="224" t="s">
        <v>3216</v>
      </c>
      <c r="H150" s="225">
        <v>8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299</v>
      </c>
      <c r="BM150" s="232" t="s">
        <v>7099</v>
      </c>
    </row>
    <row r="151" s="2" customFormat="1" ht="16.5" customHeight="1">
      <c r="A151" s="39"/>
      <c r="B151" s="40"/>
      <c r="C151" s="221" t="s">
        <v>445</v>
      </c>
      <c r="D151" s="221" t="s">
        <v>294</v>
      </c>
      <c r="E151" s="222" t="s">
        <v>3769</v>
      </c>
      <c r="F151" s="223" t="s">
        <v>7100</v>
      </c>
      <c r="G151" s="224" t="s">
        <v>3216</v>
      </c>
      <c r="H151" s="225">
        <v>1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299</v>
      </c>
      <c r="BM151" s="232" t="s">
        <v>7101</v>
      </c>
    </row>
    <row r="152" s="12" customFormat="1" ht="25.92" customHeight="1">
      <c r="A152" s="12"/>
      <c r="B152" s="205"/>
      <c r="C152" s="206"/>
      <c r="D152" s="207" t="s">
        <v>76</v>
      </c>
      <c r="E152" s="208" t="s">
        <v>1494</v>
      </c>
      <c r="F152" s="208" t="s">
        <v>1495</v>
      </c>
      <c r="G152" s="206"/>
      <c r="H152" s="206"/>
      <c r="I152" s="209"/>
      <c r="J152" s="210">
        <f>BK152</f>
        <v>0</v>
      </c>
      <c r="K152" s="206"/>
      <c r="L152" s="211"/>
      <c r="M152" s="212"/>
      <c r="N152" s="213"/>
      <c r="O152" s="213"/>
      <c r="P152" s="214">
        <f>P153</f>
        <v>0</v>
      </c>
      <c r="Q152" s="213"/>
      <c r="R152" s="214">
        <f>R153</f>
        <v>0</v>
      </c>
      <c r="S152" s="213"/>
      <c r="T152" s="215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6" t="s">
        <v>120</v>
      </c>
      <c r="AT152" s="217" t="s">
        <v>76</v>
      </c>
      <c r="AU152" s="217" t="s">
        <v>77</v>
      </c>
      <c r="AY152" s="216" t="s">
        <v>292</v>
      </c>
      <c r="BK152" s="218">
        <f>BK153</f>
        <v>0</v>
      </c>
    </row>
    <row r="153" s="12" customFormat="1" ht="22.8" customHeight="1">
      <c r="A153" s="12"/>
      <c r="B153" s="205"/>
      <c r="C153" s="206"/>
      <c r="D153" s="207" t="s">
        <v>76</v>
      </c>
      <c r="E153" s="219" t="s">
        <v>5781</v>
      </c>
      <c r="F153" s="219" t="s">
        <v>5782</v>
      </c>
      <c r="G153" s="206"/>
      <c r="H153" s="206"/>
      <c r="I153" s="209"/>
      <c r="J153" s="220">
        <f>BK153</f>
        <v>0</v>
      </c>
      <c r="K153" s="206"/>
      <c r="L153" s="211"/>
      <c r="M153" s="212"/>
      <c r="N153" s="213"/>
      <c r="O153" s="213"/>
      <c r="P153" s="214">
        <f>P154</f>
        <v>0</v>
      </c>
      <c r="Q153" s="213"/>
      <c r="R153" s="214">
        <f>R154</f>
        <v>0</v>
      </c>
      <c r="S153" s="213"/>
      <c r="T153" s="215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6" t="s">
        <v>120</v>
      </c>
      <c r="AT153" s="217" t="s">
        <v>76</v>
      </c>
      <c r="AU153" s="217" t="s">
        <v>85</v>
      </c>
      <c r="AY153" s="216" t="s">
        <v>292</v>
      </c>
      <c r="BK153" s="218">
        <f>BK154</f>
        <v>0</v>
      </c>
    </row>
    <row r="154" s="2" customFormat="1" ht="24.15" customHeight="1">
      <c r="A154" s="39"/>
      <c r="B154" s="40"/>
      <c r="C154" s="221" t="s">
        <v>449</v>
      </c>
      <c r="D154" s="221" t="s">
        <v>294</v>
      </c>
      <c r="E154" s="222" t="s">
        <v>7102</v>
      </c>
      <c r="F154" s="223" t="s">
        <v>7103</v>
      </c>
      <c r="G154" s="224" t="s">
        <v>581</v>
      </c>
      <c r="H154" s="225">
        <v>1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438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438</v>
      </c>
      <c r="BM154" s="232" t="s">
        <v>7104</v>
      </c>
    </row>
    <row r="155" s="12" customFormat="1" ht="25.92" customHeight="1">
      <c r="A155" s="12"/>
      <c r="B155" s="205"/>
      <c r="C155" s="206"/>
      <c r="D155" s="207" t="s">
        <v>76</v>
      </c>
      <c r="E155" s="208" t="s">
        <v>626</v>
      </c>
      <c r="F155" s="208" t="s">
        <v>5806</v>
      </c>
      <c r="G155" s="206"/>
      <c r="H155" s="206"/>
      <c r="I155" s="209"/>
      <c r="J155" s="210">
        <f>BK155</f>
        <v>0</v>
      </c>
      <c r="K155" s="206"/>
      <c r="L155" s="211"/>
      <c r="M155" s="212"/>
      <c r="N155" s="213"/>
      <c r="O155" s="213"/>
      <c r="P155" s="214">
        <f>P156</f>
        <v>0</v>
      </c>
      <c r="Q155" s="213"/>
      <c r="R155" s="214">
        <f>R156</f>
        <v>155.87947560000001</v>
      </c>
      <c r="S155" s="213"/>
      <c r="T155" s="215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6" t="s">
        <v>317</v>
      </c>
      <c r="AT155" s="217" t="s">
        <v>76</v>
      </c>
      <c r="AU155" s="217" t="s">
        <v>77</v>
      </c>
      <c r="AY155" s="216" t="s">
        <v>292</v>
      </c>
      <c r="BK155" s="218">
        <f>BK156</f>
        <v>0</v>
      </c>
    </row>
    <row r="156" s="12" customFormat="1" ht="22.8" customHeight="1">
      <c r="A156" s="12"/>
      <c r="B156" s="205"/>
      <c r="C156" s="206"/>
      <c r="D156" s="207" t="s">
        <v>76</v>
      </c>
      <c r="E156" s="219" t="s">
        <v>5819</v>
      </c>
      <c r="F156" s="219" t="s">
        <v>5820</v>
      </c>
      <c r="G156" s="206"/>
      <c r="H156" s="206"/>
      <c r="I156" s="209"/>
      <c r="J156" s="220">
        <f>BK156</f>
        <v>0</v>
      </c>
      <c r="K156" s="206"/>
      <c r="L156" s="211"/>
      <c r="M156" s="212"/>
      <c r="N156" s="213"/>
      <c r="O156" s="213"/>
      <c r="P156" s="214">
        <f>SUM(P157:P167)</f>
        <v>0</v>
      </c>
      <c r="Q156" s="213"/>
      <c r="R156" s="214">
        <f>SUM(R157:R167)</f>
        <v>155.87947560000001</v>
      </c>
      <c r="S156" s="213"/>
      <c r="T156" s="215">
        <f>SUM(T157:T167)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6" t="s">
        <v>317</v>
      </c>
      <c r="AT156" s="217" t="s">
        <v>76</v>
      </c>
      <c r="AU156" s="217" t="s">
        <v>85</v>
      </c>
      <c r="AY156" s="216" t="s">
        <v>292</v>
      </c>
      <c r="BK156" s="218">
        <f>SUM(BK157:BK167)</f>
        <v>0</v>
      </c>
    </row>
    <row r="157" s="2" customFormat="1" ht="21.75" customHeight="1">
      <c r="A157" s="39"/>
      <c r="B157" s="40"/>
      <c r="C157" s="221" t="s">
        <v>454</v>
      </c>
      <c r="D157" s="221" t="s">
        <v>294</v>
      </c>
      <c r="E157" s="222" t="s">
        <v>7105</v>
      </c>
      <c r="F157" s="223" t="s">
        <v>7106</v>
      </c>
      <c r="G157" s="224" t="s">
        <v>7038</v>
      </c>
      <c r="H157" s="225">
        <v>0.44400000000000001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0.0099000000000000008</v>
      </c>
      <c r="R157" s="230">
        <f>Q157*H157</f>
        <v>0.0043956000000000004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829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829</v>
      </c>
      <c r="BM157" s="232" t="s">
        <v>7107</v>
      </c>
    </row>
    <row r="158" s="2" customFormat="1" ht="37.8" customHeight="1">
      <c r="A158" s="39"/>
      <c r="B158" s="40"/>
      <c r="C158" s="221" t="s">
        <v>459</v>
      </c>
      <c r="D158" s="221" t="s">
        <v>294</v>
      </c>
      <c r="E158" s="222" t="s">
        <v>7108</v>
      </c>
      <c r="F158" s="223" t="s">
        <v>7109</v>
      </c>
      <c r="G158" s="224" t="s">
        <v>407</v>
      </c>
      <c r="H158" s="225">
        <v>444</v>
      </c>
      <c r="I158" s="226"/>
      <c r="J158" s="227">
        <f>ROUND(I158*H158,2)</f>
        <v>0</v>
      </c>
      <c r="K158" s="223" t="s">
        <v>298</v>
      </c>
      <c r="L158" s="45"/>
      <c r="M158" s="228" t="s">
        <v>1</v>
      </c>
      <c r="N158" s="229" t="s">
        <v>42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829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829</v>
      </c>
      <c r="BM158" s="232" t="s">
        <v>7110</v>
      </c>
    </row>
    <row r="159" s="2" customFormat="1" ht="24.15" customHeight="1">
      <c r="A159" s="39"/>
      <c r="B159" s="40"/>
      <c r="C159" s="221" t="s">
        <v>7</v>
      </c>
      <c r="D159" s="221" t="s">
        <v>294</v>
      </c>
      <c r="E159" s="222" t="s">
        <v>7111</v>
      </c>
      <c r="F159" s="223" t="s">
        <v>7112</v>
      </c>
      <c r="G159" s="224" t="s">
        <v>407</v>
      </c>
      <c r="H159" s="225">
        <v>444</v>
      </c>
      <c r="I159" s="226"/>
      <c r="J159" s="227">
        <f>ROUND(I159*H159,2)</f>
        <v>0</v>
      </c>
      <c r="K159" s="223" t="s">
        <v>298</v>
      </c>
      <c r="L159" s="45"/>
      <c r="M159" s="228" t="s">
        <v>1</v>
      </c>
      <c r="N159" s="229" t="s">
        <v>42</v>
      </c>
      <c r="O159" s="92"/>
      <c r="P159" s="230">
        <f>O159*H159</f>
        <v>0</v>
      </c>
      <c r="Q159" s="230">
        <v>0.35099999999999998</v>
      </c>
      <c r="R159" s="230">
        <f>Q159*H159</f>
        <v>155.84399999999999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829</v>
      </c>
      <c r="AT159" s="232" t="s">
        <v>294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829</v>
      </c>
      <c r="BM159" s="232" t="s">
        <v>7113</v>
      </c>
    </row>
    <row r="160" s="2" customFormat="1" ht="24.15" customHeight="1">
      <c r="A160" s="39"/>
      <c r="B160" s="40"/>
      <c r="C160" s="221" t="s">
        <v>485</v>
      </c>
      <c r="D160" s="221" t="s">
        <v>294</v>
      </c>
      <c r="E160" s="222" t="s">
        <v>7114</v>
      </c>
      <c r="F160" s="223" t="s">
        <v>7115</v>
      </c>
      <c r="G160" s="224" t="s">
        <v>407</v>
      </c>
      <c r="H160" s="225">
        <v>444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829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829</v>
      </c>
      <c r="BM160" s="232" t="s">
        <v>7116</v>
      </c>
    </row>
    <row r="161" s="2" customFormat="1" ht="16.5" customHeight="1">
      <c r="A161" s="39"/>
      <c r="B161" s="40"/>
      <c r="C161" s="221" t="s">
        <v>489</v>
      </c>
      <c r="D161" s="221" t="s">
        <v>294</v>
      </c>
      <c r="E161" s="222" t="s">
        <v>7117</v>
      </c>
      <c r="F161" s="223" t="s">
        <v>7118</v>
      </c>
      <c r="G161" s="224" t="s">
        <v>407</v>
      </c>
      <c r="H161" s="225">
        <v>444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6.9999999999999994E-05</v>
      </c>
      <c r="R161" s="230">
        <f>Q161*H161</f>
        <v>0.031079999999999997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829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829</v>
      </c>
      <c r="BM161" s="232" t="s">
        <v>7119</v>
      </c>
    </row>
    <row r="162" s="2" customFormat="1" ht="21.75" customHeight="1">
      <c r="A162" s="39"/>
      <c r="B162" s="40"/>
      <c r="C162" s="221" t="s">
        <v>494</v>
      </c>
      <c r="D162" s="221" t="s">
        <v>294</v>
      </c>
      <c r="E162" s="222" t="s">
        <v>7120</v>
      </c>
      <c r="F162" s="223" t="s">
        <v>7121</v>
      </c>
      <c r="G162" s="224" t="s">
        <v>307</v>
      </c>
      <c r="H162" s="225">
        <v>200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42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829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829</v>
      </c>
      <c r="BM162" s="232" t="s">
        <v>7122</v>
      </c>
    </row>
    <row r="163" s="2" customFormat="1" ht="24.15" customHeight="1">
      <c r="A163" s="39"/>
      <c r="B163" s="40"/>
      <c r="C163" s="221" t="s">
        <v>498</v>
      </c>
      <c r="D163" s="221" t="s">
        <v>294</v>
      </c>
      <c r="E163" s="222" t="s">
        <v>7123</v>
      </c>
      <c r="F163" s="223" t="s">
        <v>7124</v>
      </c>
      <c r="G163" s="224" t="s">
        <v>307</v>
      </c>
      <c r="H163" s="225">
        <v>200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829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829</v>
      </c>
      <c r="BM163" s="232" t="s">
        <v>7125</v>
      </c>
    </row>
    <row r="164" s="2" customFormat="1" ht="24.15" customHeight="1">
      <c r="A164" s="39"/>
      <c r="B164" s="40"/>
      <c r="C164" s="221" t="s">
        <v>503</v>
      </c>
      <c r="D164" s="221" t="s">
        <v>294</v>
      </c>
      <c r="E164" s="222" t="s">
        <v>7126</v>
      </c>
      <c r="F164" s="223" t="s">
        <v>7127</v>
      </c>
      <c r="G164" s="224" t="s">
        <v>365</v>
      </c>
      <c r="H164" s="225">
        <v>72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829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829</v>
      </c>
      <c r="BM164" s="232" t="s">
        <v>7128</v>
      </c>
    </row>
    <row r="165" s="14" customFormat="1">
      <c r="A165" s="14"/>
      <c r="B165" s="245"/>
      <c r="C165" s="246"/>
      <c r="D165" s="236" t="s">
        <v>301</v>
      </c>
      <c r="E165" s="246"/>
      <c r="F165" s="248" t="s">
        <v>7129</v>
      </c>
      <c r="G165" s="246"/>
      <c r="H165" s="249">
        <v>72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301</v>
      </c>
      <c r="AU165" s="255" t="s">
        <v>120</v>
      </c>
      <c r="AV165" s="14" t="s">
        <v>120</v>
      </c>
      <c r="AW165" s="14" t="s">
        <v>4</v>
      </c>
      <c r="AX165" s="14" t="s">
        <v>85</v>
      </c>
      <c r="AY165" s="255" t="s">
        <v>292</v>
      </c>
    </row>
    <row r="166" s="2" customFormat="1" ht="24.15" customHeight="1">
      <c r="A166" s="39"/>
      <c r="B166" s="40"/>
      <c r="C166" s="221" t="s">
        <v>517</v>
      </c>
      <c r="D166" s="221" t="s">
        <v>294</v>
      </c>
      <c r="E166" s="222" t="s">
        <v>7130</v>
      </c>
      <c r="F166" s="223" t="s">
        <v>7131</v>
      </c>
      <c r="G166" s="224" t="s">
        <v>365</v>
      </c>
      <c r="H166" s="225">
        <v>1080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829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829</v>
      </c>
      <c r="BM166" s="232" t="s">
        <v>7132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7133</v>
      </c>
      <c r="G167" s="246"/>
      <c r="H167" s="249">
        <v>1080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85</v>
      </c>
      <c r="AY167" s="255" t="s">
        <v>292</v>
      </c>
    </row>
    <row r="168" s="12" customFormat="1" ht="25.92" customHeight="1">
      <c r="A168" s="12"/>
      <c r="B168" s="205"/>
      <c r="C168" s="206"/>
      <c r="D168" s="207" t="s">
        <v>76</v>
      </c>
      <c r="E168" s="208" t="s">
        <v>4787</v>
      </c>
      <c r="F168" s="208" t="s">
        <v>4788</v>
      </c>
      <c r="G168" s="206"/>
      <c r="H168" s="206"/>
      <c r="I168" s="209"/>
      <c r="J168" s="210">
        <f>BK168</f>
        <v>0</v>
      </c>
      <c r="K168" s="206"/>
      <c r="L168" s="211"/>
      <c r="M168" s="212"/>
      <c r="N168" s="213"/>
      <c r="O168" s="213"/>
      <c r="P168" s="214">
        <f>SUM(P169:P171)</f>
        <v>0</v>
      </c>
      <c r="Q168" s="213"/>
      <c r="R168" s="214">
        <f>SUM(R169:R171)</f>
        <v>0</v>
      </c>
      <c r="S168" s="213"/>
      <c r="T168" s="215">
        <f>SUM(T169:T171)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6" t="s">
        <v>299</v>
      </c>
      <c r="AT168" s="217" t="s">
        <v>76</v>
      </c>
      <c r="AU168" s="217" t="s">
        <v>77</v>
      </c>
      <c r="AY168" s="216" t="s">
        <v>292</v>
      </c>
      <c r="BK168" s="218">
        <f>SUM(BK169:BK171)</f>
        <v>0</v>
      </c>
    </row>
    <row r="169" s="2" customFormat="1" ht="16.5" customHeight="1">
      <c r="A169" s="39"/>
      <c r="B169" s="40"/>
      <c r="C169" s="221" t="s">
        <v>523</v>
      </c>
      <c r="D169" s="221" t="s">
        <v>294</v>
      </c>
      <c r="E169" s="222" t="s">
        <v>4794</v>
      </c>
      <c r="F169" s="223" t="s">
        <v>5297</v>
      </c>
      <c r="G169" s="224" t="s">
        <v>337</v>
      </c>
      <c r="H169" s="225">
        <v>12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42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338</v>
      </c>
      <c r="AT169" s="232" t="s">
        <v>294</v>
      </c>
      <c r="AU169" s="232" t="s">
        <v>85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338</v>
      </c>
      <c r="BM169" s="232" t="s">
        <v>7134</v>
      </c>
    </row>
    <row r="170" s="2" customFormat="1" ht="16.5" customHeight="1">
      <c r="A170" s="39"/>
      <c r="B170" s="40"/>
      <c r="C170" s="221" t="s">
        <v>532</v>
      </c>
      <c r="D170" s="221" t="s">
        <v>294</v>
      </c>
      <c r="E170" s="222" t="s">
        <v>5829</v>
      </c>
      <c r="F170" s="223" t="s">
        <v>5830</v>
      </c>
      <c r="G170" s="224" t="s">
        <v>337</v>
      </c>
      <c r="H170" s="225">
        <v>30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42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338</v>
      </c>
      <c r="AT170" s="232" t="s">
        <v>294</v>
      </c>
      <c r="AU170" s="232" t="s">
        <v>85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338</v>
      </c>
      <c r="BM170" s="232" t="s">
        <v>7135</v>
      </c>
    </row>
    <row r="171" s="14" customFormat="1">
      <c r="A171" s="14"/>
      <c r="B171" s="245"/>
      <c r="C171" s="246"/>
      <c r="D171" s="236" t="s">
        <v>301</v>
      </c>
      <c r="E171" s="247" t="s">
        <v>1</v>
      </c>
      <c r="F171" s="248" t="s">
        <v>7136</v>
      </c>
      <c r="G171" s="246"/>
      <c r="H171" s="249">
        <v>30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301</v>
      </c>
      <c r="AU171" s="255" t="s">
        <v>85</v>
      </c>
      <c r="AV171" s="14" t="s">
        <v>120</v>
      </c>
      <c r="AW171" s="14" t="s">
        <v>32</v>
      </c>
      <c r="AX171" s="14" t="s">
        <v>85</v>
      </c>
      <c r="AY171" s="255" t="s">
        <v>292</v>
      </c>
    </row>
    <row r="172" s="12" customFormat="1" ht="25.92" customHeight="1">
      <c r="A172" s="12"/>
      <c r="B172" s="205"/>
      <c r="C172" s="206"/>
      <c r="D172" s="207" t="s">
        <v>76</v>
      </c>
      <c r="E172" s="208" t="s">
        <v>5299</v>
      </c>
      <c r="F172" s="208" t="s">
        <v>5300</v>
      </c>
      <c r="G172" s="206"/>
      <c r="H172" s="206"/>
      <c r="I172" s="209"/>
      <c r="J172" s="210">
        <f>BK172</f>
        <v>0</v>
      </c>
      <c r="K172" s="206"/>
      <c r="L172" s="211"/>
      <c r="M172" s="212"/>
      <c r="N172" s="213"/>
      <c r="O172" s="213"/>
      <c r="P172" s="214">
        <f>P173+P175</f>
        <v>0</v>
      </c>
      <c r="Q172" s="213"/>
      <c r="R172" s="214">
        <f>R173+R175</f>
        <v>0</v>
      </c>
      <c r="S172" s="213"/>
      <c r="T172" s="215">
        <f>T173+T175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6" t="s">
        <v>341</v>
      </c>
      <c r="AT172" s="217" t="s">
        <v>76</v>
      </c>
      <c r="AU172" s="217" t="s">
        <v>77</v>
      </c>
      <c r="AY172" s="216" t="s">
        <v>292</v>
      </c>
      <c r="BK172" s="218">
        <f>BK173+BK175</f>
        <v>0</v>
      </c>
    </row>
    <row r="173" s="12" customFormat="1" ht="22.8" customHeight="1">
      <c r="A173" s="12"/>
      <c r="B173" s="205"/>
      <c r="C173" s="206"/>
      <c r="D173" s="207" t="s">
        <v>76</v>
      </c>
      <c r="E173" s="219" t="s">
        <v>5308</v>
      </c>
      <c r="F173" s="219" t="s">
        <v>5309</v>
      </c>
      <c r="G173" s="206"/>
      <c r="H173" s="206"/>
      <c r="I173" s="209"/>
      <c r="J173" s="220">
        <f>BK173</f>
        <v>0</v>
      </c>
      <c r="K173" s="206"/>
      <c r="L173" s="211"/>
      <c r="M173" s="212"/>
      <c r="N173" s="213"/>
      <c r="O173" s="213"/>
      <c r="P173" s="214">
        <f>P174</f>
        <v>0</v>
      </c>
      <c r="Q173" s="213"/>
      <c r="R173" s="214">
        <f>R174</f>
        <v>0</v>
      </c>
      <c r="S173" s="213"/>
      <c r="T173" s="215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6" t="s">
        <v>341</v>
      </c>
      <c r="AT173" s="217" t="s">
        <v>76</v>
      </c>
      <c r="AU173" s="217" t="s">
        <v>85</v>
      </c>
      <c r="AY173" s="216" t="s">
        <v>292</v>
      </c>
      <c r="BK173" s="218">
        <f>BK174</f>
        <v>0</v>
      </c>
    </row>
    <row r="174" s="2" customFormat="1" ht="16.5" customHeight="1">
      <c r="A174" s="39"/>
      <c r="B174" s="40"/>
      <c r="C174" s="221" t="s">
        <v>554</v>
      </c>
      <c r="D174" s="221" t="s">
        <v>294</v>
      </c>
      <c r="E174" s="222" t="s">
        <v>7137</v>
      </c>
      <c r="F174" s="223" t="s">
        <v>7138</v>
      </c>
      <c r="G174" s="224" t="s">
        <v>5305</v>
      </c>
      <c r="H174" s="225">
        <v>1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5306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5306</v>
      </c>
      <c r="BM174" s="232" t="s">
        <v>7139</v>
      </c>
    </row>
    <row r="175" s="12" customFormat="1" ht="22.8" customHeight="1">
      <c r="A175" s="12"/>
      <c r="B175" s="205"/>
      <c r="C175" s="206"/>
      <c r="D175" s="207" t="s">
        <v>76</v>
      </c>
      <c r="E175" s="219" t="s">
        <v>7140</v>
      </c>
      <c r="F175" s="219" t="s">
        <v>7141</v>
      </c>
      <c r="G175" s="206"/>
      <c r="H175" s="206"/>
      <c r="I175" s="209"/>
      <c r="J175" s="220">
        <f>BK175</f>
        <v>0</v>
      </c>
      <c r="K175" s="206"/>
      <c r="L175" s="211"/>
      <c r="M175" s="212"/>
      <c r="N175" s="213"/>
      <c r="O175" s="213"/>
      <c r="P175" s="214">
        <f>SUM(P176:P177)</f>
        <v>0</v>
      </c>
      <c r="Q175" s="213"/>
      <c r="R175" s="214">
        <f>SUM(R176:R177)</f>
        <v>0</v>
      </c>
      <c r="S175" s="213"/>
      <c r="T175" s="215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6" t="s">
        <v>341</v>
      </c>
      <c r="AT175" s="217" t="s">
        <v>76</v>
      </c>
      <c r="AU175" s="217" t="s">
        <v>85</v>
      </c>
      <c r="AY175" s="216" t="s">
        <v>292</v>
      </c>
      <c r="BK175" s="218">
        <f>SUM(BK176:BK177)</f>
        <v>0</v>
      </c>
    </row>
    <row r="176" s="2" customFormat="1" ht="16.5" customHeight="1">
      <c r="A176" s="39"/>
      <c r="B176" s="40"/>
      <c r="C176" s="221" t="s">
        <v>562</v>
      </c>
      <c r="D176" s="221" t="s">
        <v>294</v>
      </c>
      <c r="E176" s="222" t="s">
        <v>7142</v>
      </c>
      <c r="F176" s="223" t="s">
        <v>7143</v>
      </c>
      <c r="G176" s="224" t="s">
        <v>5305</v>
      </c>
      <c r="H176" s="225">
        <v>1</v>
      </c>
      <c r="I176" s="226"/>
      <c r="J176" s="227">
        <f>ROUND(I176*H176,2)</f>
        <v>0</v>
      </c>
      <c r="K176" s="223" t="s">
        <v>298</v>
      </c>
      <c r="L176" s="45"/>
      <c r="M176" s="228" t="s">
        <v>1</v>
      </c>
      <c r="N176" s="229" t="s">
        <v>42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5306</v>
      </c>
      <c r="AT176" s="232" t="s">
        <v>294</v>
      </c>
      <c r="AU176" s="232" t="s">
        <v>120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5306</v>
      </c>
      <c r="BM176" s="232" t="s">
        <v>7144</v>
      </c>
    </row>
    <row r="177" s="2" customFormat="1" ht="16.5" customHeight="1">
      <c r="A177" s="39"/>
      <c r="B177" s="40"/>
      <c r="C177" s="221" t="s">
        <v>573</v>
      </c>
      <c r="D177" s="221" t="s">
        <v>294</v>
      </c>
      <c r="E177" s="222" t="s">
        <v>7145</v>
      </c>
      <c r="F177" s="223" t="s">
        <v>7146</v>
      </c>
      <c r="G177" s="224" t="s">
        <v>5305</v>
      </c>
      <c r="H177" s="225">
        <v>1</v>
      </c>
      <c r="I177" s="226"/>
      <c r="J177" s="227">
        <f>ROUND(I177*H177,2)</f>
        <v>0</v>
      </c>
      <c r="K177" s="223" t="s">
        <v>298</v>
      </c>
      <c r="L177" s="45"/>
      <c r="M177" s="288" t="s">
        <v>1</v>
      </c>
      <c r="N177" s="289" t="s">
        <v>42</v>
      </c>
      <c r="O177" s="290"/>
      <c r="P177" s="291">
        <f>O177*H177</f>
        <v>0</v>
      </c>
      <c r="Q177" s="291">
        <v>0</v>
      </c>
      <c r="R177" s="291">
        <f>Q177*H177</f>
        <v>0</v>
      </c>
      <c r="S177" s="291">
        <v>0</v>
      </c>
      <c r="T177" s="292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5306</v>
      </c>
      <c r="AT177" s="232" t="s">
        <v>294</v>
      </c>
      <c r="AU177" s="232" t="s">
        <v>120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85</v>
      </c>
      <c r="BK177" s="233">
        <f>ROUND(I177*H177,2)</f>
        <v>0</v>
      </c>
      <c r="BL177" s="18" t="s">
        <v>5306</v>
      </c>
      <c r="BM177" s="232" t="s">
        <v>7147</v>
      </c>
    </row>
    <row r="178" s="2" customFormat="1" ht="6.96" customHeight="1">
      <c r="A178" s="39"/>
      <c r="B178" s="67"/>
      <c r="C178" s="68"/>
      <c r="D178" s="68"/>
      <c r="E178" s="68"/>
      <c r="F178" s="68"/>
      <c r="G178" s="68"/>
      <c r="H178" s="68"/>
      <c r="I178" s="68"/>
      <c r="J178" s="68"/>
      <c r="K178" s="68"/>
      <c r="L178" s="45"/>
      <c r="M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</row>
  </sheetData>
  <sheetProtection sheet="1" autoFilter="0" formatColumns="0" formatRows="0" objects="1" scenarios="1" spinCount="100000" saltValue="8IPBGTJE/L9Pjaqk2KvthLOoCW5lIltumsiuIJ593VlSKXGX/kw3v0C1oMEEjT12btO0LBN7g5I1jSXrXJNKlA==" hashValue="OsXEfvB2IyUW9GrQwmpwNMCnXdpQkwI2YeasiSGDkcAO3DbbEe3xcrPFenSYAHW2IKpJodsLtD9qkU66Kgf7eQ==" algorithmName="SHA-512" password="CC35"/>
  <autoFilter ref="C128:K177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150</v>
      </c>
      <c r="AZ2" s="137" t="s">
        <v>5743</v>
      </c>
      <c r="BA2" s="137" t="s">
        <v>4797</v>
      </c>
      <c r="BB2" s="137" t="s">
        <v>1</v>
      </c>
      <c r="BC2" s="137" t="s">
        <v>970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4799</v>
      </c>
      <c r="BA3" s="137" t="s">
        <v>5746</v>
      </c>
      <c r="BB3" s="137" t="s">
        <v>1</v>
      </c>
      <c r="BC3" s="137" t="s">
        <v>399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7148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ROUND((SUM(BE125:BE171)),  2)</f>
        <v>0</v>
      </c>
      <c r="G33" s="39"/>
      <c r="H33" s="39"/>
      <c r="I33" s="158">
        <v>0.20999999999999999</v>
      </c>
      <c r="J33" s="157">
        <f>ROUND(((SUM(BE125:BE171))*I33),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ROUND((SUM(BF125:BF171)),  2)</f>
        <v>0</v>
      </c>
      <c r="G34" s="39"/>
      <c r="H34" s="39"/>
      <c r="I34" s="158">
        <v>0.14999999999999999</v>
      </c>
      <c r="J34" s="157">
        <f>ROUND(((SUM(BF125:BF171))*I34),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ROUND((SUM(BG125:BG171)),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ROUND((SUM(BH125:BH171)),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ROUND((SUM(BI125:BI171)),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IO 11 - Areálové slaboproudé rozvody 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J148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2"/>
      <c r="C100" s="183"/>
      <c r="D100" s="184" t="s">
        <v>261</v>
      </c>
      <c r="E100" s="185"/>
      <c r="F100" s="185"/>
      <c r="G100" s="185"/>
      <c r="H100" s="185"/>
      <c r="I100" s="185"/>
      <c r="J100" s="186">
        <f>J152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8"/>
      <c r="C101" s="189"/>
      <c r="D101" s="190" t="s">
        <v>5749</v>
      </c>
      <c r="E101" s="191"/>
      <c r="F101" s="191"/>
      <c r="G101" s="191"/>
      <c r="H101" s="191"/>
      <c r="I101" s="191"/>
      <c r="J101" s="192">
        <f>J153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6597</v>
      </c>
      <c r="E102" s="191"/>
      <c r="F102" s="191"/>
      <c r="G102" s="191"/>
      <c r="H102" s="191"/>
      <c r="I102" s="191"/>
      <c r="J102" s="192">
        <f>J154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2"/>
      <c r="C103" s="183"/>
      <c r="D103" s="184" t="s">
        <v>5750</v>
      </c>
      <c r="E103" s="185"/>
      <c r="F103" s="185"/>
      <c r="G103" s="185"/>
      <c r="H103" s="185"/>
      <c r="I103" s="185"/>
      <c r="J103" s="186">
        <f>J163</f>
        <v>0</v>
      </c>
      <c r="K103" s="183"/>
      <c r="L103" s="18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8"/>
      <c r="C104" s="189"/>
      <c r="D104" s="190" t="s">
        <v>7149</v>
      </c>
      <c r="E104" s="191"/>
      <c r="F104" s="191"/>
      <c r="G104" s="191"/>
      <c r="H104" s="191"/>
      <c r="I104" s="191"/>
      <c r="J104" s="192">
        <f>J164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2"/>
      <c r="C105" s="183"/>
      <c r="D105" s="184" t="s">
        <v>4542</v>
      </c>
      <c r="E105" s="185"/>
      <c r="F105" s="185"/>
      <c r="G105" s="185"/>
      <c r="H105" s="185"/>
      <c r="I105" s="185"/>
      <c r="J105" s="186">
        <f>J168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277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7" t="str">
        <f>E7</f>
        <v>Domov pro seniory, Nový Bydžov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179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30" customHeight="1">
      <c r="A117" s="39"/>
      <c r="B117" s="40"/>
      <c r="C117" s="41"/>
      <c r="D117" s="41"/>
      <c r="E117" s="77" t="str">
        <f>E9</f>
        <v xml:space="preserve">IO 11 - Areálové slaboproudé rozvody  - nezpůsobilé náklady 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k.ú. Nový Bydžov, 70 7163</v>
      </c>
      <c r="G119" s="41"/>
      <c r="H119" s="41"/>
      <c r="I119" s="33" t="s">
        <v>22</v>
      </c>
      <c r="J119" s="80" t="str">
        <f>IF(J12="","",J12)</f>
        <v>4. 1. 2023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E15</f>
        <v>Město Nový Bydžov, Masarykovo nám. 1, 504 01</v>
      </c>
      <c r="G121" s="41"/>
      <c r="H121" s="41"/>
      <c r="I121" s="33" t="s">
        <v>30</v>
      </c>
      <c r="J121" s="37" t="str">
        <f>E21</f>
        <v>Architektura s.r.o., Vilkova 1142/15, Praha 4-Krč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Projecticon s.r.o., A. Kopeckého 151, Nový Hrádek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4"/>
      <c r="B124" s="195"/>
      <c r="C124" s="196" t="s">
        <v>278</v>
      </c>
      <c r="D124" s="197" t="s">
        <v>62</v>
      </c>
      <c r="E124" s="197" t="s">
        <v>58</v>
      </c>
      <c r="F124" s="197" t="s">
        <v>59</v>
      </c>
      <c r="G124" s="197" t="s">
        <v>279</v>
      </c>
      <c r="H124" s="197" t="s">
        <v>280</v>
      </c>
      <c r="I124" s="197" t="s">
        <v>281</v>
      </c>
      <c r="J124" s="197" t="s">
        <v>249</v>
      </c>
      <c r="K124" s="198" t="s">
        <v>282</v>
      </c>
      <c r="L124" s="199"/>
      <c r="M124" s="101" t="s">
        <v>1</v>
      </c>
      <c r="N124" s="102" t="s">
        <v>41</v>
      </c>
      <c r="O124" s="102" t="s">
        <v>283</v>
      </c>
      <c r="P124" s="102" t="s">
        <v>284</v>
      </c>
      <c r="Q124" s="102" t="s">
        <v>285</v>
      </c>
      <c r="R124" s="102" t="s">
        <v>286</v>
      </c>
      <c r="S124" s="102" t="s">
        <v>287</v>
      </c>
      <c r="T124" s="103" t="s">
        <v>288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39"/>
      <c r="B125" s="40"/>
      <c r="C125" s="108" t="s">
        <v>289</v>
      </c>
      <c r="D125" s="41"/>
      <c r="E125" s="41"/>
      <c r="F125" s="41"/>
      <c r="G125" s="41"/>
      <c r="H125" s="41"/>
      <c r="I125" s="41"/>
      <c r="J125" s="200">
        <f>BK125</f>
        <v>0</v>
      </c>
      <c r="K125" s="41"/>
      <c r="L125" s="45"/>
      <c r="M125" s="104"/>
      <c r="N125" s="201"/>
      <c r="O125" s="105"/>
      <c r="P125" s="202">
        <f>P126+P152+P163+P168</f>
        <v>0</v>
      </c>
      <c r="Q125" s="105"/>
      <c r="R125" s="202">
        <f>R126+R152+R163+R168</f>
        <v>86.544000000000011</v>
      </c>
      <c r="S125" s="105"/>
      <c r="T125" s="203">
        <f>T126+T152+T163+T168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76</v>
      </c>
      <c r="AU125" s="18" t="s">
        <v>251</v>
      </c>
      <c r="BK125" s="204">
        <f>BK126+BK152+BK163+BK168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290</v>
      </c>
      <c r="F126" s="208" t="s">
        <v>291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P127+P148</f>
        <v>0</v>
      </c>
      <c r="Q126" s="213"/>
      <c r="R126" s="214">
        <f>R127+R148</f>
        <v>86.400000000000006</v>
      </c>
      <c r="S126" s="213"/>
      <c r="T126" s="215">
        <f>T127+T148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77</v>
      </c>
      <c r="AY126" s="216" t="s">
        <v>292</v>
      </c>
      <c r="BK126" s="218">
        <f>BK127+BK148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85</v>
      </c>
      <c r="F127" s="219" t="s">
        <v>293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SUM(P128:P147)</f>
        <v>0</v>
      </c>
      <c r="Q127" s="213"/>
      <c r="R127" s="214">
        <f>SUM(R128:R147)</f>
        <v>86.400000000000006</v>
      </c>
      <c r="S127" s="213"/>
      <c r="T127" s="215">
        <f>SUM(T128:T147)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85</v>
      </c>
      <c r="AY127" s="216" t="s">
        <v>292</v>
      </c>
      <c r="BK127" s="218">
        <f>SUM(BK128:BK147)</f>
        <v>0</v>
      </c>
    </row>
    <row r="128" s="2" customFormat="1" ht="33" customHeight="1">
      <c r="A128" s="39"/>
      <c r="B128" s="40"/>
      <c r="C128" s="221" t="s">
        <v>85</v>
      </c>
      <c r="D128" s="221" t="s">
        <v>294</v>
      </c>
      <c r="E128" s="222" t="s">
        <v>5753</v>
      </c>
      <c r="F128" s="223" t="s">
        <v>5754</v>
      </c>
      <c r="G128" s="224" t="s">
        <v>307</v>
      </c>
      <c r="H128" s="225">
        <v>96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299</v>
      </c>
      <c r="BM128" s="232" t="s">
        <v>7150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7151</v>
      </c>
      <c r="G129" s="246"/>
      <c r="H129" s="249">
        <v>96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77</v>
      </c>
      <c r="AY129" s="255" t="s">
        <v>292</v>
      </c>
    </row>
    <row r="130" s="15" customFormat="1">
      <c r="A130" s="15"/>
      <c r="B130" s="256"/>
      <c r="C130" s="257"/>
      <c r="D130" s="236" t="s">
        <v>301</v>
      </c>
      <c r="E130" s="258" t="s">
        <v>1</v>
      </c>
      <c r="F130" s="259" t="s">
        <v>304</v>
      </c>
      <c r="G130" s="257"/>
      <c r="H130" s="260">
        <v>96</v>
      </c>
      <c r="I130" s="261"/>
      <c r="J130" s="257"/>
      <c r="K130" s="257"/>
      <c r="L130" s="262"/>
      <c r="M130" s="263"/>
      <c r="N130" s="264"/>
      <c r="O130" s="264"/>
      <c r="P130" s="264"/>
      <c r="Q130" s="264"/>
      <c r="R130" s="264"/>
      <c r="S130" s="264"/>
      <c r="T130" s="26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6" t="s">
        <v>301</v>
      </c>
      <c r="AU130" s="266" t="s">
        <v>120</v>
      </c>
      <c r="AV130" s="15" t="s">
        <v>299</v>
      </c>
      <c r="AW130" s="15" t="s">
        <v>32</v>
      </c>
      <c r="AX130" s="15" t="s">
        <v>85</v>
      </c>
      <c r="AY130" s="266" t="s">
        <v>292</v>
      </c>
    </row>
    <row r="131" s="2" customFormat="1" ht="33" customHeight="1">
      <c r="A131" s="39"/>
      <c r="B131" s="40"/>
      <c r="C131" s="221" t="s">
        <v>120</v>
      </c>
      <c r="D131" s="221" t="s">
        <v>294</v>
      </c>
      <c r="E131" s="222" t="s">
        <v>342</v>
      </c>
      <c r="F131" s="223" t="s">
        <v>4817</v>
      </c>
      <c r="G131" s="224" t="s">
        <v>307</v>
      </c>
      <c r="H131" s="225">
        <v>108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7152</v>
      </c>
    </row>
    <row r="132" s="14" customFormat="1">
      <c r="A132" s="14"/>
      <c r="B132" s="245"/>
      <c r="C132" s="246"/>
      <c r="D132" s="236" t="s">
        <v>301</v>
      </c>
      <c r="E132" s="247" t="s">
        <v>1</v>
      </c>
      <c r="F132" s="248" t="s">
        <v>7153</v>
      </c>
      <c r="G132" s="246"/>
      <c r="H132" s="249">
        <v>108</v>
      </c>
      <c r="I132" s="250"/>
      <c r="J132" s="246"/>
      <c r="K132" s="246"/>
      <c r="L132" s="251"/>
      <c r="M132" s="252"/>
      <c r="N132" s="253"/>
      <c r="O132" s="253"/>
      <c r="P132" s="253"/>
      <c r="Q132" s="253"/>
      <c r="R132" s="253"/>
      <c r="S132" s="253"/>
      <c r="T132" s="25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5" t="s">
        <v>301</v>
      </c>
      <c r="AU132" s="255" t="s">
        <v>120</v>
      </c>
      <c r="AV132" s="14" t="s">
        <v>120</v>
      </c>
      <c r="AW132" s="14" t="s">
        <v>32</v>
      </c>
      <c r="AX132" s="14" t="s">
        <v>85</v>
      </c>
      <c r="AY132" s="255" t="s">
        <v>292</v>
      </c>
    </row>
    <row r="133" s="2" customFormat="1" ht="33" customHeight="1">
      <c r="A133" s="39"/>
      <c r="B133" s="40"/>
      <c r="C133" s="221" t="s">
        <v>317</v>
      </c>
      <c r="D133" s="221" t="s">
        <v>294</v>
      </c>
      <c r="E133" s="222" t="s">
        <v>347</v>
      </c>
      <c r="F133" s="223" t="s">
        <v>4820</v>
      </c>
      <c r="G133" s="224" t="s">
        <v>307</v>
      </c>
      <c r="H133" s="225">
        <v>84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299</v>
      </c>
      <c r="BM133" s="232" t="s">
        <v>7154</v>
      </c>
    </row>
    <row r="134" s="14" customFormat="1">
      <c r="A134" s="14"/>
      <c r="B134" s="245"/>
      <c r="C134" s="246"/>
      <c r="D134" s="236" t="s">
        <v>301</v>
      </c>
      <c r="E134" s="247" t="s">
        <v>5743</v>
      </c>
      <c r="F134" s="248" t="s">
        <v>7155</v>
      </c>
      <c r="G134" s="246"/>
      <c r="H134" s="249">
        <v>84</v>
      </c>
      <c r="I134" s="250"/>
      <c r="J134" s="246"/>
      <c r="K134" s="246"/>
      <c r="L134" s="251"/>
      <c r="M134" s="252"/>
      <c r="N134" s="253"/>
      <c r="O134" s="253"/>
      <c r="P134" s="253"/>
      <c r="Q134" s="253"/>
      <c r="R134" s="253"/>
      <c r="S134" s="253"/>
      <c r="T134" s="25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5" t="s">
        <v>301</v>
      </c>
      <c r="AU134" s="255" t="s">
        <v>120</v>
      </c>
      <c r="AV134" s="14" t="s">
        <v>120</v>
      </c>
      <c r="AW134" s="14" t="s">
        <v>32</v>
      </c>
      <c r="AX134" s="14" t="s">
        <v>85</v>
      </c>
      <c r="AY134" s="255" t="s">
        <v>292</v>
      </c>
    </row>
    <row r="135" s="2" customFormat="1" ht="37.8" customHeight="1">
      <c r="A135" s="39"/>
      <c r="B135" s="40"/>
      <c r="C135" s="221" t="s">
        <v>299</v>
      </c>
      <c r="D135" s="221" t="s">
        <v>294</v>
      </c>
      <c r="E135" s="222" t="s">
        <v>353</v>
      </c>
      <c r="F135" s="223" t="s">
        <v>4824</v>
      </c>
      <c r="G135" s="224" t="s">
        <v>307</v>
      </c>
      <c r="H135" s="225">
        <v>1260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7156</v>
      </c>
    </row>
    <row r="136" s="14" customFormat="1">
      <c r="A136" s="14"/>
      <c r="B136" s="245"/>
      <c r="C136" s="246"/>
      <c r="D136" s="236" t="s">
        <v>301</v>
      </c>
      <c r="E136" s="247" t="s">
        <v>1</v>
      </c>
      <c r="F136" s="248" t="s">
        <v>5761</v>
      </c>
      <c r="G136" s="246"/>
      <c r="H136" s="249">
        <v>1260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32</v>
      </c>
      <c r="AX136" s="14" t="s">
        <v>85</v>
      </c>
      <c r="AY136" s="255" t="s">
        <v>292</v>
      </c>
    </row>
    <row r="137" s="2" customFormat="1" ht="24.15" customHeight="1">
      <c r="A137" s="39"/>
      <c r="B137" s="40"/>
      <c r="C137" s="221" t="s">
        <v>341</v>
      </c>
      <c r="D137" s="221" t="s">
        <v>294</v>
      </c>
      <c r="E137" s="222" t="s">
        <v>358</v>
      </c>
      <c r="F137" s="223" t="s">
        <v>4827</v>
      </c>
      <c r="G137" s="224" t="s">
        <v>307</v>
      </c>
      <c r="H137" s="225">
        <v>108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7157</v>
      </c>
    </row>
    <row r="138" s="14" customFormat="1">
      <c r="A138" s="14"/>
      <c r="B138" s="245"/>
      <c r="C138" s="246"/>
      <c r="D138" s="236" t="s">
        <v>301</v>
      </c>
      <c r="E138" s="247" t="s">
        <v>1</v>
      </c>
      <c r="F138" s="248" t="s">
        <v>7158</v>
      </c>
      <c r="G138" s="246"/>
      <c r="H138" s="249">
        <v>108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301</v>
      </c>
      <c r="AU138" s="255" t="s">
        <v>120</v>
      </c>
      <c r="AV138" s="14" t="s">
        <v>120</v>
      </c>
      <c r="AW138" s="14" t="s">
        <v>32</v>
      </c>
      <c r="AX138" s="14" t="s">
        <v>85</v>
      </c>
      <c r="AY138" s="255" t="s">
        <v>292</v>
      </c>
    </row>
    <row r="139" s="2" customFormat="1" ht="33" customHeight="1">
      <c r="A139" s="39"/>
      <c r="B139" s="40"/>
      <c r="C139" s="221" t="s">
        <v>346</v>
      </c>
      <c r="D139" s="221" t="s">
        <v>294</v>
      </c>
      <c r="E139" s="222" t="s">
        <v>363</v>
      </c>
      <c r="F139" s="223" t="s">
        <v>364</v>
      </c>
      <c r="G139" s="224" t="s">
        <v>365</v>
      </c>
      <c r="H139" s="225">
        <v>151.19999999999999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7159</v>
      </c>
    </row>
    <row r="140" s="14" customFormat="1">
      <c r="A140" s="14"/>
      <c r="B140" s="245"/>
      <c r="C140" s="246"/>
      <c r="D140" s="236" t="s">
        <v>301</v>
      </c>
      <c r="E140" s="247" t="s">
        <v>1</v>
      </c>
      <c r="F140" s="248" t="s">
        <v>5765</v>
      </c>
      <c r="G140" s="246"/>
      <c r="H140" s="249">
        <v>151.19999999999999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301</v>
      </c>
      <c r="AU140" s="255" t="s">
        <v>120</v>
      </c>
      <c r="AV140" s="14" t="s">
        <v>120</v>
      </c>
      <c r="AW140" s="14" t="s">
        <v>32</v>
      </c>
      <c r="AX140" s="14" t="s">
        <v>85</v>
      </c>
      <c r="AY140" s="255" t="s">
        <v>292</v>
      </c>
    </row>
    <row r="141" s="2" customFormat="1" ht="24.15" customHeight="1">
      <c r="A141" s="39"/>
      <c r="B141" s="40"/>
      <c r="C141" s="221" t="s">
        <v>352</v>
      </c>
      <c r="D141" s="221" t="s">
        <v>294</v>
      </c>
      <c r="E141" s="222" t="s">
        <v>373</v>
      </c>
      <c r="F141" s="223" t="s">
        <v>374</v>
      </c>
      <c r="G141" s="224" t="s">
        <v>307</v>
      </c>
      <c r="H141" s="225">
        <v>12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7160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7161</v>
      </c>
      <c r="G142" s="246"/>
      <c r="H142" s="249">
        <v>12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77</v>
      </c>
      <c r="AY142" s="255" t="s">
        <v>292</v>
      </c>
    </row>
    <row r="143" s="15" customFormat="1">
      <c r="A143" s="15"/>
      <c r="B143" s="256"/>
      <c r="C143" s="257"/>
      <c r="D143" s="236" t="s">
        <v>301</v>
      </c>
      <c r="E143" s="258" t="s">
        <v>4799</v>
      </c>
      <c r="F143" s="259" t="s">
        <v>304</v>
      </c>
      <c r="G143" s="257"/>
      <c r="H143" s="260">
        <v>12</v>
      </c>
      <c r="I143" s="261"/>
      <c r="J143" s="257"/>
      <c r="K143" s="257"/>
      <c r="L143" s="262"/>
      <c r="M143" s="263"/>
      <c r="N143" s="264"/>
      <c r="O143" s="264"/>
      <c r="P143" s="264"/>
      <c r="Q143" s="264"/>
      <c r="R143" s="264"/>
      <c r="S143" s="264"/>
      <c r="T143" s="26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6" t="s">
        <v>301</v>
      </c>
      <c r="AU143" s="266" t="s">
        <v>120</v>
      </c>
      <c r="AV143" s="15" t="s">
        <v>299</v>
      </c>
      <c r="AW143" s="15" t="s">
        <v>32</v>
      </c>
      <c r="AX143" s="15" t="s">
        <v>85</v>
      </c>
      <c r="AY143" s="266" t="s">
        <v>292</v>
      </c>
    </row>
    <row r="144" s="2" customFormat="1" ht="24.15" customHeight="1">
      <c r="A144" s="39"/>
      <c r="B144" s="40"/>
      <c r="C144" s="221" t="s">
        <v>357</v>
      </c>
      <c r="D144" s="221" t="s">
        <v>294</v>
      </c>
      <c r="E144" s="222" t="s">
        <v>5768</v>
      </c>
      <c r="F144" s="223" t="s">
        <v>5769</v>
      </c>
      <c r="G144" s="224" t="s">
        <v>307</v>
      </c>
      <c r="H144" s="225">
        <v>72</v>
      </c>
      <c r="I144" s="226"/>
      <c r="J144" s="227">
        <f>ROUND(I144*H144,2)</f>
        <v>0</v>
      </c>
      <c r="K144" s="223" t="s">
        <v>298</v>
      </c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299</v>
      </c>
      <c r="BM144" s="232" t="s">
        <v>7162</v>
      </c>
    </row>
    <row r="145" s="14" customFormat="1">
      <c r="A145" s="14"/>
      <c r="B145" s="245"/>
      <c r="C145" s="246"/>
      <c r="D145" s="236" t="s">
        <v>301</v>
      </c>
      <c r="E145" s="247" t="s">
        <v>1</v>
      </c>
      <c r="F145" s="248" t="s">
        <v>7163</v>
      </c>
      <c r="G145" s="246"/>
      <c r="H145" s="249">
        <v>72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301</v>
      </c>
      <c r="AU145" s="255" t="s">
        <v>120</v>
      </c>
      <c r="AV145" s="14" t="s">
        <v>120</v>
      </c>
      <c r="AW145" s="14" t="s">
        <v>32</v>
      </c>
      <c r="AX145" s="14" t="s">
        <v>85</v>
      </c>
      <c r="AY145" s="255" t="s">
        <v>292</v>
      </c>
    </row>
    <row r="146" s="2" customFormat="1" ht="16.5" customHeight="1">
      <c r="A146" s="39"/>
      <c r="B146" s="40"/>
      <c r="C146" s="278" t="s">
        <v>362</v>
      </c>
      <c r="D146" s="278" t="s">
        <v>626</v>
      </c>
      <c r="E146" s="279" t="s">
        <v>5772</v>
      </c>
      <c r="F146" s="280" t="s">
        <v>5773</v>
      </c>
      <c r="G146" s="281" t="s">
        <v>365</v>
      </c>
      <c r="H146" s="282">
        <v>86.400000000000006</v>
      </c>
      <c r="I146" s="283"/>
      <c r="J146" s="284">
        <f>ROUND(I146*H146,2)</f>
        <v>0</v>
      </c>
      <c r="K146" s="280" t="s">
        <v>298</v>
      </c>
      <c r="L146" s="285"/>
      <c r="M146" s="286" t="s">
        <v>1</v>
      </c>
      <c r="N146" s="287" t="s">
        <v>42</v>
      </c>
      <c r="O146" s="92"/>
      <c r="P146" s="230">
        <f>O146*H146</f>
        <v>0</v>
      </c>
      <c r="Q146" s="230">
        <v>1</v>
      </c>
      <c r="R146" s="230">
        <f>Q146*H146</f>
        <v>86.400000000000006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1445</v>
      </c>
      <c r="AT146" s="232" t="s">
        <v>626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1445</v>
      </c>
      <c r="BM146" s="232" t="s">
        <v>7164</v>
      </c>
    </row>
    <row r="147" s="14" customFormat="1">
      <c r="A147" s="14"/>
      <c r="B147" s="245"/>
      <c r="C147" s="246"/>
      <c r="D147" s="236" t="s">
        <v>301</v>
      </c>
      <c r="E147" s="246"/>
      <c r="F147" s="248" t="s">
        <v>7165</v>
      </c>
      <c r="G147" s="246"/>
      <c r="H147" s="249">
        <v>86.400000000000006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4</v>
      </c>
      <c r="AX147" s="14" t="s">
        <v>85</v>
      </c>
      <c r="AY147" s="255" t="s">
        <v>292</v>
      </c>
    </row>
    <row r="148" s="12" customFormat="1" ht="22.8" customHeight="1">
      <c r="A148" s="12"/>
      <c r="B148" s="205"/>
      <c r="C148" s="206"/>
      <c r="D148" s="207" t="s">
        <v>76</v>
      </c>
      <c r="E148" s="219" t="s">
        <v>299</v>
      </c>
      <c r="F148" s="219" t="s">
        <v>766</v>
      </c>
      <c r="G148" s="206"/>
      <c r="H148" s="206"/>
      <c r="I148" s="209"/>
      <c r="J148" s="220">
        <f>BK148</f>
        <v>0</v>
      </c>
      <c r="K148" s="206"/>
      <c r="L148" s="211"/>
      <c r="M148" s="212"/>
      <c r="N148" s="213"/>
      <c r="O148" s="213"/>
      <c r="P148" s="214">
        <f>SUM(P149:P151)</f>
        <v>0</v>
      </c>
      <c r="Q148" s="213"/>
      <c r="R148" s="214">
        <f>SUM(R149:R151)</f>
        <v>0</v>
      </c>
      <c r="S148" s="213"/>
      <c r="T148" s="215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6" t="s">
        <v>85</v>
      </c>
      <c r="AT148" s="217" t="s">
        <v>76</v>
      </c>
      <c r="AU148" s="217" t="s">
        <v>85</v>
      </c>
      <c r="AY148" s="216" t="s">
        <v>292</v>
      </c>
      <c r="BK148" s="218">
        <f>SUM(BK149:BK151)</f>
        <v>0</v>
      </c>
    </row>
    <row r="149" s="2" customFormat="1" ht="24.15" customHeight="1">
      <c r="A149" s="39"/>
      <c r="B149" s="40"/>
      <c r="C149" s="221" t="s">
        <v>368</v>
      </c>
      <c r="D149" s="221" t="s">
        <v>294</v>
      </c>
      <c r="E149" s="222" t="s">
        <v>5776</v>
      </c>
      <c r="F149" s="223" t="s">
        <v>5777</v>
      </c>
      <c r="G149" s="224" t="s">
        <v>307</v>
      </c>
      <c r="H149" s="225">
        <v>12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7166</v>
      </c>
    </row>
    <row r="150" s="13" customFormat="1">
      <c r="A150" s="13"/>
      <c r="B150" s="234"/>
      <c r="C150" s="235"/>
      <c r="D150" s="236" t="s">
        <v>301</v>
      </c>
      <c r="E150" s="237" t="s">
        <v>1</v>
      </c>
      <c r="F150" s="238" t="s">
        <v>5779</v>
      </c>
      <c r="G150" s="235"/>
      <c r="H150" s="237" t="s">
        <v>1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301</v>
      </c>
      <c r="AU150" s="244" t="s">
        <v>120</v>
      </c>
      <c r="AV150" s="13" t="s">
        <v>85</v>
      </c>
      <c r="AW150" s="13" t="s">
        <v>32</v>
      </c>
      <c r="AX150" s="13" t="s">
        <v>77</v>
      </c>
      <c r="AY150" s="244" t="s">
        <v>292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7167</v>
      </c>
      <c r="G151" s="246"/>
      <c r="H151" s="249">
        <v>12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85</v>
      </c>
      <c r="AY151" s="255" t="s">
        <v>292</v>
      </c>
    </row>
    <row r="152" s="12" customFormat="1" ht="25.92" customHeight="1">
      <c r="A152" s="12"/>
      <c r="B152" s="205"/>
      <c r="C152" s="206"/>
      <c r="D152" s="207" t="s">
        <v>76</v>
      </c>
      <c r="E152" s="208" t="s">
        <v>1494</v>
      </c>
      <c r="F152" s="208" t="s">
        <v>1495</v>
      </c>
      <c r="G152" s="206"/>
      <c r="H152" s="206"/>
      <c r="I152" s="209"/>
      <c r="J152" s="210">
        <f>BK152</f>
        <v>0</v>
      </c>
      <c r="K152" s="206"/>
      <c r="L152" s="211"/>
      <c r="M152" s="212"/>
      <c r="N152" s="213"/>
      <c r="O152" s="213"/>
      <c r="P152" s="214">
        <f>P153+P154</f>
        <v>0</v>
      </c>
      <c r="Q152" s="213"/>
      <c r="R152" s="214">
        <f>R153+R154</f>
        <v>0.14400000000000002</v>
      </c>
      <c r="S152" s="213"/>
      <c r="T152" s="215">
        <f>T153+T154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6" t="s">
        <v>120</v>
      </c>
      <c r="AT152" s="217" t="s">
        <v>76</v>
      </c>
      <c r="AU152" s="217" t="s">
        <v>77</v>
      </c>
      <c r="AY152" s="216" t="s">
        <v>292</v>
      </c>
      <c r="BK152" s="218">
        <f>BK153+BK154</f>
        <v>0</v>
      </c>
    </row>
    <row r="153" s="12" customFormat="1" ht="22.8" customHeight="1">
      <c r="A153" s="12"/>
      <c r="B153" s="205"/>
      <c r="C153" s="206"/>
      <c r="D153" s="207" t="s">
        <v>76</v>
      </c>
      <c r="E153" s="219" t="s">
        <v>5781</v>
      </c>
      <c r="F153" s="219" t="s">
        <v>5782</v>
      </c>
      <c r="G153" s="206"/>
      <c r="H153" s="206"/>
      <c r="I153" s="209"/>
      <c r="J153" s="220">
        <f>BK153</f>
        <v>0</v>
      </c>
      <c r="K153" s="206"/>
      <c r="L153" s="211"/>
      <c r="M153" s="212"/>
      <c r="N153" s="213"/>
      <c r="O153" s="213"/>
      <c r="P153" s="214">
        <v>0</v>
      </c>
      <c r="Q153" s="213"/>
      <c r="R153" s="214">
        <v>0</v>
      </c>
      <c r="S153" s="213"/>
      <c r="T153" s="215"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6" t="s">
        <v>120</v>
      </c>
      <c r="AT153" s="217" t="s">
        <v>76</v>
      </c>
      <c r="AU153" s="217" t="s">
        <v>85</v>
      </c>
      <c r="AY153" s="216" t="s">
        <v>292</v>
      </c>
      <c r="BK153" s="218">
        <v>0</v>
      </c>
    </row>
    <row r="154" s="12" customFormat="1" ht="22.8" customHeight="1">
      <c r="A154" s="12"/>
      <c r="B154" s="205"/>
      <c r="C154" s="206"/>
      <c r="D154" s="207" t="s">
        <v>76</v>
      </c>
      <c r="E154" s="219" t="s">
        <v>6617</v>
      </c>
      <c r="F154" s="219" t="s">
        <v>6618</v>
      </c>
      <c r="G154" s="206"/>
      <c r="H154" s="206"/>
      <c r="I154" s="209"/>
      <c r="J154" s="220">
        <f>BK154</f>
        <v>0</v>
      </c>
      <c r="K154" s="206"/>
      <c r="L154" s="211"/>
      <c r="M154" s="212"/>
      <c r="N154" s="213"/>
      <c r="O154" s="213"/>
      <c r="P154" s="214">
        <f>SUM(P155:P162)</f>
        <v>0</v>
      </c>
      <c r="Q154" s="213"/>
      <c r="R154" s="214">
        <f>SUM(R155:R162)</f>
        <v>0.14400000000000002</v>
      </c>
      <c r="S154" s="213"/>
      <c r="T154" s="215">
        <f>SUM(T155:T162)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6" t="s">
        <v>120</v>
      </c>
      <c r="AT154" s="217" t="s">
        <v>76</v>
      </c>
      <c r="AU154" s="217" t="s">
        <v>85</v>
      </c>
      <c r="AY154" s="216" t="s">
        <v>292</v>
      </c>
      <c r="BK154" s="218">
        <f>SUM(BK155:BK162)</f>
        <v>0</v>
      </c>
    </row>
    <row r="155" s="2" customFormat="1" ht="21.75" customHeight="1">
      <c r="A155" s="39"/>
      <c r="B155" s="40"/>
      <c r="C155" s="221" t="s">
        <v>372</v>
      </c>
      <c r="D155" s="221" t="s">
        <v>294</v>
      </c>
      <c r="E155" s="222" t="s">
        <v>6624</v>
      </c>
      <c r="F155" s="223" t="s">
        <v>6625</v>
      </c>
      <c r="G155" s="224" t="s">
        <v>407</v>
      </c>
      <c r="H155" s="225">
        <v>300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438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438</v>
      </c>
      <c r="BM155" s="232" t="s">
        <v>7168</v>
      </c>
    </row>
    <row r="156" s="2" customFormat="1" ht="44.25" customHeight="1">
      <c r="A156" s="39"/>
      <c r="B156" s="40"/>
      <c r="C156" s="278" t="s">
        <v>399</v>
      </c>
      <c r="D156" s="278" t="s">
        <v>626</v>
      </c>
      <c r="E156" s="279" t="s">
        <v>7169</v>
      </c>
      <c r="F156" s="280" t="s">
        <v>7170</v>
      </c>
      <c r="G156" s="281" t="s">
        <v>407</v>
      </c>
      <c r="H156" s="282">
        <v>180</v>
      </c>
      <c r="I156" s="283"/>
      <c r="J156" s="284">
        <f>ROUND(I156*H156,2)</f>
        <v>0</v>
      </c>
      <c r="K156" s="280" t="s">
        <v>298</v>
      </c>
      <c r="L156" s="285"/>
      <c r="M156" s="286" t="s">
        <v>1</v>
      </c>
      <c r="N156" s="287" t="s">
        <v>42</v>
      </c>
      <c r="O156" s="92"/>
      <c r="P156" s="230">
        <f>O156*H156</f>
        <v>0</v>
      </c>
      <c r="Q156" s="230">
        <v>9.0000000000000006E-05</v>
      </c>
      <c r="R156" s="230">
        <f>Q156*H156</f>
        <v>0.016200000000000003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573</v>
      </c>
      <c r="AT156" s="232" t="s">
        <v>626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438</v>
      </c>
      <c r="BM156" s="232" t="s">
        <v>7171</v>
      </c>
    </row>
    <row r="157" s="14" customFormat="1">
      <c r="A157" s="14"/>
      <c r="B157" s="245"/>
      <c r="C157" s="246"/>
      <c r="D157" s="236" t="s">
        <v>301</v>
      </c>
      <c r="E157" s="246"/>
      <c r="F157" s="248" t="s">
        <v>7172</v>
      </c>
      <c r="G157" s="246"/>
      <c r="H157" s="249">
        <v>180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301</v>
      </c>
      <c r="AU157" s="255" t="s">
        <v>120</v>
      </c>
      <c r="AV157" s="14" t="s">
        <v>120</v>
      </c>
      <c r="AW157" s="14" t="s">
        <v>4</v>
      </c>
      <c r="AX157" s="14" t="s">
        <v>85</v>
      </c>
      <c r="AY157" s="255" t="s">
        <v>292</v>
      </c>
    </row>
    <row r="158" s="2" customFormat="1" ht="24.15" customHeight="1">
      <c r="A158" s="39"/>
      <c r="B158" s="40"/>
      <c r="C158" s="278" t="s">
        <v>404</v>
      </c>
      <c r="D158" s="278" t="s">
        <v>626</v>
      </c>
      <c r="E158" s="279" t="s">
        <v>7173</v>
      </c>
      <c r="F158" s="280" t="s">
        <v>7174</v>
      </c>
      <c r="G158" s="281" t="s">
        <v>407</v>
      </c>
      <c r="H158" s="282">
        <v>180</v>
      </c>
      <c r="I158" s="283"/>
      <c r="J158" s="284">
        <f>ROUND(I158*H158,2)</f>
        <v>0</v>
      </c>
      <c r="K158" s="280" t="s">
        <v>298</v>
      </c>
      <c r="L158" s="285"/>
      <c r="M158" s="286" t="s">
        <v>1</v>
      </c>
      <c r="N158" s="287" t="s">
        <v>42</v>
      </c>
      <c r="O158" s="92"/>
      <c r="P158" s="230">
        <f>O158*H158</f>
        <v>0</v>
      </c>
      <c r="Q158" s="230">
        <v>1.0000000000000001E-05</v>
      </c>
      <c r="R158" s="230">
        <f>Q158*H158</f>
        <v>0.0018000000000000002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573</v>
      </c>
      <c r="AT158" s="232" t="s">
        <v>626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438</v>
      </c>
      <c r="BM158" s="232" t="s">
        <v>7175</v>
      </c>
    </row>
    <row r="159" s="14" customFormat="1">
      <c r="A159" s="14"/>
      <c r="B159" s="245"/>
      <c r="C159" s="246"/>
      <c r="D159" s="236" t="s">
        <v>301</v>
      </c>
      <c r="E159" s="246"/>
      <c r="F159" s="248" t="s">
        <v>7172</v>
      </c>
      <c r="G159" s="246"/>
      <c r="H159" s="249">
        <v>180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4</v>
      </c>
      <c r="AX159" s="14" t="s">
        <v>85</v>
      </c>
      <c r="AY159" s="255" t="s">
        <v>292</v>
      </c>
    </row>
    <row r="160" s="2" customFormat="1" ht="24.15" customHeight="1">
      <c r="A160" s="39"/>
      <c r="B160" s="40"/>
      <c r="C160" s="221" t="s">
        <v>415</v>
      </c>
      <c r="D160" s="221" t="s">
        <v>294</v>
      </c>
      <c r="E160" s="222" t="s">
        <v>6619</v>
      </c>
      <c r="F160" s="223" t="s">
        <v>6620</v>
      </c>
      <c r="G160" s="224" t="s">
        <v>407</v>
      </c>
      <c r="H160" s="225">
        <v>300</v>
      </c>
      <c r="I160" s="226"/>
      <c r="J160" s="227">
        <f>ROUND(I160*H160,2)</f>
        <v>0</v>
      </c>
      <c r="K160" s="223" t="s">
        <v>298</v>
      </c>
      <c r="L160" s="45"/>
      <c r="M160" s="228" t="s">
        <v>1</v>
      </c>
      <c r="N160" s="229" t="s">
        <v>42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438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85</v>
      </c>
      <c r="BK160" s="233">
        <f>ROUND(I160*H160,2)</f>
        <v>0</v>
      </c>
      <c r="BL160" s="18" t="s">
        <v>438</v>
      </c>
      <c r="BM160" s="232" t="s">
        <v>7176</v>
      </c>
    </row>
    <row r="161" s="2" customFormat="1" ht="24.15" customHeight="1">
      <c r="A161" s="39"/>
      <c r="B161" s="40"/>
      <c r="C161" s="278" t="s">
        <v>8</v>
      </c>
      <c r="D161" s="278" t="s">
        <v>626</v>
      </c>
      <c r="E161" s="279" t="s">
        <v>5789</v>
      </c>
      <c r="F161" s="280" t="s">
        <v>5790</v>
      </c>
      <c r="G161" s="281" t="s">
        <v>407</v>
      </c>
      <c r="H161" s="282">
        <v>360</v>
      </c>
      <c r="I161" s="283"/>
      <c r="J161" s="284">
        <f>ROUND(I161*H161,2)</f>
        <v>0</v>
      </c>
      <c r="K161" s="280" t="s">
        <v>298</v>
      </c>
      <c r="L161" s="285"/>
      <c r="M161" s="286" t="s">
        <v>1</v>
      </c>
      <c r="N161" s="287" t="s">
        <v>42</v>
      </c>
      <c r="O161" s="92"/>
      <c r="P161" s="230">
        <f>O161*H161</f>
        <v>0</v>
      </c>
      <c r="Q161" s="230">
        <v>0.00035</v>
      </c>
      <c r="R161" s="230">
        <f>Q161*H161</f>
        <v>0.126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1445</v>
      </c>
      <c r="AT161" s="232" t="s">
        <v>626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1445</v>
      </c>
      <c r="BM161" s="232" t="s">
        <v>7177</v>
      </c>
    </row>
    <row r="162" s="14" customFormat="1">
      <c r="A162" s="14"/>
      <c r="B162" s="245"/>
      <c r="C162" s="246"/>
      <c r="D162" s="236" t="s">
        <v>301</v>
      </c>
      <c r="E162" s="246"/>
      <c r="F162" s="248" t="s">
        <v>7178</v>
      </c>
      <c r="G162" s="246"/>
      <c r="H162" s="249">
        <v>360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301</v>
      </c>
      <c r="AU162" s="255" t="s">
        <v>120</v>
      </c>
      <c r="AV162" s="14" t="s">
        <v>120</v>
      </c>
      <c r="AW162" s="14" t="s">
        <v>4</v>
      </c>
      <c r="AX162" s="14" t="s">
        <v>85</v>
      </c>
      <c r="AY162" s="255" t="s">
        <v>292</v>
      </c>
    </row>
    <row r="163" s="12" customFormat="1" ht="25.92" customHeight="1">
      <c r="A163" s="12"/>
      <c r="B163" s="205"/>
      <c r="C163" s="206"/>
      <c r="D163" s="207" t="s">
        <v>76</v>
      </c>
      <c r="E163" s="208" t="s">
        <v>626</v>
      </c>
      <c r="F163" s="208" t="s">
        <v>5806</v>
      </c>
      <c r="G163" s="206"/>
      <c r="H163" s="206"/>
      <c r="I163" s="209"/>
      <c r="J163" s="210">
        <f>BK163</f>
        <v>0</v>
      </c>
      <c r="K163" s="206"/>
      <c r="L163" s="211"/>
      <c r="M163" s="212"/>
      <c r="N163" s="213"/>
      <c r="O163" s="213"/>
      <c r="P163" s="214">
        <f>P164</f>
        <v>0</v>
      </c>
      <c r="Q163" s="213"/>
      <c r="R163" s="214">
        <f>R164</f>
        <v>0</v>
      </c>
      <c r="S163" s="213"/>
      <c r="T163" s="215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317</v>
      </c>
      <c r="AT163" s="217" t="s">
        <v>76</v>
      </c>
      <c r="AU163" s="217" t="s">
        <v>77</v>
      </c>
      <c r="AY163" s="216" t="s">
        <v>292</v>
      </c>
      <c r="BK163" s="218">
        <f>BK164</f>
        <v>0</v>
      </c>
    </row>
    <row r="164" s="12" customFormat="1" ht="22.8" customHeight="1">
      <c r="A164" s="12"/>
      <c r="B164" s="205"/>
      <c r="C164" s="206"/>
      <c r="D164" s="207" t="s">
        <v>76</v>
      </c>
      <c r="E164" s="219" t="s">
        <v>7179</v>
      </c>
      <c r="F164" s="219" t="s">
        <v>7180</v>
      </c>
      <c r="G164" s="206"/>
      <c r="H164" s="206"/>
      <c r="I164" s="209"/>
      <c r="J164" s="220">
        <f>BK164</f>
        <v>0</v>
      </c>
      <c r="K164" s="206"/>
      <c r="L164" s="211"/>
      <c r="M164" s="212"/>
      <c r="N164" s="213"/>
      <c r="O164" s="213"/>
      <c r="P164" s="214">
        <f>SUM(P165:P167)</f>
        <v>0</v>
      </c>
      <c r="Q164" s="213"/>
      <c r="R164" s="214">
        <f>SUM(R165:R167)</f>
        <v>0</v>
      </c>
      <c r="S164" s="213"/>
      <c r="T164" s="215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6" t="s">
        <v>317</v>
      </c>
      <c r="AT164" s="217" t="s">
        <v>76</v>
      </c>
      <c r="AU164" s="217" t="s">
        <v>85</v>
      </c>
      <c r="AY164" s="216" t="s">
        <v>292</v>
      </c>
      <c r="BK164" s="218">
        <f>SUM(BK165:BK167)</f>
        <v>0</v>
      </c>
    </row>
    <row r="165" s="2" customFormat="1" ht="21.75" customHeight="1">
      <c r="A165" s="39"/>
      <c r="B165" s="40"/>
      <c r="C165" s="221" t="s">
        <v>438</v>
      </c>
      <c r="D165" s="221" t="s">
        <v>294</v>
      </c>
      <c r="E165" s="222" t="s">
        <v>7181</v>
      </c>
      <c r="F165" s="223" t="s">
        <v>7182</v>
      </c>
      <c r="G165" s="224" t="s">
        <v>581</v>
      </c>
      <c r="H165" s="225">
        <v>1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829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829</v>
      </c>
      <c r="BM165" s="232" t="s">
        <v>7183</v>
      </c>
    </row>
    <row r="166" s="2" customFormat="1" ht="24.15" customHeight="1">
      <c r="A166" s="39"/>
      <c r="B166" s="40"/>
      <c r="C166" s="221" t="s">
        <v>445</v>
      </c>
      <c r="D166" s="221" t="s">
        <v>294</v>
      </c>
      <c r="E166" s="222" t="s">
        <v>7184</v>
      </c>
      <c r="F166" s="223" t="s">
        <v>7185</v>
      </c>
      <c r="G166" s="224" t="s">
        <v>581</v>
      </c>
      <c r="H166" s="225">
        <v>25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829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829</v>
      </c>
      <c r="BM166" s="232" t="s">
        <v>7186</v>
      </c>
    </row>
    <row r="167" s="2" customFormat="1" ht="21.75" customHeight="1">
      <c r="A167" s="39"/>
      <c r="B167" s="40"/>
      <c r="C167" s="221" t="s">
        <v>449</v>
      </c>
      <c r="D167" s="221" t="s">
        <v>294</v>
      </c>
      <c r="E167" s="222" t="s">
        <v>7187</v>
      </c>
      <c r="F167" s="223" t="s">
        <v>7188</v>
      </c>
      <c r="G167" s="224" t="s">
        <v>407</v>
      </c>
      <c r="H167" s="225">
        <v>150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829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829</v>
      </c>
      <c r="BM167" s="232" t="s">
        <v>7189</v>
      </c>
    </row>
    <row r="168" s="12" customFormat="1" ht="25.92" customHeight="1">
      <c r="A168" s="12"/>
      <c r="B168" s="205"/>
      <c r="C168" s="206"/>
      <c r="D168" s="207" t="s">
        <v>76</v>
      </c>
      <c r="E168" s="208" t="s">
        <v>4787</v>
      </c>
      <c r="F168" s="208" t="s">
        <v>4788</v>
      </c>
      <c r="G168" s="206"/>
      <c r="H168" s="206"/>
      <c r="I168" s="209"/>
      <c r="J168" s="210">
        <f>BK168</f>
        <v>0</v>
      </c>
      <c r="K168" s="206"/>
      <c r="L168" s="211"/>
      <c r="M168" s="212"/>
      <c r="N168" s="213"/>
      <c r="O168" s="213"/>
      <c r="P168" s="214">
        <f>SUM(P169:P171)</f>
        <v>0</v>
      </c>
      <c r="Q168" s="213"/>
      <c r="R168" s="214">
        <f>SUM(R169:R171)</f>
        <v>0</v>
      </c>
      <c r="S168" s="213"/>
      <c r="T168" s="215">
        <f>SUM(T169:T171)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6" t="s">
        <v>299</v>
      </c>
      <c r="AT168" s="217" t="s">
        <v>76</v>
      </c>
      <c r="AU168" s="217" t="s">
        <v>77</v>
      </c>
      <c r="AY168" s="216" t="s">
        <v>292</v>
      </c>
      <c r="BK168" s="218">
        <f>SUM(BK169:BK171)</f>
        <v>0</v>
      </c>
    </row>
    <row r="169" s="2" customFormat="1" ht="16.5" customHeight="1">
      <c r="A169" s="39"/>
      <c r="B169" s="40"/>
      <c r="C169" s="221" t="s">
        <v>454</v>
      </c>
      <c r="D169" s="221" t="s">
        <v>294</v>
      </c>
      <c r="E169" s="222" t="s">
        <v>4794</v>
      </c>
      <c r="F169" s="223" t="s">
        <v>5297</v>
      </c>
      <c r="G169" s="224" t="s">
        <v>337</v>
      </c>
      <c r="H169" s="225">
        <v>9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42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338</v>
      </c>
      <c r="AT169" s="232" t="s">
        <v>294</v>
      </c>
      <c r="AU169" s="232" t="s">
        <v>85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338</v>
      </c>
      <c r="BM169" s="232" t="s">
        <v>7190</v>
      </c>
    </row>
    <row r="170" s="2" customFormat="1" ht="16.5" customHeight="1">
      <c r="A170" s="39"/>
      <c r="B170" s="40"/>
      <c r="C170" s="221" t="s">
        <v>459</v>
      </c>
      <c r="D170" s="221" t="s">
        <v>294</v>
      </c>
      <c r="E170" s="222" t="s">
        <v>5829</v>
      </c>
      <c r="F170" s="223" t="s">
        <v>5830</v>
      </c>
      <c r="G170" s="224" t="s">
        <v>337</v>
      </c>
      <c r="H170" s="225">
        <v>6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42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338</v>
      </c>
      <c r="AT170" s="232" t="s">
        <v>294</v>
      </c>
      <c r="AU170" s="232" t="s">
        <v>85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338</v>
      </c>
      <c r="BM170" s="232" t="s">
        <v>7191</v>
      </c>
    </row>
    <row r="171" s="14" customFormat="1">
      <c r="A171" s="14"/>
      <c r="B171" s="245"/>
      <c r="C171" s="246"/>
      <c r="D171" s="236" t="s">
        <v>301</v>
      </c>
      <c r="E171" s="247" t="s">
        <v>1</v>
      </c>
      <c r="F171" s="248" t="s">
        <v>7192</v>
      </c>
      <c r="G171" s="246"/>
      <c r="H171" s="249">
        <v>6</v>
      </c>
      <c r="I171" s="250"/>
      <c r="J171" s="246"/>
      <c r="K171" s="246"/>
      <c r="L171" s="251"/>
      <c r="M171" s="293"/>
      <c r="N171" s="294"/>
      <c r="O171" s="294"/>
      <c r="P171" s="294"/>
      <c r="Q171" s="294"/>
      <c r="R171" s="294"/>
      <c r="S171" s="294"/>
      <c r="T171" s="29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301</v>
      </c>
      <c r="AU171" s="255" t="s">
        <v>85</v>
      </c>
      <c r="AV171" s="14" t="s">
        <v>120</v>
      </c>
      <c r="AW171" s="14" t="s">
        <v>32</v>
      </c>
      <c r="AX171" s="14" t="s">
        <v>85</v>
      </c>
      <c r="AY171" s="255" t="s">
        <v>292</v>
      </c>
    </row>
    <row r="172" s="2" customFormat="1" ht="6.96" customHeight="1">
      <c r="A172" s="39"/>
      <c r="B172" s="67"/>
      <c r="C172" s="68"/>
      <c r="D172" s="68"/>
      <c r="E172" s="68"/>
      <c r="F172" s="68"/>
      <c r="G172" s="68"/>
      <c r="H172" s="68"/>
      <c r="I172" s="68"/>
      <c r="J172" s="68"/>
      <c r="K172" s="68"/>
      <c r="L172" s="45"/>
      <c r="M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</row>
  </sheetData>
  <sheetProtection sheet="1" autoFilter="0" formatColumns="0" formatRows="0" objects="1" scenarios="1" spinCount="100000" saltValue="y/NSSkGUQodQGo+V7Xhr1pf9C5wiz1GacYc8gnWbVERgOoo+9trM0h0gn/1/dxmxTQwYuxa0yJPRGUBD3rYwEQ==" hashValue="sEBLCdFC7hdzrsgIHDssdgU6AlkuROD2Nh+DW6fChDxy+P/a5l+zF7g2mxRjVM59gt3CDPcjujdsW+pAFQ+mQA==" algorithmName="SHA-512" password="CC35"/>
  <autoFilter ref="C124:K17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153</v>
      </c>
      <c r="AZ2" s="137" t="s">
        <v>4796</v>
      </c>
      <c r="BA2" s="137" t="s">
        <v>4797</v>
      </c>
      <c r="BB2" s="137" t="s">
        <v>1</v>
      </c>
      <c r="BC2" s="137" t="s">
        <v>7193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4799</v>
      </c>
      <c r="BA3" s="137" t="s">
        <v>4800</v>
      </c>
      <c r="BB3" s="137" t="s">
        <v>1</v>
      </c>
      <c r="BC3" s="137" t="s">
        <v>7194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7195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ROUND((SUM(BE129:BE425)),  2)</f>
        <v>0</v>
      </c>
      <c r="G33" s="39"/>
      <c r="H33" s="39"/>
      <c r="I33" s="158">
        <v>0.20999999999999999</v>
      </c>
      <c r="J33" s="157">
        <f>ROUND(((SUM(BE129:BE425))*I33),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ROUND((SUM(BF129:BF425)),  2)</f>
        <v>0</v>
      </c>
      <c r="G34" s="39"/>
      <c r="H34" s="39"/>
      <c r="I34" s="158">
        <v>0.14999999999999999</v>
      </c>
      <c r="J34" s="157">
        <f>ROUND(((SUM(BF129:BF425))*I34),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ROUND((SUM(BG129:BG425)),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ROUND((SUM(BH129:BH425)),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ROUND((SUM(BI129:BI425)),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IO 12 - Areálové rozvody splaškové a dešťová kanalizace 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J130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J131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254</v>
      </c>
      <c r="E99" s="191"/>
      <c r="F99" s="191"/>
      <c r="G99" s="191"/>
      <c r="H99" s="191"/>
      <c r="I99" s="191"/>
      <c r="J99" s="192">
        <f>J221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255</v>
      </c>
      <c r="E100" s="191"/>
      <c r="F100" s="191"/>
      <c r="G100" s="191"/>
      <c r="H100" s="191"/>
      <c r="I100" s="191"/>
      <c r="J100" s="192">
        <f>J225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256</v>
      </c>
      <c r="E101" s="191"/>
      <c r="F101" s="191"/>
      <c r="G101" s="191"/>
      <c r="H101" s="191"/>
      <c r="I101" s="191"/>
      <c r="J101" s="192">
        <f>J227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5918</v>
      </c>
      <c r="E102" s="191"/>
      <c r="F102" s="191"/>
      <c r="G102" s="191"/>
      <c r="H102" s="191"/>
      <c r="I102" s="191"/>
      <c r="J102" s="192">
        <f>J256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259</v>
      </c>
      <c r="E103" s="191"/>
      <c r="F103" s="191"/>
      <c r="G103" s="191"/>
      <c r="H103" s="191"/>
      <c r="I103" s="191"/>
      <c r="J103" s="192">
        <f>J395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260</v>
      </c>
      <c r="E104" s="191"/>
      <c r="F104" s="191"/>
      <c r="G104" s="191"/>
      <c r="H104" s="191"/>
      <c r="I104" s="191"/>
      <c r="J104" s="192">
        <f>J401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2"/>
      <c r="C105" s="183"/>
      <c r="D105" s="184" t="s">
        <v>5750</v>
      </c>
      <c r="E105" s="185"/>
      <c r="F105" s="185"/>
      <c r="G105" s="185"/>
      <c r="H105" s="185"/>
      <c r="I105" s="185"/>
      <c r="J105" s="186">
        <f>J403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88"/>
      <c r="C106" s="189"/>
      <c r="D106" s="190" t="s">
        <v>7196</v>
      </c>
      <c r="E106" s="191"/>
      <c r="F106" s="191"/>
      <c r="G106" s="191"/>
      <c r="H106" s="191"/>
      <c r="I106" s="191"/>
      <c r="J106" s="192">
        <f>J404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2"/>
      <c r="C107" s="183"/>
      <c r="D107" s="184" t="s">
        <v>4542</v>
      </c>
      <c r="E107" s="185"/>
      <c r="F107" s="185"/>
      <c r="G107" s="185"/>
      <c r="H107" s="185"/>
      <c r="I107" s="185"/>
      <c r="J107" s="186">
        <f>J411</f>
        <v>0</v>
      </c>
      <c r="K107" s="183"/>
      <c r="L107" s="18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82"/>
      <c r="C108" s="183"/>
      <c r="D108" s="184" t="s">
        <v>4808</v>
      </c>
      <c r="E108" s="185"/>
      <c r="F108" s="185"/>
      <c r="G108" s="185"/>
      <c r="H108" s="185"/>
      <c r="I108" s="185"/>
      <c r="J108" s="186">
        <f>J420</f>
        <v>0</v>
      </c>
      <c r="K108" s="183"/>
      <c r="L108" s="18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8"/>
      <c r="C109" s="189"/>
      <c r="D109" s="190" t="s">
        <v>4810</v>
      </c>
      <c r="E109" s="191"/>
      <c r="F109" s="191"/>
      <c r="G109" s="191"/>
      <c r="H109" s="191"/>
      <c r="I109" s="191"/>
      <c r="J109" s="192">
        <f>J421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277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77" t="str">
        <f>E7</f>
        <v>Domov pro seniory, Nový Bydžov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179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30" customHeight="1">
      <c r="A121" s="39"/>
      <c r="B121" s="40"/>
      <c r="C121" s="41"/>
      <c r="D121" s="41"/>
      <c r="E121" s="77" t="str">
        <f>E9</f>
        <v xml:space="preserve">IO 12 - Areálové rozvody splaškové a dešťová kanalizace  - nezpůsobilé náklady 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F12</f>
        <v>k.ú. Nový Bydžov, 70 7163</v>
      </c>
      <c r="G123" s="41"/>
      <c r="H123" s="41"/>
      <c r="I123" s="33" t="s">
        <v>22</v>
      </c>
      <c r="J123" s="80" t="str">
        <f>IF(J12="","",J12)</f>
        <v>4. 1. 2023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24</v>
      </c>
      <c r="D125" s="41"/>
      <c r="E125" s="41"/>
      <c r="F125" s="28" t="str">
        <f>E15</f>
        <v>Město Nový Bydžov, Masarykovo nám. 1, 504 01</v>
      </c>
      <c r="G125" s="41"/>
      <c r="H125" s="41"/>
      <c r="I125" s="33" t="s">
        <v>30</v>
      </c>
      <c r="J125" s="37" t="str">
        <f>E21</f>
        <v>Architektura s.r.o., Vilkova 1142/15, Praha 4-Krč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05" customHeight="1">
      <c r="A126" s="39"/>
      <c r="B126" s="40"/>
      <c r="C126" s="33" t="s">
        <v>28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Projecticon s.r.o., A. Kopeckého 151, Nový Hrádek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4"/>
      <c r="B128" s="195"/>
      <c r="C128" s="196" t="s">
        <v>278</v>
      </c>
      <c r="D128" s="197" t="s">
        <v>62</v>
      </c>
      <c r="E128" s="197" t="s">
        <v>58</v>
      </c>
      <c r="F128" s="197" t="s">
        <v>59</v>
      </c>
      <c r="G128" s="197" t="s">
        <v>279</v>
      </c>
      <c r="H128" s="197" t="s">
        <v>280</v>
      </c>
      <c r="I128" s="197" t="s">
        <v>281</v>
      </c>
      <c r="J128" s="197" t="s">
        <v>249</v>
      </c>
      <c r="K128" s="198" t="s">
        <v>282</v>
      </c>
      <c r="L128" s="199"/>
      <c r="M128" s="101" t="s">
        <v>1</v>
      </c>
      <c r="N128" s="102" t="s">
        <v>41</v>
      </c>
      <c r="O128" s="102" t="s">
        <v>283</v>
      </c>
      <c r="P128" s="102" t="s">
        <v>284</v>
      </c>
      <c r="Q128" s="102" t="s">
        <v>285</v>
      </c>
      <c r="R128" s="102" t="s">
        <v>286</v>
      </c>
      <c r="S128" s="102" t="s">
        <v>287</v>
      </c>
      <c r="T128" s="103" t="s">
        <v>288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9"/>
      <c r="B129" s="40"/>
      <c r="C129" s="108" t="s">
        <v>289</v>
      </c>
      <c r="D129" s="41"/>
      <c r="E129" s="41"/>
      <c r="F129" s="41"/>
      <c r="G129" s="41"/>
      <c r="H129" s="41"/>
      <c r="I129" s="41"/>
      <c r="J129" s="200">
        <f>BK129</f>
        <v>0</v>
      </c>
      <c r="K129" s="41"/>
      <c r="L129" s="45"/>
      <c r="M129" s="104"/>
      <c r="N129" s="201"/>
      <c r="O129" s="105"/>
      <c r="P129" s="202">
        <f>P130+P403+P411+P420</f>
        <v>0</v>
      </c>
      <c r="Q129" s="105"/>
      <c r="R129" s="202">
        <f>R130+R403+R411+R420</f>
        <v>1984.1751055900002</v>
      </c>
      <c r="S129" s="105"/>
      <c r="T129" s="203">
        <f>T130+T403+T411+T420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76</v>
      </c>
      <c r="AU129" s="18" t="s">
        <v>251</v>
      </c>
      <c r="BK129" s="204">
        <f>BK130+BK403+BK411+BK420</f>
        <v>0</v>
      </c>
    </row>
    <row r="130" s="12" customFormat="1" ht="25.92" customHeight="1">
      <c r="A130" s="12"/>
      <c r="B130" s="205"/>
      <c r="C130" s="206"/>
      <c r="D130" s="207" t="s">
        <v>76</v>
      </c>
      <c r="E130" s="208" t="s">
        <v>290</v>
      </c>
      <c r="F130" s="208" t="s">
        <v>291</v>
      </c>
      <c r="G130" s="206"/>
      <c r="H130" s="206"/>
      <c r="I130" s="209"/>
      <c r="J130" s="210">
        <f>BK130</f>
        <v>0</v>
      </c>
      <c r="K130" s="206"/>
      <c r="L130" s="211"/>
      <c r="M130" s="212"/>
      <c r="N130" s="213"/>
      <c r="O130" s="213"/>
      <c r="P130" s="214">
        <f>P131+P221+P225+P227+P256+P395+P401</f>
        <v>0</v>
      </c>
      <c r="Q130" s="213"/>
      <c r="R130" s="214">
        <f>R131+R221+R225+R227+R256+R395+R401</f>
        <v>1983.9212455900001</v>
      </c>
      <c r="S130" s="213"/>
      <c r="T130" s="215">
        <f>T131+T221+T225+T227+T256+T395+T401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85</v>
      </c>
      <c r="AT130" s="217" t="s">
        <v>76</v>
      </c>
      <c r="AU130" s="217" t="s">
        <v>77</v>
      </c>
      <c r="AY130" s="216" t="s">
        <v>292</v>
      </c>
      <c r="BK130" s="218">
        <f>BK131+BK221+BK225+BK227+BK256+BK395+BK401</f>
        <v>0</v>
      </c>
    </row>
    <row r="131" s="12" customFormat="1" ht="22.8" customHeight="1">
      <c r="A131" s="12"/>
      <c r="B131" s="205"/>
      <c r="C131" s="206"/>
      <c r="D131" s="207" t="s">
        <v>76</v>
      </c>
      <c r="E131" s="219" t="s">
        <v>85</v>
      </c>
      <c r="F131" s="219" t="s">
        <v>293</v>
      </c>
      <c r="G131" s="206"/>
      <c r="H131" s="206"/>
      <c r="I131" s="209"/>
      <c r="J131" s="220">
        <f>BK131</f>
        <v>0</v>
      </c>
      <c r="K131" s="206"/>
      <c r="L131" s="211"/>
      <c r="M131" s="212"/>
      <c r="N131" s="213"/>
      <c r="O131" s="213"/>
      <c r="P131" s="214">
        <f>SUM(P132:P220)</f>
        <v>0</v>
      </c>
      <c r="Q131" s="213"/>
      <c r="R131" s="214">
        <f>SUM(R132:R220)</f>
        <v>1079.5688500000001</v>
      </c>
      <c r="S131" s="213"/>
      <c r="T131" s="215">
        <f>SUM(T132:T220)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6" t="s">
        <v>85</v>
      </c>
      <c r="AT131" s="217" t="s">
        <v>76</v>
      </c>
      <c r="AU131" s="217" t="s">
        <v>85</v>
      </c>
      <c r="AY131" s="216" t="s">
        <v>292</v>
      </c>
      <c r="BK131" s="218">
        <f>SUM(BK132:BK220)</f>
        <v>0</v>
      </c>
    </row>
    <row r="132" s="2" customFormat="1" ht="24.15" customHeight="1">
      <c r="A132" s="39"/>
      <c r="B132" s="40"/>
      <c r="C132" s="221" t="s">
        <v>85</v>
      </c>
      <c r="D132" s="221" t="s">
        <v>294</v>
      </c>
      <c r="E132" s="222" t="s">
        <v>6294</v>
      </c>
      <c r="F132" s="223" t="s">
        <v>6295</v>
      </c>
      <c r="G132" s="224" t="s">
        <v>337</v>
      </c>
      <c r="H132" s="225">
        <v>240</v>
      </c>
      <c r="I132" s="226"/>
      <c r="J132" s="227">
        <f>ROUND(I132*H132,2)</f>
        <v>0</v>
      </c>
      <c r="K132" s="223" t="s">
        <v>298</v>
      </c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3.0000000000000001E-05</v>
      </c>
      <c r="R132" s="230">
        <f>Q132*H132</f>
        <v>0.0071999999999999998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299</v>
      </c>
      <c r="BM132" s="232" t="s">
        <v>7197</v>
      </c>
    </row>
    <row r="133" s="14" customFormat="1">
      <c r="A133" s="14"/>
      <c r="B133" s="245"/>
      <c r="C133" s="246"/>
      <c r="D133" s="236" t="s">
        <v>301</v>
      </c>
      <c r="E133" s="247" t="s">
        <v>1</v>
      </c>
      <c r="F133" s="248" t="s">
        <v>7198</v>
      </c>
      <c r="G133" s="246"/>
      <c r="H133" s="249">
        <v>240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301</v>
      </c>
      <c r="AU133" s="255" t="s">
        <v>120</v>
      </c>
      <c r="AV133" s="14" t="s">
        <v>120</v>
      </c>
      <c r="AW133" s="14" t="s">
        <v>32</v>
      </c>
      <c r="AX133" s="14" t="s">
        <v>85</v>
      </c>
      <c r="AY133" s="255" t="s">
        <v>292</v>
      </c>
    </row>
    <row r="134" s="2" customFormat="1" ht="24.15" customHeight="1">
      <c r="A134" s="39"/>
      <c r="B134" s="40"/>
      <c r="C134" s="221" t="s">
        <v>120</v>
      </c>
      <c r="D134" s="221" t="s">
        <v>294</v>
      </c>
      <c r="E134" s="222" t="s">
        <v>6298</v>
      </c>
      <c r="F134" s="223" t="s">
        <v>6299</v>
      </c>
      <c r="G134" s="224" t="s">
        <v>4182</v>
      </c>
      <c r="H134" s="225">
        <v>30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299</v>
      </c>
      <c r="BM134" s="232" t="s">
        <v>7199</v>
      </c>
    </row>
    <row r="135" s="2" customFormat="1" ht="33" customHeight="1">
      <c r="A135" s="39"/>
      <c r="B135" s="40"/>
      <c r="C135" s="221" t="s">
        <v>317</v>
      </c>
      <c r="D135" s="221" t="s">
        <v>294</v>
      </c>
      <c r="E135" s="222" t="s">
        <v>7200</v>
      </c>
      <c r="F135" s="223" t="s">
        <v>7201</v>
      </c>
      <c r="G135" s="224" t="s">
        <v>307</v>
      </c>
      <c r="H135" s="225">
        <v>1782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7202</v>
      </c>
    </row>
    <row r="136" s="13" customFormat="1">
      <c r="A136" s="13"/>
      <c r="B136" s="234"/>
      <c r="C136" s="235"/>
      <c r="D136" s="236" t="s">
        <v>301</v>
      </c>
      <c r="E136" s="237" t="s">
        <v>1</v>
      </c>
      <c r="F136" s="238" t="s">
        <v>7203</v>
      </c>
      <c r="G136" s="235"/>
      <c r="H136" s="237" t="s">
        <v>1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301</v>
      </c>
      <c r="AU136" s="244" t="s">
        <v>120</v>
      </c>
      <c r="AV136" s="13" t="s">
        <v>85</v>
      </c>
      <c r="AW136" s="13" t="s">
        <v>32</v>
      </c>
      <c r="AX136" s="13" t="s">
        <v>77</v>
      </c>
      <c r="AY136" s="244" t="s">
        <v>292</v>
      </c>
    </row>
    <row r="137" s="14" customFormat="1">
      <c r="A137" s="14"/>
      <c r="B137" s="245"/>
      <c r="C137" s="246"/>
      <c r="D137" s="236" t="s">
        <v>301</v>
      </c>
      <c r="E137" s="247" t="s">
        <v>1</v>
      </c>
      <c r="F137" s="248" t="s">
        <v>7204</v>
      </c>
      <c r="G137" s="246"/>
      <c r="H137" s="249">
        <v>1782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301</v>
      </c>
      <c r="AU137" s="255" t="s">
        <v>120</v>
      </c>
      <c r="AV137" s="14" t="s">
        <v>120</v>
      </c>
      <c r="AW137" s="14" t="s">
        <v>32</v>
      </c>
      <c r="AX137" s="14" t="s">
        <v>77</v>
      </c>
      <c r="AY137" s="255" t="s">
        <v>292</v>
      </c>
    </row>
    <row r="138" s="15" customFormat="1">
      <c r="A138" s="15"/>
      <c r="B138" s="256"/>
      <c r="C138" s="257"/>
      <c r="D138" s="236" t="s">
        <v>301</v>
      </c>
      <c r="E138" s="258" t="s">
        <v>1</v>
      </c>
      <c r="F138" s="259" t="s">
        <v>304</v>
      </c>
      <c r="G138" s="257"/>
      <c r="H138" s="260">
        <v>1782</v>
      </c>
      <c r="I138" s="261"/>
      <c r="J138" s="257"/>
      <c r="K138" s="257"/>
      <c r="L138" s="262"/>
      <c r="M138" s="263"/>
      <c r="N138" s="264"/>
      <c r="O138" s="264"/>
      <c r="P138" s="264"/>
      <c r="Q138" s="264"/>
      <c r="R138" s="264"/>
      <c r="S138" s="264"/>
      <c r="T138" s="26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6" t="s">
        <v>301</v>
      </c>
      <c r="AU138" s="266" t="s">
        <v>120</v>
      </c>
      <c r="AV138" s="15" t="s">
        <v>299</v>
      </c>
      <c r="AW138" s="15" t="s">
        <v>32</v>
      </c>
      <c r="AX138" s="15" t="s">
        <v>85</v>
      </c>
      <c r="AY138" s="266" t="s">
        <v>292</v>
      </c>
    </row>
    <row r="139" s="2" customFormat="1" ht="33" customHeight="1">
      <c r="A139" s="39"/>
      <c r="B139" s="40"/>
      <c r="C139" s="221" t="s">
        <v>299</v>
      </c>
      <c r="D139" s="221" t="s">
        <v>294</v>
      </c>
      <c r="E139" s="222" t="s">
        <v>7205</v>
      </c>
      <c r="F139" s="223" t="s">
        <v>7206</v>
      </c>
      <c r="G139" s="224" t="s">
        <v>307</v>
      </c>
      <c r="H139" s="225">
        <v>2577.75</v>
      </c>
      <c r="I139" s="226"/>
      <c r="J139" s="227">
        <f>ROUND(I139*H139,2)</f>
        <v>0</v>
      </c>
      <c r="K139" s="223" t="s">
        <v>298</v>
      </c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299</v>
      </c>
      <c r="BM139" s="232" t="s">
        <v>7207</v>
      </c>
    </row>
    <row r="140" s="14" customFormat="1">
      <c r="A140" s="14"/>
      <c r="B140" s="245"/>
      <c r="C140" s="246"/>
      <c r="D140" s="236" t="s">
        <v>301</v>
      </c>
      <c r="E140" s="247" t="s">
        <v>1</v>
      </c>
      <c r="F140" s="248" t="s">
        <v>7208</v>
      </c>
      <c r="G140" s="246"/>
      <c r="H140" s="249">
        <v>343.19999999999999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301</v>
      </c>
      <c r="AU140" s="255" t="s">
        <v>120</v>
      </c>
      <c r="AV140" s="14" t="s">
        <v>120</v>
      </c>
      <c r="AW140" s="14" t="s">
        <v>32</v>
      </c>
      <c r="AX140" s="14" t="s">
        <v>77</v>
      </c>
      <c r="AY140" s="255" t="s">
        <v>292</v>
      </c>
    </row>
    <row r="141" s="16" customFormat="1">
      <c r="A141" s="16"/>
      <c r="B141" s="267"/>
      <c r="C141" s="268"/>
      <c r="D141" s="236" t="s">
        <v>301</v>
      </c>
      <c r="E141" s="269" t="s">
        <v>1</v>
      </c>
      <c r="F141" s="270" t="s">
        <v>316</v>
      </c>
      <c r="G141" s="268"/>
      <c r="H141" s="271">
        <v>343.19999999999999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7" t="s">
        <v>301</v>
      </c>
      <c r="AU141" s="277" t="s">
        <v>120</v>
      </c>
      <c r="AV141" s="16" t="s">
        <v>317</v>
      </c>
      <c r="AW141" s="16" t="s">
        <v>32</v>
      </c>
      <c r="AX141" s="16" t="s">
        <v>77</v>
      </c>
      <c r="AY141" s="277" t="s">
        <v>292</v>
      </c>
    </row>
    <row r="142" s="13" customFormat="1">
      <c r="A142" s="13"/>
      <c r="B142" s="234"/>
      <c r="C142" s="235"/>
      <c r="D142" s="236" t="s">
        <v>301</v>
      </c>
      <c r="E142" s="237" t="s">
        <v>1</v>
      </c>
      <c r="F142" s="238" t="s">
        <v>7209</v>
      </c>
      <c r="G142" s="235"/>
      <c r="H142" s="237" t="s">
        <v>1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301</v>
      </c>
      <c r="AU142" s="244" t="s">
        <v>120</v>
      </c>
      <c r="AV142" s="13" t="s">
        <v>85</v>
      </c>
      <c r="AW142" s="13" t="s">
        <v>32</v>
      </c>
      <c r="AX142" s="13" t="s">
        <v>77</v>
      </c>
      <c r="AY142" s="244" t="s">
        <v>292</v>
      </c>
    </row>
    <row r="143" s="14" customFormat="1">
      <c r="A143" s="14"/>
      <c r="B143" s="245"/>
      <c r="C143" s="246"/>
      <c r="D143" s="236" t="s">
        <v>301</v>
      </c>
      <c r="E143" s="247" t="s">
        <v>1</v>
      </c>
      <c r="F143" s="248" t="s">
        <v>7210</v>
      </c>
      <c r="G143" s="246"/>
      <c r="H143" s="249">
        <v>876.60000000000002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301</v>
      </c>
      <c r="AU143" s="255" t="s">
        <v>120</v>
      </c>
      <c r="AV143" s="14" t="s">
        <v>120</v>
      </c>
      <c r="AW143" s="14" t="s">
        <v>32</v>
      </c>
      <c r="AX143" s="14" t="s">
        <v>77</v>
      </c>
      <c r="AY143" s="255" t="s">
        <v>292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7211</v>
      </c>
      <c r="G144" s="246"/>
      <c r="H144" s="249">
        <v>1197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77</v>
      </c>
      <c r="AY144" s="255" t="s">
        <v>292</v>
      </c>
    </row>
    <row r="145" s="16" customFormat="1">
      <c r="A145" s="16"/>
      <c r="B145" s="267"/>
      <c r="C145" s="268"/>
      <c r="D145" s="236" t="s">
        <v>301</v>
      </c>
      <c r="E145" s="269" t="s">
        <v>1</v>
      </c>
      <c r="F145" s="270" t="s">
        <v>316</v>
      </c>
      <c r="G145" s="268"/>
      <c r="H145" s="271">
        <v>2073.5999999999999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7" t="s">
        <v>301</v>
      </c>
      <c r="AU145" s="277" t="s">
        <v>120</v>
      </c>
      <c r="AV145" s="16" t="s">
        <v>317</v>
      </c>
      <c r="AW145" s="16" t="s">
        <v>32</v>
      </c>
      <c r="AX145" s="16" t="s">
        <v>77</v>
      </c>
      <c r="AY145" s="277" t="s">
        <v>292</v>
      </c>
    </row>
    <row r="146" s="14" customFormat="1">
      <c r="A146" s="14"/>
      <c r="B146" s="245"/>
      <c r="C146" s="246"/>
      <c r="D146" s="236" t="s">
        <v>301</v>
      </c>
      <c r="E146" s="247" t="s">
        <v>1</v>
      </c>
      <c r="F146" s="248" t="s">
        <v>7212</v>
      </c>
      <c r="G146" s="246"/>
      <c r="H146" s="249">
        <v>39.75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32</v>
      </c>
      <c r="AX146" s="14" t="s">
        <v>77</v>
      </c>
      <c r="AY146" s="255" t="s">
        <v>292</v>
      </c>
    </row>
    <row r="147" s="16" customFormat="1">
      <c r="A147" s="16"/>
      <c r="B147" s="267"/>
      <c r="C147" s="268"/>
      <c r="D147" s="236" t="s">
        <v>301</v>
      </c>
      <c r="E147" s="269" t="s">
        <v>1</v>
      </c>
      <c r="F147" s="270" t="s">
        <v>316</v>
      </c>
      <c r="G147" s="268"/>
      <c r="H147" s="271">
        <v>39.75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7" t="s">
        <v>301</v>
      </c>
      <c r="AU147" s="277" t="s">
        <v>120</v>
      </c>
      <c r="AV147" s="16" t="s">
        <v>317</v>
      </c>
      <c r="AW147" s="16" t="s">
        <v>32</v>
      </c>
      <c r="AX147" s="16" t="s">
        <v>77</v>
      </c>
      <c r="AY147" s="277" t="s">
        <v>292</v>
      </c>
    </row>
    <row r="148" s="14" customFormat="1">
      <c r="A148" s="14"/>
      <c r="B148" s="245"/>
      <c r="C148" s="246"/>
      <c r="D148" s="236" t="s">
        <v>301</v>
      </c>
      <c r="E148" s="247" t="s">
        <v>1</v>
      </c>
      <c r="F148" s="248" t="s">
        <v>7213</v>
      </c>
      <c r="G148" s="246"/>
      <c r="H148" s="249">
        <v>92.400000000000006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301</v>
      </c>
      <c r="AU148" s="255" t="s">
        <v>120</v>
      </c>
      <c r="AV148" s="14" t="s">
        <v>120</v>
      </c>
      <c r="AW148" s="14" t="s">
        <v>32</v>
      </c>
      <c r="AX148" s="14" t="s">
        <v>77</v>
      </c>
      <c r="AY148" s="255" t="s">
        <v>292</v>
      </c>
    </row>
    <row r="149" s="14" customFormat="1">
      <c r="A149" s="14"/>
      <c r="B149" s="245"/>
      <c r="C149" s="246"/>
      <c r="D149" s="236" t="s">
        <v>301</v>
      </c>
      <c r="E149" s="247" t="s">
        <v>1</v>
      </c>
      <c r="F149" s="248" t="s">
        <v>7214</v>
      </c>
      <c r="G149" s="246"/>
      <c r="H149" s="249">
        <v>28.800000000000001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301</v>
      </c>
      <c r="AU149" s="255" t="s">
        <v>120</v>
      </c>
      <c r="AV149" s="14" t="s">
        <v>120</v>
      </c>
      <c r="AW149" s="14" t="s">
        <v>32</v>
      </c>
      <c r="AX149" s="14" t="s">
        <v>77</v>
      </c>
      <c r="AY149" s="255" t="s">
        <v>292</v>
      </c>
    </row>
    <row r="150" s="16" customFormat="1">
      <c r="A150" s="16"/>
      <c r="B150" s="267"/>
      <c r="C150" s="268"/>
      <c r="D150" s="236" t="s">
        <v>301</v>
      </c>
      <c r="E150" s="269" t="s">
        <v>1</v>
      </c>
      <c r="F150" s="270" t="s">
        <v>316</v>
      </c>
      <c r="G150" s="268"/>
      <c r="H150" s="271">
        <v>121.2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301</v>
      </c>
      <c r="AU150" s="277" t="s">
        <v>120</v>
      </c>
      <c r="AV150" s="16" t="s">
        <v>317</v>
      </c>
      <c r="AW150" s="16" t="s">
        <v>32</v>
      </c>
      <c r="AX150" s="16" t="s">
        <v>77</v>
      </c>
      <c r="AY150" s="277" t="s">
        <v>292</v>
      </c>
    </row>
    <row r="151" s="15" customFormat="1">
      <c r="A151" s="15"/>
      <c r="B151" s="256"/>
      <c r="C151" s="257"/>
      <c r="D151" s="236" t="s">
        <v>301</v>
      </c>
      <c r="E151" s="258" t="s">
        <v>1</v>
      </c>
      <c r="F151" s="259" t="s">
        <v>304</v>
      </c>
      <c r="G151" s="257"/>
      <c r="H151" s="260">
        <v>2577.7500000000005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301</v>
      </c>
      <c r="AU151" s="266" t="s">
        <v>120</v>
      </c>
      <c r="AV151" s="15" t="s">
        <v>299</v>
      </c>
      <c r="AW151" s="15" t="s">
        <v>32</v>
      </c>
      <c r="AX151" s="15" t="s">
        <v>85</v>
      </c>
      <c r="AY151" s="266" t="s">
        <v>292</v>
      </c>
    </row>
    <row r="152" s="2" customFormat="1" ht="24.15" customHeight="1">
      <c r="A152" s="39"/>
      <c r="B152" s="40"/>
      <c r="C152" s="221" t="s">
        <v>341</v>
      </c>
      <c r="D152" s="221" t="s">
        <v>294</v>
      </c>
      <c r="E152" s="222" t="s">
        <v>7215</v>
      </c>
      <c r="F152" s="223" t="s">
        <v>7216</v>
      </c>
      <c r="G152" s="224" t="s">
        <v>307</v>
      </c>
      <c r="H152" s="225">
        <v>191.25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7217</v>
      </c>
    </row>
    <row r="153" s="13" customFormat="1">
      <c r="A153" s="13"/>
      <c r="B153" s="234"/>
      <c r="C153" s="235"/>
      <c r="D153" s="236" t="s">
        <v>301</v>
      </c>
      <c r="E153" s="237" t="s">
        <v>1</v>
      </c>
      <c r="F153" s="238" t="s">
        <v>7218</v>
      </c>
      <c r="G153" s="235"/>
      <c r="H153" s="237" t="s">
        <v>1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301</v>
      </c>
      <c r="AU153" s="244" t="s">
        <v>120</v>
      </c>
      <c r="AV153" s="13" t="s">
        <v>85</v>
      </c>
      <c r="AW153" s="13" t="s">
        <v>32</v>
      </c>
      <c r="AX153" s="13" t="s">
        <v>77</v>
      </c>
      <c r="AY153" s="244" t="s">
        <v>292</v>
      </c>
    </row>
    <row r="154" s="14" customFormat="1">
      <c r="A154" s="14"/>
      <c r="B154" s="245"/>
      <c r="C154" s="246"/>
      <c r="D154" s="236" t="s">
        <v>301</v>
      </c>
      <c r="E154" s="247" t="s">
        <v>1</v>
      </c>
      <c r="F154" s="248" t="s">
        <v>7219</v>
      </c>
      <c r="G154" s="246"/>
      <c r="H154" s="249">
        <v>101.25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301</v>
      </c>
      <c r="AU154" s="255" t="s">
        <v>120</v>
      </c>
      <c r="AV154" s="14" t="s">
        <v>120</v>
      </c>
      <c r="AW154" s="14" t="s">
        <v>32</v>
      </c>
      <c r="AX154" s="14" t="s">
        <v>77</v>
      </c>
      <c r="AY154" s="255" t="s">
        <v>292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7220</v>
      </c>
      <c r="G155" s="246"/>
      <c r="H155" s="249">
        <v>90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77</v>
      </c>
      <c r="AY155" s="255" t="s">
        <v>292</v>
      </c>
    </row>
    <row r="156" s="16" customFormat="1">
      <c r="A156" s="16"/>
      <c r="B156" s="267"/>
      <c r="C156" s="268"/>
      <c r="D156" s="236" t="s">
        <v>301</v>
      </c>
      <c r="E156" s="269" t="s">
        <v>1</v>
      </c>
      <c r="F156" s="270" t="s">
        <v>316</v>
      </c>
      <c r="G156" s="268"/>
      <c r="H156" s="271">
        <v>191.25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301</v>
      </c>
      <c r="AU156" s="277" t="s">
        <v>120</v>
      </c>
      <c r="AV156" s="16" t="s">
        <v>317</v>
      </c>
      <c r="AW156" s="16" t="s">
        <v>32</v>
      </c>
      <c r="AX156" s="16" t="s">
        <v>85</v>
      </c>
      <c r="AY156" s="277" t="s">
        <v>292</v>
      </c>
    </row>
    <row r="157" s="2" customFormat="1" ht="21.75" customHeight="1">
      <c r="A157" s="39"/>
      <c r="B157" s="40"/>
      <c r="C157" s="221" t="s">
        <v>346</v>
      </c>
      <c r="D157" s="221" t="s">
        <v>294</v>
      </c>
      <c r="E157" s="222" t="s">
        <v>6307</v>
      </c>
      <c r="F157" s="223" t="s">
        <v>6308</v>
      </c>
      <c r="G157" s="224" t="s">
        <v>297</v>
      </c>
      <c r="H157" s="225">
        <v>3992.5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0.00058</v>
      </c>
      <c r="R157" s="230">
        <f>Q157*H157</f>
        <v>2.3156500000000002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299</v>
      </c>
      <c r="BM157" s="232" t="s">
        <v>7221</v>
      </c>
    </row>
    <row r="158" s="13" customFormat="1">
      <c r="A158" s="13"/>
      <c r="B158" s="234"/>
      <c r="C158" s="235"/>
      <c r="D158" s="236" t="s">
        <v>301</v>
      </c>
      <c r="E158" s="237" t="s">
        <v>1</v>
      </c>
      <c r="F158" s="238" t="s">
        <v>7209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301</v>
      </c>
      <c r="AU158" s="244" t="s">
        <v>120</v>
      </c>
      <c r="AV158" s="13" t="s">
        <v>85</v>
      </c>
      <c r="AW158" s="13" t="s">
        <v>32</v>
      </c>
      <c r="AX158" s="13" t="s">
        <v>77</v>
      </c>
      <c r="AY158" s="244" t="s">
        <v>292</v>
      </c>
    </row>
    <row r="159" s="14" customFormat="1">
      <c r="A159" s="14"/>
      <c r="B159" s="245"/>
      <c r="C159" s="246"/>
      <c r="D159" s="236" t="s">
        <v>301</v>
      </c>
      <c r="E159" s="247" t="s">
        <v>1</v>
      </c>
      <c r="F159" s="248" t="s">
        <v>7222</v>
      </c>
      <c r="G159" s="246"/>
      <c r="H159" s="249">
        <v>1461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32</v>
      </c>
      <c r="AX159" s="14" t="s">
        <v>77</v>
      </c>
      <c r="AY159" s="255" t="s">
        <v>292</v>
      </c>
    </row>
    <row r="160" s="14" customFormat="1">
      <c r="A160" s="14"/>
      <c r="B160" s="245"/>
      <c r="C160" s="246"/>
      <c r="D160" s="236" t="s">
        <v>301</v>
      </c>
      <c r="E160" s="247" t="s">
        <v>1</v>
      </c>
      <c r="F160" s="248" t="s">
        <v>7223</v>
      </c>
      <c r="G160" s="246"/>
      <c r="H160" s="249">
        <v>1995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32</v>
      </c>
      <c r="AX160" s="14" t="s">
        <v>77</v>
      </c>
      <c r="AY160" s="255" t="s">
        <v>292</v>
      </c>
    </row>
    <row r="161" s="14" customFormat="1">
      <c r="A161" s="14"/>
      <c r="B161" s="245"/>
      <c r="C161" s="246"/>
      <c r="D161" s="236" t="s">
        <v>301</v>
      </c>
      <c r="E161" s="247" t="s">
        <v>1</v>
      </c>
      <c r="F161" s="248" t="s">
        <v>7224</v>
      </c>
      <c r="G161" s="246"/>
      <c r="H161" s="249">
        <v>132.5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301</v>
      </c>
      <c r="AU161" s="255" t="s">
        <v>120</v>
      </c>
      <c r="AV161" s="14" t="s">
        <v>120</v>
      </c>
      <c r="AW161" s="14" t="s">
        <v>32</v>
      </c>
      <c r="AX161" s="14" t="s">
        <v>77</v>
      </c>
      <c r="AY161" s="255" t="s">
        <v>292</v>
      </c>
    </row>
    <row r="162" s="14" customFormat="1">
      <c r="A162" s="14"/>
      <c r="B162" s="245"/>
      <c r="C162" s="246"/>
      <c r="D162" s="236" t="s">
        <v>301</v>
      </c>
      <c r="E162" s="247" t="s">
        <v>1</v>
      </c>
      <c r="F162" s="248" t="s">
        <v>7225</v>
      </c>
      <c r="G162" s="246"/>
      <c r="H162" s="249">
        <v>308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301</v>
      </c>
      <c r="AU162" s="255" t="s">
        <v>120</v>
      </c>
      <c r="AV162" s="14" t="s">
        <v>120</v>
      </c>
      <c r="AW162" s="14" t="s">
        <v>32</v>
      </c>
      <c r="AX162" s="14" t="s">
        <v>77</v>
      </c>
      <c r="AY162" s="255" t="s">
        <v>292</v>
      </c>
    </row>
    <row r="163" s="14" customFormat="1">
      <c r="A163" s="14"/>
      <c r="B163" s="245"/>
      <c r="C163" s="246"/>
      <c r="D163" s="236" t="s">
        <v>301</v>
      </c>
      <c r="E163" s="247" t="s">
        <v>1</v>
      </c>
      <c r="F163" s="248" t="s">
        <v>7226</v>
      </c>
      <c r="G163" s="246"/>
      <c r="H163" s="249">
        <v>96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301</v>
      </c>
      <c r="AU163" s="255" t="s">
        <v>120</v>
      </c>
      <c r="AV163" s="14" t="s">
        <v>120</v>
      </c>
      <c r="AW163" s="14" t="s">
        <v>32</v>
      </c>
      <c r="AX163" s="14" t="s">
        <v>77</v>
      </c>
      <c r="AY163" s="255" t="s">
        <v>292</v>
      </c>
    </row>
    <row r="164" s="15" customFormat="1">
      <c r="A164" s="15"/>
      <c r="B164" s="256"/>
      <c r="C164" s="257"/>
      <c r="D164" s="236" t="s">
        <v>301</v>
      </c>
      <c r="E164" s="258" t="s">
        <v>1</v>
      </c>
      <c r="F164" s="259" t="s">
        <v>304</v>
      </c>
      <c r="G164" s="257"/>
      <c r="H164" s="260">
        <v>3992.5</v>
      </c>
      <c r="I164" s="261"/>
      <c r="J164" s="257"/>
      <c r="K164" s="257"/>
      <c r="L164" s="262"/>
      <c r="M164" s="263"/>
      <c r="N164" s="264"/>
      <c r="O164" s="264"/>
      <c r="P164" s="264"/>
      <c r="Q164" s="264"/>
      <c r="R164" s="264"/>
      <c r="S164" s="264"/>
      <c r="T164" s="26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6" t="s">
        <v>301</v>
      </c>
      <c r="AU164" s="266" t="s">
        <v>120</v>
      </c>
      <c r="AV164" s="15" t="s">
        <v>299</v>
      </c>
      <c r="AW164" s="15" t="s">
        <v>32</v>
      </c>
      <c r="AX164" s="15" t="s">
        <v>85</v>
      </c>
      <c r="AY164" s="266" t="s">
        <v>292</v>
      </c>
    </row>
    <row r="165" s="2" customFormat="1" ht="21.75" customHeight="1">
      <c r="A165" s="39"/>
      <c r="B165" s="40"/>
      <c r="C165" s="221" t="s">
        <v>352</v>
      </c>
      <c r="D165" s="221" t="s">
        <v>294</v>
      </c>
      <c r="E165" s="222" t="s">
        <v>6311</v>
      </c>
      <c r="F165" s="223" t="s">
        <v>6312</v>
      </c>
      <c r="G165" s="224" t="s">
        <v>297</v>
      </c>
      <c r="H165" s="225">
        <v>3992.5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299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299</v>
      </c>
      <c r="BM165" s="232" t="s">
        <v>7227</v>
      </c>
    </row>
    <row r="166" s="2" customFormat="1" ht="33" customHeight="1">
      <c r="A166" s="39"/>
      <c r="B166" s="40"/>
      <c r="C166" s="221" t="s">
        <v>357</v>
      </c>
      <c r="D166" s="221" t="s">
        <v>294</v>
      </c>
      <c r="E166" s="222" t="s">
        <v>342</v>
      </c>
      <c r="F166" s="223" t="s">
        <v>4817</v>
      </c>
      <c r="G166" s="224" t="s">
        <v>307</v>
      </c>
      <c r="H166" s="225">
        <v>8019.6899999999996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299</v>
      </c>
      <c r="BM166" s="232" t="s">
        <v>7228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4819</v>
      </c>
      <c r="G167" s="246"/>
      <c r="H167" s="249">
        <v>8019.6899999999996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85</v>
      </c>
      <c r="AY167" s="255" t="s">
        <v>292</v>
      </c>
    </row>
    <row r="168" s="2" customFormat="1" ht="33" customHeight="1">
      <c r="A168" s="39"/>
      <c r="B168" s="40"/>
      <c r="C168" s="221" t="s">
        <v>362</v>
      </c>
      <c r="D168" s="221" t="s">
        <v>294</v>
      </c>
      <c r="E168" s="222" t="s">
        <v>347</v>
      </c>
      <c r="F168" s="223" t="s">
        <v>4820</v>
      </c>
      <c r="G168" s="224" t="s">
        <v>307</v>
      </c>
      <c r="H168" s="225">
        <v>1082.31</v>
      </c>
      <c r="I168" s="226"/>
      <c r="J168" s="227">
        <f>ROUND(I168*H168,2)</f>
        <v>0</v>
      </c>
      <c r="K168" s="223" t="s">
        <v>298</v>
      </c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299</v>
      </c>
      <c r="BM168" s="232" t="s">
        <v>7229</v>
      </c>
    </row>
    <row r="169" s="13" customFormat="1">
      <c r="A169" s="13"/>
      <c r="B169" s="234"/>
      <c r="C169" s="235"/>
      <c r="D169" s="236" t="s">
        <v>301</v>
      </c>
      <c r="E169" s="237" t="s">
        <v>1</v>
      </c>
      <c r="F169" s="238" t="s">
        <v>4822</v>
      </c>
      <c r="G169" s="235"/>
      <c r="H169" s="237" t="s">
        <v>1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4" t="s">
        <v>301</v>
      </c>
      <c r="AU169" s="244" t="s">
        <v>120</v>
      </c>
      <c r="AV169" s="13" t="s">
        <v>85</v>
      </c>
      <c r="AW169" s="13" t="s">
        <v>32</v>
      </c>
      <c r="AX169" s="13" t="s">
        <v>77</v>
      </c>
      <c r="AY169" s="244" t="s">
        <v>292</v>
      </c>
    </row>
    <row r="170" s="14" customFormat="1">
      <c r="A170" s="14"/>
      <c r="B170" s="245"/>
      <c r="C170" s="246"/>
      <c r="D170" s="236" t="s">
        <v>301</v>
      </c>
      <c r="E170" s="247" t="s">
        <v>1</v>
      </c>
      <c r="F170" s="248" t="s">
        <v>7230</v>
      </c>
      <c r="G170" s="246"/>
      <c r="H170" s="249">
        <v>1082.31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120</v>
      </c>
      <c r="AV170" s="14" t="s">
        <v>120</v>
      </c>
      <c r="AW170" s="14" t="s">
        <v>32</v>
      </c>
      <c r="AX170" s="14" t="s">
        <v>77</v>
      </c>
      <c r="AY170" s="255" t="s">
        <v>292</v>
      </c>
    </row>
    <row r="171" s="15" customFormat="1">
      <c r="A171" s="15"/>
      <c r="B171" s="256"/>
      <c r="C171" s="257"/>
      <c r="D171" s="236" t="s">
        <v>301</v>
      </c>
      <c r="E171" s="258" t="s">
        <v>4796</v>
      </c>
      <c r="F171" s="259" t="s">
        <v>304</v>
      </c>
      <c r="G171" s="257"/>
      <c r="H171" s="260">
        <v>1082.31</v>
      </c>
      <c r="I171" s="261"/>
      <c r="J171" s="257"/>
      <c r="K171" s="257"/>
      <c r="L171" s="262"/>
      <c r="M171" s="263"/>
      <c r="N171" s="264"/>
      <c r="O171" s="264"/>
      <c r="P171" s="264"/>
      <c r="Q171" s="264"/>
      <c r="R171" s="264"/>
      <c r="S171" s="264"/>
      <c r="T171" s="26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6" t="s">
        <v>301</v>
      </c>
      <c r="AU171" s="266" t="s">
        <v>120</v>
      </c>
      <c r="AV171" s="15" t="s">
        <v>299</v>
      </c>
      <c r="AW171" s="15" t="s">
        <v>32</v>
      </c>
      <c r="AX171" s="15" t="s">
        <v>85</v>
      </c>
      <c r="AY171" s="266" t="s">
        <v>292</v>
      </c>
    </row>
    <row r="172" s="2" customFormat="1" ht="37.8" customHeight="1">
      <c r="A172" s="39"/>
      <c r="B172" s="40"/>
      <c r="C172" s="221" t="s">
        <v>368</v>
      </c>
      <c r="D172" s="221" t="s">
        <v>294</v>
      </c>
      <c r="E172" s="222" t="s">
        <v>353</v>
      </c>
      <c r="F172" s="223" t="s">
        <v>4824</v>
      </c>
      <c r="G172" s="224" t="s">
        <v>307</v>
      </c>
      <c r="H172" s="225">
        <v>16234.65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299</v>
      </c>
      <c r="BM172" s="232" t="s">
        <v>7231</v>
      </c>
    </row>
    <row r="173" s="14" customFormat="1">
      <c r="A173" s="14"/>
      <c r="B173" s="245"/>
      <c r="C173" s="246"/>
      <c r="D173" s="236" t="s">
        <v>301</v>
      </c>
      <c r="E173" s="247" t="s">
        <v>1</v>
      </c>
      <c r="F173" s="248" t="s">
        <v>4826</v>
      </c>
      <c r="G173" s="246"/>
      <c r="H173" s="249">
        <v>16234.65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301</v>
      </c>
      <c r="AU173" s="255" t="s">
        <v>120</v>
      </c>
      <c r="AV173" s="14" t="s">
        <v>120</v>
      </c>
      <c r="AW173" s="14" t="s">
        <v>32</v>
      </c>
      <c r="AX173" s="14" t="s">
        <v>85</v>
      </c>
      <c r="AY173" s="255" t="s">
        <v>292</v>
      </c>
    </row>
    <row r="174" s="2" customFormat="1" ht="24.15" customHeight="1">
      <c r="A174" s="39"/>
      <c r="B174" s="40"/>
      <c r="C174" s="221" t="s">
        <v>372</v>
      </c>
      <c r="D174" s="221" t="s">
        <v>294</v>
      </c>
      <c r="E174" s="222" t="s">
        <v>358</v>
      </c>
      <c r="F174" s="223" t="s">
        <v>4827</v>
      </c>
      <c r="G174" s="224" t="s">
        <v>307</v>
      </c>
      <c r="H174" s="225">
        <v>8019.6899999999996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299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299</v>
      </c>
      <c r="BM174" s="232" t="s">
        <v>7232</v>
      </c>
    </row>
    <row r="175" s="14" customFormat="1">
      <c r="A175" s="14"/>
      <c r="B175" s="245"/>
      <c r="C175" s="246"/>
      <c r="D175" s="236" t="s">
        <v>301</v>
      </c>
      <c r="E175" s="247" t="s">
        <v>1</v>
      </c>
      <c r="F175" s="248" t="s">
        <v>4829</v>
      </c>
      <c r="G175" s="246"/>
      <c r="H175" s="249">
        <v>1082.31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301</v>
      </c>
      <c r="AU175" s="255" t="s">
        <v>120</v>
      </c>
      <c r="AV175" s="14" t="s">
        <v>120</v>
      </c>
      <c r="AW175" s="14" t="s">
        <v>32</v>
      </c>
      <c r="AX175" s="14" t="s">
        <v>77</v>
      </c>
      <c r="AY175" s="255" t="s">
        <v>292</v>
      </c>
    </row>
    <row r="176" s="14" customFormat="1">
      <c r="A176" s="14"/>
      <c r="B176" s="245"/>
      <c r="C176" s="246"/>
      <c r="D176" s="236" t="s">
        <v>301</v>
      </c>
      <c r="E176" s="247" t="s">
        <v>1</v>
      </c>
      <c r="F176" s="248" t="s">
        <v>4830</v>
      </c>
      <c r="G176" s="246"/>
      <c r="H176" s="249">
        <v>6937.3800000000001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301</v>
      </c>
      <c r="AU176" s="255" t="s">
        <v>120</v>
      </c>
      <c r="AV176" s="14" t="s">
        <v>120</v>
      </c>
      <c r="AW176" s="14" t="s">
        <v>32</v>
      </c>
      <c r="AX176" s="14" t="s">
        <v>77</v>
      </c>
      <c r="AY176" s="255" t="s">
        <v>292</v>
      </c>
    </row>
    <row r="177" s="15" customFormat="1">
      <c r="A177" s="15"/>
      <c r="B177" s="256"/>
      <c r="C177" s="257"/>
      <c r="D177" s="236" t="s">
        <v>301</v>
      </c>
      <c r="E177" s="258" t="s">
        <v>1</v>
      </c>
      <c r="F177" s="259" t="s">
        <v>304</v>
      </c>
      <c r="G177" s="257"/>
      <c r="H177" s="260">
        <v>8019.6900000000005</v>
      </c>
      <c r="I177" s="261"/>
      <c r="J177" s="257"/>
      <c r="K177" s="257"/>
      <c r="L177" s="262"/>
      <c r="M177" s="263"/>
      <c r="N177" s="264"/>
      <c r="O177" s="264"/>
      <c r="P177" s="264"/>
      <c r="Q177" s="264"/>
      <c r="R177" s="264"/>
      <c r="S177" s="264"/>
      <c r="T177" s="26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6" t="s">
        <v>301</v>
      </c>
      <c r="AU177" s="266" t="s">
        <v>120</v>
      </c>
      <c r="AV177" s="15" t="s">
        <v>299</v>
      </c>
      <c r="AW177" s="15" t="s">
        <v>32</v>
      </c>
      <c r="AX177" s="15" t="s">
        <v>85</v>
      </c>
      <c r="AY177" s="266" t="s">
        <v>292</v>
      </c>
    </row>
    <row r="178" s="2" customFormat="1" ht="33" customHeight="1">
      <c r="A178" s="39"/>
      <c r="B178" s="40"/>
      <c r="C178" s="221" t="s">
        <v>399</v>
      </c>
      <c r="D178" s="221" t="s">
        <v>294</v>
      </c>
      <c r="E178" s="222" t="s">
        <v>363</v>
      </c>
      <c r="F178" s="223" t="s">
        <v>364</v>
      </c>
      <c r="G178" s="224" t="s">
        <v>365</v>
      </c>
      <c r="H178" s="225">
        <v>1948.1579999999999</v>
      </c>
      <c r="I178" s="226"/>
      <c r="J178" s="227">
        <f>ROUND(I178*H178,2)</f>
        <v>0</v>
      </c>
      <c r="K178" s="223" t="s">
        <v>298</v>
      </c>
      <c r="L178" s="45"/>
      <c r="M178" s="228" t="s">
        <v>1</v>
      </c>
      <c r="N178" s="229" t="s">
        <v>42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299</v>
      </c>
      <c r="BM178" s="232" t="s">
        <v>7233</v>
      </c>
    </row>
    <row r="179" s="14" customFormat="1">
      <c r="A179" s="14"/>
      <c r="B179" s="245"/>
      <c r="C179" s="246"/>
      <c r="D179" s="236" t="s">
        <v>301</v>
      </c>
      <c r="E179" s="247" t="s">
        <v>1</v>
      </c>
      <c r="F179" s="248" t="s">
        <v>4832</v>
      </c>
      <c r="G179" s="246"/>
      <c r="H179" s="249">
        <v>1948.1579999999999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301</v>
      </c>
      <c r="AU179" s="255" t="s">
        <v>120</v>
      </c>
      <c r="AV179" s="14" t="s">
        <v>120</v>
      </c>
      <c r="AW179" s="14" t="s">
        <v>32</v>
      </c>
      <c r="AX179" s="14" t="s">
        <v>85</v>
      </c>
      <c r="AY179" s="255" t="s">
        <v>292</v>
      </c>
    </row>
    <row r="180" s="2" customFormat="1" ht="16.5" customHeight="1">
      <c r="A180" s="39"/>
      <c r="B180" s="40"/>
      <c r="C180" s="221" t="s">
        <v>404</v>
      </c>
      <c r="D180" s="221" t="s">
        <v>294</v>
      </c>
      <c r="E180" s="222" t="s">
        <v>369</v>
      </c>
      <c r="F180" s="223" t="s">
        <v>370</v>
      </c>
      <c r="G180" s="224" t="s">
        <v>307</v>
      </c>
      <c r="H180" s="225">
        <v>4551</v>
      </c>
      <c r="I180" s="226"/>
      <c r="J180" s="227">
        <f>ROUND(I180*H180,2)</f>
        <v>0</v>
      </c>
      <c r="K180" s="223" t="s">
        <v>298</v>
      </c>
      <c r="L180" s="45"/>
      <c r="M180" s="228" t="s">
        <v>1</v>
      </c>
      <c r="N180" s="229" t="s">
        <v>42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85</v>
      </c>
      <c r="BK180" s="233">
        <f>ROUND(I180*H180,2)</f>
        <v>0</v>
      </c>
      <c r="BL180" s="18" t="s">
        <v>299</v>
      </c>
      <c r="BM180" s="232" t="s">
        <v>7234</v>
      </c>
    </row>
    <row r="181" s="14" customFormat="1">
      <c r="A181" s="14"/>
      <c r="B181" s="245"/>
      <c r="C181" s="246"/>
      <c r="D181" s="236" t="s">
        <v>301</v>
      </c>
      <c r="E181" s="247" t="s">
        <v>1</v>
      </c>
      <c r="F181" s="248" t="s">
        <v>4834</v>
      </c>
      <c r="G181" s="246"/>
      <c r="H181" s="249">
        <v>4551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301</v>
      </c>
      <c r="AU181" s="255" t="s">
        <v>120</v>
      </c>
      <c r="AV181" s="14" t="s">
        <v>120</v>
      </c>
      <c r="AW181" s="14" t="s">
        <v>32</v>
      </c>
      <c r="AX181" s="14" t="s">
        <v>85</v>
      </c>
      <c r="AY181" s="255" t="s">
        <v>292</v>
      </c>
    </row>
    <row r="182" s="2" customFormat="1" ht="24.15" customHeight="1">
      <c r="A182" s="39"/>
      <c r="B182" s="40"/>
      <c r="C182" s="221" t="s">
        <v>415</v>
      </c>
      <c r="D182" s="221" t="s">
        <v>294</v>
      </c>
      <c r="E182" s="222" t="s">
        <v>4835</v>
      </c>
      <c r="F182" s="223" t="s">
        <v>4836</v>
      </c>
      <c r="G182" s="224" t="s">
        <v>307</v>
      </c>
      <c r="H182" s="225">
        <v>3468.6900000000001</v>
      </c>
      <c r="I182" s="226"/>
      <c r="J182" s="227">
        <f>ROUND(I182*H182,2)</f>
        <v>0</v>
      </c>
      <c r="K182" s="223" t="s">
        <v>298</v>
      </c>
      <c r="L182" s="45"/>
      <c r="M182" s="228" t="s">
        <v>1</v>
      </c>
      <c r="N182" s="229" t="s">
        <v>42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299</v>
      </c>
      <c r="AT182" s="232" t="s">
        <v>294</v>
      </c>
      <c r="AU182" s="232" t="s">
        <v>120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85</v>
      </c>
      <c r="BK182" s="233">
        <f>ROUND(I182*H182,2)</f>
        <v>0</v>
      </c>
      <c r="BL182" s="18" t="s">
        <v>299</v>
      </c>
      <c r="BM182" s="232" t="s">
        <v>7235</v>
      </c>
    </row>
    <row r="183" s="13" customFormat="1">
      <c r="A183" s="13"/>
      <c r="B183" s="234"/>
      <c r="C183" s="235"/>
      <c r="D183" s="236" t="s">
        <v>301</v>
      </c>
      <c r="E183" s="237" t="s">
        <v>1</v>
      </c>
      <c r="F183" s="238" t="s">
        <v>7236</v>
      </c>
      <c r="G183" s="235"/>
      <c r="H183" s="237" t="s">
        <v>1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301</v>
      </c>
      <c r="AU183" s="244" t="s">
        <v>120</v>
      </c>
      <c r="AV183" s="13" t="s">
        <v>85</v>
      </c>
      <c r="AW183" s="13" t="s">
        <v>32</v>
      </c>
      <c r="AX183" s="13" t="s">
        <v>77</v>
      </c>
      <c r="AY183" s="244" t="s">
        <v>292</v>
      </c>
    </row>
    <row r="184" s="14" customFormat="1">
      <c r="A184" s="14"/>
      <c r="B184" s="245"/>
      <c r="C184" s="246"/>
      <c r="D184" s="236" t="s">
        <v>301</v>
      </c>
      <c r="E184" s="247" t="s">
        <v>1</v>
      </c>
      <c r="F184" s="248" t="s">
        <v>7237</v>
      </c>
      <c r="G184" s="246"/>
      <c r="H184" s="249">
        <v>1482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301</v>
      </c>
      <c r="AU184" s="255" t="s">
        <v>120</v>
      </c>
      <c r="AV184" s="14" t="s">
        <v>120</v>
      </c>
      <c r="AW184" s="14" t="s">
        <v>32</v>
      </c>
      <c r="AX184" s="14" t="s">
        <v>77</v>
      </c>
      <c r="AY184" s="255" t="s">
        <v>292</v>
      </c>
    </row>
    <row r="185" s="16" customFormat="1">
      <c r="A185" s="16"/>
      <c r="B185" s="267"/>
      <c r="C185" s="268"/>
      <c r="D185" s="236" t="s">
        <v>301</v>
      </c>
      <c r="E185" s="269" t="s">
        <v>1</v>
      </c>
      <c r="F185" s="270" t="s">
        <v>316</v>
      </c>
      <c r="G185" s="268"/>
      <c r="H185" s="271">
        <v>1482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T185" s="277" t="s">
        <v>301</v>
      </c>
      <c r="AU185" s="277" t="s">
        <v>120</v>
      </c>
      <c r="AV185" s="16" t="s">
        <v>317</v>
      </c>
      <c r="AW185" s="16" t="s">
        <v>32</v>
      </c>
      <c r="AX185" s="16" t="s">
        <v>77</v>
      </c>
      <c r="AY185" s="277" t="s">
        <v>292</v>
      </c>
    </row>
    <row r="186" s="14" customFormat="1">
      <c r="A186" s="14"/>
      <c r="B186" s="245"/>
      <c r="C186" s="246"/>
      <c r="D186" s="236" t="s">
        <v>301</v>
      </c>
      <c r="E186" s="247" t="s">
        <v>1</v>
      </c>
      <c r="F186" s="248" t="s">
        <v>7238</v>
      </c>
      <c r="G186" s="246"/>
      <c r="H186" s="249">
        <v>124.25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301</v>
      </c>
      <c r="AU186" s="255" t="s">
        <v>120</v>
      </c>
      <c r="AV186" s="14" t="s">
        <v>120</v>
      </c>
      <c r="AW186" s="14" t="s">
        <v>32</v>
      </c>
      <c r="AX186" s="14" t="s">
        <v>77</v>
      </c>
      <c r="AY186" s="255" t="s">
        <v>292</v>
      </c>
    </row>
    <row r="187" s="16" customFormat="1">
      <c r="A187" s="16"/>
      <c r="B187" s="267"/>
      <c r="C187" s="268"/>
      <c r="D187" s="236" t="s">
        <v>301</v>
      </c>
      <c r="E187" s="269" t="s">
        <v>1</v>
      </c>
      <c r="F187" s="270" t="s">
        <v>316</v>
      </c>
      <c r="G187" s="268"/>
      <c r="H187" s="271">
        <v>124.25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7" t="s">
        <v>301</v>
      </c>
      <c r="AU187" s="277" t="s">
        <v>120</v>
      </c>
      <c r="AV187" s="16" t="s">
        <v>317</v>
      </c>
      <c r="AW187" s="16" t="s">
        <v>32</v>
      </c>
      <c r="AX187" s="16" t="s">
        <v>77</v>
      </c>
      <c r="AY187" s="277" t="s">
        <v>292</v>
      </c>
    </row>
    <row r="188" s="14" customFormat="1">
      <c r="A188" s="14"/>
      <c r="B188" s="245"/>
      <c r="C188" s="246"/>
      <c r="D188" s="236" t="s">
        <v>301</v>
      </c>
      <c r="E188" s="247" t="s">
        <v>1</v>
      </c>
      <c r="F188" s="248" t="s">
        <v>7239</v>
      </c>
      <c r="G188" s="246"/>
      <c r="H188" s="249">
        <v>18.649999999999999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301</v>
      </c>
      <c r="AU188" s="255" t="s">
        <v>120</v>
      </c>
      <c r="AV188" s="14" t="s">
        <v>120</v>
      </c>
      <c r="AW188" s="14" t="s">
        <v>32</v>
      </c>
      <c r="AX188" s="14" t="s">
        <v>77</v>
      </c>
      <c r="AY188" s="255" t="s">
        <v>292</v>
      </c>
    </row>
    <row r="189" s="16" customFormat="1">
      <c r="A189" s="16"/>
      <c r="B189" s="267"/>
      <c r="C189" s="268"/>
      <c r="D189" s="236" t="s">
        <v>301</v>
      </c>
      <c r="E189" s="269" t="s">
        <v>1</v>
      </c>
      <c r="F189" s="270" t="s">
        <v>316</v>
      </c>
      <c r="G189" s="268"/>
      <c r="H189" s="271">
        <v>18.649999999999999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7" t="s">
        <v>301</v>
      </c>
      <c r="AU189" s="277" t="s">
        <v>120</v>
      </c>
      <c r="AV189" s="16" t="s">
        <v>317</v>
      </c>
      <c r="AW189" s="16" t="s">
        <v>32</v>
      </c>
      <c r="AX189" s="16" t="s">
        <v>77</v>
      </c>
      <c r="AY189" s="277" t="s">
        <v>292</v>
      </c>
    </row>
    <row r="190" s="13" customFormat="1">
      <c r="A190" s="13"/>
      <c r="B190" s="234"/>
      <c r="C190" s="235"/>
      <c r="D190" s="236" t="s">
        <v>301</v>
      </c>
      <c r="E190" s="237" t="s">
        <v>1</v>
      </c>
      <c r="F190" s="238" t="s">
        <v>7209</v>
      </c>
      <c r="G190" s="235"/>
      <c r="H190" s="237" t="s">
        <v>1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301</v>
      </c>
      <c r="AU190" s="244" t="s">
        <v>120</v>
      </c>
      <c r="AV190" s="13" t="s">
        <v>85</v>
      </c>
      <c r="AW190" s="13" t="s">
        <v>32</v>
      </c>
      <c r="AX190" s="13" t="s">
        <v>77</v>
      </c>
      <c r="AY190" s="244" t="s">
        <v>292</v>
      </c>
    </row>
    <row r="191" s="14" customFormat="1">
      <c r="A191" s="14"/>
      <c r="B191" s="245"/>
      <c r="C191" s="246"/>
      <c r="D191" s="236" t="s">
        <v>301</v>
      </c>
      <c r="E191" s="247" t="s">
        <v>1</v>
      </c>
      <c r="F191" s="248" t="s">
        <v>7240</v>
      </c>
      <c r="G191" s="246"/>
      <c r="H191" s="249">
        <v>681.79999999999995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301</v>
      </c>
      <c r="AU191" s="255" t="s">
        <v>120</v>
      </c>
      <c r="AV191" s="14" t="s">
        <v>120</v>
      </c>
      <c r="AW191" s="14" t="s">
        <v>32</v>
      </c>
      <c r="AX191" s="14" t="s">
        <v>77</v>
      </c>
      <c r="AY191" s="255" t="s">
        <v>292</v>
      </c>
    </row>
    <row r="192" s="14" customFormat="1">
      <c r="A192" s="14"/>
      <c r="B192" s="245"/>
      <c r="C192" s="246"/>
      <c r="D192" s="236" t="s">
        <v>301</v>
      </c>
      <c r="E192" s="247" t="s">
        <v>1</v>
      </c>
      <c r="F192" s="248" t="s">
        <v>7241</v>
      </c>
      <c r="G192" s="246"/>
      <c r="H192" s="249">
        <v>1037.4000000000001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301</v>
      </c>
      <c r="AU192" s="255" t="s">
        <v>120</v>
      </c>
      <c r="AV192" s="14" t="s">
        <v>120</v>
      </c>
      <c r="AW192" s="14" t="s">
        <v>32</v>
      </c>
      <c r="AX192" s="14" t="s">
        <v>77</v>
      </c>
      <c r="AY192" s="255" t="s">
        <v>292</v>
      </c>
    </row>
    <row r="193" s="16" customFormat="1">
      <c r="A193" s="16"/>
      <c r="B193" s="267"/>
      <c r="C193" s="268"/>
      <c r="D193" s="236" t="s">
        <v>301</v>
      </c>
      <c r="E193" s="269" t="s">
        <v>1</v>
      </c>
      <c r="F193" s="270" t="s">
        <v>316</v>
      </c>
      <c r="G193" s="268"/>
      <c r="H193" s="271">
        <v>1719.2000000000001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7" t="s">
        <v>301</v>
      </c>
      <c r="AU193" s="277" t="s">
        <v>120</v>
      </c>
      <c r="AV193" s="16" t="s">
        <v>317</v>
      </c>
      <c r="AW193" s="16" t="s">
        <v>32</v>
      </c>
      <c r="AX193" s="16" t="s">
        <v>77</v>
      </c>
      <c r="AY193" s="277" t="s">
        <v>292</v>
      </c>
    </row>
    <row r="194" s="14" customFormat="1">
      <c r="A194" s="14"/>
      <c r="B194" s="245"/>
      <c r="C194" s="246"/>
      <c r="D194" s="236" t="s">
        <v>301</v>
      </c>
      <c r="E194" s="247" t="s">
        <v>1</v>
      </c>
      <c r="F194" s="248" t="s">
        <v>7242</v>
      </c>
      <c r="G194" s="246"/>
      <c r="H194" s="249">
        <v>33.390000000000001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301</v>
      </c>
      <c r="AU194" s="255" t="s">
        <v>120</v>
      </c>
      <c r="AV194" s="14" t="s">
        <v>120</v>
      </c>
      <c r="AW194" s="14" t="s">
        <v>32</v>
      </c>
      <c r="AX194" s="14" t="s">
        <v>77</v>
      </c>
      <c r="AY194" s="255" t="s">
        <v>292</v>
      </c>
    </row>
    <row r="195" s="16" customFormat="1">
      <c r="A195" s="16"/>
      <c r="B195" s="267"/>
      <c r="C195" s="268"/>
      <c r="D195" s="236" t="s">
        <v>301</v>
      </c>
      <c r="E195" s="269" t="s">
        <v>1</v>
      </c>
      <c r="F195" s="270" t="s">
        <v>316</v>
      </c>
      <c r="G195" s="268"/>
      <c r="H195" s="271">
        <v>33.390000000000001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77" t="s">
        <v>301</v>
      </c>
      <c r="AU195" s="277" t="s">
        <v>120</v>
      </c>
      <c r="AV195" s="16" t="s">
        <v>317</v>
      </c>
      <c r="AW195" s="16" t="s">
        <v>32</v>
      </c>
      <c r="AX195" s="16" t="s">
        <v>77</v>
      </c>
      <c r="AY195" s="277" t="s">
        <v>292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7243</v>
      </c>
      <c r="G196" s="246"/>
      <c r="H196" s="249">
        <v>73.920000000000002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77</v>
      </c>
      <c r="AY196" s="255" t="s">
        <v>292</v>
      </c>
    </row>
    <row r="197" s="14" customFormat="1">
      <c r="A197" s="14"/>
      <c r="B197" s="245"/>
      <c r="C197" s="246"/>
      <c r="D197" s="236" t="s">
        <v>301</v>
      </c>
      <c r="E197" s="247" t="s">
        <v>1</v>
      </c>
      <c r="F197" s="248" t="s">
        <v>7244</v>
      </c>
      <c r="G197" s="246"/>
      <c r="H197" s="249">
        <v>17.280000000000001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301</v>
      </c>
      <c r="AU197" s="255" t="s">
        <v>120</v>
      </c>
      <c r="AV197" s="14" t="s">
        <v>120</v>
      </c>
      <c r="AW197" s="14" t="s">
        <v>32</v>
      </c>
      <c r="AX197" s="14" t="s">
        <v>77</v>
      </c>
      <c r="AY197" s="255" t="s">
        <v>292</v>
      </c>
    </row>
    <row r="198" s="16" customFormat="1">
      <c r="A198" s="16"/>
      <c r="B198" s="267"/>
      <c r="C198" s="268"/>
      <c r="D198" s="236" t="s">
        <v>301</v>
      </c>
      <c r="E198" s="269" t="s">
        <v>1</v>
      </c>
      <c r="F198" s="270" t="s">
        <v>316</v>
      </c>
      <c r="G198" s="268"/>
      <c r="H198" s="271">
        <v>91.200000000000003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7" t="s">
        <v>301</v>
      </c>
      <c r="AU198" s="277" t="s">
        <v>120</v>
      </c>
      <c r="AV198" s="16" t="s">
        <v>317</v>
      </c>
      <c r="AW198" s="16" t="s">
        <v>32</v>
      </c>
      <c r="AX198" s="16" t="s">
        <v>77</v>
      </c>
      <c r="AY198" s="277" t="s">
        <v>292</v>
      </c>
    </row>
    <row r="199" s="15" customFormat="1">
      <c r="A199" s="15"/>
      <c r="B199" s="256"/>
      <c r="C199" s="257"/>
      <c r="D199" s="236" t="s">
        <v>301</v>
      </c>
      <c r="E199" s="258" t="s">
        <v>4799</v>
      </c>
      <c r="F199" s="259" t="s">
        <v>304</v>
      </c>
      <c r="G199" s="257"/>
      <c r="H199" s="260">
        <v>3468.6900000000001</v>
      </c>
      <c r="I199" s="261"/>
      <c r="J199" s="257"/>
      <c r="K199" s="257"/>
      <c r="L199" s="262"/>
      <c r="M199" s="263"/>
      <c r="N199" s="264"/>
      <c r="O199" s="264"/>
      <c r="P199" s="264"/>
      <c r="Q199" s="264"/>
      <c r="R199" s="264"/>
      <c r="S199" s="264"/>
      <c r="T199" s="26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6" t="s">
        <v>301</v>
      </c>
      <c r="AU199" s="266" t="s">
        <v>120</v>
      </c>
      <c r="AV199" s="15" t="s">
        <v>299</v>
      </c>
      <c r="AW199" s="15" t="s">
        <v>32</v>
      </c>
      <c r="AX199" s="15" t="s">
        <v>85</v>
      </c>
      <c r="AY199" s="266" t="s">
        <v>292</v>
      </c>
    </row>
    <row r="200" s="2" customFormat="1" ht="24.15" customHeight="1">
      <c r="A200" s="39"/>
      <c r="B200" s="40"/>
      <c r="C200" s="221" t="s">
        <v>8</v>
      </c>
      <c r="D200" s="221" t="s">
        <v>294</v>
      </c>
      <c r="E200" s="222" t="s">
        <v>4840</v>
      </c>
      <c r="F200" s="223" t="s">
        <v>4841</v>
      </c>
      <c r="G200" s="224" t="s">
        <v>307</v>
      </c>
      <c r="H200" s="225">
        <v>598.47000000000003</v>
      </c>
      <c r="I200" s="226"/>
      <c r="J200" s="227">
        <f>ROUND(I200*H200,2)</f>
        <v>0</v>
      </c>
      <c r="K200" s="223" t="s">
        <v>298</v>
      </c>
      <c r="L200" s="45"/>
      <c r="M200" s="228" t="s">
        <v>1</v>
      </c>
      <c r="N200" s="229" t="s">
        <v>42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299</v>
      </c>
      <c r="AT200" s="232" t="s">
        <v>294</v>
      </c>
      <c r="AU200" s="232" t="s">
        <v>120</v>
      </c>
      <c r="AY200" s="18" t="s">
        <v>292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85</v>
      </c>
      <c r="BK200" s="233">
        <f>ROUND(I200*H200,2)</f>
        <v>0</v>
      </c>
      <c r="BL200" s="18" t="s">
        <v>299</v>
      </c>
      <c r="BM200" s="232" t="s">
        <v>7245</v>
      </c>
    </row>
    <row r="201" s="13" customFormat="1">
      <c r="A201" s="13"/>
      <c r="B201" s="234"/>
      <c r="C201" s="235"/>
      <c r="D201" s="236" t="s">
        <v>301</v>
      </c>
      <c r="E201" s="237" t="s">
        <v>1</v>
      </c>
      <c r="F201" s="238" t="s">
        <v>7246</v>
      </c>
      <c r="G201" s="235"/>
      <c r="H201" s="237" t="s">
        <v>1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301</v>
      </c>
      <c r="AU201" s="244" t="s">
        <v>120</v>
      </c>
      <c r="AV201" s="13" t="s">
        <v>85</v>
      </c>
      <c r="AW201" s="13" t="s">
        <v>32</v>
      </c>
      <c r="AX201" s="13" t="s">
        <v>77</v>
      </c>
      <c r="AY201" s="244" t="s">
        <v>292</v>
      </c>
    </row>
    <row r="202" s="13" customFormat="1">
      <c r="A202" s="13"/>
      <c r="B202" s="234"/>
      <c r="C202" s="235"/>
      <c r="D202" s="236" t="s">
        <v>301</v>
      </c>
      <c r="E202" s="237" t="s">
        <v>1</v>
      </c>
      <c r="F202" s="238" t="s">
        <v>7247</v>
      </c>
      <c r="G202" s="235"/>
      <c r="H202" s="237" t="s">
        <v>1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301</v>
      </c>
      <c r="AU202" s="244" t="s">
        <v>120</v>
      </c>
      <c r="AV202" s="13" t="s">
        <v>85</v>
      </c>
      <c r="AW202" s="13" t="s">
        <v>32</v>
      </c>
      <c r="AX202" s="13" t="s">
        <v>77</v>
      </c>
      <c r="AY202" s="244" t="s">
        <v>292</v>
      </c>
    </row>
    <row r="203" s="14" customFormat="1">
      <c r="A203" s="14"/>
      <c r="B203" s="245"/>
      <c r="C203" s="246"/>
      <c r="D203" s="236" t="s">
        <v>301</v>
      </c>
      <c r="E203" s="247" t="s">
        <v>1</v>
      </c>
      <c r="F203" s="248" t="s">
        <v>7248</v>
      </c>
      <c r="G203" s="246"/>
      <c r="H203" s="249">
        <v>79.200000000000003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301</v>
      </c>
      <c r="AU203" s="255" t="s">
        <v>120</v>
      </c>
      <c r="AV203" s="14" t="s">
        <v>120</v>
      </c>
      <c r="AW203" s="14" t="s">
        <v>32</v>
      </c>
      <c r="AX203" s="14" t="s">
        <v>77</v>
      </c>
      <c r="AY203" s="255" t="s">
        <v>292</v>
      </c>
    </row>
    <row r="204" s="13" customFormat="1">
      <c r="A204" s="13"/>
      <c r="B204" s="234"/>
      <c r="C204" s="235"/>
      <c r="D204" s="236" t="s">
        <v>301</v>
      </c>
      <c r="E204" s="237" t="s">
        <v>1</v>
      </c>
      <c r="F204" s="238" t="s">
        <v>7209</v>
      </c>
      <c r="G204" s="235"/>
      <c r="H204" s="237" t="s">
        <v>1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301</v>
      </c>
      <c r="AU204" s="244" t="s">
        <v>120</v>
      </c>
      <c r="AV204" s="13" t="s">
        <v>85</v>
      </c>
      <c r="AW204" s="13" t="s">
        <v>32</v>
      </c>
      <c r="AX204" s="13" t="s">
        <v>77</v>
      </c>
      <c r="AY204" s="244" t="s">
        <v>292</v>
      </c>
    </row>
    <row r="205" s="14" customFormat="1">
      <c r="A205" s="14"/>
      <c r="B205" s="245"/>
      <c r="C205" s="246"/>
      <c r="D205" s="236" t="s">
        <v>301</v>
      </c>
      <c r="E205" s="247" t="s">
        <v>1</v>
      </c>
      <c r="F205" s="248" t="s">
        <v>7249</v>
      </c>
      <c r="G205" s="246"/>
      <c r="H205" s="249">
        <v>146.09999999999999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301</v>
      </c>
      <c r="AU205" s="255" t="s">
        <v>120</v>
      </c>
      <c r="AV205" s="14" t="s">
        <v>120</v>
      </c>
      <c r="AW205" s="14" t="s">
        <v>32</v>
      </c>
      <c r="AX205" s="14" t="s">
        <v>77</v>
      </c>
      <c r="AY205" s="255" t="s">
        <v>292</v>
      </c>
    </row>
    <row r="206" s="14" customFormat="1">
      <c r="A206" s="14"/>
      <c r="B206" s="245"/>
      <c r="C206" s="246"/>
      <c r="D206" s="236" t="s">
        <v>301</v>
      </c>
      <c r="E206" s="247" t="s">
        <v>1</v>
      </c>
      <c r="F206" s="248" t="s">
        <v>7250</v>
      </c>
      <c r="G206" s="246"/>
      <c r="H206" s="249">
        <v>119.7</v>
      </c>
      <c r="I206" s="250"/>
      <c r="J206" s="246"/>
      <c r="K206" s="246"/>
      <c r="L206" s="251"/>
      <c r="M206" s="252"/>
      <c r="N206" s="253"/>
      <c r="O206" s="253"/>
      <c r="P206" s="253"/>
      <c r="Q206" s="253"/>
      <c r="R206" s="253"/>
      <c r="S206" s="253"/>
      <c r="T206" s="25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5" t="s">
        <v>301</v>
      </c>
      <c r="AU206" s="255" t="s">
        <v>120</v>
      </c>
      <c r="AV206" s="14" t="s">
        <v>120</v>
      </c>
      <c r="AW206" s="14" t="s">
        <v>32</v>
      </c>
      <c r="AX206" s="14" t="s">
        <v>77</v>
      </c>
      <c r="AY206" s="255" t="s">
        <v>292</v>
      </c>
    </row>
    <row r="207" s="14" customFormat="1">
      <c r="A207" s="14"/>
      <c r="B207" s="245"/>
      <c r="C207" s="246"/>
      <c r="D207" s="236" t="s">
        <v>301</v>
      </c>
      <c r="E207" s="247" t="s">
        <v>1</v>
      </c>
      <c r="F207" s="248" t="s">
        <v>7251</v>
      </c>
      <c r="G207" s="246"/>
      <c r="H207" s="249">
        <v>4.7699999999999996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301</v>
      </c>
      <c r="AU207" s="255" t="s">
        <v>120</v>
      </c>
      <c r="AV207" s="14" t="s">
        <v>120</v>
      </c>
      <c r="AW207" s="14" t="s">
        <v>32</v>
      </c>
      <c r="AX207" s="14" t="s">
        <v>77</v>
      </c>
      <c r="AY207" s="255" t="s">
        <v>292</v>
      </c>
    </row>
    <row r="208" s="14" customFormat="1">
      <c r="A208" s="14"/>
      <c r="B208" s="245"/>
      <c r="C208" s="246"/>
      <c r="D208" s="236" t="s">
        <v>301</v>
      </c>
      <c r="E208" s="247" t="s">
        <v>1</v>
      </c>
      <c r="F208" s="248" t="s">
        <v>7252</v>
      </c>
      <c r="G208" s="246"/>
      <c r="H208" s="249">
        <v>13.859999999999999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301</v>
      </c>
      <c r="AU208" s="255" t="s">
        <v>120</v>
      </c>
      <c r="AV208" s="14" t="s">
        <v>120</v>
      </c>
      <c r="AW208" s="14" t="s">
        <v>32</v>
      </c>
      <c r="AX208" s="14" t="s">
        <v>77</v>
      </c>
      <c r="AY208" s="255" t="s">
        <v>292</v>
      </c>
    </row>
    <row r="209" s="14" customFormat="1">
      <c r="A209" s="14"/>
      <c r="B209" s="245"/>
      <c r="C209" s="246"/>
      <c r="D209" s="236" t="s">
        <v>301</v>
      </c>
      <c r="E209" s="247" t="s">
        <v>1</v>
      </c>
      <c r="F209" s="248" t="s">
        <v>7253</v>
      </c>
      <c r="G209" s="246"/>
      <c r="H209" s="249">
        <v>8.6400000000000006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301</v>
      </c>
      <c r="AU209" s="255" t="s">
        <v>120</v>
      </c>
      <c r="AV209" s="14" t="s">
        <v>120</v>
      </c>
      <c r="AW209" s="14" t="s">
        <v>32</v>
      </c>
      <c r="AX209" s="14" t="s">
        <v>77</v>
      </c>
      <c r="AY209" s="255" t="s">
        <v>292</v>
      </c>
    </row>
    <row r="210" s="16" customFormat="1">
      <c r="A210" s="16"/>
      <c r="B210" s="267"/>
      <c r="C210" s="268"/>
      <c r="D210" s="236" t="s">
        <v>301</v>
      </c>
      <c r="E210" s="269" t="s">
        <v>1</v>
      </c>
      <c r="F210" s="270" t="s">
        <v>316</v>
      </c>
      <c r="G210" s="268"/>
      <c r="H210" s="271">
        <v>372.26999999999998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7" t="s">
        <v>301</v>
      </c>
      <c r="AU210" s="277" t="s">
        <v>120</v>
      </c>
      <c r="AV210" s="16" t="s">
        <v>317</v>
      </c>
      <c r="AW210" s="16" t="s">
        <v>32</v>
      </c>
      <c r="AX210" s="16" t="s">
        <v>77</v>
      </c>
      <c r="AY210" s="277" t="s">
        <v>292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7254</v>
      </c>
      <c r="G211" s="246"/>
      <c r="H211" s="249">
        <v>226.19999999999999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77</v>
      </c>
      <c r="AY211" s="255" t="s">
        <v>292</v>
      </c>
    </row>
    <row r="212" s="16" customFormat="1">
      <c r="A212" s="16"/>
      <c r="B212" s="267"/>
      <c r="C212" s="268"/>
      <c r="D212" s="236" t="s">
        <v>301</v>
      </c>
      <c r="E212" s="269" t="s">
        <v>1</v>
      </c>
      <c r="F212" s="270" t="s">
        <v>316</v>
      </c>
      <c r="G212" s="268"/>
      <c r="H212" s="271">
        <v>226.19999999999999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7" t="s">
        <v>301</v>
      </c>
      <c r="AU212" s="277" t="s">
        <v>120</v>
      </c>
      <c r="AV212" s="16" t="s">
        <v>317</v>
      </c>
      <c r="AW212" s="16" t="s">
        <v>32</v>
      </c>
      <c r="AX212" s="16" t="s">
        <v>77</v>
      </c>
      <c r="AY212" s="277" t="s">
        <v>292</v>
      </c>
    </row>
    <row r="213" s="15" customFormat="1">
      <c r="A213" s="15"/>
      <c r="B213" s="256"/>
      <c r="C213" s="257"/>
      <c r="D213" s="236" t="s">
        <v>301</v>
      </c>
      <c r="E213" s="258" t="s">
        <v>1</v>
      </c>
      <c r="F213" s="259" t="s">
        <v>304</v>
      </c>
      <c r="G213" s="257"/>
      <c r="H213" s="260">
        <v>598.47000000000003</v>
      </c>
      <c r="I213" s="261"/>
      <c r="J213" s="257"/>
      <c r="K213" s="257"/>
      <c r="L213" s="262"/>
      <c r="M213" s="263"/>
      <c r="N213" s="264"/>
      <c r="O213" s="264"/>
      <c r="P213" s="264"/>
      <c r="Q213" s="264"/>
      <c r="R213" s="264"/>
      <c r="S213" s="264"/>
      <c r="T213" s="26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6" t="s">
        <v>301</v>
      </c>
      <c r="AU213" s="266" t="s">
        <v>120</v>
      </c>
      <c r="AV213" s="15" t="s">
        <v>299</v>
      </c>
      <c r="AW213" s="15" t="s">
        <v>32</v>
      </c>
      <c r="AX213" s="15" t="s">
        <v>85</v>
      </c>
      <c r="AY213" s="266" t="s">
        <v>292</v>
      </c>
    </row>
    <row r="214" s="2" customFormat="1" ht="16.5" customHeight="1">
      <c r="A214" s="39"/>
      <c r="B214" s="40"/>
      <c r="C214" s="278" t="s">
        <v>438</v>
      </c>
      <c r="D214" s="278" t="s">
        <v>626</v>
      </c>
      <c r="E214" s="279" t="s">
        <v>4845</v>
      </c>
      <c r="F214" s="280" t="s">
        <v>4846</v>
      </c>
      <c r="G214" s="281" t="s">
        <v>365</v>
      </c>
      <c r="H214" s="282">
        <v>670.08600000000001</v>
      </c>
      <c r="I214" s="283"/>
      <c r="J214" s="284">
        <f>ROUND(I214*H214,2)</f>
        <v>0</v>
      </c>
      <c r="K214" s="280" t="s">
        <v>298</v>
      </c>
      <c r="L214" s="285"/>
      <c r="M214" s="286" t="s">
        <v>1</v>
      </c>
      <c r="N214" s="287" t="s">
        <v>42</v>
      </c>
      <c r="O214" s="92"/>
      <c r="P214" s="230">
        <f>O214*H214</f>
        <v>0</v>
      </c>
      <c r="Q214" s="230">
        <v>1</v>
      </c>
      <c r="R214" s="230">
        <f>Q214*H214</f>
        <v>670.08600000000001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357</v>
      </c>
      <c r="AT214" s="232" t="s">
        <v>626</v>
      </c>
      <c r="AU214" s="232" t="s">
        <v>120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85</v>
      </c>
      <c r="BK214" s="233">
        <f>ROUND(I214*H214,2)</f>
        <v>0</v>
      </c>
      <c r="BL214" s="18" t="s">
        <v>299</v>
      </c>
      <c r="BM214" s="232" t="s">
        <v>7255</v>
      </c>
    </row>
    <row r="215" s="14" customFormat="1">
      <c r="A215" s="14"/>
      <c r="B215" s="245"/>
      <c r="C215" s="246"/>
      <c r="D215" s="236" t="s">
        <v>301</v>
      </c>
      <c r="E215" s="247" t="s">
        <v>1</v>
      </c>
      <c r="F215" s="248" t="s">
        <v>7256</v>
      </c>
      <c r="G215" s="246"/>
      <c r="H215" s="249">
        <v>670.08600000000001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301</v>
      </c>
      <c r="AU215" s="255" t="s">
        <v>120</v>
      </c>
      <c r="AV215" s="14" t="s">
        <v>120</v>
      </c>
      <c r="AW215" s="14" t="s">
        <v>32</v>
      </c>
      <c r="AX215" s="14" t="s">
        <v>85</v>
      </c>
      <c r="AY215" s="255" t="s">
        <v>292</v>
      </c>
    </row>
    <row r="216" s="2" customFormat="1" ht="16.5" customHeight="1">
      <c r="A216" s="39"/>
      <c r="B216" s="40"/>
      <c r="C216" s="278" t="s">
        <v>445</v>
      </c>
      <c r="D216" s="278" t="s">
        <v>626</v>
      </c>
      <c r="E216" s="279" t="s">
        <v>7257</v>
      </c>
      <c r="F216" s="280" t="s">
        <v>7258</v>
      </c>
      <c r="G216" s="281" t="s">
        <v>365</v>
      </c>
      <c r="H216" s="282">
        <v>407.16000000000002</v>
      </c>
      <c r="I216" s="283"/>
      <c r="J216" s="284">
        <f>ROUND(I216*H216,2)</f>
        <v>0</v>
      </c>
      <c r="K216" s="280" t="s">
        <v>298</v>
      </c>
      <c r="L216" s="285"/>
      <c r="M216" s="286" t="s">
        <v>1</v>
      </c>
      <c r="N216" s="287" t="s">
        <v>42</v>
      </c>
      <c r="O216" s="92"/>
      <c r="P216" s="230">
        <f>O216*H216</f>
        <v>0</v>
      </c>
      <c r="Q216" s="230">
        <v>1</v>
      </c>
      <c r="R216" s="230">
        <f>Q216*H216</f>
        <v>407.16000000000002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357</v>
      </c>
      <c r="AT216" s="232" t="s">
        <v>626</v>
      </c>
      <c r="AU216" s="232" t="s">
        <v>120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299</v>
      </c>
      <c r="BM216" s="232" t="s">
        <v>7259</v>
      </c>
    </row>
    <row r="217" s="14" customFormat="1">
      <c r="A217" s="14"/>
      <c r="B217" s="245"/>
      <c r="C217" s="246"/>
      <c r="D217" s="236" t="s">
        <v>301</v>
      </c>
      <c r="E217" s="247" t="s">
        <v>1</v>
      </c>
      <c r="F217" s="248" t="s">
        <v>7260</v>
      </c>
      <c r="G217" s="246"/>
      <c r="H217" s="249">
        <v>407.16000000000002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301</v>
      </c>
      <c r="AU217" s="255" t="s">
        <v>120</v>
      </c>
      <c r="AV217" s="14" t="s">
        <v>120</v>
      </c>
      <c r="AW217" s="14" t="s">
        <v>32</v>
      </c>
      <c r="AX217" s="14" t="s">
        <v>85</v>
      </c>
      <c r="AY217" s="255" t="s">
        <v>292</v>
      </c>
    </row>
    <row r="218" s="2" customFormat="1" ht="24.15" customHeight="1">
      <c r="A218" s="39"/>
      <c r="B218" s="40"/>
      <c r="C218" s="221" t="s">
        <v>449</v>
      </c>
      <c r="D218" s="221" t="s">
        <v>294</v>
      </c>
      <c r="E218" s="222" t="s">
        <v>7261</v>
      </c>
      <c r="F218" s="223" t="s">
        <v>7262</v>
      </c>
      <c r="G218" s="224" t="s">
        <v>297</v>
      </c>
      <c r="H218" s="225">
        <v>47</v>
      </c>
      <c r="I218" s="226"/>
      <c r="J218" s="227">
        <f>ROUND(I218*H218,2)</f>
        <v>0</v>
      </c>
      <c r="K218" s="223" t="s">
        <v>298</v>
      </c>
      <c r="L218" s="45"/>
      <c r="M218" s="228" t="s">
        <v>1</v>
      </c>
      <c r="N218" s="229" t="s">
        <v>42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299</v>
      </c>
      <c r="AT218" s="232" t="s">
        <v>294</v>
      </c>
      <c r="AU218" s="232" t="s">
        <v>120</v>
      </c>
      <c r="AY218" s="18" t="s">
        <v>292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85</v>
      </c>
      <c r="BK218" s="233">
        <f>ROUND(I218*H218,2)</f>
        <v>0</v>
      </c>
      <c r="BL218" s="18" t="s">
        <v>299</v>
      </c>
      <c r="BM218" s="232" t="s">
        <v>7263</v>
      </c>
    </row>
    <row r="219" s="13" customFormat="1">
      <c r="A219" s="13"/>
      <c r="B219" s="234"/>
      <c r="C219" s="235"/>
      <c r="D219" s="236" t="s">
        <v>301</v>
      </c>
      <c r="E219" s="237" t="s">
        <v>1</v>
      </c>
      <c r="F219" s="238" t="s">
        <v>7264</v>
      </c>
      <c r="G219" s="235"/>
      <c r="H219" s="237" t="s">
        <v>1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301</v>
      </c>
      <c r="AU219" s="244" t="s">
        <v>120</v>
      </c>
      <c r="AV219" s="13" t="s">
        <v>85</v>
      </c>
      <c r="AW219" s="13" t="s">
        <v>32</v>
      </c>
      <c r="AX219" s="13" t="s">
        <v>77</v>
      </c>
      <c r="AY219" s="244" t="s">
        <v>292</v>
      </c>
    </row>
    <row r="220" s="14" customFormat="1">
      <c r="A220" s="14"/>
      <c r="B220" s="245"/>
      <c r="C220" s="246"/>
      <c r="D220" s="236" t="s">
        <v>301</v>
      </c>
      <c r="E220" s="247" t="s">
        <v>1</v>
      </c>
      <c r="F220" s="248" t="s">
        <v>648</v>
      </c>
      <c r="G220" s="246"/>
      <c r="H220" s="249">
        <v>47</v>
      </c>
      <c r="I220" s="250"/>
      <c r="J220" s="246"/>
      <c r="K220" s="246"/>
      <c r="L220" s="251"/>
      <c r="M220" s="252"/>
      <c r="N220" s="253"/>
      <c r="O220" s="253"/>
      <c r="P220" s="253"/>
      <c r="Q220" s="253"/>
      <c r="R220" s="253"/>
      <c r="S220" s="253"/>
      <c r="T220" s="25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5" t="s">
        <v>301</v>
      </c>
      <c r="AU220" s="255" t="s">
        <v>120</v>
      </c>
      <c r="AV220" s="14" t="s">
        <v>120</v>
      </c>
      <c r="AW220" s="14" t="s">
        <v>32</v>
      </c>
      <c r="AX220" s="14" t="s">
        <v>85</v>
      </c>
      <c r="AY220" s="255" t="s">
        <v>292</v>
      </c>
    </row>
    <row r="221" s="12" customFormat="1" ht="22.8" customHeight="1">
      <c r="A221" s="12"/>
      <c r="B221" s="205"/>
      <c r="C221" s="206"/>
      <c r="D221" s="207" t="s">
        <v>76</v>
      </c>
      <c r="E221" s="219" t="s">
        <v>120</v>
      </c>
      <c r="F221" s="219" t="s">
        <v>403</v>
      </c>
      <c r="G221" s="206"/>
      <c r="H221" s="206"/>
      <c r="I221" s="209"/>
      <c r="J221" s="220">
        <f>BK221</f>
        <v>0</v>
      </c>
      <c r="K221" s="206"/>
      <c r="L221" s="211"/>
      <c r="M221" s="212"/>
      <c r="N221" s="213"/>
      <c r="O221" s="213"/>
      <c r="P221" s="214">
        <f>SUM(P222:P224)</f>
        <v>0</v>
      </c>
      <c r="Q221" s="213"/>
      <c r="R221" s="214">
        <f>SUM(R222:R224)</f>
        <v>126.41200000000001</v>
      </c>
      <c r="S221" s="213"/>
      <c r="T221" s="215">
        <f>SUM(T222:T224)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16" t="s">
        <v>85</v>
      </c>
      <c r="AT221" s="217" t="s">
        <v>76</v>
      </c>
      <c r="AU221" s="217" t="s">
        <v>85</v>
      </c>
      <c r="AY221" s="216" t="s">
        <v>292</v>
      </c>
      <c r="BK221" s="218">
        <f>SUM(BK222:BK224)</f>
        <v>0</v>
      </c>
    </row>
    <row r="222" s="2" customFormat="1" ht="44.25" customHeight="1">
      <c r="A222" s="39"/>
      <c r="B222" s="40"/>
      <c r="C222" s="221" t="s">
        <v>454</v>
      </c>
      <c r="D222" s="221" t="s">
        <v>294</v>
      </c>
      <c r="E222" s="222" t="s">
        <v>7265</v>
      </c>
      <c r="F222" s="223" t="s">
        <v>7266</v>
      </c>
      <c r="G222" s="224" t="s">
        <v>407</v>
      </c>
      <c r="H222" s="225">
        <v>440</v>
      </c>
      <c r="I222" s="226"/>
      <c r="J222" s="227">
        <f>ROUND(I222*H222,2)</f>
        <v>0</v>
      </c>
      <c r="K222" s="223" t="s">
        <v>298</v>
      </c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0.28714000000000001</v>
      </c>
      <c r="R222" s="230">
        <f>Q222*H222</f>
        <v>126.3416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299</v>
      </c>
      <c r="AT222" s="232" t="s">
        <v>294</v>
      </c>
      <c r="AU222" s="232" t="s">
        <v>120</v>
      </c>
      <c r="AY222" s="18" t="s">
        <v>292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299</v>
      </c>
      <c r="BM222" s="232" t="s">
        <v>7267</v>
      </c>
    </row>
    <row r="223" s="14" customFormat="1">
      <c r="A223" s="14"/>
      <c r="B223" s="245"/>
      <c r="C223" s="246"/>
      <c r="D223" s="236" t="s">
        <v>301</v>
      </c>
      <c r="E223" s="247" t="s">
        <v>1</v>
      </c>
      <c r="F223" s="248" t="s">
        <v>7268</v>
      </c>
      <c r="G223" s="246"/>
      <c r="H223" s="249">
        <v>440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301</v>
      </c>
      <c r="AU223" s="255" t="s">
        <v>120</v>
      </c>
      <c r="AV223" s="14" t="s">
        <v>120</v>
      </c>
      <c r="AW223" s="14" t="s">
        <v>32</v>
      </c>
      <c r="AX223" s="14" t="s">
        <v>85</v>
      </c>
      <c r="AY223" s="255" t="s">
        <v>292</v>
      </c>
    </row>
    <row r="224" s="2" customFormat="1" ht="16.5" customHeight="1">
      <c r="A224" s="39"/>
      <c r="B224" s="40"/>
      <c r="C224" s="221" t="s">
        <v>459</v>
      </c>
      <c r="D224" s="221" t="s">
        <v>294</v>
      </c>
      <c r="E224" s="222" t="s">
        <v>5984</v>
      </c>
      <c r="F224" s="223" t="s">
        <v>5985</v>
      </c>
      <c r="G224" s="224" t="s">
        <v>407</v>
      </c>
      <c r="H224" s="225">
        <v>440</v>
      </c>
      <c r="I224" s="226"/>
      <c r="J224" s="227">
        <f>ROUND(I224*H224,2)</f>
        <v>0</v>
      </c>
      <c r="K224" s="223" t="s">
        <v>298</v>
      </c>
      <c r="L224" s="45"/>
      <c r="M224" s="228" t="s">
        <v>1</v>
      </c>
      <c r="N224" s="229" t="s">
        <v>42</v>
      </c>
      <c r="O224" s="92"/>
      <c r="P224" s="230">
        <f>O224*H224</f>
        <v>0</v>
      </c>
      <c r="Q224" s="230">
        <v>0.00016000000000000001</v>
      </c>
      <c r="R224" s="230">
        <f>Q224*H224</f>
        <v>0.070400000000000004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299</v>
      </c>
      <c r="AT224" s="232" t="s">
        <v>294</v>
      </c>
      <c r="AU224" s="232" t="s">
        <v>120</v>
      </c>
      <c r="AY224" s="18" t="s">
        <v>292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85</v>
      </c>
      <c r="BK224" s="233">
        <f>ROUND(I224*H224,2)</f>
        <v>0</v>
      </c>
      <c r="BL224" s="18" t="s">
        <v>299</v>
      </c>
      <c r="BM224" s="232" t="s">
        <v>7269</v>
      </c>
    </row>
    <row r="225" s="12" customFormat="1" ht="22.8" customHeight="1">
      <c r="A225" s="12"/>
      <c r="B225" s="205"/>
      <c r="C225" s="206"/>
      <c r="D225" s="207" t="s">
        <v>76</v>
      </c>
      <c r="E225" s="219" t="s">
        <v>317</v>
      </c>
      <c r="F225" s="219" t="s">
        <v>531</v>
      </c>
      <c r="G225" s="206"/>
      <c r="H225" s="206"/>
      <c r="I225" s="209"/>
      <c r="J225" s="220">
        <f>BK225</f>
        <v>0</v>
      </c>
      <c r="K225" s="206"/>
      <c r="L225" s="211"/>
      <c r="M225" s="212"/>
      <c r="N225" s="213"/>
      <c r="O225" s="213"/>
      <c r="P225" s="214">
        <f>P226</f>
        <v>0</v>
      </c>
      <c r="Q225" s="213"/>
      <c r="R225" s="214">
        <f>R226</f>
        <v>0</v>
      </c>
      <c r="S225" s="213"/>
      <c r="T225" s="215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16" t="s">
        <v>85</v>
      </c>
      <c r="AT225" s="217" t="s">
        <v>76</v>
      </c>
      <c r="AU225" s="217" t="s">
        <v>85</v>
      </c>
      <c r="AY225" s="216" t="s">
        <v>292</v>
      </c>
      <c r="BK225" s="218">
        <f>BK226</f>
        <v>0</v>
      </c>
    </row>
    <row r="226" s="2" customFormat="1" ht="21.75" customHeight="1">
      <c r="A226" s="39"/>
      <c r="B226" s="40"/>
      <c r="C226" s="221" t="s">
        <v>7</v>
      </c>
      <c r="D226" s="221" t="s">
        <v>294</v>
      </c>
      <c r="E226" s="222" t="s">
        <v>6452</v>
      </c>
      <c r="F226" s="223" t="s">
        <v>6453</v>
      </c>
      <c r="G226" s="224" t="s">
        <v>407</v>
      </c>
      <c r="H226" s="225">
        <v>851</v>
      </c>
      <c r="I226" s="226"/>
      <c r="J226" s="227">
        <f>ROUND(I226*H226,2)</f>
        <v>0</v>
      </c>
      <c r="K226" s="223" t="s">
        <v>298</v>
      </c>
      <c r="L226" s="45"/>
      <c r="M226" s="228" t="s">
        <v>1</v>
      </c>
      <c r="N226" s="229" t="s">
        <v>42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299</v>
      </c>
      <c r="AT226" s="232" t="s">
        <v>294</v>
      </c>
      <c r="AU226" s="232" t="s">
        <v>120</v>
      </c>
      <c r="AY226" s="18" t="s">
        <v>292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299</v>
      </c>
      <c r="BM226" s="232" t="s">
        <v>7270</v>
      </c>
    </row>
    <row r="227" s="12" customFormat="1" ht="22.8" customHeight="1">
      <c r="A227" s="12"/>
      <c r="B227" s="205"/>
      <c r="C227" s="206"/>
      <c r="D227" s="207" t="s">
        <v>76</v>
      </c>
      <c r="E227" s="219" t="s">
        <v>299</v>
      </c>
      <c r="F227" s="219" t="s">
        <v>766</v>
      </c>
      <c r="G227" s="206"/>
      <c r="H227" s="206"/>
      <c r="I227" s="209"/>
      <c r="J227" s="220">
        <f>BK227</f>
        <v>0</v>
      </c>
      <c r="K227" s="206"/>
      <c r="L227" s="211"/>
      <c r="M227" s="212"/>
      <c r="N227" s="213"/>
      <c r="O227" s="213"/>
      <c r="P227" s="214">
        <f>SUM(P228:P255)</f>
        <v>0</v>
      </c>
      <c r="Q227" s="213"/>
      <c r="R227" s="214">
        <f>SUM(R228:R255)</f>
        <v>450.56638470000001</v>
      </c>
      <c r="S227" s="213"/>
      <c r="T227" s="215">
        <f>SUM(T228:T255)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6" t="s">
        <v>85</v>
      </c>
      <c r="AT227" s="217" t="s">
        <v>76</v>
      </c>
      <c r="AU227" s="217" t="s">
        <v>85</v>
      </c>
      <c r="AY227" s="216" t="s">
        <v>292</v>
      </c>
      <c r="BK227" s="218">
        <f>SUM(BK228:BK255)</f>
        <v>0</v>
      </c>
    </row>
    <row r="228" s="2" customFormat="1" ht="16.5" customHeight="1">
      <c r="A228" s="39"/>
      <c r="B228" s="40"/>
      <c r="C228" s="221" t="s">
        <v>485</v>
      </c>
      <c r="D228" s="221" t="s">
        <v>294</v>
      </c>
      <c r="E228" s="222" t="s">
        <v>5999</v>
      </c>
      <c r="F228" s="223" t="s">
        <v>6000</v>
      </c>
      <c r="G228" s="224" t="s">
        <v>307</v>
      </c>
      <c r="H228" s="225">
        <v>7.6500000000000004</v>
      </c>
      <c r="I228" s="226"/>
      <c r="J228" s="227">
        <f>ROUND(I228*H228,2)</f>
        <v>0</v>
      </c>
      <c r="K228" s="223" t="s">
        <v>298</v>
      </c>
      <c r="L228" s="45"/>
      <c r="M228" s="228" t="s">
        <v>1</v>
      </c>
      <c r="N228" s="229" t="s">
        <v>42</v>
      </c>
      <c r="O228" s="92"/>
      <c r="P228" s="230">
        <f>O228*H228</f>
        <v>0</v>
      </c>
      <c r="Q228" s="230">
        <v>1.7034</v>
      </c>
      <c r="R228" s="230">
        <f>Q228*H228</f>
        <v>13.03101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299</v>
      </c>
      <c r="AT228" s="232" t="s">
        <v>294</v>
      </c>
      <c r="AU228" s="232" t="s">
        <v>120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85</v>
      </c>
      <c r="BK228" s="233">
        <f>ROUND(I228*H228,2)</f>
        <v>0</v>
      </c>
      <c r="BL228" s="18" t="s">
        <v>299</v>
      </c>
      <c r="BM228" s="232" t="s">
        <v>7271</v>
      </c>
    </row>
    <row r="229" s="14" customFormat="1">
      <c r="A229" s="14"/>
      <c r="B229" s="245"/>
      <c r="C229" s="246"/>
      <c r="D229" s="236" t="s">
        <v>301</v>
      </c>
      <c r="E229" s="247" t="s">
        <v>1</v>
      </c>
      <c r="F229" s="248" t="s">
        <v>7272</v>
      </c>
      <c r="G229" s="246"/>
      <c r="H229" s="249">
        <v>7.6500000000000004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301</v>
      </c>
      <c r="AU229" s="255" t="s">
        <v>120</v>
      </c>
      <c r="AV229" s="14" t="s">
        <v>120</v>
      </c>
      <c r="AW229" s="14" t="s">
        <v>32</v>
      </c>
      <c r="AX229" s="14" t="s">
        <v>77</v>
      </c>
      <c r="AY229" s="255" t="s">
        <v>292</v>
      </c>
    </row>
    <row r="230" s="15" customFormat="1">
      <c r="A230" s="15"/>
      <c r="B230" s="256"/>
      <c r="C230" s="257"/>
      <c r="D230" s="236" t="s">
        <v>301</v>
      </c>
      <c r="E230" s="258" t="s">
        <v>1</v>
      </c>
      <c r="F230" s="259" t="s">
        <v>304</v>
      </c>
      <c r="G230" s="257"/>
      <c r="H230" s="260">
        <v>7.6500000000000004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301</v>
      </c>
      <c r="AU230" s="266" t="s">
        <v>120</v>
      </c>
      <c r="AV230" s="15" t="s">
        <v>299</v>
      </c>
      <c r="AW230" s="15" t="s">
        <v>32</v>
      </c>
      <c r="AX230" s="15" t="s">
        <v>85</v>
      </c>
      <c r="AY230" s="266" t="s">
        <v>292</v>
      </c>
    </row>
    <row r="231" s="2" customFormat="1" ht="16.5" customHeight="1">
      <c r="A231" s="39"/>
      <c r="B231" s="40"/>
      <c r="C231" s="221" t="s">
        <v>489</v>
      </c>
      <c r="D231" s="221" t="s">
        <v>294</v>
      </c>
      <c r="E231" s="222" t="s">
        <v>4849</v>
      </c>
      <c r="F231" s="223" t="s">
        <v>4850</v>
      </c>
      <c r="G231" s="224" t="s">
        <v>307</v>
      </c>
      <c r="H231" s="225">
        <v>215.21000000000001</v>
      </c>
      <c r="I231" s="226"/>
      <c r="J231" s="227">
        <f>ROUND(I231*H231,2)</f>
        <v>0</v>
      </c>
      <c r="K231" s="223" t="s">
        <v>298</v>
      </c>
      <c r="L231" s="45"/>
      <c r="M231" s="228" t="s">
        <v>1</v>
      </c>
      <c r="N231" s="229" t="s">
        <v>42</v>
      </c>
      <c r="O231" s="92"/>
      <c r="P231" s="230">
        <f>O231*H231</f>
        <v>0</v>
      </c>
      <c r="Q231" s="230">
        <v>1.8907700000000001</v>
      </c>
      <c r="R231" s="230">
        <f>Q231*H231</f>
        <v>406.91261170000001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299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299</v>
      </c>
      <c r="BM231" s="232" t="s">
        <v>7273</v>
      </c>
    </row>
    <row r="232" s="13" customFormat="1">
      <c r="A232" s="13"/>
      <c r="B232" s="234"/>
      <c r="C232" s="235"/>
      <c r="D232" s="236" t="s">
        <v>301</v>
      </c>
      <c r="E232" s="237" t="s">
        <v>1</v>
      </c>
      <c r="F232" s="238" t="s">
        <v>7247</v>
      </c>
      <c r="G232" s="235"/>
      <c r="H232" s="237" t="s">
        <v>1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301</v>
      </c>
      <c r="AU232" s="244" t="s">
        <v>120</v>
      </c>
      <c r="AV232" s="13" t="s">
        <v>85</v>
      </c>
      <c r="AW232" s="13" t="s">
        <v>32</v>
      </c>
      <c r="AX232" s="13" t="s">
        <v>77</v>
      </c>
      <c r="AY232" s="244" t="s">
        <v>292</v>
      </c>
    </row>
    <row r="233" s="14" customFormat="1">
      <c r="A233" s="14"/>
      <c r="B233" s="245"/>
      <c r="C233" s="246"/>
      <c r="D233" s="236" t="s">
        <v>301</v>
      </c>
      <c r="E233" s="247" t="s">
        <v>1</v>
      </c>
      <c r="F233" s="248" t="s">
        <v>7274</v>
      </c>
      <c r="G233" s="246"/>
      <c r="H233" s="249">
        <v>26.399999999999999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301</v>
      </c>
      <c r="AU233" s="255" t="s">
        <v>120</v>
      </c>
      <c r="AV233" s="14" t="s">
        <v>120</v>
      </c>
      <c r="AW233" s="14" t="s">
        <v>32</v>
      </c>
      <c r="AX233" s="14" t="s">
        <v>77</v>
      </c>
      <c r="AY233" s="255" t="s">
        <v>292</v>
      </c>
    </row>
    <row r="234" s="16" customFormat="1">
      <c r="A234" s="16"/>
      <c r="B234" s="267"/>
      <c r="C234" s="268"/>
      <c r="D234" s="236" t="s">
        <v>301</v>
      </c>
      <c r="E234" s="269" t="s">
        <v>1</v>
      </c>
      <c r="F234" s="270" t="s">
        <v>316</v>
      </c>
      <c r="G234" s="268"/>
      <c r="H234" s="271">
        <v>26.399999999999999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77" t="s">
        <v>301</v>
      </c>
      <c r="AU234" s="277" t="s">
        <v>120</v>
      </c>
      <c r="AV234" s="16" t="s">
        <v>317</v>
      </c>
      <c r="AW234" s="16" t="s">
        <v>32</v>
      </c>
      <c r="AX234" s="16" t="s">
        <v>77</v>
      </c>
      <c r="AY234" s="277" t="s">
        <v>292</v>
      </c>
    </row>
    <row r="235" s="14" customFormat="1">
      <c r="A235" s="14"/>
      <c r="B235" s="245"/>
      <c r="C235" s="246"/>
      <c r="D235" s="236" t="s">
        <v>301</v>
      </c>
      <c r="E235" s="247" t="s">
        <v>1</v>
      </c>
      <c r="F235" s="248" t="s">
        <v>7275</v>
      </c>
      <c r="G235" s="246"/>
      <c r="H235" s="249">
        <v>6.1200000000000001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301</v>
      </c>
      <c r="AU235" s="255" t="s">
        <v>120</v>
      </c>
      <c r="AV235" s="14" t="s">
        <v>120</v>
      </c>
      <c r="AW235" s="14" t="s">
        <v>32</v>
      </c>
      <c r="AX235" s="14" t="s">
        <v>77</v>
      </c>
      <c r="AY235" s="255" t="s">
        <v>292</v>
      </c>
    </row>
    <row r="236" s="16" customFormat="1">
      <c r="A236" s="16"/>
      <c r="B236" s="267"/>
      <c r="C236" s="268"/>
      <c r="D236" s="236" t="s">
        <v>301</v>
      </c>
      <c r="E236" s="269" t="s">
        <v>1</v>
      </c>
      <c r="F236" s="270" t="s">
        <v>316</v>
      </c>
      <c r="G236" s="268"/>
      <c r="H236" s="271">
        <v>6.1200000000000001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T236" s="277" t="s">
        <v>301</v>
      </c>
      <c r="AU236" s="277" t="s">
        <v>120</v>
      </c>
      <c r="AV236" s="16" t="s">
        <v>317</v>
      </c>
      <c r="AW236" s="16" t="s">
        <v>32</v>
      </c>
      <c r="AX236" s="16" t="s">
        <v>77</v>
      </c>
      <c r="AY236" s="277" t="s">
        <v>292</v>
      </c>
    </row>
    <row r="237" s="14" customFormat="1">
      <c r="A237" s="14"/>
      <c r="B237" s="245"/>
      <c r="C237" s="246"/>
      <c r="D237" s="236" t="s">
        <v>301</v>
      </c>
      <c r="E237" s="247" t="s">
        <v>1</v>
      </c>
      <c r="F237" s="248" t="s">
        <v>7276</v>
      </c>
      <c r="G237" s="246"/>
      <c r="H237" s="249">
        <v>85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301</v>
      </c>
      <c r="AU237" s="255" t="s">
        <v>120</v>
      </c>
      <c r="AV237" s="14" t="s">
        <v>120</v>
      </c>
      <c r="AW237" s="14" t="s">
        <v>32</v>
      </c>
      <c r="AX237" s="14" t="s">
        <v>77</v>
      </c>
      <c r="AY237" s="255" t="s">
        <v>292</v>
      </c>
    </row>
    <row r="238" s="16" customFormat="1">
      <c r="A238" s="16"/>
      <c r="B238" s="267"/>
      <c r="C238" s="268"/>
      <c r="D238" s="236" t="s">
        <v>301</v>
      </c>
      <c r="E238" s="269" t="s">
        <v>1</v>
      </c>
      <c r="F238" s="270" t="s">
        <v>316</v>
      </c>
      <c r="G238" s="268"/>
      <c r="H238" s="271">
        <v>85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277" t="s">
        <v>301</v>
      </c>
      <c r="AU238" s="277" t="s">
        <v>120</v>
      </c>
      <c r="AV238" s="16" t="s">
        <v>317</v>
      </c>
      <c r="AW238" s="16" t="s">
        <v>32</v>
      </c>
      <c r="AX238" s="16" t="s">
        <v>77</v>
      </c>
      <c r="AY238" s="277" t="s">
        <v>292</v>
      </c>
    </row>
    <row r="239" s="13" customFormat="1">
      <c r="A239" s="13"/>
      <c r="B239" s="234"/>
      <c r="C239" s="235"/>
      <c r="D239" s="236" t="s">
        <v>301</v>
      </c>
      <c r="E239" s="237" t="s">
        <v>1</v>
      </c>
      <c r="F239" s="238" t="s">
        <v>7209</v>
      </c>
      <c r="G239" s="235"/>
      <c r="H239" s="237" t="s">
        <v>1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4" t="s">
        <v>301</v>
      </c>
      <c r="AU239" s="244" t="s">
        <v>120</v>
      </c>
      <c r="AV239" s="13" t="s">
        <v>85</v>
      </c>
      <c r="AW239" s="13" t="s">
        <v>32</v>
      </c>
      <c r="AX239" s="13" t="s">
        <v>77</v>
      </c>
      <c r="AY239" s="244" t="s">
        <v>292</v>
      </c>
    </row>
    <row r="240" s="14" customFormat="1">
      <c r="A240" s="14"/>
      <c r="B240" s="245"/>
      <c r="C240" s="246"/>
      <c r="D240" s="236" t="s">
        <v>301</v>
      </c>
      <c r="E240" s="247" t="s">
        <v>1</v>
      </c>
      <c r="F240" s="248" t="s">
        <v>7277</v>
      </c>
      <c r="G240" s="246"/>
      <c r="H240" s="249">
        <v>48.700000000000003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301</v>
      </c>
      <c r="AU240" s="255" t="s">
        <v>120</v>
      </c>
      <c r="AV240" s="14" t="s">
        <v>120</v>
      </c>
      <c r="AW240" s="14" t="s">
        <v>32</v>
      </c>
      <c r="AX240" s="14" t="s">
        <v>77</v>
      </c>
      <c r="AY240" s="255" t="s">
        <v>292</v>
      </c>
    </row>
    <row r="241" s="14" customFormat="1">
      <c r="A241" s="14"/>
      <c r="B241" s="245"/>
      <c r="C241" s="246"/>
      <c r="D241" s="236" t="s">
        <v>301</v>
      </c>
      <c r="E241" s="247" t="s">
        <v>1</v>
      </c>
      <c r="F241" s="248" t="s">
        <v>7278</v>
      </c>
      <c r="G241" s="246"/>
      <c r="H241" s="249">
        <v>39.899999999999999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301</v>
      </c>
      <c r="AU241" s="255" t="s">
        <v>120</v>
      </c>
      <c r="AV241" s="14" t="s">
        <v>120</v>
      </c>
      <c r="AW241" s="14" t="s">
        <v>32</v>
      </c>
      <c r="AX241" s="14" t="s">
        <v>77</v>
      </c>
      <c r="AY241" s="255" t="s">
        <v>292</v>
      </c>
    </row>
    <row r="242" s="16" customFormat="1">
      <c r="A242" s="16"/>
      <c r="B242" s="267"/>
      <c r="C242" s="268"/>
      <c r="D242" s="236" t="s">
        <v>301</v>
      </c>
      <c r="E242" s="269" t="s">
        <v>1</v>
      </c>
      <c r="F242" s="270" t="s">
        <v>316</v>
      </c>
      <c r="G242" s="268"/>
      <c r="H242" s="271">
        <v>88.599999999999994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7" t="s">
        <v>301</v>
      </c>
      <c r="AU242" s="277" t="s">
        <v>120</v>
      </c>
      <c r="AV242" s="16" t="s">
        <v>317</v>
      </c>
      <c r="AW242" s="16" t="s">
        <v>32</v>
      </c>
      <c r="AX242" s="16" t="s">
        <v>77</v>
      </c>
      <c r="AY242" s="277" t="s">
        <v>292</v>
      </c>
    </row>
    <row r="243" s="14" customFormat="1">
      <c r="A243" s="14"/>
      <c r="B243" s="245"/>
      <c r="C243" s="246"/>
      <c r="D243" s="236" t="s">
        <v>301</v>
      </c>
      <c r="E243" s="247" t="s">
        <v>1</v>
      </c>
      <c r="F243" s="248" t="s">
        <v>7279</v>
      </c>
      <c r="G243" s="246"/>
      <c r="H243" s="249">
        <v>1.5900000000000001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301</v>
      </c>
      <c r="AU243" s="255" t="s">
        <v>120</v>
      </c>
      <c r="AV243" s="14" t="s">
        <v>120</v>
      </c>
      <c r="AW243" s="14" t="s">
        <v>32</v>
      </c>
      <c r="AX243" s="14" t="s">
        <v>77</v>
      </c>
      <c r="AY243" s="255" t="s">
        <v>292</v>
      </c>
    </row>
    <row r="244" s="16" customFormat="1">
      <c r="A244" s="16"/>
      <c r="B244" s="267"/>
      <c r="C244" s="268"/>
      <c r="D244" s="236" t="s">
        <v>301</v>
      </c>
      <c r="E244" s="269" t="s">
        <v>1</v>
      </c>
      <c r="F244" s="270" t="s">
        <v>316</v>
      </c>
      <c r="G244" s="268"/>
      <c r="H244" s="271">
        <v>1.5900000000000001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301</v>
      </c>
      <c r="AU244" s="277" t="s">
        <v>120</v>
      </c>
      <c r="AV244" s="16" t="s">
        <v>317</v>
      </c>
      <c r="AW244" s="16" t="s">
        <v>32</v>
      </c>
      <c r="AX244" s="16" t="s">
        <v>77</v>
      </c>
      <c r="AY244" s="277" t="s">
        <v>292</v>
      </c>
    </row>
    <row r="245" s="14" customFormat="1">
      <c r="A245" s="14"/>
      <c r="B245" s="245"/>
      <c r="C245" s="246"/>
      <c r="D245" s="236" t="s">
        <v>301</v>
      </c>
      <c r="E245" s="247" t="s">
        <v>1</v>
      </c>
      <c r="F245" s="248" t="s">
        <v>7280</v>
      </c>
      <c r="G245" s="246"/>
      <c r="H245" s="249">
        <v>4.6200000000000001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301</v>
      </c>
      <c r="AU245" s="255" t="s">
        <v>120</v>
      </c>
      <c r="AV245" s="14" t="s">
        <v>120</v>
      </c>
      <c r="AW245" s="14" t="s">
        <v>32</v>
      </c>
      <c r="AX245" s="14" t="s">
        <v>77</v>
      </c>
      <c r="AY245" s="255" t="s">
        <v>292</v>
      </c>
    </row>
    <row r="246" s="14" customFormat="1">
      <c r="A246" s="14"/>
      <c r="B246" s="245"/>
      <c r="C246" s="246"/>
      <c r="D246" s="236" t="s">
        <v>301</v>
      </c>
      <c r="E246" s="247" t="s">
        <v>1</v>
      </c>
      <c r="F246" s="248" t="s">
        <v>7281</v>
      </c>
      <c r="G246" s="246"/>
      <c r="H246" s="249">
        <v>2.8799999999999999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301</v>
      </c>
      <c r="AU246" s="255" t="s">
        <v>120</v>
      </c>
      <c r="AV246" s="14" t="s">
        <v>120</v>
      </c>
      <c r="AW246" s="14" t="s">
        <v>32</v>
      </c>
      <c r="AX246" s="14" t="s">
        <v>77</v>
      </c>
      <c r="AY246" s="255" t="s">
        <v>292</v>
      </c>
    </row>
    <row r="247" s="16" customFormat="1">
      <c r="A247" s="16"/>
      <c r="B247" s="267"/>
      <c r="C247" s="268"/>
      <c r="D247" s="236" t="s">
        <v>301</v>
      </c>
      <c r="E247" s="269" t="s">
        <v>1</v>
      </c>
      <c r="F247" s="270" t="s">
        <v>316</v>
      </c>
      <c r="G247" s="268"/>
      <c r="H247" s="271">
        <v>7.5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77" t="s">
        <v>301</v>
      </c>
      <c r="AU247" s="277" t="s">
        <v>120</v>
      </c>
      <c r="AV247" s="16" t="s">
        <v>317</v>
      </c>
      <c r="AW247" s="16" t="s">
        <v>32</v>
      </c>
      <c r="AX247" s="16" t="s">
        <v>77</v>
      </c>
      <c r="AY247" s="277" t="s">
        <v>292</v>
      </c>
    </row>
    <row r="248" s="15" customFormat="1">
      <c r="A248" s="15"/>
      <c r="B248" s="256"/>
      <c r="C248" s="257"/>
      <c r="D248" s="236" t="s">
        <v>301</v>
      </c>
      <c r="E248" s="258" t="s">
        <v>1</v>
      </c>
      <c r="F248" s="259" t="s">
        <v>304</v>
      </c>
      <c r="G248" s="257"/>
      <c r="H248" s="260">
        <v>215.21000000000001</v>
      </c>
      <c r="I248" s="261"/>
      <c r="J248" s="257"/>
      <c r="K248" s="257"/>
      <c r="L248" s="262"/>
      <c r="M248" s="263"/>
      <c r="N248" s="264"/>
      <c r="O248" s="264"/>
      <c r="P248" s="264"/>
      <c r="Q248" s="264"/>
      <c r="R248" s="264"/>
      <c r="S248" s="264"/>
      <c r="T248" s="26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6" t="s">
        <v>301</v>
      </c>
      <c r="AU248" s="266" t="s">
        <v>120</v>
      </c>
      <c r="AV248" s="15" t="s">
        <v>299</v>
      </c>
      <c r="AW248" s="15" t="s">
        <v>32</v>
      </c>
      <c r="AX248" s="15" t="s">
        <v>85</v>
      </c>
      <c r="AY248" s="266" t="s">
        <v>292</v>
      </c>
    </row>
    <row r="249" s="2" customFormat="1" ht="21.75" customHeight="1">
      <c r="A249" s="39"/>
      <c r="B249" s="40"/>
      <c r="C249" s="221" t="s">
        <v>494</v>
      </c>
      <c r="D249" s="221" t="s">
        <v>294</v>
      </c>
      <c r="E249" s="222" t="s">
        <v>7282</v>
      </c>
      <c r="F249" s="223" t="s">
        <v>7283</v>
      </c>
      <c r="G249" s="224" t="s">
        <v>581</v>
      </c>
      <c r="H249" s="225">
        <v>34</v>
      </c>
      <c r="I249" s="226"/>
      <c r="J249" s="227">
        <f>ROUND(I249*H249,2)</f>
        <v>0</v>
      </c>
      <c r="K249" s="223" t="s">
        <v>298</v>
      </c>
      <c r="L249" s="45"/>
      <c r="M249" s="228" t="s">
        <v>1</v>
      </c>
      <c r="N249" s="229" t="s">
        <v>42</v>
      </c>
      <c r="O249" s="92"/>
      <c r="P249" s="230">
        <f>O249*H249</f>
        <v>0</v>
      </c>
      <c r="Q249" s="230">
        <v>0.22394</v>
      </c>
      <c r="R249" s="230">
        <f>Q249*H249</f>
        <v>7.6139599999999996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299</v>
      </c>
      <c r="AT249" s="232" t="s">
        <v>294</v>
      </c>
      <c r="AU249" s="232" t="s">
        <v>120</v>
      </c>
      <c r="AY249" s="18" t="s">
        <v>292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85</v>
      </c>
      <c r="BK249" s="233">
        <f>ROUND(I249*H249,2)</f>
        <v>0</v>
      </c>
      <c r="BL249" s="18" t="s">
        <v>299</v>
      </c>
      <c r="BM249" s="232" t="s">
        <v>7284</v>
      </c>
    </row>
    <row r="250" s="2" customFormat="1" ht="24.15" customHeight="1">
      <c r="A250" s="39"/>
      <c r="B250" s="40"/>
      <c r="C250" s="278" t="s">
        <v>498</v>
      </c>
      <c r="D250" s="278" t="s">
        <v>626</v>
      </c>
      <c r="E250" s="279" t="s">
        <v>7285</v>
      </c>
      <c r="F250" s="280" t="s">
        <v>7286</v>
      </c>
      <c r="G250" s="281" t="s">
        <v>581</v>
      </c>
      <c r="H250" s="282">
        <v>34</v>
      </c>
      <c r="I250" s="283"/>
      <c r="J250" s="284">
        <f>ROUND(I250*H250,2)</f>
        <v>0</v>
      </c>
      <c r="K250" s="280" t="s">
        <v>298</v>
      </c>
      <c r="L250" s="285"/>
      <c r="M250" s="286" t="s">
        <v>1</v>
      </c>
      <c r="N250" s="287" t="s">
        <v>42</v>
      </c>
      <c r="O250" s="92"/>
      <c r="P250" s="230">
        <f>O250*H250</f>
        <v>0</v>
      </c>
      <c r="Q250" s="230">
        <v>0.068000000000000005</v>
      </c>
      <c r="R250" s="230">
        <f>Q250*H250</f>
        <v>2.3120000000000003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357</v>
      </c>
      <c r="AT250" s="232" t="s">
        <v>626</v>
      </c>
      <c r="AU250" s="232" t="s">
        <v>120</v>
      </c>
      <c r="AY250" s="18" t="s">
        <v>292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85</v>
      </c>
      <c r="BK250" s="233">
        <f>ROUND(I250*H250,2)</f>
        <v>0</v>
      </c>
      <c r="BL250" s="18" t="s">
        <v>299</v>
      </c>
      <c r="BM250" s="232" t="s">
        <v>7287</v>
      </c>
    </row>
    <row r="251" s="2" customFormat="1" ht="24.15" customHeight="1">
      <c r="A251" s="39"/>
      <c r="B251" s="40"/>
      <c r="C251" s="278" t="s">
        <v>503</v>
      </c>
      <c r="D251" s="278" t="s">
        <v>626</v>
      </c>
      <c r="E251" s="279" t="s">
        <v>7288</v>
      </c>
      <c r="F251" s="280" t="s">
        <v>7289</v>
      </c>
      <c r="G251" s="281" t="s">
        <v>581</v>
      </c>
      <c r="H251" s="282">
        <v>34</v>
      </c>
      <c r="I251" s="283"/>
      <c r="J251" s="284">
        <f>ROUND(I251*H251,2)</f>
        <v>0</v>
      </c>
      <c r="K251" s="280" t="s">
        <v>298</v>
      </c>
      <c r="L251" s="285"/>
      <c r="M251" s="286" t="s">
        <v>1</v>
      </c>
      <c r="N251" s="287" t="s">
        <v>42</v>
      </c>
      <c r="O251" s="92"/>
      <c r="P251" s="230">
        <f>O251*H251</f>
        <v>0</v>
      </c>
      <c r="Q251" s="230">
        <v>0.040000000000000001</v>
      </c>
      <c r="R251" s="230">
        <f>Q251*H251</f>
        <v>1.3600000000000001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357</v>
      </c>
      <c r="AT251" s="232" t="s">
        <v>626</v>
      </c>
      <c r="AU251" s="232" t="s">
        <v>120</v>
      </c>
      <c r="AY251" s="18" t="s">
        <v>292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85</v>
      </c>
      <c r="BK251" s="233">
        <f>ROUND(I251*H251,2)</f>
        <v>0</v>
      </c>
      <c r="BL251" s="18" t="s">
        <v>299</v>
      </c>
      <c r="BM251" s="232" t="s">
        <v>7290</v>
      </c>
    </row>
    <row r="252" s="2" customFormat="1" ht="24.15" customHeight="1">
      <c r="A252" s="39"/>
      <c r="B252" s="40"/>
      <c r="C252" s="278" t="s">
        <v>517</v>
      </c>
      <c r="D252" s="278" t="s">
        <v>626</v>
      </c>
      <c r="E252" s="279" t="s">
        <v>7291</v>
      </c>
      <c r="F252" s="280" t="s">
        <v>7292</v>
      </c>
      <c r="G252" s="281" t="s">
        <v>581</v>
      </c>
      <c r="H252" s="282">
        <v>34</v>
      </c>
      <c r="I252" s="283"/>
      <c r="J252" s="284">
        <f>ROUND(I252*H252,2)</f>
        <v>0</v>
      </c>
      <c r="K252" s="280" t="s">
        <v>298</v>
      </c>
      <c r="L252" s="285"/>
      <c r="M252" s="286" t="s">
        <v>1</v>
      </c>
      <c r="N252" s="287" t="s">
        <v>42</v>
      </c>
      <c r="O252" s="92"/>
      <c r="P252" s="230">
        <f>O252*H252</f>
        <v>0</v>
      </c>
      <c r="Q252" s="230">
        <v>0.050999999999999997</v>
      </c>
      <c r="R252" s="230">
        <f>Q252*H252</f>
        <v>1.734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357</v>
      </c>
      <c r="AT252" s="232" t="s">
        <v>626</v>
      </c>
      <c r="AU252" s="232" t="s">
        <v>120</v>
      </c>
      <c r="AY252" s="18" t="s">
        <v>292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85</v>
      </c>
      <c r="BK252" s="233">
        <f>ROUND(I252*H252,2)</f>
        <v>0</v>
      </c>
      <c r="BL252" s="18" t="s">
        <v>299</v>
      </c>
      <c r="BM252" s="232" t="s">
        <v>7293</v>
      </c>
    </row>
    <row r="253" s="2" customFormat="1" ht="24.15" customHeight="1">
      <c r="A253" s="39"/>
      <c r="B253" s="40"/>
      <c r="C253" s="221" t="s">
        <v>523</v>
      </c>
      <c r="D253" s="221" t="s">
        <v>294</v>
      </c>
      <c r="E253" s="222" t="s">
        <v>6334</v>
      </c>
      <c r="F253" s="223" t="s">
        <v>6335</v>
      </c>
      <c r="G253" s="224" t="s">
        <v>307</v>
      </c>
      <c r="H253" s="225">
        <v>7.6500000000000004</v>
      </c>
      <c r="I253" s="226"/>
      <c r="J253" s="227">
        <f>ROUND(I253*H253,2)</f>
        <v>0</v>
      </c>
      <c r="K253" s="223" t="s">
        <v>298</v>
      </c>
      <c r="L253" s="45"/>
      <c r="M253" s="228" t="s">
        <v>1</v>
      </c>
      <c r="N253" s="229" t="s">
        <v>42</v>
      </c>
      <c r="O253" s="92"/>
      <c r="P253" s="230">
        <f>O253*H253</f>
        <v>0</v>
      </c>
      <c r="Q253" s="230">
        <v>2.3010199999999998</v>
      </c>
      <c r="R253" s="230">
        <f>Q253*H253</f>
        <v>17.602802999999998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299</v>
      </c>
      <c r="AT253" s="232" t="s">
        <v>294</v>
      </c>
      <c r="AU253" s="232" t="s">
        <v>120</v>
      </c>
      <c r="AY253" s="18" t="s">
        <v>292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85</v>
      </c>
      <c r="BK253" s="233">
        <f>ROUND(I253*H253,2)</f>
        <v>0</v>
      </c>
      <c r="BL253" s="18" t="s">
        <v>299</v>
      </c>
      <c r="BM253" s="232" t="s">
        <v>7294</v>
      </c>
    </row>
    <row r="254" s="14" customFormat="1">
      <c r="A254" s="14"/>
      <c r="B254" s="245"/>
      <c r="C254" s="246"/>
      <c r="D254" s="236" t="s">
        <v>301</v>
      </c>
      <c r="E254" s="247" t="s">
        <v>1</v>
      </c>
      <c r="F254" s="248" t="s">
        <v>7295</v>
      </c>
      <c r="G254" s="246"/>
      <c r="H254" s="249">
        <v>7.6500000000000004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301</v>
      </c>
      <c r="AU254" s="255" t="s">
        <v>120</v>
      </c>
      <c r="AV254" s="14" t="s">
        <v>120</v>
      </c>
      <c r="AW254" s="14" t="s">
        <v>32</v>
      </c>
      <c r="AX254" s="14" t="s">
        <v>77</v>
      </c>
      <c r="AY254" s="255" t="s">
        <v>292</v>
      </c>
    </row>
    <row r="255" s="15" customFormat="1">
      <c r="A255" s="15"/>
      <c r="B255" s="256"/>
      <c r="C255" s="257"/>
      <c r="D255" s="236" t="s">
        <v>301</v>
      </c>
      <c r="E255" s="258" t="s">
        <v>1</v>
      </c>
      <c r="F255" s="259" t="s">
        <v>304</v>
      </c>
      <c r="G255" s="257"/>
      <c r="H255" s="260">
        <v>7.6500000000000004</v>
      </c>
      <c r="I255" s="261"/>
      <c r="J255" s="257"/>
      <c r="K255" s="257"/>
      <c r="L255" s="262"/>
      <c r="M255" s="263"/>
      <c r="N255" s="264"/>
      <c r="O255" s="264"/>
      <c r="P255" s="264"/>
      <c r="Q255" s="264"/>
      <c r="R255" s="264"/>
      <c r="S255" s="264"/>
      <c r="T255" s="26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6" t="s">
        <v>301</v>
      </c>
      <c r="AU255" s="266" t="s">
        <v>120</v>
      </c>
      <c r="AV255" s="15" t="s">
        <v>299</v>
      </c>
      <c r="AW255" s="15" t="s">
        <v>32</v>
      </c>
      <c r="AX255" s="15" t="s">
        <v>85</v>
      </c>
      <c r="AY255" s="266" t="s">
        <v>292</v>
      </c>
    </row>
    <row r="256" s="12" customFormat="1" ht="22.8" customHeight="1">
      <c r="A256" s="12"/>
      <c r="B256" s="205"/>
      <c r="C256" s="206"/>
      <c r="D256" s="207" t="s">
        <v>76</v>
      </c>
      <c r="E256" s="219" t="s">
        <v>357</v>
      </c>
      <c r="F256" s="219" t="s">
        <v>6111</v>
      </c>
      <c r="G256" s="206"/>
      <c r="H256" s="206"/>
      <c r="I256" s="209"/>
      <c r="J256" s="220">
        <f>BK256</f>
        <v>0</v>
      </c>
      <c r="K256" s="206"/>
      <c r="L256" s="211"/>
      <c r="M256" s="212"/>
      <c r="N256" s="213"/>
      <c r="O256" s="213"/>
      <c r="P256" s="214">
        <f>SUM(P257:P394)</f>
        <v>0</v>
      </c>
      <c r="Q256" s="213"/>
      <c r="R256" s="214">
        <f>SUM(R257:R394)</f>
        <v>326.98396673000002</v>
      </c>
      <c r="S256" s="213"/>
      <c r="T256" s="215">
        <f>SUM(T257:T394)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6" t="s">
        <v>85</v>
      </c>
      <c r="AT256" s="217" t="s">
        <v>76</v>
      </c>
      <c r="AU256" s="217" t="s">
        <v>85</v>
      </c>
      <c r="AY256" s="216" t="s">
        <v>292</v>
      </c>
      <c r="BK256" s="218">
        <f>SUM(BK257:BK394)</f>
        <v>0</v>
      </c>
    </row>
    <row r="257" s="2" customFormat="1" ht="24.15" customHeight="1">
      <c r="A257" s="39"/>
      <c r="B257" s="40"/>
      <c r="C257" s="221" t="s">
        <v>532</v>
      </c>
      <c r="D257" s="221" t="s">
        <v>294</v>
      </c>
      <c r="E257" s="222" t="s">
        <v>7296</v>
      </c>
      <c r="F257" s="223" t="s">
        <v>7297</v>
      </c>
      <c r="G257" s="224" t="s">
        <v>407</v>
      </c>
      <c r="H257" s="225">
        <v>125</v>
      </c>
      <c r="I257" s="226"/>
      <c r="J257" s="227">
        <f>ROUND(I257*H257,2)</f>
        <v>0</v>
      </c>
      <c r="K257" s="223" t="s">
        <v>298</v>
      </c>
      <c r="L257" s="45"/>
      <c r="M257" s="228" t="s">
        <v>1</v>
      </c>
      <c r="N257" s="229" t="s">
        <v>42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299</v>
      </c>
      <c r="AT257" s="232" t="s">
        <v>294</v>
      </c>
      <c r="AU257" s="232" t="s">
        <v>120</v>
      </c>
      <c r="AY257" s="18" t="s">
        <v>292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85</v>
      </c>
      <c r="BK257" s="233">
        <f>ROUND(I257*H257,2)</f>
        <v>0</v>
      </c>
      <c r="BL257" s="18" t="s">
        <v>299</v>
      </c>
      <c r="BM257" s="232" t="s">
        <v>7298</v>
      </c>
    </row>
    <row r="258" s="14" customFormat="1">
      <c r="A258" s="14"/>
      <c r="B258" s="245"/>
      <c r="C258" s="246"/>
      <c r="D258" s="236" t="s">
        <v>301</v>
      </c>
      <c r="E258" s="247" t="s">
        <v>1</v>
      </c>
      <c r="F258" s="248" t="s">
        <v>7299</v>
      </c>
      <c r="G258" s="246"/>
      <c r="H258" s="249">
        <v>77</v>
      </c>
      <c r="I258" s="250"/>
      <c r="J258" s="246"/>
      <c r="K258" s="246"/>
      <c r="L258" s="251"/>
      <c r="M258" s="252"/>
      <c r="N258" s="253"/>
      <c r="O258" s="253"/>
      <c r="P258" s="253"/>
      <c r="Q258" s="253"/>
      <c r="R258" s="253"/>
      <c r="S258" s="253"/>
      <c r="T258" s="25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5" t="s">
        <v>301</v>
      </c>
      <c r="AU258" s="255" t="s">
        <v>120</v>
      </c>
      <c r="AV258" s="14" t="s">
        <v>120</v>
      </c>
      <c r="AW258" s="14" t="s">
        <v>32</v>
      </c>
      <c r="AX258" s="14" t="s">
        <v>77</v>
      </c>
      <c r="AY258" s="255" t="s">
        <v>292</v>
      </c>
    </row>
    <row r="259" s="14" customFormat="1">
      <c r="A259" s="14"/>
      <c r="B259" s="245"/>
      <c r="C259" s="246"/>
      <c r="D259" s="236" t="s">
        <v>301</v>
      </c>
      <c r="E259" s="247" t="s">
        <v>1</v>
      </c>
      <c r="F259" s="248" t="s">
        <v>7300</v>
      </c>
      <c r="G259" s="246"/>
      <c r="H259" s="249">
        <v>48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5" t="s">
        <v>301</v>
      </c>
      <c r="AU259" s="255" t="s">
        <v>120</v>
      </c>
      <c r="AV259" s="14" t="s">
        <v>120</v>
      </c>
      <c r="AW259" s="14" t="s">
        <v>32</v>
      </c>
      <c r="AX259" s="14" t="s">
        <v>77</v>
      </c>
      <c r="AY259" s="255" t="s">
        <v>292</v>
      </c>
    </row>
    <row r="260" s="15" customFormat="1">
      <c r="A260" s="15"/>
      <c r="B260" s="256"/>
      <c r="C260" s="257"/>
      <c r="D260" s="236" t="s">
        <v>301</v>
      </c>
      <c r="E260" s="258" t="s">
        <v>1</v>
      </c>
      <c r="F260" s="259" t="s">
        <v>304</v>
      </c>
      <c r="G260" s="257"/>
      <c r="H260" s="260">
        <v>125</v>
      </c>
      <c r="I260" s="261"/>
      <c r="J260" s="257"/>
      <c r="K260" s="257"/>
      <c r="L260" s="262"/>
      <c r="M260" s="263"/>
      <c r="N260" s="264"/>
      <c r="O260" s="264"/>
      <c r="P260" s="264"/>
      <c r="Q260" s="264"/>
      <c r="R260" s="264"/>
      <c r="S260" s="264"/>
      <c r="T260" s="26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6" t="s">
        <v>301</v>
      </c>
      <c r="AU260" s="266" t="s">
        <v>120</v>
      </c>
      <c r="AV260" s="15" t="s">
        <v>299</v>
      </c>
      <c r="AW260" s="15" t="s">
        <v>32</v>
      </c>
      <c r="AX260" s="15" t="s">
        <v>85</v>
      </c>
      <c r="AY260" s="266" t="s">
        <v>292</v>
      </c>
    </row>
    <row r="261" s="2" customFormat="1" ht="21.75" customHeight="1">
      <c r="A261" s="39"/>
      <c r="B261" s="40"/>
      <c r="C261" s="278" t="s">
        <v>554</v>
      </c>
      <c r="D261" s="278" t="s">
        <v>626</v>
      </c>
      <c r="E261" s="279" t="s">
        <v>7301</v>
      </c>
      <c r="F261" s="280" t="s">
        <v>7302</v>
      </c>
      <c r="G261" s="281" t="s">
        <v>407</v>
      </c>
      <c r="H261" s="282">
        <v>131.25</v>
      </c>
      <c r="I261" s="283"/>
      <c r="J261" s="284">
        <f>ROUND(I261*H261,2)</f>
        <v>0</v>
      </c>
      <c r="K261" s="280" t="s">
        <v>298</v>
      </c>
      <c r="L261" s="285"/>
      <c r="M261" s="286" t="s">
        <v>1</v>
      </c>
      <c r="N261" s="287" t="s">
        <v>42</v>
      </c>
      <c r="O261" s="92"/>
      <c r="P261" s="230">
        <f>O261*H261</f>
        <v>0</v>
      </c>
      <c r="Q261" s="230">
        <v>0.00027</v>
      </c>
      <c r="R261" s="230">
        <f>Q261*H261</f>
        <v>0.035437500000000004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573</v>
      </c>
      <c r="AT261" s="232" t="s">
        <v>626</v>
      </c>
      <c r="AU261" s="232" t="s">
        <v>120</v>
      </c>
      <c r="AY261" s="18" t="s">
        <v>292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85</v>
      </c>
      <c r="BK261" s="233">
        <f>ROUND(I261*H261,2)</f>
        <v>0</v>
      </c>
      <c r="BL261" s="18" t="s">
        <v>438</v>
      </c>
      <c r="BM261" s="232" t="s">
        <v>7303</v>
      </c>
    </row>
    <row r="262" s="14" customFormat="1">
      <c r="A262" s="14"/>
      <c r="B262" s="245"/>
      <c r="C262" s="246"/>
      <c r="D262" s="236" t="s">
        <v>301</v>
      </c>
      <c r="E262" s="246"/>
      <c r="F262" s="248" t="s">
        <v>7304</v>
      </c>
      <c r="G262" s="246"/>
      <c r="H262" s="249">
        <v>131.25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301</v>
      </c>
      <c r="AU262" s="255" t="s">
        <v>120</v>
      </c>
      <c r="AV262" s="14" t="s">
        <v>120</v>
      </c>
      <c r="AW262" s="14" t="s">
        <v>4</v>
      </c>
      <c r="AX262" s="14" t="s">
        <v>85</v>
      </c>
      <c r="AY262" s="255" t="s">
        <v>292</v>
      </c>
    </row>
    <row r="263" s="2" customFormat="1" ht="24.15" customHeight="1">
      <c r="A263" s="39"/>
      <c r="B263" s="40"/>
      <c r="C263" s="221" t="s">
        <v>562</v>
      </c>
      <c r="D263" s="221" t="s">
        <v>294</v>
      </c>
      <c r="E263" s="222" t="s">
        <v>6340</v>
      </c>
      <c r="F263" s="223" t="s">
        <v>6341</v>
      </c>
      <c r="G263" s="224" t="s">
        <v>407</v>
      </c>
      <c r="H263" s="225">
        <v>26.5</v>
      </c>
      <c r="I263" s="226"/>
      <c r="J263" s="227">
        <f>ROUND(I263*H263,2)</f>
        <v>0</v>
      </c>
      <c r="K263" s="223" t="s">
        <v>298</v>
      </c>
      <c r="L263" s="45"/>
      <c r="M263" s="228" t="s">
        <v>1</v>
      </c>
      <c r="N263" s="229" t="s">
        <v>42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299</v>
      </c>
      <c r="AT263" s="232" t="s">
        <v>294</v>
      </c>
      <c r="AU263" s="232" t="s">
        <v>120</v>
      </c>
      <c r="AY263" s="18" t="s">
        <v>292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85</v>
      </c>
      <c r="BK263" s="233">
        <f>ROUND(I263*H263,2)</f>
        <v>0</v>
      </c>
      <c r="BL263" s="18" t="s">
        <v>299</v>
      </c>
      <c r="BM263" s="232" t="s">
        <v>7305</v>
      </c>
    </row>
    <row r="264" s="14" customFormat="1">
      <c r="A264" s="14"/>
      <c r="B264" s="245"/>
      <c r="C264" s="246"/>
      <c r="D264" s="236" t="s">
        <v>301</v>
      </c>
      <c r="E264" s="247" t="s">
        <v>1</v>
      </c>
      <c r="F264" s="248" t="s">
        <v>7306</v>
      </c>
      <c r="G264" s="246"/>
      <c r="H264" s="249">
        <v>26.5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301</v>
      </c>
      <c r="AU264" s="255" t="s">
        <v>120</v>
      </c>
      <c r="AV264" s="14" t="s">
        <v>120</v>
      </c>
      <c r="AW264" s="14" t="s">
        <v>32</v>
      </c>
      <c r="AX264" s="14" t="s">
        <v>77</v>
      </c>
      <c r="AY264" s="255" t="s">
        <v>292</v>
      </c>
    </row>
    <row r="265" s="15" customFormat="1">
      <c r="A265" s="15"/>
      <c r="B265" s="256"/>
      <c r="C265" s="257"/>
      <c r="D265" s="236" t="s">
        <v>301</v>
      </c>
      <c r="E265" s="258" t="s">
        <v>1</v>
      </c>
      <c r="F265" s="259" t="s">
        <v>304</v>
      </c>
      <c r="G265" s="257"/>
      <c r="H265" s="260">
        <v>26.5</v>
      </c>
      <c r="I265" s="261"/>
      <c r="J265" s="257"/>
      <c r="K265" s="257"/>
      <c r="L265" s="262"/>
      <c r="M265" s="263"/>
      <c r="N265" s="264"/>
      <c r="O265" s="264"/>
      <c r="P265" s="264"/>
      <c r="Q265" s="264"/>
      <c r="R265" s="264"/>
      <c r="S265" s="264"/>
      <c r="T265" s="26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6" t="s">
        <v>301</v>
      </c>
      <c r="AU265" s="266" t="s">
        <v>120</v>
      </c>
      <c r="AV265" s="15" t="s">
        <v>299</v>
      </c>
      <c r="AW265" s="15" t="s">
        <v>32</v>
      </c>
      <c r="AX265" s="15" t="s">
        <v>85</v>
      </c>
      <c r="AY265" s="266" t="s">
        <v>292</v>
      </c>
    </row>
    <row r="266" s="2" customFormat="1" ht="16.5" customHeight="1">
      <c r="A266" s="39"/>
      <c r="B266" s="40"/>
      <c r="C266" s="278" t="s">
        <v>573</v>
      </c>
      <c r="D266" s="278" t="s">
        <v>626</v>
      </c>
      <c r="E266" s="279" t="s">
        <v>6344</v>
      </c>
      <c r="F266" s="280" t="s">
        <v>6345</v>
      </c>
      <c r="G266" s="281" t="s">
        <v>407</v>
      </c>
      <c r="H266" s="282">
        <v>27.295000000000002</v>
      </c>
      <c r="I266" s="283"/>
      <c r="J266" s="284">
        <f>ROUND(I266*H266,2)</f>
        <v>0</v>
      </c>
      <c r="K266" s="280" t="s">
        <v>298</v>
      </c>
      <c r="L266" s="285"/>
      <c r="M266" s="286" t="s">
        <v>1</v>
      </c>
      <c r="N266" s="287" t="s">
        <v>42</v>
      </c>
      <c r="O266" s="92"/>
      <c r="P266" s="230">
        <f>O266*H266</f>
        <v>0</v>
      </c>
      <c r="Q266" s="230">
        <v>0.0014400000000000001</v>
      </c>
      <c r="R266" s="230">
        <f>Q266*H266</f>
        <v>0.039304800000000008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357</v>
      </c>
      <c r="AT266" s="232" t="s">
        <v>626</v>
      </c>
      <c r="AU266" s="232" t="s">
        <v>120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85</v>
      </c>
      <c r="BK266" s="233">
        <f>ROUND(I266*H266,2)</f>
        <v>0</v>
      </c>
      <c r="BL266" s="18" t="s">
        <v>299</v>
      </c>
      <c r="BM266" s="232" t="s">
        <v>7307</v>
      </c>
    </row>
    <row r="267" s="14" customFormat="1">
      <c r="A267" s="14"/>
      <c r="B267" s="245"/>
      <c r="C267" s="246"/>
      <c r="D267" s="236" t="s">
        <v>301</v>
      </c>
      <c r="E267" s="246"/>
      <c r="F267" s="248" t="s">
        <v>7308</v>
      </c>
      <c r="G267" s="246"/>
      <c r="H267" s="249">
        <v>27.295000000000002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301</v>
      </c>
      <c r="AU267" s="255" t="s">
        <v>120</v>
      </c>
      <c r="AV267" s="14" t="s">
        <v>120</v>
      </c>
      <c r="AW267" s="14" t="s">
        <v>4</v>
      </c>
      <c r="AX267" s="14" t="s">
        <v>85</v>
      </c>
      <c r="AY267" s="255" t="s">
        <v>292</v>
      </c>
    </row>
    <row r="268" s="2" customFormat="1" ht="33" customHeight="1">
      <c r="A268" s="39"/>
      <c r="B268" s="40"/>
      <c r="C268" s="221" t="s">
        <v>578</v>
      </c>
      <c r="D268" s="221" t="s">
        <v>294</v>
      </c>
      <c r="E268" s="222" t="s">
        <v>7309</v>
      </c>
      <c r="F268" s="223" t="s">
        <v>7310</v>
      </c>
      <c r="G268" s="224" t="s">
        <v>407</v>
      </c>
      <c r="H268" s="225">
        <v>6.5</v>
      </c>
      <c r="I268" s="226"/>
      <c r="J268" s="227">
        <f>ROUND(I268*H268,2)</f>
        <v>0</v>
      </c>
      <c r="K268" s="223" t="s">
        <v>298</v>
      </c>
      <c r="L268" s="45"/>
      <c r="M268" s="228" t="s">
        <v>1</v>
      </c>
      <c r="N268" s="229" t="s">
        <v>42</v>
      </c>
      <c r="O268" s="92"/>
      <c r="P268" s="230">
        <f>O268*H268</f>
        <v>0</v>
      </c>
      <c r="Q268" s="230">
        <v>1.0000000000000001E-05</v>
      </c>
      <c r="R268" s="230">
        <f>Q268*H268</f>
        <v>6.5000000000000008E-05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120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85</v>
      </c>
      <c r="BK268" s="233">
        <f>ROUND(I268*H268,2)</f>
        <v>0</v>
      </c>
      <c r="BL268" s="18" t="s">
        <v>299</v>
      </c>
      <c r="BM268" s="232" t="s">
        <v>7311</v>
      </c>
    </row>
    <row r="269" s="14" customFormat="1">
      <c r="A269" s="14"/>
      <c r="B269" s="245"/>
      <c r="C269" s="246"/>
      <c r="D269" s="236" t="s">
        <v>301</v>
      </c>
      <c r="E269" s="247" t="s">
        <v>1</v>
      </c>
      <c r="F269" s="248" t="s">
        <v>7312</v>
      </c>
      <c r="G269" s="246"/>
      <c r="H269" s="249">
        <v>6.5</v>
      </c>
      <c r="I269" s="250"/>
      <c r="J269" s="246"/>
      <c r="K269" s="246"/>
      <c r="L269" s="251"/>
      <c r="M269" s="252"/>
      <c r="N269" s="253"/>
      <c r="O269" s="253"/>
      <c r="P269" s="253"/>
      <c r="Q269" s="253"/>
      <c r="R269" s="253"/>
      <c r="S269" s="253"/>
      <c r="T269" s="25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5" t="s">
        <v>301</v>
      </c>
      <c r="AU269" s="255" t="s">
        <v>120</v>
      </c>
      <c r="AV269" s="14" t="s">
        <v>120</v>
      </c>
      <c r="AW269" s="14" t="s">
        <v>32</v>
      </c>
      <c r="AX269" s="14" t="s">
        <v>85</v>
      </c>
      <c r="AY269" s="255" t="s">
        <v>292</v>
      </c>
    </row>
    <row r="270" s="2" customFormat="1" ht="16.5" customHeight="1">
      <c r="A270" s="39"/>
      <c r="B270" s="40"/>
      <c r="C270" s="278" t="s">
        <v>583</v>
      </c>
      <c r="D270" s="278" t="s">
        <v>626</v>
      </c>
      <c r="E270" s="279" t="s">
        <v>7313</v>
      </c>
      <c r="F270" s="280" t="s">
        <v>7314</v>
      </c>
      <c r="G270" s="281" t="s">
        <v>407</v>
      </c>
      <c r="H270" s="282">
        <v>6.6950000000000003</v>
      </c>
      <c r="I270" s="283"/>
      <c r="J270" s="284">
        <f>ROUND(I270*H270,2)</f>
        <v>0</v>
      </c>
      <c r="K270" s="280" t="s">
        <v>298</v>
      </c>
      <c r="L270" s="285"/>
      <c r="M270" s="286" t="s">
        <v>1</v>
      </c>
      <c r="N270" s="287" t="s">
        <v>42</v>
      </c>
      <c r="O270" s="92"/>
      <c r="P270" s="230">
        <f>O270*H270</f>
        <v>0</v>
      </c>
      <c r="Q270" s="230">
        <v>0.0016000000000000001</v>
      </c>
      <c r="R270" s="230">
        <f>Q270*H270</f>
        <v>0.010712000000000001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357</v>
      </c>
      <c r="AT270" s="232" t="s">
        <v>626</v>
      </c>
      <c r="AU270" s="232" t="s">
        <v>120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85</v>
      </c>
      <c r="BK270" s="233">
        <f>ROUND(I270*H270,2)</f>
        <v>0</v>
      </c>
      <c r="BL270" s="18" t="s">
        <v>299</v>
      </c>
      <c r="BM270" s="232" t="s">
        <v>7315</v>
      </c>
    </row>
    <row r="271" s="14" customFormat="1">
      <c r="A271" s="14"/>
      <c r="B271" s="245"/>
      <c r="C271" s="246"/>
      <c r="D271" s="236" t="s">
        <v>301</v>
      </c>
      <c r="E271" s="246"/>
      <c r="F271" s="248" t="s">
        <v>7316</v>
      </c>
      <c r="G271" s="246"/>
      <c r="H271" s="249">
        <v>6.6950000000000003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301</v>
      </c>
      <c r="AU271" s="255" t="s">
        <v>120</v>
      </c>
      <c r="AV271" s="14" t="s">
        <v>120</v>
      </c>
      <c r="AW271" s="14" t="s">
        <v>4</v>
      </c>
      <c r="AX271" s="14" t="s">
        <v>85</v>
      </c>
      <c r="AY271" s="255" t="s">
        <v>292</v>
      </c>
    </row>
    <row r="272" s="2" customFormat="1" ht="33" customHeight="1">
      <c r="A272" s="39"/>
      <c r="B272" s="40"/>
      <c r="C272" s="221" t="s">
        <v>587</v>
      </c>
      <c r="D272" s="221" t="s">
        <v>294</v>
      </c>
      <c r="E272" s="222" t="s">
        <v>7317</v>
      </c>
      <c r="F272" s="223" t="s">
        <v>7318</v>
      </c>
      <c r="G272" s="224" t="s">
        <v>407</v>
      </c>
      <c r="H272" s="225">
        <v>255</v>
      </c>
      <c r="I272" s="226"/>
      <c r="J272" s="227">
        <f>ROUND(I272*H272,2)</f>
        <v>0</v>
      </c>
      <c r="K272" s="223" t="s">
        <v>298</v>
      </c>
      <c r="L272" s="45"/>
      <c r="M272" s="228" t="s">
        <v>1</v>
      </c>
      <c r="N272" s="229" t="s">
        <v>42</v>
      </c>
      <c r="O272" s="92"/>
      <c r="P272" s="230">
        <f>O272*H272</f>
        <v>0</v>
      </c>
      <c r="Q272" s="230">
        <v>1.0000000000000001E-05</v>
      </c>
      <c r="R272" s="230">
        <f>Q272*H272</f>
        <v>0.0025500000000000002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299</v>
      </c>
      <c r="AT272" s="232" t="s">
        <v>294</v>
      </c>
      <c r="AU272" s="232" t="s">
        <v>120</v>
      </c>
      <c r="AY272" s="18" t="s">
        <v>292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85</v>
      </c>
      <c r="BK272" s="233">
        <f>ROUND(I272*H272,2)</f>
        <v>0</v>
      </c>
      <c r="BL272" s="18" t="s">
        <v>299</v>
      </c>
      <c r="BM272" s="232" t="s">
        <v>7319</v>
      </c>
    </row>
    <row r="273" s="13" customFormat="1">
      <c r="A273" s="13"/>
      <c r="B273" s="234"/>
      <c r="C273" s="235"/>
      <c r="D273" s="236" t="s">
        <v>301</v>
      </c>
      <c r="E273" s="237" t="s">
        <v>1</v>
      </c>
      <c r="F273" s="238" t="s">
        <v>7320</v>
      </c>
      <c r="G273" s="235"/>
      <c r="H273" s="237" t="s">
        <v>1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301</v>
      </c>
      <c r="AU273" s="244" t="s">
        <v>120</v>
      </c>
      <c r="AV273" s="13" t="s">
        <v>85</v>
      </c>
      <c r="AW273" s="13" t="s">
        <v>32</v>
      </c>
      <c r="AX273" s="13" t="s">
        <v>77</v>
      </c>
      <c r="AY273" s="244" t="s">
        <v>292</v>
      </c>
    </row>
    <row r="274" s="14" customFormat="1">
      <c r="A274" s="14"/>
      <c r="B274" s="245"/>
      <c r="C274" s="246"/>
      <c r="D274" s="236" t="s">
        <v>301</v>
      </c>
      <c r="E274" s="247" t="s">
        <v>1</v>
      </c>
      <c r="F274" s="248" t="s">
        <v>1454</v>
      </c>
      <c r="G274" s="246"/>
      <c r="H274" s="249">
        <v>130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301</v>
      </c>
      <c r="AU274" s="255" t="s">
        <v>120</v>
      </c>
      <c r="AV274" s="14" t="s">
        <v>120</v>
      </c>
      <c r="AW274" s="14" t="s">
        <v>32</v>
      </c>
      <c r="AX274" s="14" t="s">
        <v>77</v>
      </c>
      <c r="AY274" s="255" t="s">
        <v>292</v>
      </c>
    </row>
    <row r="275" s="16" customFormat="1">
      <c r="A275" s="16"/>
      <c r="B275" s="267"/>
      <c r="C275" s="268"/>
      <c r="D275" s="236" t="s">
        <v>301</v>
      </c>
      <c r="E275" s="269" t="s">
        <v>1</v>
      </c>
      <c r="F275" s="270" t="s">
        <v>316</v>
      </c>
      <c r="G275" s="268"/>
      <c r="H275" s="271">
        <v>130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T275" s="277" t="s">
        <v>301</v>
      </c>
      <c r="AU275" s="277" t="s">
        <v>120</v>
      </c>
      <c r="AV275" s="16" t="s">
        <v>317</v>
      </c>
      <c r="AW275" s="16" t="s">
        <v>32</v>
      </c>
      <c r="AX275" s="16" t="s">
        <v>77</v>
      </c>
      <c r="AY275" s="277" t="s">
        <v>292</v>
      </c>
    </row>
    <row r="276" s="14" customFormat="1">
      <c r="A276" s="14"/>
      <c r="B276" s="245"/>
      <c r="C276" s="246"/>
      <c r="D276" s="236" t="s">
        <v>301</v>
      </c>
      <c r="E276" s="247" t="s">
        <v>1</v>
      </c>
      <c r="F276" s="248" t="s">
        <v>7321</v>
      </c>
      <c r="G276" s="246"/>
      <c r="H276" s="249">
        <v>65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301</v>
      </c>
      <c r="AU276" s="255" t="s">
        <v>120</v>
      </c>
      <c r="AV276" s="14" t="s">
        <v>120</v>
      </c>
      <c r="AW276" s="14" t="s">
        <v>32</v>
      </c>
      <c r="AX276" s="14" t="s">
        <v>77</v>
      </c>
      <c r="AY276" s="255" t="s">
        <v>292</v>
      </c>
    </row>
    <row r="277" s="16" customFormat="1">
      <c r="A277" s="16"/>
      <c r="B277" s="267"/>
      <c r="C277" s="268"/>
      <c r="D277" s="236" t="s">
        <v>301</v>
      </c>
      <c r="E277" s="269" t="s">
        <v>1</v>
      </c>
      <c r="F277" s="270" t="s">
        <v>316</v>
      </c>
      <c r="G277" s="268"/>
      <c r="H277" s="271">
        <v>65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77" t="s">
        <v>301</v>
      </c>
      <c r="AU277" s="277" t="s">
        <v>120</v>
      </c>
      <c r="AV277" s="16" t="s">
        <v>317</v>
      </c>
      <c r="AW277" s="16" t="s">
        <v>32</v>
      </c>
      <c r="AX277" s="16" t="s">
        <v>77</v>
      </c>
      <c r="AY277" s="277" t="s">
        <v>292</v>
      </c>
    </row>
    <row r="278" s="14" customFormat="1">
      <c r="A278" s="14"/>
      <c r="B278" s="245"/>
      <c r="C278" s="246"/>
      <c r="D278" s="236" t="s">
        <v>301</v>
      </c>
      <c r="E278" s="247" t="s">
        <v>1</v>
      </c>
      <c r="F278" s="248" t="s">
        <v>7322</v>
      </c>
      <c r="G278" s="246"/>
      <c r="H278" s="249">
        <v>60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301</v>
      </c>
      <c r="AU278" s="255" t="s">
        <v>120</v>
      </c>
      <c r="AV278" s="14" t="s">
        <v>120</v>
      </c>
      <c r="AW278" s="14" t="s">
        <v>32</v>
      </c>
      <c r="AX278" s="14" t="s">
        <v>77</v>
      </c>
      <c r="AY278" s="255" t="s">
        <v>292</v>
      </c>
    </row>
    <row r="279" s="16" customFormat="1">
      <c r="A279" s="16"/>
      <c r="B279" s="267"/>
      <c r="C279" s="268"/>
      <c r="D279" s="236" t="s">
        <v>301</v>
      </c>
      <c r="E279" s="269" t="s">
        <v>1</v>
      </c>
      <c r="F279" s="270" t="s">
        <v>316</v>
      </c>
      <c r="G279" s="268"/>
      <c r="H279" s="271">
        <v>60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77" t="s">
        <v>301</v>
      </c>
      <c r="AU279" s="277" t="s">
        <v>120</v>
      </c>
      <c r="AV279" s="16" t="s">
        <v>317</v>
      </c>
      <c r="AW279" s="16" t="s">
        <v>32</v>
      </c>
      <c r="AX279" s="16" t="s">
        <v>77</v>
      </c>
      <c r="AY279" s="277" t="s">
        <v>292</v>
      </c>
    </row>
    <row r="280" s="15" customFormat="1">
      <c r="A280" s="15"/>
      <c r="B280" s="256"/>
      <c r="C280" s="257"/>
      <c r="D280" s="236" t="s">
        <v>301</v>
      </c>
      <c r="E280" s="258" t="s">
        <v>1</v>
      </c>
      <c r="F280" s="259" t="s">
        <v>304</v>
      </c>
      <c r="G280" s="257"/>
      <c r="H280" s="260">
        <v>255</v>
      </c>
      <c r="I280" s="261"/>
      <c r="J280" s="257"/>
      <c r="K280" s="257"/>
      <c r="L280" s="262"/>
      <c r="M280" s="263"/>
      <c r="N280" s="264"/>
      <c r="O280" s="264"/>
      <c r="P280" s="264"/>
      <c r="Q280" s="264"/>
      <c r="R280" s="264"/>
      <c r="S280" s="264"/>
      <c r="T280" s="26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6" t="s">
        <v>301</v>
      </c>
      <c r="AU280" s="266" t="s">
        <v>120</v>
      </c>
      <c r="AV280" s="15" t="s">
        <v>299</v>
      </c>
      <c r="AW280" s="15" t="s">
        <v>32</v>
      </c>
      <c r="AX280" s="15" t="s">
        <v>85</v>
      </c>
      <c r="AY280" s="266" t="s">
        <v>292</v>
      </c>
    </row>
    <row r="281" s="2" customFormat="1" ht="21.75" customHeight="1">
      <c r="A281" s="39"/>
      <c r="B281" s="40"/>
      <c r="C281" s="278" t="s">
        <v>591</v>
      </c>
      <c r="D281" s="278" t="s">
        <v>626</v>
      </c>
      <c r="E281" s="279" t="s">
        <v>7323</v>
      </c>
      <c r="F281" s="280" t="s">
        <v>7324</v>
      </c>
      <c r="G281" s="281" t="s">
        <v>407</v>
      </c>
      <c r="H281" s="282">
        <v>489.25</v>
      </c>
      <c r="I281" s="283"/>
      <c r="J281" s="284">
        <f>ROUND(I281*H281,2)</f>
        <v>0</v>
      </c>
      <c r="K281" s="280" t="s">
        <v>298</v>
      </c>
      <c r="L281" s="285"/>
      <c r="M281" s="286" t="s">
        <v>1</v>
      </c>
      <c r="N281" s="287" t="s">
        <v>42</v>
      </c>
      <c r="O281" s="92"/>
      <c r="P281" s="230">
        <f>O281*H281</f>
        <v>0</v>
      </c>
      <c r="Q281" s="230">
        <v>0.0043099999999999996</v>
      </c>
      <c r="R281" s="230">
        <f>Q281*H281</f>
        <v>2.1086674999999997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357</v>
      </c>
      <c r="AT281" s="232" t="s">
        <v>626</v>
      </c>
      <c r="AU281" s="232" t="s">
        <v>120</v>
      </c>
      <c r="AY281" s="18" t="s">
        <v>292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85</v>
      </c>
      <c r="BK281" s="233">
        <f>ROUND(I281*H281,2)</f>
        <v>0</v>
      </c>
      <c r="BL281" s="18" t="s">
        <v>299</v>
      </c>
      <c r="BM281" s="232" t="s">
        <v>7325</v>
      </c>
    </row>
    <row r="282" s="14" customFormat="1">
      <c r="A282" s="14"/>
      <c r="B282" s="245"/>
      <c r="C282" s="246"/>
      <c r="D282" s="236" t="s">
        <v>301</v>
      </c>
      <c r="E282" s="246"/>
      <c r="F282" s="248" t="s">
        <v>7326</v>
      </c>
      <c r="G282" s="246"/>
      <c r="H282" s="249">
        <v>489.25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301</v>
      </c>
      <c r="AU282" s="255" t="s">
        <v>120</v>
      </c>
      <c r="AV282" s="14" t="s">
        <v>120</v>
      </c>
      <c r="AW282" s="14" t="s">
        <v>4</v>
      </c>
      <c r="AX282" s="14" t="s">
        <v>85</v>
      </c>
      <c r="AY282" s="255" t="s">
        <v>292</v>
      </c>
    </row>
    <row r="283" s="2" customFormat="1" ht="33" customHeight="1">
      <c r="A283" s="39"/>
      <c r="B283" s="40"/>
      <c r="C283" s="221" t="s">
        <v>595</v>
      </c>
      <c r="D283" s="221" t="s">
        <v>294</v>
      </c>
      <c r="E283" s="222" t="s">
        <v>6474</v>
      </c>
      <c r="F283" s="223" t="s">
        <v>6475</v>
      </c>
      <c r="G283" s="224" t="s">
        <v>407</v>
      </c>
      <c r="H283" s="225">
        <v>307.69999999999999</v>
      </c>
      <c r="I283" s="226"/>
      <c r="J283" s="227">
        <f>ROUND(I283*H283,2)</f>
        <v>0</v>
      </c>
      <c r="K283" s="223" t="s">
        <v>298</v>
      </c>
      <c r="L283" s="45"/>
      <c r="M283" s="228" t="s">
        <v>1</v>
      </c>
      <c r="N283" s="229" t="s">
        <v>42</v>
      </c>
      <c r="O283" s="92"/>
      <c r="P283" s="230">
        <f>O283*H283</f>
        <v>0</v>
      </c>
      <c r="Q283" s="230">
        <v>1.0000000000000001E-05</v>
      </c>
      <c r="R283" s="230">
        <f>Q283*H283</f>
        <v>0.0030770000000000003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299</v>
      </c>
      <c r="AT283" s="232" t="s">
        <v>294</v>
      </c>
      <c r="AU283" s="232" t="s">
        <v>120</v>
      </c>
      <c r="AY283" s="18" t="s">
        <v>292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85</v>
      </c>
      <c r="BK283" s="233">
        <f>ROUND(I283*H283,2)</f>
        <v>0</v>
      </c>
      <c r="BL283" s="18" t="s">
        <v>299</v>
      </c>
      <c r="BM283" s="232" t="s">
        <v>7327</v>
      </c>
    </row>
    <row r="284" s="13" customFormat="1">
      <c r="A284" s="13"/>
      <c r="B284" s="234"/>
      <c r="C284" s="235"/>
      <c r="D284" s="236" t="s">
        <v>301</v>
      </c>
      <c r="E284" s="237" t="s">
        <v>1</v>
      </c>
      <c r="F284" s="238" t="s">
        <v>7328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301</v>
      </c>
      <c r="AU284" s="244" t="s">
        <v>120</v>
      </c>
      <c r="AV284" s="13" t="s">
        <v>85</v>
      </c>
      <c r="AW284" s="13" t="s">
        <v>32</v>
      </c>
      <c r="AX284" s="13" t="s">
        <v>77</v>
      </c>
      <c r="AY284" s="244" t="s">
        <v>292</v>
      </c>
    </row>
    <row r="285" s="14" customFormat="1">
      <c r="A285" s="14"/>
      <c r="B285" s="245"/>
      <c r="C285" s="246"/>
      <c r="D285" s="236" t="s">
        <v>301</v>
      </c>
      <c r="E285" s="247" t="s">
        <v>1</v>
      </c>
      <c r="F285" s="248" t="s">
        <v>7329</v>
      </c>
      <c r="G285" s="246"/>
      <c r="H285" s="249">
        <v>25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301</v>
      </c>
      <c r="AU285" s="255" t="s">
        <v>120</v>
      </c>
      <c r="AV285" s="14" t="s">
        <v>120</v>
      </c>
      <c r="AW285" s="14" t="s">
        <v>32</v>
      </c>
      <c r="AX285" s="14" t="s">
        <v>77</v>
      </c>
      <c r="AY285" s="255" t="s">
        <v>292</v>
      </c>
    </row>
    <row r="286" s="14" customFormat="1">
      <c r="A286" s="14"/>
      <c r="B286" s="245"/>
      <c r="C286" s="246"/>
      <c r="D286" s="236" t="s">
        <v>301</v>
      </c>
      <c r="E286" s="247" t="s">
        <v>1</v>
      </c>
      <c r="F286" s="248" t="s">
        <v>7330</v>
      </c>
      <c r="G286" s="246"/>
      <c r="H286" s="249">
        <v>10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301</v>
      </c>
      <c r="AU286" s="255" t="s">
        <v>120</v>
      </c>
      <c r="AV286" s="14" t="s">
        <v>120</v>
      </c>
      <c r="AW286" s="14" t="s">
        <v>32</v>
      </c>
      <c r="AX286" s="14" t="s">
        <v>77</v>
      </c>
      <c r="AY286" s="255" t="s">
        <v>292</v>
      </c>
    </row>
    <row r="287" s="16" customFormat="1">
      <c r="A287" s="16"/>
      <c r="B287" s="267"/>
      <c r="C287" s="268"/>
      <c r="D287" s="236" t="s">
        <v>301</v>
      </c>
      <c r="E287" s="269" t="s">
        <v>1</v>
      </c>
      <c r="F287" s="270" t="s">
        <v>316</v>
      </c>
      <c r="G287" s="268"/>
      <c r="H287" s="271">
        <v>35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T287" s="277" t="s">
        <v>301</v>
      </c>
      <c r="AU287" s="277" t="s">
        <v>120</v>
      </c>
      <c r="AV287" s="16" t="s">
        <v>317</v>
      </c>
      <c r="AW287" s="16" t="s">
        <v>32</v>
      </c>
      <c r="AX287" s="16" t="s">
        <v>77</v>
      </c>
      <c r="AY287" s="277" t="s">
        <v>292</v>
      </c>
    </row>
    <row r="288" s="13" customFormat="1">
      <c r="A288" s="13"/>
      <c r="B288" s="234"/>
      <c r="C288" s="235"/>
      <c r="D288" s="236" t="s">
        <v>301</v>
      </c>
      <c r="E288" s="237" t="s">
        <v>1</v>
      </c>
      <c r="F288" s="238" t="s">
        <v>7331</v>
      </c>
      <c r="G288" s="235"/>
      <c r="H288" s="237" t="s">
        <v>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301</v>
      </c>
      <c r="AU288" s="244" t="s">
        <v>120</v>
      </c>
      <c r="AV288" s="13" t="s">
        <v>85</v>
      </c>
      <c r="AW288" s="13" t="s">
        <v>32</v>
      </c>
      <c r="AX288" s="13" t="s">
        <v>77</v>
      </c>
      <c r="AY288" s="244" t="s">
        <v>292</v>
      </c>
    </row>
    <row r="289" s="14" customFormat="1">
      <c r="A289" s="14"/>
      <c r="B289" s="245"/>
      <c r="C289" s="246"/>
      <c r="D289" s="236" t="s">
        <v>301</v>
      </c>
      <c r="E289" s="247" t="s">
        <v>1</v>
      </c>
      <c r="F289" s="248" t="s">
        <v>7332</v>
      </c>
      <c r="G289" s="246"/>
      <c r="H289" s="249">
        <v>129.80000000000001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301</v>
      </c>
      <c r="AU289" s="255" t="s">
        <v>120</v>
      </c>
      <c r="AV289" s="14" t="s">
        <v>120</v>
      </c>
      <c r="AW289" s="14" t="s">
        <v>32</v>
      </c>
      <c r="AX289" s="14" t="s">
        <v>77</v>
      </c>
      <c r="AY289" s="255" t="s">
        <v>292</v>
      </c>
    </row>
    <row r="290" s="14" customFormat="1">
      <c r="A290" s="14"/>
      <c r="B290" s="245"/>
      <c r="C290" s="246"/>
      <c r="D290" s="236" t="s">
        <v>301</v>
      </c>
      <c r="E290" s="247" t="s">
        <v>1</v>
      </c>
      <c r="F290" s="248" t="s">
        <v>7333</v>
      </c>
      <c r="G290" s="246"/>
      <c r="H290" s="249">
        <v>138.90000000000001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301</v>
      </c>
      <c r="AU290" s="255" t="s">
        <v>120</v>
      </c>
      <c r="AV290" s="14" t="s">
        <v>120</v>
      </c>
      <c r="AW290" s="14" t="s">
        <v>32</v>
      </c>
      <c r="AX290" s="14" t="s">
        <v>77</v>
      </c>
      <c r="AY290" s="255" t="s">
        <v>292</v>
      </c>
    </row>
    <row r="291" s="16" customFormat="1">
      <c r="A291" s="16"/>
      <c r="B291" s="267"/>
      <c r="C291" s="268"/>
      <c r="D291" s="236" t="s">
        <v>301</v>
      </c>
      <c r="E291" s="269" t="s">
        <v>1</v>
      </c>
      <c r="F291" s="270" t="s">
        <v>316</v>
      </c>
      <c r="G291" s="268"/>
      <c r="H291" s="271">
        <v>268.69999999999999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T291" s="277" t="s">
        <v>301</v>
      </c>
      <c r="AU291" s="277" t="s">
        <v>120</v>
      </c>
      <c r="AV291" s="16" t="s">
        <v>317</v>
      </c>
      <c r="AW291" s="16" t="s">
        <v>32</v>
      </c>
      <c r="AX291" s="16" t="s">
        <v>77</v>
      </c>
      <c r="AY291" s="277" t="s">
        <v>292</v>
      </c>
    </row>
    <row r="292" s="14" customFormat="1">
      <c r="A292" s="14"/>
      <c r="B292" s="245"/>
      <c r="C292" s="246"/>
      <c r="D292" s="236" t="s">
        <v>301</v>
      </c>
      <c r="E292" s="247" t="s">
        <v>1</v>
      </c>
      <c r="F292" s="248" t="s">
        <v>7334</v>
      </c>
      <c r="G292" s="246"/>
      <c r="H292" s="249">
        <v>4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301</v>
      </c>
      <c r="AU292" s="255" t="s">
        <v>120</v>
      </c>
      <c r="AV292" s="14" t="s">
        <v>120</v>
      </c>
      <c r="AW292" s="14" t="s">
        <v>32</v>
      </c>
      <c r="AX292" s="14" t="s">
        <v>77</v>
      </c>
      <c r="AY292" s="255" t="s">
        <v>292</v>
      </c>
    </row>
    <row r="293" s="16" customFormat="1">
      <c r="A293" s="16"/>
      <c r="B293" s="267"/>
      <c r="C293" s="268"/>
      <c r="D293" s="236" t="s">
        <v>301</v>
      </c>
      <c r="E293" s="269" t="s">
        <v>1</v>
      </c>
      <c r="F293" s="270" t="s">
        <v>316</v>
      </c>
      <c r="G293" s="268"/>
      <c r="H293" s="271">
        <v>4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T293" s="277" t="s">
        <v>301</v>
      </c>
      <c r="AU293" s="277" t="s">
        <v>120</v>
      </c>
      <c r="AV293" s="16" t="s">
        <v>317</v>
      </c>
      <c r="AW293" s="16" t="s">
        <v>32</v>
      </c>
      <c r="AX293" s="16" t="s">
        <v>77</v>
      </c>
      <c r="AY293" s="277" t="s">
        <v>292</v>
      </c>
    </row>
    <row r="294" s="15" customFormat="1">
      <c r="A294" s="15"/>
      <c r="B294" s="256"/>
      <c r="C294" s="257"/>
      <c r="D294" s="236" t="s">
        <v>301</v>
      </c>
      <c r="E294" s="258" t="s">
        <v>1</v>
      </c>
      <c r="F294" s="259" t="s">
        <v>304</v>
      </c>
      <c r="G294" s="257"/>
      <c r="H294" s="260">
        <v>307.69999999999999</v>
      </c>
      <c r="I294" s="261"/>
      <c r="J294" s="257"/>
      <c r="K294" s="257"/>
      <c r="L294" s="262"/>
      <c r="M294" s="263"/>
      <c r="N294" s="264"/>
      <c r="O294" s="264"/>
      <c r="P294" s="264"/>
      <c r="Q294" s="264"/>
      <c r="R294" s="264"/>
      <c r="S294" s="264"/>
      <c r="T294" s="26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6" t="s">
        <v>301</v>
      </c>
      <c r="AU294" s="266" t="s">
        <v>120</v>
      </c>
      <c r="AV294" s="15" t="s">
        <v>299</v>
      </c>
      <c r="AW294" s="15" t="s">
        <v>32</v>
      </c>
      <c r="AX294" s="15" t="s">
        <v>85</v>
      </c>
      <c r="AY294" s="266" t="s">
        <v>292</v>
      </c>
    </row>
    <row r="295" s="2" customFormat="1" ht="21.75" customHeight="1">
      <c r="A295" s="39"/>
      <c r="B295" s="40"/>
      <c r="C295" s="278" t="s">
        <v>599</v>
      </c>
      <c r="D295" s="278" t="s">
        <v>626</v>
      </c>
      <c r="E295" s="279" t="s">
        <v>6477</v>
      </c>
      <c r="F295" s="280" t="s">
        <v>6478</v>
      </c>
      <c r="G295" s="281" t="s">
        <v>407</v>
      </c>
      <c r="H295" s="282">
        <v>312.81099999999998</v>
      </c>
      <c r="I295" s="283"/>
      <c r="J295" s="284">
        <f>ROUND(I295*H295,2)</f>
        <v>0</v>
      </c>
      <c r="K295" s="280" t="s">
        <v>298</v>
      </c>
      <c r="L295" s="285"/>
      <c r="M295" s="286" t="s">
        <v>1</v>
      </c>
      <c r="N295" s="287" t="s">
        <v>42</v>
      </c>
      <c r="O295" s="92"/>
      <c r="P295" s="230">
        <f>O295*H295</f>
        <v>0</v>
      </c>
      <c r="Q295" s="230">
        <v>0.0067299999999999999</v>
      </c>
      <c r="R295" s="230">
        <f>Q295*H295</f>
        <v>2.1052180299999996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357</v>
      </c>
      <c r="AT295" s="232" t="s">
        <v>626</v>
      </c>
      <c r="AU295" s="232" t="s">
        <v>120</v>
      </c>
      <c r="AY295" s="18" t="s">
        <v>292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85</v>
      </c>
      <c r="BK295" s="233">
        <f>ROUND(I295*H295,2)</f>
        <v>0</v>
      </c>
      <c r="BL295" s="18" t="s">
        <v>299</v>
      </c>
      <c r="BM295" s="232" t="s">
        <v>7335</v>
      </c>
    </row>
    <row r="296" s="14" customFormat="1">
      <c r="A296" s="14"/>
      <c r="B296" s="245"/>
      <c r="C296" s="246"/>
      <c r="D296" s="236" t="s">
        <v>301</v>
      </c>
      <c r="E296" s="246"/>
      <c r="F296" s="248" t="s">
        <v>7336</v>
      </c>
      <c r="G296" s="246"/>
      <c r="H296" s="249">
        <v>312.81099999999998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301</v>
      </c>
      <c r="AU296" s="255" t="s">
        <v>120</v>
      </c>
      <c r="AV296" s="14" t="s">
        <v>120</v>
      </c>
      <c r="AW296" s="14" t="s">
        <v>4</v>
      </c>
      <c r="AX296" s="14" t="s">
        <v>85</v>
      </c>
      <c r="AY296" s="255" t="s">
        <v>292</v>
      </c>
    </row>
    <row r="297" s="2" customFormat="1" ht="16.5" customHeight="1">
      <c r="A297" s="39"/>
      <c r="B297" s="40"/>
      <c r="C297" s="278" t="s">
        <v>603</v>
      </c>
      <c r="D297" s="278" t="s">
        <v>626</v>
      </c>
      <c r="E297" s="279" t="s">
        <v>7337</v>
      </c>
      <c r="F297" s="280" t="s">
        <v>7338</v>
      </c>
      <c r="G297" s="281" t="s">
        <v>407</v>
      </c>
      <c r="H297" s="282">
        <v>4</v>
      </c>
      <c r="I297" s="283"/>
      <c r="J297" s="284">
        <f>ROUND(I297*H297,2)</f>
        <v>0</v>
      </c>
      <c r="K297" s="280" t="s">
        <v>298</v>
      </c>
      <c r="L297" s="285"/>
      <c r="M297" s="286" t="s">
        <v>1</v>
      </c>
      <c r="N297" s="287" t="s">
        <v>42</v>
      </c>
      <c r="O297" s="92"/>
      <c r="P297" s="230">
        <f>O297*H297</f>
        <v>0</v>
      </c>
      <c r="Q297" s="230">
        <v>0.0046899999999999997</v>
      </c>
      <c r="R297" s="230">
        <f>Q297*H297</f>
        <v>0.018759999999999999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357</v>
      </c>
      <c r="AT297" s="232" t="s">
        <v>626</v>
      </c>
      <c r="AU297" s="232" t="s">
        <v>120</v>
      </c>
      <c r="AY297" s="18" t="s">
        <v>292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85</v>
      </c>
      <c r="BK297" s="233">
        <f>ROUND(I297*H297,2)</f>
        <v>0</v>
      </c>
      <c r="BL297" s="18" t="s">
        <v>299</v>
      </c>
      <c r="BM297" s="232" t="s">
        <v>7339</v>
      </c>
    </row>
    <row r="298" s="2" customFormat="1" ht="33" customHeight="1">
      <c r="A298" s="39"/>
      <c r="B298" s="40"/>
      <c r="C298" s="221" t="s">
        <v>607</v>
      </c>
      <c r="D298" s="221" t="s">
        <v>294</v>
      </c>
      <c r="E298" s="222" t="s">
        <v>7340</v>
      </c>
      <c r="F298" s="223" t="s">
        <v>7341</v>
      </c>
      <c r="G298" s="224" t="s">
        <v>407</v>
      </c>
      <c r="H298" s="225">
        <v>327.31299999999999</v>
      </c>
      <c r="I298" s="226"/>
      <c r="J298" s="227">
        <f>ROUND(I298*H298,2)</f>
        <v>0</v>
      </c>
      <c r="K298" s="223" t="s">
        <v>298</v>
      </c>
      <c r="L298" s="45"/>
      <c r="M298" s="228" t="s">
        <v>1</v>
      </c>
      <c r="N298" s="229" t="s">
        <v>42</v>
      </c>
      <c r="O298" s="92"/>
      <c r="P298" s="230">
        <f>O298*H298</f>
        <v>0</v>
      </c>
      <c r="Q298" s="230">
        <v>2.0000000000000002E-05</v>
      </c>
      <c r="R298" s="230">
        <f>Q298*H298</f>
        <v>0.0065462599999999999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299</v>
      </c>
      <c r="AT298" s="232" t="s">
        <v>294</v>
      </c>
      <c r="AU298" s="232" t="s">
        <v>120</v>
      </c>
      <c r="AY298" s="18" t="s">
        <v>292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85</v>
      </c>
      <c r="BK298" s="233">
        <f>ROUND(I298*H298,2)</f>
        <v>0</v>
      </c>
      <c r="BL298" s="18" t="s">
        <v>299</v>
      </c>
      <c r="BM298" s="232" t="s">
        <v>7342</v>
      </c>
    </row>
    <row r="299" s="13" customFormat="1">
      <c r="A299" s="13"/>
      <c r="B299" s="234"/>
      <c r="C299" s="235"/>
      <c r="D299" s="236" t="s">
        <v>301</v>
      </c>
      <c r="E299" s="237" t="s">
        <v>1</v>
      </c>
      <c r="F299" s="238" t="s">
        <v>7328</v>
      </c>
      <c r="G299" s="235"/>
      <c r="H299" s="237" t="s">
        <v>1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301</v>
      </c>
      <c r="AU299" s="244" t="s">
        <v>120</v>
      </c>
      <c r="AV299" s="13" t="s">
        <v>85</v>
      </c>
      <c r="AW299" s="13" t="s">
        <v>32</v>
      </c>
      <c r="AX299" s="13" t="s">
        <v>77</v>
      </c>
      <c r="AY299" s="244" t="s">
        <v>292</v>
      </c>
    </row>
    <row r="300" s="14" customFormat="1">
      <c r="A300" s="14"/>
      <c r="B300" s="245"/>
      <c r="C300" s="246"/>
      <c r="D300" s="236" t="s">
        <v>301</v>
      </c>
      <c r="E300" s="247" t="s">
        <v>1</v>
      </c>
      <c r="F300" s="248" t="s">
        <v>7343</v>
      </c>
      <c r="G300" s="246"/>
      <c r="H300" s="249">
        <v>169.51300000000001</v>
      </c>
      <c r="I300" s="250"/>
      <c r="J300" s="246"/>
      <c r="K300" s="246"/>
      <c r="L300" s="251"/>
      <c r="M300" s="252"/>
      <c r="N300" s="253"/>
      <c r="O300" s="253"/>
      <c r="P300" s="253"/>
      <c r="Q300" s="253"/>
      <c r="R300" s="253"/>
      <c r="S300" s="253"/>
      <c r="T300" s="25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5" t="s">
        <v>301</v>
      </c>
      <c r="AU300" s="255" t="s">
        <v>120</v>
      </c>
      <c r="AV300" s="14" t="s">
        <v>120</v>
      </c>
      <c r="AW300" s="14" t="s">
        <v>32</v>
      </c>
      <c r="AX300" s="14" t="s">
        <v>77</v>
      </c>
      <c r="AY300" s="255" t="s">
        <v>292</v>
      </c>
    </row>
    <row r="301" s="14" customFormat="1">
      <c r="A301" s="14"/>
      <c r="B301" s="245"/>
      <c r="C301" s="246"/>
      <c r="D301" s="236" t="s">
        <v>301</v>
      </c>
      <c r="E301" s="247" t="s">
        <v>1</v>
      </c>
      <c r="F301" s="248" t="s">
        <v>7344</v>
      </c>
      <c r="G301" s="246"/>
      <c r="H301" s="249">
        <v>157.80000000000001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301</v>
      </c>
      <c r="AU301" s="255" t="s">
        <v>120</v>
      </c>
      <c r="AV301" s="14" t="s">
        <v>120</v>
      </c>
      <c r="AW301" s="14" t="s">
        <v>32</v>
      </c>
      <c r="AX301" s="14" t="s">
        <v>77</v>
      </c>
      <c r="AY301" s="255" t="s">
        <v>292</v>
      </c>
    </row>
    <row r="302" s="16" customFormat="1">
      <c r="A302" s="16"/>
      <c r="B302" s="267"/>
      <c r="C302" s="268"/>
      <c r="D302" s="236" t="s">
        <v>301</v>
      </c>
      <c r="E302" s="269" t="s">
        <v>1</v>
      </c>
      <c r="F302" s="270" t="s">
        <v>316</v>
      </c>
      <c r="G302" s="268"/>
      <c r="H302" s="271">
        <v>327.31299999999999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277" t="s">
        <v>301</v>
      </c>
      <c r="AU302" s="277" t="s">
        <v>120</v>
      </c>
      <c r="AV302" s="16" t="s">
        <v>317</v>
      </c>
      <c r="AW302" s="16" t="s">
        <v>32</v>
      </c>
      <c r="AX302" s="16" t="s">
        <v>85</v>
      </c>
      <c r="AY302" s="277" t="s">
        <v>292</v>
      </c>
    </row>
    <row r="303" s="2" customFormat="1" ht="21.75" customHeight="1">
      <c r="A303" s="39"/>
      <c r="B303" s="40"/>
      <c r="C303" s="278" t="s">
        <v>611</v>
      </c>
      <c r="D303" s="278" t="s">
        <v>626</v>
      </c>
      <c r="E303" s="279" t="s">
        <v>7345</v>
      </c>
      <c r="F303" s="280" t="s">
        <v>7346</v>
      </c>
      <c r="G303" s="281" t="s">
        <v>407</v>
      </c>
      <c r="H303" s="282">
        <v>337.132</v>
      </c>
      <c r="I303" s="283"/>
      <c r="J303" s="284">
        <f>ROUND(I303*H303,2)</f>
        <v>0</v>
      </c>
      <c r="K303" s="280" t="s">
        <v>298</v>
      </c>
      <c r="L303" s="285"/>
      <c r="M303" s="286" t="s">
        <v>1</v>
      </c>
      <c r="N303" s="287" t="s">
        <v>42</v>
      </c>
      <c r="O303" s="92"/>
      <c r="P303" s="230">
        <f>O303*H303</f>
        <v>0</v>
      </c>
      <c r="Q303" s="230">
        <v>0.01052</v>
      </c>
      <c r="R303" s="230">
        <f>Q303*H303</f>
        <v>3.5466286399999998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357</v>
      </c>
      <c r="AT303" s="232" t="s">
        <v>626</v>
      </c>
      <c r="AU303" s="232" t="s">
        <v>120</v>
      </c>
      <c r="AY303" s="18" t="s">
        <v>292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85</v>
      </c>
      <c r="BK303" s="233">
        <f>ROUND(I303*H303,2)</f>
        <v>0</v>
      </c>
      <c r="BL303" s="18" t="s">
        <v>299</v>
      </c>
      <c r="BM303" s="232" t="s">
        <v>7347</v>
      </c>
    </row>
    <row r="304" s="14" customFormat="1">
      <c r="A304" s="14"/>
      <c r="B304" s="245"/>
      <c r="C304" s="246"/>
      <c r="D304" s="236" t="s">
        <v>301</v>
      </c>
      <c r="E304" s="246"/>
      <c r="F304" s="248" t="s">
        <v>7348</v>
      </c>
      <c r="G304" s="246"/>
      <c r="H304" s="249">
        <v>337.132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301</v>
      </c>
      <c r="AU304" s="255" t="s">
        <v>120</v>
      </c>
      <c r="AV304" s="14" t="s">
        <v>120</v>
      </c>
      <c r="AW304" s="14" t="s">
        <v>4</v>
      </c>
      <c r="AX304" s="14" t="s">
        <v>85</v>
      </c>
      <c r="AY304" s="255" t="s">
        <v>292</v>
      </c>
    </row>
    <row r="305" s="2" customFormat="1" ht="24.15" customHeight="1">
      <c r="A305" s="39"/>
      <c r="B305" s="40"/>
      <c r="C305" s="221" t="s">
        <v>615</v>
      </c>
      <c r="D305" s="221" t="s">
        <v>294</v>
      </c>
      <c r="E305" s="222" t="s">
        <v>7349</v>
      </c>
      <c r="F305" s="223" t="s">
        <v>7350</v>
      </c>
      <c r="G305" s="224" t="s">
        <v>581</v>
      </c>
      <c r="H305" s="225">
        <v>47</v>
      </c>
      <c r="I305" s="226"/>
      <c r="J305" s="227">
        <f>ROUND(I305*H305,2)</f>
        <v>0</v>
      </c>
      <c r="K305" s="223" t="s">
        <v>298</v>
      </c>
      <c r="L305" s="45"/>
      <c r="M305" s="228" t="s">
        <v>1</v>
      </c>
      <c r="N305" s="229" t="s">
        <v>42</v>
      </c>
      <c r="O305" s="92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299</v>
      </c>
      <c r="AT305" s="232" t="s">
        <v>294</v>
      </c>
      <c r="AU305" s="232" t="s">
        <v>120</v>
      </c>
      <c r="AY305" s="18" t="s">
        <v>292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85</v>
      </c>
      <c r="BK305" s="233">
        <f>ROUND(I305*H305,2)</f>
        <v>0</v>
      </c>
      <c r="BL305" s="18" t="s">
        <v>299</v>
      </c>
      <c r="BM305" s="232" t="s">
        <v>7351</v>
      </c>
    </row>
    <row r="306" s="14" customFormat="1">
      <c r="A306" s="14"/>
      <c r="B306" s="245"/>
      <c r="C306" s="246"/>
      <c r="D306" s="236" t="s">
        <v>301</v>
      </c>
      <c r="E306" s="247" t="s">
        <v>1</v>
      </c>
      <c r="F306" s="248" t="s">
        <v>7352</v>
      </c>
      <c r="G306" s="246"/>
      <c r="H306" s="249">
        <v>47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301</v>
      </c>
      <c r="AU306" s="255" t="s">
        <v>120</v>
      </c>
      <c r="AV306" s="14" t="s">
        <v>120</v>
      </c>
      <c r="AW306" s="14" t="s">
        <v>32</v>
      </c>
      <c r="AX306" s="14" t="s">
        <v>85</v>
      </c>
      <c r="AY306" s="255" t="s">
        <v>292</v>
      </c>
    </row>
    <row r="307" s="2" customFormat="1" ht="16.5" customHeight="1">
      <c r="A307" s="39"/>
      <c r="B307" s="40"/>
      <c r="C307" s="278" t="s">
        <v>619</v>
      </c>
      <c r="D307" s="278" t="s">
        <v>626</v>
      </c>
      <c r="E307" s="279" t="s">
        <v>7353</v>
      </c>
      <c r="F307" s="280" t="s">
        <v>7354</v>
      </c>
      <c r="G307" s="281" t="s">
        <v>581</v>
      </c>
      <c r="H307" s="282">
        <v>39</v>
      </c>
      <c r="I307" s="283"/>
      <c r="J307" s="284">
        <f>ROUND(I307*H307,2)</f>
        <v>0</v>
      </c>
      <c r="K307" s="280" t="s">
        <v>298</v>
      </c>
      <c r="L307" s="285"/>
      <c r="M307" s="286" t="s">
        <v>1</v>
      </c>
      <c r="N307" s="287" t="s">
        <v>42</v>
      </c>
      <c r="O307" s="92"/>
      <c r="P307" s="230">
        <f>O307*H307</f>
        <v>0</v>
      </c>
      <c r="Q307" s="230">
        <v>0.00027999999999999998</v>
      </c>
      <c r="R307" s="230">
        <f>Q307*H307</f>
        <v>0.010919999999999999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357</v>
      </c>
      <c r="AT307" s="232" t="s">
        <v>626</v>
      </c>
      <c r="AU307" s="232" t="s">
        <v>120</v>
      </c>
      <c r="AY307" s="18" t="s">
        <v>292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85</v>
      </c>
      <c r="BK307" s="233">
        <f>ROUND(I307*H307,2)</f>
        <v>0</v>
      </c>
      <c r="BL307" s="18" t="s">
        <v>299</v>
      </c>
      <c r="BM307" s="232" t="s">
        <v>7355</v>
      </c>
    </row>
    <row r="308" s="2" customFormat="1" ht="16.5" customHeight="1">
      <c r="A308" s="39"/>
      <c r="B308" s="40"/>
      <c r="C308" s="278" t="s">
        <v>625</v>
      </c>
      <c r="D308" s="278" t="s">
        <v>626</v>
      </c>
      <c r="E308" s="279" t="s">
        <v>7356</v>
      </c>
      <c r="F308" s="280" t="s">
        <v>7357</v>
      </c>
      <c r="G308" s="281" t="s">
        <v>581</v>
      </c>
      <c r="H308" s="282">
        <v>8</v>
      </c>
      <c r="I308" s="283"/>
      <c r="J308" s="284">
        <f>ROUND(I308*H308,2)</f>
        <v>0</v>
      </c>
      <c r="K308" s="280" t="s">
        <v>298</v>
      </c>
      <c r="L308" s="285"/>
      <c r="M308" s="286" t="s">
        <v>1</v>
      </c>
      <c r="N308" s="287" t="s">
        <v>42</v>
      </c>
      <c r="O308" s="92"/>
      <c r="P308" s="230">
        <f>O308*H308</f>
        <v>0</v>
      </c>
      <c r="Q308" s="230">
        <v>0.00020000000000000001</v>
      </c>
      <c r="R308" s="230">
        <f>Q308*H308</f>
        <v>0.0016000000000000001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357</v>
      </c>
      <c r="AT308" s="232" t="s">
        <v>626</v>
      </c>
      <c r="AU308" s="232" t="s">
        <v>120</v>
      </c>
      <c r="AY308" s="18" t="s">
        <v>292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85</v>
      </c>
      <c r="BK308" s="233">
        <f>ROUND(I308*H308,2)</f>
        <v>0</v>
      </c>
      <c r="BL308" s="18" t="s">
        <v>299</v>
      </c>
      <c r="BM308" s="232" t="s">
        <v>7358</v>
      </c>
    </row>
    <row r="309" s="2" customFormat="1" ht="33" customHeight="1">
      <c r="A309" s="39"/>
      <c r="B309" s="40"/>
      <c r="C309" s="221" t="s">
        <v>631</v>
      </c>
      <c r="D309" s="221" t="s">
        <v>294</v>
      </c>
      <c r="E309" s="222" t="s">
        <v>7359</v>
      </c>
      <c r="F309" s="223" t="s">
        <v>7360</v>
      </c>
      <c r="G309" s="224" t="s">
        <v>581</v>
      </c>
      <c r="H309" s="225">
        <v>18</v>
      </c>
      <c r="I309" s="226"/>
      <c r="J309" s="227">
        <f>ROUND(I309*H309,2)</f>
        <v>0</v>
      </c>
      <c r="K309" s="223" t="s">
        <v>298</v>
      </c>
      <c r="L309" s="45"/>
      <c r="M309" s="228" t="s">
        <v>1</v>
      </c>
      <c r="N309" s="229" t="s">
        <v>42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299</v>
      </c>
      <c r="AT309" s="232" t="s">
        <v>294</v>
      </c>
      <c r="AU309" s="232" t="s">
        <v>120</v>
      </c>
      <c r="AY309" s="18" t="s">
        <v>292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85</v>
      </c>
      <c r="BK309" s="233">
        <f>ROUND(I309*H309,2)</f>
        <v>0</v>
      </c>
      <c r="BL309" s="18" t="s">
        <v>299</v>
      </c>
      <c r="BM309" s="232" t="s">
        <v>7361</v>
      </c>
    </row>
    <row r="310" s="2" customFormat="1" ht="16.5" customHeight="1">
      <c r="A310" s="39"/>
      <c r="B310" s="40"/>
      <c r="C310" s="278" t="s">
        <v>639</v>
      </c>
      <c r="D310" s="278" t="s">
        <v>626</v>
      </c>
      <c r="E310" s="279" t="s">
        <v>7362</v>
      </c>
      <c r="F310" s="280" t="s">
        <v>7363</v>
      </c>
      <c r="G310" s="281" t="s">
        <v>581</v>
      </c>
      <c r="H310" s="282">
        <v>2</v>
      </c>
      <c r="I310" s="283"/>
      <c r="J310" s="284">
        <f>ROUND(I310*H310,2)</f>
        <v>0</v>
      </c>
      <c r="K310" s="280" t="s">
        <v>298</v>
      </c>
      <c r="L310" s="285"/>
      <c r="M310" s="286" t="s">
        <v>1</v>
      </c>
      <c r="N310" s="287" t="s">
        <v>42</v>
      </c>
      <c r="O310" s="92"/>
      <c r="P310" s="230">
        <f>O310*H310</f>
        <v>0</v>
      </c>
      <c r="Q310" s="230">
        <v>0.00080000000000000004</v>
      </c>
      <c r="R310" s="230">
        <f>Q310*H310</f>
        <v>0.0016000000000000001</v>
      </c>
      <c r="S310" s="230">
        <v>0</v>
      </c>
      <c r="T310" s="23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2" t="s">
        <v>357</v>
      </c>
      <c r="AT310" s="232" t="s">
        <v>626</v>
      </c>
      <c r="AU310" s="232" t="s">
        <v>120</v>
      </c>
      <c r="AY310" s="18" t="s">
        <v>292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8" t="s">
        <v>85</v>
      </c>
      <c r="BK310" s="233">
        <f>ROUND(I310*H310,2)</f>
        <v>0</v>
      </c>
      <c r="BL310" s="18" t="s">
        <v>299</v>
      </c>
      <c r="BM310" s="232" t="s">
        <v>7364</v>
      </c>
    </row>
    <row r="311" s="2" customFormat="1" ht="16.5" customHeight="1">
      <c r="A311" s="39"/>
      <c r="B311" s="40"/>
      <c r="C311" s="278" t="s">
        <v>648</v>
      </c>
      <c r="D311" s="278" t="s">
        <v>626</v>
      </c>
      <c r="E311" s="279" t="s">
        <v>7365</v>
      </c>
      <c r="F311" s="280" t="s">
        <v>7366</v>
      </c>
      <c r="G311" s="281" t="s">
        <v>581</v>
      </c>
      <c r="H311" s="282">
        <v>16</v>
      </c>
      <c r="I311" s="283"/>
      <c r="J311" s="284">
        <f>ROUND(I311*H311,2)</f>
        <v>0</v>
      </c>
      <c r="K311" s="280" t="s">
        <v>298</v>
      </c>
      <c r="L311" s="285"/>
      <c r="M311" s="286" t="s">
        <v>1</v>
      </c>
      <c r="N311" s="287" t="s">
        <v>42</v>
      </c>
      <c r="O311" s="92"/>
      <c r="P311" s="230">
        <f>O311*H311</f>
        <v>0</v>
      </c>
      <c r="Q311" s="230">
        <v>0.00040999999999999999</v>
      </c>
      <c r="R311" s="230">
        <f>Q311*H311</f>
        <v>0.0065599999999999999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357</v>
      </c>
      <c r="AT311" s="232" t="s">
        <v>626</v>
      </c>
      <c r="AU311" s="232" t="s">
        <v>120</v>
      </c>
      <c r="AY311" s="18" t="s">
        <v>292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85</v>
      </c>
      <c r="BK311" s="233">
        <f>ROUND(I311*H311,2)</f>
        <v>0</v>
      </c>
      <c r="BL311" s="18" t="s">
        <v>299</v>
      </c>
      <c r="BM311" s="232" t="s">
        <v>7367</v>
      </c>
    </row>
    <row r="312" s="2" customFormat="1" ht="33" customHeight="1">
      <c r="A312" s="39"/>
      <c r="B312" s="40"/>
      <c r="C312" s="221" t="s">
        <v>670</v>
      </c>
      <c r="D312" s="221" t="s">
        <v>294</v>
      </c>
      <c r="E312" s="222" t="s">
        <v>7368</v>
      </c>
      <c r="F312" s="223" t="s">
        <v>7369</v>
      </c>
      <c r="G312" s="224" t="s">
        <v>581</v>
      </c>
      <c r="H312" s="225">
        <v>30</v>
      </c>
      <c r="I312" s="226"/>
      <c r="J312" s="227">
        <f>ROUND(I312*H312,2)</f>
        <v>0</v>
      </c>
      <c r="K312" s="223" t="s">
        <v>298</v>
      </c>
      <c r="L312" s="45"/>
      <c r="M312" s="228" t="s">
        <v>1</v>
      </c>
      <c r="N312" s="229" t="s">
        <v>42</v>
      </c>
      <c r="O312" s="92"/>
      <c r="P312" s="230">
        <f>O312*H312</f>
        <v>0</v>
      </c>
      <c r="Q312" s="230">
        <v>1.0000000000000001E-05</v>
      </c>
      <c r="R312" s="230">
        <f>Q312*H312</f>
        <v>0.00030000000000000003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299</v>
      </c>
      <c r="AT312" s="232" t="s">
        <v>294</v>
      </c>
      <c r="AU312" s="232" t="s">
        <v>120</v>
      </c>
      <c r="AY312" s="18" t="s">
        <v>292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85</v>
      </c>
      <c r="BK312" s="233">
        <f>ROUND(I312*H312,2)</f>
        <v>0</v>
      </c>
      <c r="BL312" s="18" t="s">
        <v>299</v>
      </c>
      <c r="BM312" s="232" t="s">
        <v>7370</v>
      </c>
    </row>
    <row r="313" s="2" customFormat="1" ht="24.15" customHeight="1">
      <c r="A313" s="39"/>
      <c r="B313" s="40"/>
      <c r="C313" s="278" t="s">
        <v>676</v>
      </c>
      <c r="D313" s="278" t="s">
        <v>626</v>
      </c>
      <c r="E313" s="279" t="s">
        <v>7371</v>
      </c>
      <c r="F313" s="280" t="s">
        <v>7372</v>
      </c>
      <c r="G313" s="281" t="s">
        <v>581</v>
      </c>
      <c r="H313" s="282">
        <v>30</v>
      </c>
      <c r="I313" s="283"/>
      <c r="J313" s="284">
        <f>ROUND(I313*H313,2)</f>
        <v>0</v>
      </c>
      <c r="K313" s="280" t="s">
        <v>298</v>
      </c>
      <c r="L313" s="285"/>
      <c r="M313" s="286" t="s">
        <v>1</v>
      </c>
      <c r="N313" s="287" t="s">
        <v>42</v>
      </c>
      <c r="O313" s="92"/>
      <c r="P313" s="230">
        <f>O313*H313</f>
        <v>0</v>
      </c>
      <c r="Q313" s="230">
        <v>0.0012099999999999999</v>
      </c>
      <c r="R313" s="230">
        <f>Q313*H313</f>
        <v>0.036299999999999999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357</v>
      </c>
      <c r="AT313" s="232" t="s">
        <v>626</v>
      </c>
      <c r="AU313" s="232" t="s">
        <v>120</v>
      </c>
      <c r="AY313" s="18" t="s">
        <v>292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85</v>
      </c>
      <c r="BK313" s="233">
        <f>ROUND(I313*H313,2)</f>
        <v>0</v>
      </c>
      <c r="BL313" s="18" t="s">
        <v>299</v>
      </c>
      <c r="BM313" s="232" t="s">
        <v>7373</v>
      </c>
    </row>
    <row r="314" s="2" customFormat="1" ht="33" customHeight="1">
      <c r="A314" s="39"/>
      <c r="B314" s="40"/>
      <c r="C314" s="221" t="s">
        <v>693</v>
      </c>
      <c r="D314" s="221" t="s">
        <v>294</v>
      </c>
      <c r="E314" s="222" t="s">
        <v>7374</v>
      </c>
      <c r="F314" s="223" t="s">
        <v>7375</v>
      </c>
      <c r="G314" s="224" t="s">
        <v>581</v>
      </c>
      <c r="H314" s="225">
        <v>13</v>
      </c>
      <c r="I314" s="226"/>
      <c r="J314" s="227">
        <f>ROUND(I314*H314,2)</f>
        <v>0</v>
      </c>
      <c r="K314" s="223" t="s">
        <v>298</v>
      </c>
      <c r="L314" s="45"/>
      <c r="M314" s="228" t="s">
        <v>1</v>
      </c>
      <c r="N314" s="229" t="s">
        <v>42</v>
      </c>
      <c r="O314" s="92"/>
      <c r="P314" s="230">
        <f>O314*H314</f>
        <v>0</v>
      </c>
      <c r="Q314" s="230">
        <v>1.0000000000000001E-05</v>
      </c>
      <c r="R314" s="230">
        <f>Q314*H314</f>
        <v>0.00013000000000000002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299</v>
      </c>
      <c r="AT314" s="232" t="s">
        <v>294</v>
      </c>
      <c r="AU314" s="232" t="s">
        <v>120</v>
      </c>
      <c r="AY314" s="18" t="s">
        <v>292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85</v>
      </c>
      <c r="BK314" s="233">
        <f>ROUND(I314*H314,2)</f>
        <v>0</v>
      </c>
      <c r="BL314" s="18" t="s">
        <v>299</v>
      </c>
      <c r="BM314" s="232" t="s">
        <v>7376</v>
      </c>
    </row>
    <row r="315" s="2" customFormat="1" ht="16.5" customHeight="1">
      <c r="A315" s="39"/>
      <c r="B315" s="40"/>
      <c r="C315" s="278" t="s">
        <v>697</v>
      </c>
      <c r="D315" s="278" t="s">
        <v>626</v>
      </c>
      <c r="E315" s="279" t="s">
        <v>7377</v>
      </c>
      <c r="F315" s="280" t="s">
        <v>7378</v>
      </c>
      <c r="G315" s="281" t="s">
        <v>581</v>
      </c>
      <c r="H315" s="282">
        <v>9</v>
      </c>
      <c r="I315" s="283"/>
      <c r="J315" s="284">
        <f>ROUND(I315*H315,2)</f>
        <v>0</v>
      </c>
      <c r="K315" s="280" t="s">
        <v>298</v>
      </c>
      <c r="L315" s="285"/>
      <c r="M315" s="286" t="s">
        <v>1</v>
      </c>
      <c r="N315" s="287" t="s">
        <v>42</v>
      </c>
      <c r="O315" s="92"/>
      <c r="P315" s="230">
        <f>O315*H315</f>
        <v>0</v>
      </c>
      <c r="Q315" s="230">
        <v>0.0028999999999999998</v>
      </c>
      <c r="R315" s="230">
        <f>Q315*H315</f>
        <v>0.026099999999999998</v>
      </c>
      <c r="S315" s="230">
        <v>0</v>
      </c>
      <c r="T315" s="231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32" t="s">
        <v>357</v>
      </c>
      <c r="AT315" s="232" t="s">
        <v>626</v>
      </c>
      <c r="AU315" s="232" t="s">
        <v>120</v>
      </c>
      <c r="AY315" s="18" t="s">
        <v>292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8" t="s">
        <v>85</v>
      </c>
      <c r="BK315" s="233">
        <f>ROUND(I315*H315,2)</f>
        <v>0</v>
      </c>
      <c r="BL315" s="18" t="s">
        <v>299</v>
      </c>
      <c r="BM315" s="232" t="s">
        <v>7379</v>
      </c>
    </row>
    <row r="316" s="2" customFormat="1" ht="16.5" customHeight="1">
      <c r="A316" s="39"/>
      <c r="B316" s="40"/>
      <c r="C316" s="278" t="s">
        <v>708</v>
      </c>
      <c r="D316" s="278" t="s">
        <v>626</v>
      </c>
      <c r="E316" s="279" t="s">
        <v>7380</v>
      </c>
      <c r="F316" s="280" t="s">
        <v>7381</v>
      </c>
      <c r="G316" s="281" t="s">
        <v>581</v>
      </c>
      <c r="H316" s="282">
        <v>4</v>
      </c>
      <c r="I316" s="283"/>
      <c r="J316" s="284">
        <f>ROUND(I316*H316,2)</f>
        <v>0</v>
      </c>
      <c r="K316" s="280" t="s">
        <v>298</v>
      </c>
      <c r="L316" s="285"/>
      <c r="M316" s="286" t="s">
        <v>1</v>
      </c>
      <c r="N316" s="287" t="s">
        <v>42</v>
      </c>
      <c r="O316" s="92"/>
      <c r="P316" s="230">
        <f>O316*H316</f>
        <v>0</v>
      </c>
      <c r="Q316" s="230">
        <v>0.0025999999999999999</v>
      </c>
      <c r="R316" s="230">
        <f>Q316*H316</f>
        <v>0.0104</v>
      </c>
      <c r="S316" s="230">
        <v>0</v>
      </c>
      <c r="T316" s="23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2" t="s">
        <v>357</v>
      </c>
      <c r="AT316" s="232" t="s">
        <v>626</v>
      </c>
      <c r="AU316" s="232" t="s">
        <v>120</v>
      </c>
      <c r="AY316" s="18" t="s">
        <v>292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8" t="s">
        <v>85</v>
      </c>
      <c r="BK316" s="233">
        <f>ROUND(I316*H316,2)</f>
        <v>0</v>
      </c>
      <c r="BL316" s="18" t="s">
        <v>299</v>
      </c>
      <c r="BM316" s="232" t="s">
        <v>7382</v>
      </c>
    </row>
    <row r="317" s="2" customFormat="1" ht="33" customHeight="1">
      <c r="A317" s="39"/>
      <c r="B317" s="40"/>
      <c r="C317" s="221" t="s">
        <v>719</v>
      </c>
      <c r="D317" s="221" t="s">
        <v>294</v>
      </c>
      <c r="E317" s="222" t="s">
        <v>7383</v>
      </c>
      <c r="F317" s="223" t="s">
        <v>7384</v>
      </c>
      <c r="G317" s="224" t="s">
        <v>581</v>
      </c>
      <c r="H317" s="225">
        <v>3</v>
      </c>
      <c r="I317" s="226"/>
      <c r="J317" s="227">
        <f>ROUND(I317*H317,2)</f>
        <v>0</v>
      </c>
      <c r="K317" s="223" t="s">
        <v>298</v>
      </c>
      <c r="L317" s="45"/>
      <c r="M317" s="228" t="s">
        <v>1</v>
      </c>
      <c r="N317" s="229" t="s">
        <v>42</v>
      </c>
      <c r="O317" s="92"/>
      <c r="P317" s="230">
        <f>O317*H317</f>
        <v>0</v>
      </c>
      <c r="Q317" s="230">
        <v>2.0000000000000002E-05</v>
      </c>
      <c r="R317" s="230">
        <f>Q317*H317</f>
        <v>6.0000000000000008E-05</v>
      </c>
      <c r="S317" s="230">
        <v>0</v>
      </c>
      <c r="T317" s="231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2" t="s">
        <v>299</v>
      </c>
      <c r="AT317" s="232" t="s">
        <v>294</v>
      </c>
      <c r="AU317" s="232" t="s">
        <v>120</v>
      </c>
      <c r="AY317" s="18" t="s">
        <v>292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8" t="s">
        <v>85</v>
      </c>
      <c r="BK317" s="233">
        <f>ROUND(I317*H317,2)</f>
        <v>0</v>
      </c>
      <c r="BL317" s="18" t="s">
        <v>299</v>
      </c>
      <c r="BM317" s="232" t="s">
        <v>7385</v>
      </c>
    </row>
    <row r="318" s="2" customFormat="1" ht="24.15" customHeight="1">
      <c r="A318" s="39"/>
      <c r="B318" s="40"/>
      <c r="C318" s="278" t="s">
        <v>731</v>
      </c>
      <c r="D318" s="278" t="s">
        <v>626</v>
      </c>
      <c r="E318" s="279" t="s">
        <v>7386</v>
      </c>
      <c r="F318" s="280" t="s">
        <v>7387</v>
      </c>
      <c r="G318" s="281" t="s">
        <v>581</v>
      </c>
      <c r="H318" s="282">
        <v>3</v>
      </c>
      <c r="I318" s="283"/>
      <c r="J318" s="284">
        <f>ROUND(I318*H318,2)</f>
        <v>0</v>
      </c>
      <c r="K318" s="280" t="s">
        <v>298</v>
      </c>
      <c r="L318" s="285"/>
      <c r="M318" s="286" t="s">
        <v>1</v>
      </c>
      <c r="N318" s="287" t="s">
        <v>42</v>
      </c>
      <c r="O318" s="92"/>
      <c r="P318" s="230">
        <f>O318*H318</f>
        <v>0</v>
      </c>
      <c r="Q318" s="230">
        <v>0.0042599999999999999</v>
      </c>
      <c r="R318" s="230">
        <f>Q318*H318</f>
        <v>0.01278</v>
      </c>
      <c r="S318" s="230">
        <v>0</v>
      </c>
      <c r="T318" s="231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32" t="s">
        <v>357</v>
      </c>
      <c r="AT318" s="232" t="s">
        <v>626</v>
      </c>
      <c r="AU318" s="232" t="s">
        <v>120</v>
      </c>
      <c r="AY318" s="18" t="s">
        <v>292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8" t="s">
        <v>85</v>
      </c>
      <c r="BK318" s="233">
        <f>ROUND(I318*H318,2)</f>
        <v>0</v>
      </c>
      <c r="BL318" s="18" t="s">
        <v>299</v>
      </c>
      <c r="BM318" s="232" t="s">
        <v>7388</v>
      </c>
    </row>
    <row r="319" s="2" customFormat="1" ht="21.75" customHeight="1">
      <c r="A319" s="39"/>
      <c r="B319" s="40"/>
      <c r="C319" s="221" t="s">
        <v>741</v>
      </c>
      <c r="D319" s="221" t="s">
        <v>294</v>
      </c>
      <c r="E319" s="222" t="s">
        <v>6372</v>
      </c>
      <c r="F319" s="223" t="s">
        <v>6373</v>
      </c>
      <c r="G319" s="224" t="s">
        <v>407</v>
      </c>
      <c r="H319" s="225">
        <v>158</v>
      </c>
      <c r="I319" s="226"/>
      <c r="J319" s="227">
        <f>ROUND(I319*H319,2)</f>
        <v>0</v>
      </c>
      <c r="K319" s="223" t="s">
        <v>298</v>
      </c>
      <c r="L319" s="45"/>
      <c r="M319" s="228" t="s">
        <v>1</v>
      </c>
      <c r="N319" s="229" t="s">
        <v>42</v>
      </c>
      <c r="O319" s="92"/>
      <c r="P319" s="230">
        <f>O319*H319</f>
        <v>0</v>
      </c>
      <c r="Q319" s="230">
        <v>0</v>
      </c>
      <c r="R319" s="230">
        <f>Q319*H319</f>
        <v>0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299</v>
      </c>
      <c r="AT319" s="232" t="s">
        <v>294</v>
      </c>
      <c r="AU319" s="232" t="s">
        <v>120</v>
      </c>
      <c r="AY319" s="18" t="s">
        <v>292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85</v>
      </c>
      <c r="BK319" s="233">
        <f>ROUND(I319*H319,2)</f>
        <v>0</v>
      </c>
      <c r="BL319" s="18" t="s">
        <v>299</v>
      </c>
      <c r="BM319" s="232" t="s">
        <v>7389</v>
      </c>
    </row>
    <row r="320" s="2" customFormat="1" ht="24.15" customHeight="1">
      <c r="A320" s="39"/>
      <c r="B320" s="40"/>
      <c r="C320" s="221" t="s">
        <v>751</v>
      </c>
      <c r="D320" s="221" t="s">
        <v>294</v>
      </c>
      <c r="E320" s="222" t="s">
        <v>7390</v>
      </c>
      <c r="F320" s="223" t="s">
        <v>7391</v>
      </c>
      <c r="G320" s="224" t="s">
        <v>6486</v>
      </c>
      <c r="H320" s="225">
        <v>13</v>
      </c>
      <c r="I320" s="226"/>
      <c r="J320" s="227">
        <f>ROUND(I320*H320,2)</f>
        <v>0</v>
      </c>
      <c r="K320" s="223" t="s">
        <v>298</v>
      </c>
      <c r="L320" s="45"/>
      <c r="M320" s="228" t="s">
        <v>1</v>
      </c>
      <c r="N320" s="229" t="s">
        <v>42</v>
      </c>
      <c r="O320" s="92"/>
      <c r="P320" s="230">
        <f>O320*H320</f>
        <v>0</v>
      </c>
      <c r="Q320" s="230">
        <v>0.00010000000000000001</v>
      </c>
      <c r="R320" s="230">
        <f>Q320*H320</f>
        <v>0.0013000000000000002</v>
      </c>
      <c r="S320" s="230">
        <v>0</v>
      </c>
      <c r="T320" s="23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2" t="s">
        <v>299</v>
      </c>
      <c r="AT320" s="232" t="s">
        <v>294</v>
      </c>
      <c r="AU320" s="232" t="s">
        <v>120</v>
      </c>
      <c r="AY320" s="18" t="s">
        <v>292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8" t="s">
        <v>85</v>
      </c>
      <c r="BK320" s="233">
        <f>ROUND(I320*H320,2)</f>
        <v>0</v>
      </c>
      <c r="BL320" s="18" t="s">
        <v>299</v>
      </c>
      <c r="BM320" s="232" t="s">
        <v>7392</v>
      </c>
    </row>
    <row r="321" s="2" customFormat="1" ht="21.75" customHeight="1">
      <c r="A321" s="39"/>
      <c r="B321" s="40"/>
      <c r="C321" s="221" t="s">
        <v>767</v>
      </c>
      <c r="D321" s="221" t="s">
        <v>294</v>
      </c>
      <c r="E321" s="222" t="s">
        <v>6481</v>
      </c>
      <c r="F321" s="223" t="s">
        <v>6482</v>
      </c>
      <c r="G321" s="224" t="s">
        <v>407</v>
      </c>
      <c r="H321" s="225">
        <v>562.70000000000005</v>
      </c>
      <c r="I321" s="226"/>
      <c r="J321" s="227">
        <f>ROUND(I321*H321,2)</f>
        <v>0</v>
      </c>
      <c r="K321" s="223" t="s">
        <v>298</v>
      </c>
      <c r="L321" s="45"/>
      <c r="M321" s="228" t="s">
        <v>1</v>
      </c>
      <c r="N321" s="229" t="s">
        <v>42</v>
      </c>
      <c r="O321" s="92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2" t="s">
        <v>299</v>
      </c>
      <c r="AT321" s="232" t="s">
        <v>294</v>
      </c>
      <c r="AU321" s="232" t="s">
        <v>120</v>
      </c>
      <c r="AY321" s="18" t="s">
        <v>292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8" t="s">
        <v>85</v>
      </c>
      <c r="BK321" s="233">
        <f>ROUND(I321*H321,2)</f>
        <v>0</v>
      </c>
      <c r="BL321" s="18" t="s">
        <v>299</v>
      </c>
      <c r="BM321" s="232" t="s">
        <v>7393</v>
      </c>
    </row>
    <row r="322" s="2" customFormat="1" ht="24.15" customHeight="1">
      <c r="A322" s="39"/>
      <c r="B322" s="40"/>
      <c r="C322" s="221" t="s">
        <v>783</v>
      </c>
      <c r="D322" s="221" t="s">
        <v>294</v>
      </c>
      <c r="E322" s="222" t="s">
        <v>6484</v>
      </c>
      <c r="F322" s="223" t="s">
        <v>6485</v>
      </c>
      <c r="G322" s="224" t="s">
        <v>6486</v>
      </c>
      <c r="H322" s="225">
        <v>15</v>
      </c>
      <c r="I322" s="226"/>
      <c r="J322" s="227">
        <f>ROUND(I322*H322,2)</f>
        <v>0</v>
      </c>
      <c r="K322" s="223" t="s">
        <v>298</v>
      </c>
      <c r="L322" s="45"/>
      <c r="M322" s="228" t="s">
        <v>1</v>
      </c>
      <c r="N322" s="229" t="s">
        <v>42</v>
      </c>
      <c r="O322" s="92"/>
      <c r="P322" s="230">
        <f>O322*H322</f>
        <v>0</v>
      </c>
      <c r="Q322" s="230">
        <v>0.00018000000000000001</v>
      </c>
      <c r="R322" s="230">
        <f>Q322*H322</f>
        <v>0.0027000000000000001</v>
      </c>
      <c r="S322" s="230">
        <v>0</v>
      </c>
      <c r="T322" s="231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2" t="s">
        <v>299</v>
      </c>
      <c r="AT322" s="232" t="s">
        <v>294</v>
      </c>
      <c r="AU322" s="232" t="s">
        <v>120</v>
      </c>
      <c r="AY322" s="18" t="s">
        <v>292</v>
      </c>
      <c r="BE322" s="233">
        <f>IF(N322="základní",J322,0)</f>
        <v>0</v>
      </c>
      <c r="BF322" s="233">
        <f>IF(N322="snížená",J322,0)</f>
        <v>0</v>
      </c>
      <c r="BG322" s="233">
        <f>IF(N322="zákl. přenesená",J322,0)</f>
        <v>0</v>
      </c>
      <c r="BH322" s="233">
        <f>IF(N322="sníž. přenesená",J322,0)</f>
        <v>0</v>
      </c>
      <c r="BI322" s="233">
        <f>IF(N322="nulová",J322,0)</f>
        <v>0</v>
      </c>
      <c r="BJ322" s="18" t="s">
        <v>85</v>
      </c>
      <c r="BK322" s="233">
        <f>ROUND(I322*H322,2)</f>
        <v>0</v>
      </c>
      <c r="BL322" s="18" t="s">
        <v>299</v>
      </c>
      <c r="BM322" s="232" t="s">
        <v>7394</v>
      </c>
    </row>
    <row r="323" s="2" customFormat="1" ht="24.15" customHeight="1">
      <c r="A323" s="39"/>
      <c r="B323" s="40"/>
      <c r="C323" s="221" t="s">
        <v>792</v>
      </c>
      <c r="D323" s="221" t="s">
        <v>294</v>
      </c>
      <c r="E323" s="222" t="s">
        <v>7395</v>
      </c>
      <c r="F323" s="223" t="s">
        <v>7396</v>
      </c>
      <c r="G323" s="224" t="s">
        <v>6486</v>
      </c>
      <c r="H323" s="225">
        <v>13</v>
      </c>
      <c r="I323" s="226"/>
      <c r="J323" s="227">
        <f>ROUND(I323*H323,2)</f>
        <v>0</v>
      </c>
      <c r="K323" s="223" t="s">
        <v>298</v>
      </c>
      <c r="L323" s="45"/>
      <c r="M323" s="228" t="s">
        <v>1</v>
      </c>
      <c r="N323" s="229" t="s">
        <v>42</v>
      </c>
      <c r="O323" s="92"/>
      <c r="P323" s="230">
        <f>O323*H323</f>
        <v>0</v>
      </c>
      <c r="Q323" s="230">
        <v>0.00031</v>
      </c>
      <c r="R323" s="230">
        <f>Q323*H323</f>
        <v>0.0040299999999999997</v>
      </c>
      <c r="S323" s="230">
        <v>0</v>
      </c>
      <c r="T323" s="23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2" t="s">
        <v>299</v>
      </c>
      <c r="AT323" s="232" t="s">
        <v>294</v>
      </c>
      <c r="AU323" s="232" t="s">
        <v>120</v>
      </c>
      <c r="AY323" s="18" t="s">
        <v>292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8" t="s">
        <v>85</v>
      </c>
      <c r="BK323" s="233">
        <f>ROUND(I323*H323,2)</f>
        <v>0</v>
      </c>
      <c r="BL323" s="18" t="s">
        <v>299</v>
      </c>
      <c r="BM323" s="232" t="s">
        <v>7397</v>
      </c>
    </row>
    <row r="324" s="2" customFormat="1" ht="24.15" customHeight="1">
      <c r="A324" s="39"/>
      <c r="B324" s="40"/>
      <c r="C324" s="221" t="s">
        <v>804</v>
      </c>
      <c r="D324" s="221" t="s">
        <v>294</v>
      </c>
      <c r="E324" s="222" t="s">
        <v>7398</v>
      </c>
      <c r="F324" s="223" t="s">
        <v>7399</v>
      </c>
      <c r="G324" s="224" t="s">
        <v>407</v>
      </c>
      <c r="H324" s="225">
        <v>327.31299999999999</v>
      </c>
      <c r="I324" s="226"/>
      <c r="J324" s="227">
        <f>ROUND(I324*H324,2)</f>
        <v>0</v>
      </c>
      <c r="K324" s="223" t="s">
        <v>298</v>
      </c>
      <c r="L324" s="45"/>
      <c r="M324" s="228" t="s">
        <v>1</v>
      </c>
      <c r="N324" s="229" t="s">
        <v>42</v>
      </c>
      <c r="O324" s="92"/>
      <c r="P324" s="230">
        <f>O324*H324</f>
        <v>0</v>
      </c>
      <c r="Q324" s="230">
        <v>0</v>
      </c>
      <c r="R324" s="230">
        <f>Q324*H324</f>
        <v>0</v>
      </c>
      <c r="S324" s="230">
        <v>0</v>
      </c>
      <c r="T324" s="231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32" t="s">
        <v>299</v>
      </c>
      <c r="AT324" s="232" t="s">
        <v>294</v>
      </c>
      <c r="AU324" s="232" t="s">
        <v>120</v>
      </c>
      <c r="AY324" s="18" t="s">
        <v>292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8" t="s">
        <v>85</v>
      </c>
      <c r="BK324" s="233">
        <f>ROUND(I324*H324,2)</f>
        <v>0</v>
      </c>
      <c r="BL324" s="18" t="s">
        <v>299</v>
      </c>
      <c r="BM324" s="232" t="s">
        <v>7400</v>
      </c>
    </row>
    <row r="325" s="2" customFormat="1" ht="33" customHeight="1">
      <c r="A325" s="39"/>
      <c r="B325" s="40"/>
      <c r="C325" s="221" t="s">
        <v>812</v>
      </c>
      <c r="D325" s="221" t="s">
        <v>294</v>
      </c>
      <c r="E325" s="222" t="s">
        <v>6491</v>
      </c>
      <c r="F325" s="223" t="s">
        <v>6492</v>
      </c>
      <c r="G325" s="224" t="s">
        <v>581</v>
      </c>
      <c r="H325" s="225">
        <v>34</v>
      </c>
      <c r="I325" s="226"/>
      <c r="J325" s="227">
        <f>ROUND(I325*H325,2)</f>
        <v>0</v>
      </c>
      <c r="K325" s="223" t="s">
        <v>298</v>
      </c>
      <c r="L325" s="45"/>
      <c r="M325" s="228" t="s">
        <v>1</v>
      </c>
      <c r="N325" s="229" t="s">
        <v>42</v>
      </c>
      <c r="O325" s="92"/>
      <c r="P325" s="230">
        <f>O325*H325</f>
        <v>0</v>
      </c>
      <c r="Q325" s="230">
        <v>2.1167600000000002</v>
      </c>
      <c r="R325" s="230">
        <f>Q325*H325</f>
        <v>71.969840000000005</v>
      </c>
      <c r="S325" s="230">
        <v>0</v>
      </c>
      <c r="T325" s="23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2" t="s">
        <v>299</v>
      </c>
      <c r="AT325" s="232" t="s">
        <v>294</v>
      </c>
      <c r="AU325" s="232" t="s">
        <v>120</v>
      </c>
      <c r="AY325" s="18" t="s">
        <v>292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8" t="s">
        <v>85</v>
      </c>
      <c r="BK325" s="233">
        <f>ROUND(I325*H325,2)</f>
        <v>0</v>
      </c>
      <c r="BL325" s="18" t="s">
        <v>299</v>
      </c>
      <c r="BM325" s="232" t="s">
        <v>7401</v>
      </c>
    </row>
    <row r="326" s="13" customFormat="1">
      <c r="A326" s="13"/>
      <c r="B326" s="234"/>
      <c r="C326" s="235"/>
      <c r="D326" s="236" t="s">
        <v>301</v>
      </c>
      <c r="E326" s="237" t="s">
        <v>1</v>
      </c>
      <c r="F326" s="238" t="s">
        <v>7402</v>
      </c>
      <c r="G326" s="235"/>
      <c r="H326" s="237" t="s">
        <v>1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301</v>
      </c>
      <c r="AU326" s="244" t="s">
        <v>120</v>
      </c>
      <c r="AV326" s="13" t="s">
        <v>85</v>
      </c>
      <c r="AW326" s="13" t="s">
        <v>32</v>
      </c>
      <c r="AX326" s="13" t="s">
        <v>77</v>
      </c>
      <c r="AY326" s="244" t="s">
        <v>292</v>
      </c>
    </row>
    <row r="327" s="14" customFormat="1">
      <c r="A327" s="14"/>
      <c r="B327" s="245"/>
      <c r="C327" s="246"/>
      <c r="D327" s="236" t="s">
        <v>301</v>
      </c>
      <c r="E327" s="247" t="s">
        <v>1</v>
      </c>
      <c r="F327" s="248" t="s">
        <v>7403</v>
      </c>
      <c r="G327" s="246"/>
      <c r="H327" s="249">
        <v>9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301</v>
      </c>
      <c r="AU327" s="255" t="s">
        <v>120</v>
      </c>
      <c r="AV327" s="14" t="s">
        <v>120</v>
      </c>
      <c r="AW327" s="14" t="s">
        <v>32</v>
      </c>
      <c r="AX327" s="14" t="s">
        <v>77</v>
      </c>
      <c r="AY327" s="255" t="s">
        <v>292</v>
      </c>
    </row>
    <row r="328" s="14" customFormat="1">
      <c r="A328" s="14"/>
      <c r="B328" s="245"/>
      <c r="C328" s="246"/>
      <c r="D328" s="236" t="s">
        <v>301</v>
      </c>
      <c r="E328" s="247" t="s">
        <v>1</v>
      </c>
      <c r="F328" s="248" t="s">
        <v>7404</v>
      </c>
      <c r="G328" s="246"/>
      <c r="H328" s="249">
        <v>9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301</v>
      </c>
      <c r="AU328" s="255" t="s">
        <v>120</v>
      </c>
      <c r="AV328" s="14" t="s">
        <v>120</v>
      </c>
      <c r="AW328" s="14" t="s">
        <v>32</v>
      </c>
      <c r="AX328" s="14" t="s">
        <v>77</v>
      </c>
      <c r="AY328" s="255" t="s">
        <v>292</v>
      </c>
    </row>
    <row r="329" s="16" customFormat="1">
      <c r="A329" s="16"/>
      <c r="B329" s="267"/>
      <c r="C329" s="268"/>
      <c r="D329" s="236" t="s">
        <v>301</v>
      </c>
      <c r="E329" s="269" t="s">
        <v>1</v>
      </c>
      <c r="F329" s="270" t="s">
        <v>316</v>
      </c>
      <c r="G329" s="268"/>
      <c r="H329" s="271">
        <v>18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77" t="s">
        <v>301</v>
      </c>
      <c r="AU329" s="277" t="s">
        <v>120</v>
      </c>
      <c r="AV329" s="16" t="s">
        <v>317</v>
      </c>
      <c r="AW329" s="16" t="s">
        <v>32</v>
      </c>
      <c r="AX329" s="16" t="s">
        <v>77</v>
      </c>
      <c r="AY329" s="277" t="s">
        <v>292</v>
      </c>
    </row>
    <row r="330" s="13" customFormat="1">
      <c r="A330" s="13"/>
      <c r="B330" s="234"/>
      <c r="C330" s="235"/>
      <c r="D330" s="236" t="s">
        <v>301</v>
      </c>
      <c r="E330" s="237" t="s">
        <v>1</v>
      </c>
      <c r="F330" s="238" t="s">
        <v>7320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301</v>
      </c>
      <c r="AU330" s="244" t="s">
        <v>120</v>
      </c>
      <c r="AV330" s="13" t="s">
        <v>85</v>
      </c>
      <c r="AW330" s="13" t="s">
        <v>32</v>
      </c>
      <c r="AX330" s="13" t="s">
        <v>77</v>
      </c>
      <c r="AY330" s="244" t="s">
        <v>292</v>
      </c>
    </row>
    <row r="331" s="14" customFormat="1">
      <c r="A331" s="14"/>
      <c r="B331" s="245"/>
      <c r="C331" s="246"/>
      <c r="D331" s="236" t="s">
        <v>301</v>
      </c>
      <c r="E331" s="247" t="s">
        <v>1</v>
      </c>
      <c r="F331" s="248" t="s">
        <v>7405</v>
      </c>
      <c r="G331" s="246"/>
      <c r="H331" s="249">
        <v>7</v>
      </c>
      <c r="I331" s="250"/>
      <c r="J331" s="246"/>
      <c r="K331" s="246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301</v>
      </c>
      <c r="AU331" s="255" t="s">
        <v>120</v>
      </c>
      <c r="AV331" s="14" t="s">
        <v>120</v>
      </c>
      <c r="AW331" s="14" t="s">
        <v>32</v>
      </c>
      <c r="AX331" s="14" t="s">
        <v>77</v>
      </c>
      <c r="AY331" s="255" t="s">
        <v>292</v>
      </c>
    </row>
    <row r="332" s="14" customFormat="1">
      <c r="A332" s="14"/>
      <c r="B332" s="245"/>
      <c r="C332" s="246"/>
      <c r="D332" s="236" t="s">
        <v>301</v>
      </c>
      <c r="E332" s="247" t="s">
        <v>1</v>
      </c>
      <c r="F332" s="248" t="s">
        <v>7406</v>
      </c>
      <c r="G332" s="246"/>
      <c r="H332" s="249">
        <v>9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301</v>
      </c>
      <c r="AU332" s="255" t="s">
        <v>120</v>
      </c>
      <c r="AV332" s="14" t="s">
        <v>120</v>
      </c>
      <c r="AW332" s="14" t="s">
        <v>32</v>
      </c>
      <c r="AX332" s="14" t="s">
        <v>77</v>
      </c>
      <c r="AY332" s="255" t="s">
        <v>292</v>
      </c>
    </row>
    <row r="333" s="16" customFormat="1">
      <c r="A333" s="16"/>
      <c r="B333" s="267"/>
      <c r="C333" s="268"/>
      <c r="D333" s="236" t="s">
        <v>301</v>
      </c>
      <c r="E333" s="269" t="s">
        <v>1</v>
      </c>
      <c r="F333" s="270" t="s">
        <v>316</v>
      </c>
      <c r="G333" s="268"/>
      <c r="H333" s="271">
        <v>16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T333" s="277" t="s">
        <v>301</v>
      </c>
      <c r="AU333" s="277" t="s">
        <v>120</v>
      </c>
      <c r="AV333" s="16" t="s">
        <v>317</v>
      </c>
      <c r="AW333" s="16" t="s">
        <v>32</v>
      </c>
      <c r="AX333" s="16" t="s">
        <v>77</v>
      </c>
      <c r="AY333" s="277" t="s">
        <v>292</v>
      </c>
    </row>
    <row r="334" s="15" customFormat="1">
      <c r="A334" s="15"/>
      <c r="B334" s="256"/>
      <c r="C334" s="257"/>
      <c r="D334" s="236" t="s">
        <v>301</v>
      </c>
      <c r="E334" s="258" t="s">
        <v>1</v>
      </c>
      <c r="F334" s="259" t="s">
        <v>304</v>
      </c>
      <c r="G334" s="257"/>
      <c r="H334" s="260">
        <v>34</v>
      </c>
      <c r="I334" s="261"/>
      <c r="J334" s="257"/>
      <c r="K334" s="257"/>
      <c r="L334" s="262"/>
      <c r="M334" s="263"/>
      <c r="N334" s="264"/>
      <c r="O334" s="264"/>
      <c r="P334" s="264"/>
      <c r="Q334" s="264"/>
      <c r="R334" s="264"/>
      <c r="S334" s="264"/>
      <c r="T334" s="26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6" t="s">
        <v>301</v>
      </c>
      <c r="AU334" s="266" t="s">
        <v>120</v>
      </c>
      <c r="AV334" s="15" t="s">
        <v>299</v>
      </c>
      <c r="AW334" s="15" t="s">
        <v>32</v>
      </c>
      <c r="AX334" s="15" t="s">
        <v>85</v>
      </c>
      <c r="AY334" s="266" t="s">
        <v>292</v>
      </c>
    </row>
    <row r="335" s="2" customFormat="1" ht="24.15" customHeight="1">
      <c r="A335" s="39"/>
      <c r="B335" s="40"/>
      <c r="C335" s="278" t="s">
        <v>821</v>
      </c>
      <c r="D335" s="278" t="s">
        <v>626</v>
      </c>
      <c r="E335" s="279" t="s">
        <v>7407</v>
      </c>
      <c r="F335" s="280" t="s">
        <v>7408</v>
      </c>
      <c r="G335" s="281" t="s">
        <v>581</v>
      </c>
      <c r="H335" s="282">
        <v>34</v>
      </c>
      <c r="I335" s="283"/>
      <c r="J335" s="284">
        <f>ROUND(I335*H335,2)</f>
        <v>0</v>
      </c>
      <c r="K335" s="280" t="s">
        <v>298</v>
      </c>
      <c r="L335" s="285"/>
      <c r="M335" s="286" t="s">
        <v>1</v>
      </c>
      <c r="N335" s="287" t="s">
        <v>42</v>
      </c>
      <c r="O335" s="92"/>
      <c r="P335" s="230">
        <f>O335*H335</f>
        <v>0</v>
      </c>
      <c r="Q335" s="230">
        <v>0.52100000000000002</v>
      </c>
      <c r="R335" s="230">
        <f>Q335*H335</f>
        <v>17.714000000000002</v>
      </c>
      <c r="S335" s="230">
        <v>0</v>
      </c>
      <c r="T335" s="231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2" t="s">
        <v>357</v>
      </c>
      <c r="AT335" s="232" t="s">
        <v>626</v>
      </c>
      <c r="AU335" s="232" t="s">
        <v>120</v>
      </c>
      <c r="AY335" s="18" t="s">
        <v>292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8" t="s">
        <v>85</v>
      </c>
      <c r="BK335" s="233">
        <f>ROUND(I335*H335,2)</f>
        <v>0</v>
      </c>
      <c r="BL335" s="18" t="s">
        <v>299</v>
      </c>
      <c r="BM335" s="232" t="s">
        <v>7409</v>
      </c>
    </row>
    <row r="336" s="2" customFormat="1" ht="24.15" customHeight="1">
      <c r="A336" s="39"/>
      <c r="B336" s="40"/>
      <c r="C336" s="278" t="s">
        <v>825</v>
      </c>
      <c r="D336" s="278" t="s">
        <v>626</v>
      </c>
      <c r="E336" s="279" t="s">
        <v>7410</v>
      </c>
      <c r="F336" s="280" t="s">
        <v>7411</v>
      </c>
      <c r="G336" s="281" t="s">
        <v>581</v>
      </c>
      <c r="H336" s="282">
        <v>34</v>
      </c>
      <c r="I336" s="283"/>
      <c r="J336" s="284">
        <f>ROUND(I336*H336,2)</f>
        <v>0</v>
      </c>
      <c r="K336" s="280" t="s">
        <v>298</v>
      </c>
      <c r="L336" s="285"/>
      <c r="M336" s="286" t="s">
        <v>1</v>
      </c>
      <c r="N336" s="287" t="s">
        <v>42</v>
      </c>
      <c r="O336" s="92"/>
      <c r="P336" s="230">
        <f>O336*H336</f>
        <v>0</v>
      </c>
      <c r="Q336" s="230">
        <v>1.6140000000000001</v>
      </c>
      <c r="R336" s="230">
        <f>Q336*H336</f>
        <v>54.876000000000005</v>
      </c>
      <c r="S336" s="230">
        <v>0</v>
      </c>
      <c r="T336" s="23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2" t="s">
        <v>357</v>
      </c>
      <c r="AT336" s="232" t="s">
        <v>626</v>
      </c>
      <c r="AU336" s="232" t="s">
        <v>120</v>
      </c>
      <c r="AY336" s="18" t="s">
        <v>292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8" t="s">
        <v>85</v>
      </c>
      <c r="BK336" s="233">
        <f>ROUND(I336*H336,2)</f>
        <v>0</v>
      </c>
      <c r="BL336" s="18" t="s">
        <v>299</v>
      </c>
      <c r="BM336" s="232" t="s">
        <v>7412</v>
      </c>
    </row>
    <row r="337" s="2" customFormat="1" ht="24.15" customHeight="1">
      <c r="A337" s="39"/>
      <c r="B337" s="40"/>
      <c r="C337" s="278" t="s">
        <v>829</v>
      </c>
      <c r="D337" s="278" t="s">
        <v>626</v>
      </c>
      <c r="E337" s="279" t="s">
        <v>6514</v>
      </c>
      <c r="F337" s="280" t="s">
        <v>6515</v>
      </c>
      <c r="G337" s="281" t="s">
        <v>581</v>
      </c>
      <c r="H337" s="282">
        <v>34</v>
      </c>
      <c r="I337" s="283"/>
      <c r="J337" s="284">
        <f>ROUND(I337*H337,2)</f>
        <v>0</v>
      </c>
      <c r="K337" s="280" t="s">
        <v>298</v>
      </c>
      <c r="L337" s="285"/>
      <c r="M337" s="286" t="s">
        <v>1</v>
      </c>
      <c r="N337" s="287" t="s">
        <v>42</v>
      </c>
      <c r="O337" s="92"/>
      <c r="P337" s="230">
        <f>O337*H337</f>
        <v>0</v>
      </c>
      <c r="Q337" s="230">
        <v>0.58499999999999996</v>
      </c>
      <c r="R337" s="230">
        <f>Q337*H337</f>
        <v>19.890000000000001</v>
      </c>
      <c r="S337" s="230">
        <v>0</v>
      </c>
      <c r="T337" s="23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2" t="s">
        <v>357</v>
      </c>
      <c r="AT337" s="232" t="s">
        <v>626</v>
      </c>
      <c r="AU337" s="232" t="s">
        <v>120</v>
      </c>
      <c r="AY337" s="18" t="s">
        <v>292</v>
      </c>
      <c r="BE337" s="233">
        <f>IF(N337="základní",J337,0)</f>
        <v>0</v>
      </c>
      <c r="BF337" s="233">
        <f>IF(N337="snížená",J337,0)</f>
        <v>0</v>
      </c>
      <c r="BG337" s="233">
        <f>IF(N337="zákl. přenesená",J337,0)</f>
        <v>0</v>
      </c>
      <c r="BH337" s="233">
        <f>IF(N337="sníž. přenesená",J337,0)</f>
        <v>0</v>
      </c>
      <c r="BI337" s="233">
        <f>IF(N337="nulová",J337,0)</f>
        <v>0</v>
      </c>
      <c r="BJ337" s="18" t="s">
        <v>85</v>
      </c>
      <c r="BK337" s="233">
        <f>ROUND(I337*H337,2)</f>
        <v>0</v>
      </c>
      <c r="BL337" s="18" t="s">
        <v>299</v>
      </c>
      <c r="BM337" s="232" t="s">
        <v>7413</v>
      </c>
    </row>
    <row r="338" s="2" customFormat="1" ht="24.15" customHeight="1">
      <c r="A338" s="39"/>
      <c r="B338" s="40"/>
      <c r="C338" s="278" t="s">
        <v>833</v>
      </c>
      <c r="D338" s="278" t="s">
        <v>626</v>
      </c>
      <c r="E338" s="279" t="s">
        <v>7414</v>
      </c>
      <c r="F338" s="280" t="s">
        <v>7415</v>
      </c>
      <c r="G338" s="281" t="s">
        <v>581</v>
      </c>
      <c r="H338" s="282">
        <v>34</v>
      </c>
      <c r="I338" s="283"/>
      <c r="J338" s="284">
        <f>ROUND(I338*H338,2)</f>
        <v>0</v>
      </c>
      <c r="K338" s="280" t="s">
        <v>298</v>
      </c>
      <c r="L338" s="285"/>
      <c r="M338" s="286" t="s">
        <v>1</v>
      </c>
      <c r="N338" s="287" t="s">
        <v>42</v>
      </c>
      <c r="O338" s="92"/>
      <c r="P338" s="230">
        <f>O338*H338</f>
        <v>0</v>
      </c>
      <c r="Q338" s="230">
        <v>0.215</v>
      </c>
      <c r="R338" s="230">
        <f>Q338*H338</f>
        <v>7.3099999999999996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357</v>
      </c>
      <c r="AT338" s="232" t="s">
        <v>626</v>
      </c>
      <c r="AU338" s="232" t="s">
        <v>120</v>
      </c>
      <c r="AY338" s="18" t="s">
        <v>292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85</v>
      </c>
      <c r="BK338" s="233">
        <f>ROUND(I338*H338,2)</f>
        <v>0</v>
      </c>
      <c r="BL338" s="18" t="s">
        <v>299</v>
      </c>
      <c r="BM338" s="232" t="s">
        <v>7416</v>
      </c>
    </row>
    <row r="339" s="2" customFormat="1" ht="24.15" customHeight="1">
      <c r="A339" s="39"/>
      <c r="B339" s="40"/>
      <c r="C339" s="278" t="s">
        <v>839</v>
      </c>
      <c r="D339" s="278" t="s">
        <v>626</v>
      </c>
      <c r="E339" s="279" t="s">
        <v>7417</v>
      </c>
      <c r="F339" s="280" t="s">
        <v>7418</v>
      </c>
      <c r="G339" s="281" t="s">
        <v>581</v>
      </c>
      <c r="H339" s="282">
        <v>34</v>
      </c>
      <c r="I339" s="283"/>
      <c r="J339" s="284">
        <f>ROUND(I339*H339,2)</f>
        <v>0</v>
      </c>
      <c r="K339" s="280" t="s">
        <v>298</v>
      </c>
      <c r="L339" s="285"/>
      <c r="M339" s="286" t="s">
        <v>1</v>
      </c>
      <c r="N339" s="287" t="s">
        <v>42</v>
      </c>
      <c r="O339" s="92"/>
      <c r="P339" s="230">
        <f>O339*H339</f>
        <v>0</v>
      </c>
      <c r="Q339" s="230">
        <v>0.42999999999999999</v>
      </c>
      <c r="R339" s="230">
        <f>Q339*H339</f>
        <v>14.619999999999999</v>
      </c>
      <c r="S339" s="230">
        <v>0</v>
      </c>
      <c r="T339" s="23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2" t="s">
        <v>357</v>
      </c>
      <c r="AT339" s="232" t="s">
        <v>626</v>
      </c>
      <c r="AU339" s="232" t="s">
        <v>120</v>
      </c>
      <c r="AY339" s="18" t="s">
        <v>292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8" t="s">
        <v>85</v>
      </c>
      <c r="BK339" s="233">
        <f>ROUND(I339*H339,2)</f>
        <v>0</v>
      </c>
      <c r="BL339" s="18" t="s">
        <v>299</v>
      </c>
      <c r="BM339" s="232" t="s">
        <v>7419</v>
      </c>
    </row>
    <row r="340" s="2" customFormat="1" ht="24.15" customHeight="1">
      <c r="A340" s="39"/>
      <c r="B340" s="40"/>
      <c r="C340" s="278" t="s">
        <v>845</v>
      </c>
      <c r="D340" s="278" t="s">
        <v>626</v>
      </c>
      <c r="E340" s="279" t="s">
        <v>7420</v>
      </c>
      <c r="F340" s="280" t="s">
        <v>7421</v>
      </c>
      <c r="G340" s="281" t="s">
        <v>581</v>
      </c>
      <c r="H340" s="282">
        <v>34</v>
      </c>
      <c r="I340" s="283"/>
      <c r="J340" s="284">
        <f>ROUND(I340*H340,2)</f>
        <v>0</v>
      </c>
      <c r="K340" s="280" t="s">
        <v>298</v>
      </c>
      <c r="L340" s="285"/>
      <c r="M340" s="286" t="s">
        <v>1</v>
      </c>
      <c r="N340" s="287" t="s">
        <v>42</v>
      </c>
      <c r="O340" s="92"/>
      <c r="P340" s="230">
        <f>O340*H340</f>
        <v>0</v>
      </c>
      <c r="Q340" s="230">
        <v>0.85999999999999999</v>
      </c>
      <c r="R340" s="230">
        <f>Q340*H340</f>
        <v>29.239999999999998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357</v>
      </c>
      <c r="AT340" s="232" t="s">
        <v>626</v>
      </c>
      <c r="AU340" s="232" t="s">
        <v>120</v>
      </c>
      <c r="AY340" s="18" t="s">
        <v>292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85</v>
      </c>
      <c r="BK340" s="233">
        <f>ROUND(I340*H340,2)</f>
        <v>0</v>
      </c>
      <c r="BL340" s="18" t="s">
        <v>299</v>
      </c>
      <c r="BM340" s="232" t="s">
        <v>7422</v>
      </c>
    </row>
    <row r="341" s="2" customFormat="1" ht="24.15" customHeight="1">
      <c r="A341" s="39"/>
      <c r="B341" s="40"/>
      <c r="C341" s="278" t="s">
        <v>852</v>
      </c>
      <c r="D341" s="278" t="s">
        <v>626</v>
      </c>
      <c r="E341" s="279" t="s">
        <v>6499</v>
      </c>
      <c r="F341" s="280" t="s">
        <v>6500</v>
      </c>
      <c r="G341" s="281" t="s">
        <v>581</v>
      </c>
      <c r="H341" s="282">
        <v>34</v>
      </c>
      <c r="I341" s="283"/>
      <c r="J341" s="284">
        <f>ROUND(I341*H341,2)</f>
        <v>0</v>
      </c>
      <c r="K341" s="280" t="s">
        <v>298</v>
      </c>
      <c r="L341" s="285"/>
      <c r="M341" s="286" t="s">
        <v>1</v>
      </c>
      <c r="N341" s="287" t="s">
        <v>42</v>
      </c>
      <c r="O341" s="92"/>
      <c r="P341" s="230">
        <f>O341*H341</f>
        <v>0</v>
      </c>
      <c r="Q341" s="230">
        <v>1.29</v>
      </c>
      <c r="R341" s="230">
        <f>Q341*H341</f>
        <v>43.859999999999999</v>
      </c>
      <c r="S341" s="230">
        <v>0</v>
      </c>
      <c r="T341" s="231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2" t="s">
        <v>357</v>
      </c>
      <c r="AT341" s="232" t="s">
        <v>626</v>
      </c>
      <c r="AU341" s="232" t="s">
        <v>120</v>
      </c>
      <c r="AY341" s="18" t="s">
        <v>292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8" t="s">
        <v>85</v>
      </c>
      <c r="BK341" s="233">
        <f>ROUND(I341*H341,2)</f>
        <v>0</v>
      </c>
      <c r="BL341" s="18" t="s">
        <v>299</v>
      </c>
      <c r="BM341" s="232" t="s">
        <v>7423</v>
      </c>
    </row>
    <row r="342" s="2" customFormat="1" ht="24.15" customHeight="1">
      <c r="A342" s="39"/>
      <c r="B342" s="40"/>
      <c r="C342" s="278" t="s">
        <v>862</v>
      </c>
      <c r="D342" s="278" t="s">
        <v>626</v>
      </c>
      <c r="E342" s="279" t="s">
        <v>6496</v>
      </c>
      <c r="F342" s="280" t="s">
        <v>6497</v>
      </c>
      <c r="G342" s="281" t="s">
        <v>581</v>
      </c>
      <c r="H342" s="282">
        <v>34</v>
      </c>
      <c r="I342" s="283"/>
      <c r="J342" s="284">
        <f>ROUND(I342*H342,2)</f>
        <v>0</v>
      </c>
      <c r="K342" s="280" t="s">
        <v>298</v>
      </c>
      <c r="L342" s="285"/>
      <c r="M342" s="286" t="s">
        <v>1</v>
      </c>
      <c r="N342" s="287" t="s">
        <v>42</v>
      </c>
      <c r="O342" s="92"/>
      <c r="P342" s="230">
        <f>O342*H342</f>
        <v>0</v>
      </c>
      <c r="Q342" s="230">
        <v>1.2290000000000001</v>
      </c>
      <c r="R342" s="230">
        <f>Q342*H342</f>
        <v>41.786000000000001</v>
      </c>
      <c r="S342" s="230">
        <v>0</v>
      </c>
      <c r="T342" s="231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2" t="s">
        <v>357</v>
      </c>
      <c r="AT342" s="232" t="s">
        <v>626</v>
      </c>
      <c r="AU342" s="232" t="s">
        <v>120</v>
      </c>
      <c r="AY342" s="18" t="s">
        <v>292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8" t="s">
        <v>85</v>
      </c>
      <c r="BK342" s="233">
        <f>ROUND(I342*H342,2)</f>
        <v>0</v>
      </c>
      <c r="BL342" s="18" t="s">
        <v>299</v>
      </c>
      <c r="BM342" s="232" t="s">
        <v>7424</v>
      </c>
    </row>
    <row r="343" s="2" customFormat="1" ht="24.15" customHeight="1">
      <c r="A343" s="39"/>
      <c r="B343" s="40"/>
      <c r="C343" s="278" t="s">
        <v>866</v>
      </c>
      <c r="D343" s="278" t="s">
        <v>626</v>
      </c>
      <c r="E343" s="279" t="s">
        <v>7425</v>
      </c>
      <c r="F343" s="280" t="s">
        <v>6503</v>
      </c>
      <c r="G343" s="281" t="s">
        <v>581</v>
      </c>
      <c r="H343" s="282">
        <v>170</v>
      </c>
      <c r="I343" s="283"/>
      <c r="J343" s="284">
        <f>ROUND(I343*H343,2)</f>
        <v>0</v>
      </c>
      <c r="K343" s="280" t="s">
        <v>298</v>
      </c>
      <c r="L343" s="285"/>
      <c r="M343" s="286" t="s">
        <v>1</v>
      </c>
      <c r="N343" s="287" t="s">
        <v>42</v>
      </c>
      <c r="O343" s="92"/>
      <c r="P343" s="230">
        <f>O343*H343</f>
        <v>0</v>
      </c>
      <c r="Q343" s="230">
        <v>0.002</v>
      </c>
      <c r="R343" s="230">
        <f>Q343*H343</f>
        <v>0.34000000000000002</v>
      </c>
      <c r="S343" s="230">
        <v>0</v>
      </c>
      <c r="T343" s="23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2" t="s">
        <v>357</v>
      </c>
      <c r="AT343" s="232" t="s">
        <v>626</v>
      </c>
      <c r="AU343" s="232" t="s">
        <v>120</v>
      </c>
      <c r="AY343" s="18" t="s">
        <v>292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8" t="s">
        <v>85</v>
      </c>
      <c r="BK343" s="233">
        <f>ROUND(I343*H343,2)</f>
        <v>0</v>
      </c>
      <c r="BL343" s="18" t="s">
        <v>299</v>
      </c>
      <c r="BM343" s="232" t="s">
        <v>7426</v>
      </c>
    </row>
    <row r="344" s="2" customFormat="1" ht="24.15" customHeight="1">
      <c r="A344" s="39"/>
      <c r="B344" s="40"/>
      <c r="C344" s="221" t="s">
        <v>872</v>
      </c>
      <c r="D344" s="221" t="s">
        <v>294</v>
      </c>
      <c r="E344" s="222" t="s">
        <v>7427</v>
      </c>
      <c r="F344" s="223" t="s">
        <v>7428</v>
      </c>
      <c r="G344" s="224" t="s">
        <v>581</v>
      </c>
      <c r="H344" s="225">
        <v>1</v>
      </c>
      <c r="I344" s="226"/>
      <c r="J344" s="227">
        <f>ROUND(I344*H344,2)</f>
        <v>0</v>
      </c>
      <c r="K344" s="223" t="s">
        <v>298</v>
      </c>
      <c r="L344" s="45"/>
      <c r="M344" s="228" t="s">
        <v>1</v>
      </c>
      <c r="N344" s="229" t="s">
        <v>42</v>
      </c>
      <c r="O344" s="92"/>
      <c r="P344" s="230">
        <f>O344*H344</f>
        <v>0</v>
      </c>
      <c r="Q344" s="230">
        <v>2.85764</v>
      </c>
      <c r="R344" s="230">
        <f>Q344*H344</f>
        <v>2.85764</v>
      </c>
      <c r="S344" s="230">
        <v>0</v>
      </c>
      <c r="T344" s="23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2" t="s">
        <v>299</v>
      </c>
      <c r="AT344" s="232" t="s">
        <v>294</v>
      </c>
      <c r="AU344" s="232" t="s">
        <v>120</v>
      </c>
      <c r="AY344" s="18" t="s">
        <v>292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8" t="s">
        <v>85</v>
      </c>
      <c r="BK344" s="233">
        <f>ROUND(I344*H344,2)</f>
        <v>0</v>
      </c>
      <c r="BL344" s="18" t="s">
        <v>299</v>
      </c>
      <c r="BM344" s="232" t="s">
        <v>7429</v>
      </c>
    </row>
    <row r="345" s="2" customFormat="1" ht="55.5" customHeight="1">
      <c r="A345" s="39"/>
      <c r="B345" s="40"/>
      <c r="C345" s="221" t="s">
        <v>876</v>
      </c>
      <c r="D345" s="221" t="s">
        <v>294</v>
      </c>
      <c r="E345" s="222" t="s">
        <v>7430</v>
      </c>
      <c r="F345" s="223" t="s">
        <v>7431</v>
      </c>
      <c r="G345" s="224" t="s">
        <v>7432</v>
      </c>
      <c r="H345" s="225">
        <v>2</v>
      </c>
      <c r="I345" s="226"/>
      <c r="J345" s="227">
        <f>ROUND(I345*H345,2)</f>
        <v>0</v>
      </c>
      <c r="K345" s="223" t="s">
        <v>1</v>
      </c>
      <c r="L345" s="45"/>
      <c r="M345" s="228" t="s">
        <v>1</v>
      </c>
      <c r="N345" s="229" t="s">
        <v>42</v>
      </c>
      <c r="O345" s="92"/>
      <c r="P345" s="230">
        <f>O345*H345</f>
        <v>0</v>
      </c>
      <c r="Q345" s="230">
        <v>0</v>
      </c>
      <c r="R345" s="230">
        <f>Q345*H345</f>
        <v>0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299</v>
      </c>
      <c r="AT345" s="232" t="s">
        <v>294</v>
      </c>
      <c r="AU345" s="232" t="s">
        <v>120</v>
      </c>
      <c r="AY345" s="18" t="s">
        <v>292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85</v>
      </c>
      <c r="BK345" s="233">
        <f>ROUND(I345*H345,2)</f>
        <v>0</v>
      </c>
      <c r="BL345" s="18" t="s">
        <v>299</v>
      </c>
      <c r="BM345" s="232" t="s">
        <v>7433</v>
      </c>
    </row>
    <row r="346" s="2" customFormat="1" ht="49.05" customHeight="1">
      <c r="A346" s="39"/>
      <c r="B346" s="40"/>
      <c r="C346" s="221" t="s">
        <v>895</v>
      </c>
      <c r="D346" s="221" t="s">
        <v>294</v>
      </c>
      <c r="E346" s="222" t="s">
        <v>7434</v>
      </c>
      <c r="F346" s="223" t="s">
        <v>7435</v>
      </c>
      <c r="G346" s="224" t="s">
        <v>2985</v>
      </c>
      <c r="H346" s="225">
        <v>1</v>
      </c>
      <c r="I346" s="226"/>
      <c r="J346" s="227">
        <f>ROUND(I346*H346,2)</f>
        <v>0</v>
      </c>
      <c r="K346" s="223" t="s">
        <v>1</v>
      </c>
      <c r="L346" s="45"/>
      <c r="M346" s="228" t="s">
        <v>1</v>
      </c>
      <c r="N346" s="229" t="s">
        <v>42</v>
      </c>
      <c r="O346" s="92"/>
      <c r="P346" s="230">
        <f>O346*H346</f>
        <v>0</v>
      </c>
      <c r="Q346" s="230">
        <v>0</v>
      </c>
      <c r="R346" s="230">
        <f>Q346*H346</f>
        <v>0</v>
      </c>
      <c r="S346" s="230">
        <v>0</v>
      </c>
      <c r="T346" s="23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2" t="s">
        <v>299</v>
      </c>
      <c r="AT346" s="232" t="s">
        <v>294</v>
      </c>
      <c r="AU346" s="232" t="s">
        <v>120</v>
      </c>
      <c r="AY346" s="18" t="s">
        <v>292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8" t="s">
        <v>85</v>
      </c>
      <c r="BK346" s="233">
        <f>ROUND(I346*H346,2)</f>
        <v>0</v>
      </c>
      <c r="BL346" s="18" t="s">
        <v>299</v>
      </c>
      <c r="BM346" s="232" t="s">
        <v>7436</v>
      </c>
    </row>
    <row r="347" s="13" customFormat="1">
      <c r="A347" s="13"/>
      <c r="B347" s="234"/>
      <c r="C347" s="235"/>
      <c r="D347" s="236" t="s">
        <v>301</v>
      </c>
      <c r="E347" s="237" t="s">
        <v>1</v>
      </c>
      <c r="F347" s="238" t="s">
        <v>7437</v>
      </c>
      <c r="G347" s="235"/>
      <c r="H347" s="237" t="s">
        <v>1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301</v>
      </c>
      <c r="AU347" s="244" t="s">
        <v>120</v>
      </c>
      <c r="AV347" s="13" t="s">
        <v>85</v>
      </c>
      <c r="AW347" s="13" t="s">
        <v>32</v>
      </c>
      <c r="AX347" s="13" t="s">
        <v>77</v>
      </c>
      <c r="AY347" s="244" t="s">
        <v>292</v>
      </c>
    </row>
    <row r="348" s="13" customFormat="1">
      <c r="A348" s="13"/>
      <c r="B348" s="234"/>
      <c r="C348" s="235"/>
      <c r="D348" s="236" t="s">
        <v>301</v>
      </c>
      <c r="E348" s="237" t="s">
        <v>1</v>
      </c>
      <c r="F348" s="238" t="s">
        <v>7438</v>
      </c>
      <c r="G348" s="235"/>
      <c r="H348" s="237" t="s">
        <v>1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301</v>
      </c>
      <c r="AU348" s="244" t="s">
        <v>120</v>
      </c>
      <c r="AV348" s="13" t="s">
        <v>85</v>
      </c>
      <c r="AW348" s="13" t="s">
        <v>32</v>
      </c>
      <c r="AX348" s="13" t="s">
        <v>77</v>
      </c>
      <c r="AY348" s="244" t="s">
        <v>292</v>
      </c>
    </row>
    <row r="349" s="13" customFormat="1">
      <c r="A349" s="13"/>
      <c r="B349" s="234"/>
      <c r="C349" s="235"/>
      <c r="D349" s="236" t="s">
        <v>301</v>
      </c>
      <c r="E349" s="237" t="s">
        <v>1</v>
      </c>
      <c r="F349" s="238" t="s">
        <v>7439</v>
      </c>
      <c r="G349" s="235"/>
      <c r="H349" s="237" t="s">
        <v>1</v>
      </c>
      <c r="I349" s="239"/>
      <c r="J349" s="235"/>
      <c r="K349" s="235"/>
      <c r="L349" s="240"/>
      <c r="M349" s="241"/>
      <c r="N349" s="242"/>
      <c r="O349" s="242"/>
      <c r="P349" s="242"/>
      <c r="Q349" s="242"/>
      <c r="R349" s="242"/>
      <c r="S349" s="242"/>
      <c r="T349" s="24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4" t="s">
        <v>301</v>
      </c>
      <c r="AU349" s="244" t="s">
        <v>120</v>
      </c>
      <c r="AV349" s="13" t="s">
        <v>85</v>
      </c>
      <c r="AW349" s="13" t="s">
        <v>32</v>
      </c>
      <c r="AX349" s="13" t="s">
        <v>77</v>
      </c>
      <c r="AY349" s="244" t="s">
        <v>292</v>
      </c>
    </row>
    <row r="350" s="13" customFormat="1">
      <c r="A350" s="13"/>
      <c r="B350" s="234"/>
      <c r="C350" s="235"/>
      <c r="D350" s="236" t="s">
        <v>301</v>
      </c>
      <c r="E350" s="237" t="s">
        <v>1</v>
      </c>
      <c r="F350" s="238" t="s">
        <v>7440</v>
      </c>
      <c r="G350" s="235"/>
      <c r="H350" s="237" t="s">
        <v>1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4" t="s">
        <v>301</v>
      </c>
      <c r="AU350" s="244" t="s">
        <v>120</v>
      </c>
      <c r="AV350" s="13" t="s">
        <v>85</v>
      </c>
      <c r="AW350" s="13" t="s">
        <v>32</v>
      </c>
      <c r="AX350" s="13" t="s">
        <v>77</v>
      </c>
      <c r="AY350" s="244" t="s">
        <v>292</v>
      </c>
    </row>
    <row r="351" s="13" customFormat="1">
      <c r="A351" s="13"/>
      <c r="B351" s="234"/>
      <c r="C351" s="235"/>
      <c r="D351" s="236" t="s">
        <v>301</v>
      </c>
      <c r="E351" s="237" t="s">
        <v>1</v>
      </c>
      <c r="F351" s="238" t="s">
        <v>7441</v>
      </c>
      <c r="G351" s="235"/>
      <c r="H351" s="237" t="s">
        <v>1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301</v>
      </c>
      <c r="AU351" s="244" t="s">
        <v>120</v>
      </c>
      <c r="AV351" s="13" t="s">
        <v>85</v>
      </c>
      <c r="AW351" s="13" t="s">
        <v>32</v>
      </c>
      <c r="AX351" s="13" t="s">
        <v>77</v>
      </c>
      <c r="AY351" s="244" t="s">
        <v>292</v>
      </c>
    </row>
    <row r="352" s="14" customFormat="1">
      <c r="A352" s="14"/>
      <c r="B352" s="245"/>
      <c r="C352" s="246"/>
      <c r="D352" s="236" t="s">
        <v>301</v>
      </c>
      <c r="E352" s="247" t="s">
        <v>1</v>
      </c>
      <c r="F352" s="248" t="s">
        <v>85</v>
      </c>
      <c r="G352" s="246"/>
      <c r="H352" s="249">
        <v>1</v>
      </c>
      <c r="I352" s="250"/>
      <c r="J352" s="246"/>
      <c r="K352" s="246"/>
      <c r="L352" s="251"/>
      <c r="M352" s="252"/>
      <c r="N352" s="253"/>
      <c r="O352" s="253"/>
      <c r="P352" s="253"/>
      <c r="Q352" s="253"/>
      <c r="R352" s="253"/>
      <c r="S352" s="253"/>
      <c r="T352" s="25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5" t="s">
        <v>301</v>
      </c>
      <c r="AU352" s="255" t="s">
        <v>120</v>
      </c>
      <c r="AV352" s="14" t="s">
        <v>120</v>
      </c>
      <c r="AW352" s="14" t="s">
        <v>32</v>
      </c>
      <c r="AX352" s="14" t="s">
        <v>85</v>
      </c>
      <c r="AY352" s="255" t="s">
        <v>292</v>
      </c>
    </row>
    <row r="353" s="2" customFormat="1" ht="49.05" customHeight="1">
      <c r="A353" s="39"/>
      <c r="B353" s="40"/>
      <c r="C353" s="221" t="s">
        <v>907</v>
      </c>
      <c r="D353" s="221" t="s">
        <v>294</v>
      </c>
      <c r="E353" s="222" t="s">
        <v>7442</v>
      </c>
      <c r="F353" s="223" t="s">
        <v>7443</v>
      </c>
      <c r="G353" s="224" t="s">
        <v>2985</v>
      </c>
      <c r="H353" s="225">
        <v>1</v>
      </c>
      <c r="I353" s="226"/>
      <c r="J353" s="227">
        <f>ROUND(I353*H353,2)</f>
        <v>0</v>
      </c>
      <c r="K353" s="223" t="s">
        <v>1</v>
      </c>
      <c r="L353" s="45"/>
      <c r="M353" s="228" t="s">
        <v>1</v>
      </c>
      <c r="N353" s="229" t="s">
        <v>42</v>
      </c>
      <c r="O353" s="92"/>
      <c r="P353" s="230">
        <f>O353*H353</f>
        <v>0</v>
      </c>
      <c r="Q353" s="230">
        <v>0</v>
      </c>
      <c r="R353" s="230">
        <f>Q353*H353</f>
        <v>0</v>
      </c>
      <c r="S353" s="230">
        <v>0</v>
      </c>
      <c r="T353" s="23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2" t="s">
        <v>299</v>
      </c>
      <c r="AT353" s="232" t="s">
        <v>294</v>
      </c>
      <c r="AU353" s="232" t="s">
        <v>120</v>
      </c>
      <c r="AY353" s="18" t="s">
        <v>292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8" t="s">
        <v>85</v>
      </c>
      <c r="BK353" s="233">
        <f>ROUND(I353*H353,2)</f>
        <v>0</v>
      </c>
      <c r="BL353" s="18" t="s">
        <v>299</v>
      </c>
      <c r="BM353" s="232" t="s">
        <v>7444</v>
      </c>
    </row>
    <row r="354" s="13" customFormat="1">
      <c r="A354" s="13"/>
      <c r="B354" s="234"/>
      <c r="C354" s="235"/>
      <c r="D354" s="236" t="s">
        <v>301</v>
      </c>
      <c r="E354" s="237" t="s">
        <v>1</v>
      </c>
      <c r="F354" s="238" t="s">
        <v>7445</v>
      </c>
      <c r="G354" s="235"/>
      <c r="H354" s="237" t="s">
        <v>1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301</v>
      </c>
      <c r="AU354" s="244" t="s">
        <v>120</v>
      </c>
      <c r="AV354" s="13" t="s">
        <v>85</v>
      </c>
      <c r="AW354" s="13" t="s">
        <v>32</v>
      </c>
      <c r="AX354" s="13" t="s">
        <v>77</v>
      </c>
      <c r="AY354" s="244" t="s">
        <v>292</v>
      </c>
    </row>
    <row r="355" s="13" customFormat="1">
      <c r="A355" s="13"/>
      <c r="B355" s="234"/>
      <c r="C355" s="235"/>
      <c r="D355" s="236" t="s">
        <v>301</v>
      </c>
      <c r="E355" s="237" t="s">
        <v>1</v>
      </c>
      <c r="F355" s="238" t="s">
        <v>7438</v>
      </c>
      <c r="G355" s="235"/>
      <c r="H355" s="237" t="s">
        <v>1</v>
      </c>
      <c r="I355" s="239"/>
      <c r="J355" s="235"/>
      <c r="K355" s="235"/>
      <c r="L355" s="240"/>
      <c r="M355" s="241"/>
      <c r="N355" s="242"/>
      <c r="O355" s="242"/>
      <c r="P355" s="242"/>
      <c r="Q355" s="242"/>
      <c r="R355" s="242"/>
      <c r="S355" s="242"/>
      <c r="T355" s="24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4" t="s">
        <v>301</v>
      </c>
      <c r="AU355" s="244" t="s">
        <v>120</v>
      </c>
      <c r="AV355" s="13" t="s">
        <v>85</v>
      </c>
      <c r="AW355" s="13" t="s">
        <v>32</v>
      </c>
      <c r="AX355" s="13" t="s">
        <v>77</v>
      </c>
      <c r="AY355" s="244" t="s">
        <v>292</v>
      </c>
    </row>
    <row r="356" s="13" customFormat="1">
      <c r="A356" s="13"/>
      <c r="B356" s="234"/>
      <c r="C356" s="235"/>
      <c r="D356" s="236" t="s">
        <v>301</v>
      </c>
      <c r="E356" s="237" t="s">
        <v>1</v>
      </c>
      <c r="F356" s="238" t="s">
        <v>7439</v>
      </c>
      <c r="G356" s="235"/>
      <c r="H356" s="237" t="s">
        <v>1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301</v>
      </c>
      <c r="AU356" s="244" t="s">
        <v>120</v>
      </c>
      <c r="AV356" s="13" t="s">
        <v>85</v>
      </c>
      <c r="AW356" s="13" t="s">
        <v>32</v>
      </c>
      <c r="AX356" s="13" t="s">
        <v>77</v>
      </c>
      <c r="AY356" s="244" t="s">
        <v>292</v>
      </c>
    </row>
    <row r="357" s="13" customFormat="1">
      <c r="A357" s="13"/>
      <c r="B357" s="234"/>
      <c r="C357" s="235"/>
      <c r="D357" s="236" t="s">
        <v>301</v>
      </c>
      <c r="E357" s="237" t="s">
        <v>1</v>
      </c>
      <c r="F357" s="238" t="s">
        <v>7446</v>
      </c>
      <c r="G357" s="235"/>
      <c r="H357" s="237" t="s">
        <v>1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301</v>
      </c>
      <c r="AU357" s="244" t="s">
        <v>120</v>
      </c>
      <c r="AV357" s="13" t="s">
        <v>85</v>
      </c>
      <c r="AW357" s="13" t="s">
        <v>32</v>
      </c>
      <c r="AX357" s="13" t="s">
        <v>77</v>
      </c>
      <c r="AY357" s="244" t="s">
        <v>292</v>
      </c>
    </row>
    <row r="358" s="13" customFormat="1">
      <c r="A358" s="13"/>
      <c r="B358" s="234"/>
      <c r="C358" s="235"/>
      <c r="D358" s="236" t="s">
        <v>301</v>
      </c>
      <c r="E358" s="237" t="s">
        <v>1</v>
      </c>
      <c r="F358" s="238" t="s">
        <v>7441</v>
      </c>
      <c r="G358" s="235"/>
      <c r="H358" s="237" t="s">
        <v>1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301</v>
      </c>
      <c r="AU358" s="244" t="s">
        <v>120</v>
      </c>
      <c r="AV358" s="13" t="s">
        <v>85</v>
      </c>
      <c r="AW358" s="13" t="s">
        <v>32</v>
      </c>
      <c r="AX358" s="13" t="s">
        <v>77</v>
      </c>
      <c r="AY358" s="244" t="s">
        <v>292</v>
      </c>
    </row>
    <row r="359" s="14" customFormat="1">
      <c r="A359" s="14"/>
      <c r="B359" s="245"/>
      <c r="C359" s="246"/>
      <c r="D359" s="236" t="s">
        <v>301</v>
      </c>
      <c r="E359" s="247" t="s">
        <v>1</v>
      </c>
      <c r="F359" s="248" t="s">
        <v>85</v>
      </c>
      <c r="G359" s="246"/>
      <c r="H359" s="249">
        <v>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301</v>
      </c>
      <c r="AU359" s="255" t="s">
        <v>120</v>
      </c>
      <c r="AV359" s="14" t="s">
        <v>120</v>
      </c>
      <c r="AW359" s="14" t="s">
        <v>32</v>
      </c>
      <c r="AX359" s="14" t="s">
        <v>85</v>
      </c>
      <c r="AY359" s="255" t="s">
        <v>292</v>
      </c>
    </row>
    <row r="360" s="2" customFormat="1" ht="49.05" customHeight="1">
      <c r="A360" s="39"/>
      <c r="B360" s="40"/>
      <c r="C360" s="221" t="s">
        <v>911</v>
      </c>
      <c r="D360" s="221" t="s">
        <v>294</v>
      </c>
      <c r="E360" s="222" t="s">
        <v>7447</v>
      </c>
      <c r="F360" s="223" t="s">
        <v>7448</v>
      </c>
      <c r="G360" s="224" t="s">
        <v>2985</v>
      </c>
      <c r="H360" s="225">
        <v>1</v>
      </c>
      <c r="I360" s="226"/>
      <c r="J360" s="227">
        <f>ROUND(I360*H360,2)</f>
        <v>0</v>
      </c>
      <c r="K360" s="223" t="s">
        <v>1</v>
      </c>
      <c r="L360" s="45"/>
      <c r="M360" s="228" t="s">
        <v>1</v>
      </c>
      <c r="N360" s="229" t="s">
        <v>42</v>
      </c>
      <c r="O360" s="92"/>
      <c r="P360" s="230">
        <f>O360*H360</f>
        <v>0</v>
      </c>
      <c r="Q360" s="230">
        <v>0</v>
      </c>
      <c r="R360" s="230">
        <f>Q360*H360</f>
        <v>0</v>
      </c>
      <c r="S360" s="230">
        <v>0</v>
      </c>
      <c r="T360" s="231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32" t="s">
        <v>299</v>
      </c>
      <c r="AT360" s="232" t="s">
        <v>294</v>
      </c>
      <c r="AU360" s="232" t="s">
        <v>120</v>
      </c>
      <c r="AY360" s="18" t="s">
        <v>292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8" t="s">
        <v>85</v>
      </c>
      <c r="BK360" s="233">
        <f>ROUND(I360*H360,2)</f>
        <v>0</v>
      </c>
      <c r="BL360" s="18" t="s">
        <v>299</v>
      </c>
      <c r="BM360" s="232" t="s">
        <v>7449</v>
      </c>
    </row>
    <row r="361" s="13" customFormat="1">
      <c r="A361" s="13"/>
      <c r="B361" s="234"/>
      <c r="C361" s="235"/>
      <c r="D361" s="236" t="s">
        <v>301</v>
      </c>
      <c r="E361" s="237" t="s">
        <v>1</v>
      </c>
      <c r="F361" s="238" t="s">
        <v>7450</v>
      </c>
      <c r="G361" s="235"/>
      <c r="H361" s="237" t="s">
        <v>1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301</v>
      </c>
      <c r="AU361" s="244" t="s">
        <v>120</v>
      </c>
      <c r="AV361" s="13" t="s">
        <v>85</v>
      </c>
      <c r="AW361" s="13" t="s">
        <v>32</v>
      </c>
      <c r="AX361" s="13" t="s">
        <v>77</v>
      </c>
      <c r="AY361" s="244" t="s">
        <v>292</v>
      </c>
    </row>
    <row r="362" s="13" customFormat="1">
      <c r="A362" s="13"/>
      <c r="B362" s="234"/>
      <c r="C362" s="235"/>
      <c r="D362" s="236" t="s">
        <v>301</v>
      </c>
      <c r="E362" s="237" t="s">
        <v>1</v>
      </c>
      <c r="F362" s="238" t="s">
        <v>7451</v>
      </c>
      <c r="G362" s="235"/>
      <c r="H362" s="237" t="s">
        <v>1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301</v>
      </c>
      <c r="AU362" s="244" t="s">
        <v>120</v>
      </c>
      <c r="AV362" s="13" t="s">
        <v>85</v>
      </c>
      <c r="AW362" s="13" t="s">
        <v>32</v>
      </c>
      <c r="AX362" s="13" t="s">
        <v>77</v>
      </c>
      <c r="AY362" s="244" t="s">
        <v>292</v>
      </c>
    </row>
    <row r="363" s="13" customFormat="1">
      <c r="A363" s="13"/>
      <c r="B363" s="234"/>
      <c r="C363" s="235"/>
      <c r="D363" s="236" t="s">
        <v>301</v>
      </c>
      <c r="E363" s="237" t="s">
        <v>1</v>
      </c>
      <c r="F363" s="238" t="s">
        <v>7438</v>
      </c>
      <c r="G363" s="235"/>
      <c r="H363" s="237" t="s">
        <v>1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301</v>
      </c>
      <c r="AU363" s="244" t="s">
        <v>120</v>
      </c>
      <c r="AV363" s="13" t="s">
        <v>85</v>
      </c>
      <c r="AW363" s="13" t="s">
        <v>32</v>
      </c>
      <c r="AX363" s="13" t="s">
        <v>77</v>
      </c>
      <c r="AY363" s="244" t="s">
        <v>292</v>
      </c>
    </row>
    <row r="364" s="13" customFormat="1">
      <c r="A364" s="13"/>
      <c r="B364" s="234"/>
      <c r="C364" s="235"/>
      <c r="D364" s="236" t="s">
        <v>301</v>
      </c>
      <c r="E364" s="237" t="s">
        <v>1</v>
      </c>
      <c r="F364" s="238" t="s">
        <v>7439</v>
      </c>
      <c r="G364" s="235"/>
      <c r="H364" s="237" t="s">
        <v>1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301</v>
      </c>
      <c r="AU364" s="244" t="s">
        <v>120</v>
      </c>
      <c r="AV364" s="13" t="s">
        <v>85</v>
      </c>
      <c r="AW364" s="13" t="s">
        <v>32</v>
      </c>
      <c r="AX364" s="13" t="s">
        <v>77</v>
      </c>
      <c r="AY364" s="244" t="s">
        <v>292</v>
      </c>
    </row>
    <row r="365" s="13" customFormat="1">
      <c r="A365" s="13"/>
      <c r="B365" s="234"/>
      <c r="C365" s="235"/>
      <c r="D365" s="236" t="s">
        <v>301</v>
      </c>
      <c r="E365" s="237" t="s">
        <v>1</v>
      </c>
      <c r="F365" s="238" t="s">
        <v>7452</v>
      </c>
      <c r="G365" s="235"/>
      <c r="H365" s="237" t="s">
        <v>1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301</v>
      </c>
      <c r="AU365" s="244" t="s">
        <v>120</v>
      </c>
      <c r="AV365" s="13" t="s">
        <v>85</v>
      </c>
      <c r="AW365" s="13" t="s">
        <v>32</v>
      </c>
      <c r="AX365" s="13" t="s">
        <v>77</v>
      </c>
      <c r="AY365" s="244" t="s">
        <v>292</v>
      </c>
    </row>
    <row r="366" s="13" customFormat="1">
      <c r="A366" s="13"/>
      <c r="B366" s="234"/>
      <c r="C366" s="235"/>
      <c r="D366" s="236" t="s">
        <v>301</v>
      </c>
      <c r="E366" s="237" t="s">
        <v>1</v>
      </c>
      <c r="F366" s="238" t="s">
        <v>7441</v>
      </c>
      <c r="G366" s="235"/>
      <c r="H366" s="237" t="s">
        <v>1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301</v>
      </c>
      <c r="AU366" s="244" t="s">
        <v>120</v>
      </c>
      <c r="AV366" s="13" t="s">
        <v>85</v>
      </c>
      <c r="AW366" s="13" t="s">
        <v>32</v>
      </c>
      <c r="AX366" s="13" t="s">
        <v>77</v>
      </c>
      <c r="AY366" s="244" t="s">
        <v>292</v>
      </c>
    </row>
    <row r="367" s="14" customFormat="1">
      <c r="A367" s="14"/>
      <c r="B367" s="245"/>
      <c r="C367" s="246"/>
      <c r="D367" s="236" t="s">
        <v>301</v>
      </c>
      <c r="E367" s="247" t="s">
        <v>1</v>
      </c>
      <c r="F367" s="248" t="s">
        <v>85</v>
      </c>
      <c r="G367" s="246"/>
      <c r="H367" s="249">
        <v>1</v>
      </c>
      <c r="I367" s="250"/>
      <c r="J367" s="246"/>
      <c r="K367" s="246"/>
      <c r="L367" s="251"/>
      <c r="M367" s="252"/>
      <c r="N367" s="253"/>
      <c r="O367" s="253"/>
      <c r="P367" s="253"/>
      <c r="Q367" s="253"/>
      <c r="R367" s="253"/>
      <c r="S367" s="253"/>
      <c r="T367" s="25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5" t="s">
        <v>301</v>
      </c>
      <c r="AU367" s="255" t="s">
        <v>120</v>
      </c>
      <c r="AV367" s="14" t="s">
        <v>120</v>
      </c>
      <c r="AW367" s="14" t="s">
        <v>32</v>
      </c>
      <c r="AX367" s="14" t="s">
        <v>85</v>
      </c>
      <c r="AY367" s="255" t="s">
        <v>292</v>
      </c>
    </row>
    <row r="368" s="2" customFormat="1" ht="49.05" customHeight="1">
      <c r="A368" s="39"/>
      <c r="B368" s="40"/>
      <c r="C368" s="221" t="s">
        <v>914</v>
      </c>
      <c r="D368" s="221" t="s">
        <v>294</v>
      </c>
      <c r="E368" s="222" t="s">
        <v>7453</v>
      </c>
      <c r="F368" s="223" t="s">
        <v>7454</v>
      </c>
      <c r="G368" s="224" t="s">
        <v>2985</v>
      </c>
      <c r="H368" s="225">
        <v>1</v>
      </c>
      <c r="I368" s="226"/>
      <c r="J368" s="227">
        <f>ROUND(I368*H368,2)</f>
        <v>0</v>
      </c>
      <c r="K368" s="223" t="s">
        <v>1</v>
      </c>
      <c r="L368" s="45"/>
      <c r="M368" s="228" t="s">
        <v>1</v>
      </c>
      <c r="N368" s="229" t="s">
        <v>42</v>
      </c>
      <c r="O368" s="92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2" t="s">
        <v>299</v>
      </c>
      <c r="AT368" s="232" t="s">
        <v>294</v>
      </c>
      <c r="AU368" s="232" t="s">
        <v>120</v>
      </c>
      <c r="AY368" s="18" t="s">
        <v>292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8" t="s">
        <v>85</v>
      </c>
      <c r="BK368" s="233">
        <f>ROUND(I368*H368,2)</f>
        <v>0</v>
      </c>
      <c r="BL368" s="18" t="s">
        <v>299</v>
      </c>
      <c r="BM368" s="232" t="s">
        <v>7455</v>
      </c>
    </row>
    <row r="369" s="13" customFormat="1">
      <c r="A369" s="13"/>
      <c r="B369" s="234"/>
      <c r="C369" s="235"/>
      <c r="D369" s="236" t="s">
        <v>301</v>
      </c>
      <c r="E369" s="237" t="s">
        <v>1</v>
      </c>
      <c r="F369" s="238" t="s">
        <v>7456</v>
      </c>
      <c r="G369" s="235"/>
      <c r="H369" s="237" t="s">
        <v>1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301</v>
      </c>
      <c r="AU369" s="244" t="s">
        <v>120</v>
      </c>
      <c r="AV369" s="13" t="s">
        <v>85</v>
      </c>
      <c r="AW369" s="13" t="s">
        <v>32</v>
      </c>
      <c r="AX369" s="13" t="s">
        <v>77</v>
      </c>
      <c r="AY369" s="244" t="s">
        <v>292</v>
      </c>
    </row>
    <row r="370" s="13" customFormat="1">
      <c r="A370" s="13"/>
      <c r="B370" s="234"/>
      <c r="C370" s="235"/>
      <c r="D370" s="236" t="s">
        <v>301</v>
      </c>
      <c r="E370" s="237" t="s">
        <v>1</v>
      </c>
      <c r="F370" s="238" t="s">
        <v>7438</v>
      </c>
      <c r="G370" s="235"/>
      <c r="H370" s="237" t="s">
        <v>1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301</v>
      </c>
      <c r="AU370" s="244" t="s">
        <v>120</v>
      </c>
      <c r="AV370" s="13" t="s">
        <v>85</v>
      </c>
      <c r="AW370" s="13" t="s">
        <v>32</v>
      </c>
      <c r="AX370" s="13" t="s">
        <v>77</v>
      </c>
      <c r="AY370" s="244" t="s">
        <v>292</v>
      </c>
    </row>
    <row r="371" s="13" customFormat="1">
      <c r="A371" s="13"/>
      <c r="B371" s="234"/>
      <c r="C371" s="235"/>
      <c r="D371" s="236" t="s">
        <v>301</v>
      </c>
      <c r="E371" s="237" t="s">
        <v>1</v>
      </c>
      <c r="F371" s="238" t="s">
        <v>7439</v>
      </c>
      <c r="G371" s="235"/>
      <c r="H371" s="237" t="s">
        <v>1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301</v>
      </c>
      <c r="AU371" s="244" t="s">
        <v>120</v>
      </c>
      <c r="AV371" s="13" t="s">
        <v>85</v>
      </c>
      <c r="AW371" s="13" t="s">
        <v>32</v>
      </c>
      <c r="AX371" s="13" t="s">
        <v>77</v>
      </c>
      <c r="AY371" s="244" t="s">
        <v>292</v>
      </c>
    </row>
    <row r="372" s="13" customFormat="1">
      <c r="A372" s="13"/>
      <c r="B372" s="234"/>
      <c r="C372" s="235"/>
      <c r="D372" s="236" t="s">
        <v>301</v>
      </c>
      <c r="E372" s="237" t="s">
        <v>1</v>
      </c>
      <c r="F372" s="238" t="s">
        <v>7457</v>
      </c>
      <c r="G372" s="235"/>
      <c r="H372" s="237" t="s">
        <v>1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301</v>
      </c>
      <c r="AU372" s="244" t="s">
        <v>120</v>
      </c>
      <c r="AV372" s="13" t="s">
        <v>85</v>
      </c>
      <c r="AW372" s="13" t="s">
        <v>32</v>
      </c>
      <c r="AX372" s="13" t="s">
        <v>77</v>
      </c>
      <c r="AY372" s="244" t="s">
        <v>292</v>
      </c>
    </row>
    <row r="373" s="13" customFormat="1">
      <c r="A373" s="13"/>
      <c r="B373" s="234"/>
      <c r="C373" s="235"/>
      <c r="D373" s="236" t="s">
        <v>301</v>
      </c>
      <c r="E373" s="237" t="s">
        <v>1</v>
      </c>
      <c r="F373" s="238" t="s">
        <v>7441</v>
      </c>
      <c r="G373" s="235"/>
      <c r="H373" s="237" t="s">
        <v>1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301</v>
      </c>
      <c r="AU373" s="244" t="s">
        <v>120</v>
      </c>
      <c r="AV373" s="13" t="s">
        <v>85</v>
      </c>
      <c r="AW373" s="13" t="s">
        <v>32</v>
      </c>
      <c r="AX373" s="13" t="s">
        <v>77</v>
      </c>
      <c r="AY373" s="244" t="s">
        <v>292</v>
      </c>
    </row>
    <row r="374" s="14" customFormat="1">
      <c r="A374" s="14"/>
      <c r="B374" s="245"/>
      <c r="C374" s="246"/>
      <c r="D374" s="236" t="s">
        <v>301</v>
      </c>
      <c r="E374" s="247" t="s">
        <v>1</v>
      </c>
      <c r="F374" s="248" t="s">
        <v>85</v>
      </c>
      <c r="G374" s="246"/>
      <c r="H374" s="249">
        <v>1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301</v>
      </c>
      <c r="AU374" s="255" t="s">
        <v>120</v>
      </c>
      <c r="AV374" s="14" t="s">
        <v>120</v>
      </c>
      <c r="AW374" s="14" t="s">
        <v>32</v>
      </c>
      <c r="AX374" s="14" t="s">
        <v>85</v>
      </c>
      <c r="AY374" s="255" t="s">
        <v>292</v>
      </c>
    </row>
    <row r="375" s="2" customFormat="1" ht="49.05" customHeight="1">
      <c r="A375" s="39"/>
      <c r="B375" s="40"/>
      <c r="C375" s="221" t="s">
        <v>918</v>
      </c>
      <c r="D375" s="221" t="s">
        <v>294</v>
      </c>
      <c r="E375" s="222" t="s">
        <v>7458</v>
      </c>
      <c r="F375" s="223" t="s">
        <v>7459</v>
      </c>
      <c r="G375" s="224" t="s">
        <v>2985</v>
      </c>
      <c r="H375" s="225">
        <v>1</v>
      </c>
      <c r="I375" s="226"/>
      <c r="J375" s="227">
        <f>ROUND(I375*H375,2)</f>
        <v>0</v>
      </c>
      <c r="K375" s="223" t="s">
        <v>1</v>
      </c>
      <c r="L375" s="45"/>
      <c r="M375" s="228" t="s">
        <v>1</v>
      </c>
      <c r="N375" s="229" t="s">
        <v>42</v>
      </c>
      <c r="O375" s="92"/>
      <c r="P375" s="230">
        <f>O375*H375</f>
        <v>0</v>
      </c>
      <c r="Q375" s="230">
        <v>0</v>
      </c>
      <c r="R375" s="230">
        <f>Q375*H375</f>
        <v>0</v>
      </c>
      <c r="S375" s="230">
        <v>0</v>
      </c>
      <c r="T375" s="23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2" t="s">
        <v>299</v>
      </c>
      <c r="AT375" s="232" t="s">
        <v>294</v>
      </c>
      <c r="AU375" s="232" t="s">
        <v>120</v>
      </c>
      <c r="AY375" s="18" t="s">
        <v>292</v>
      </c>
      <c r="BE375" s="233">
        <f>IF(N375="základní",J375,0)</f>
        <v>0</v>
      </c>
      <c r="BF375" s="233">
        <f>IF(N375="snížená",J375,0)</f>
        <v>0</v>
      </c>
      <c r="BG375" s="233">
        <f>IF(N375="zákl. přenesená",J375,0)</f>
        <v>0</v>
      </c>
      <c r="BH375" s="233">
        <f>IF(N375="sníž. přenesená",J375,0)</f>
        <v>0</v>
      </c>
      <c r="BI375" s="233">
        <f>IF(N375="nulová",J375,0)</f>
        <v>0</v>
      </c>
      <c r="BJ375" s="18" t="s">
        <v>85</v>
      </c>
      <c r="BK375" s="233">
        <f>ROUND(I375*H375,2)</f>
        <v>0</v>
      </c>
      <c r="BL375" s="18" t="s">
        <v>299</v>
      </c>
      <c r="BM375" s="232" t="s">
        <v>7460</v>
      </c>
    </row>
    <row r="376" s="13" customFormat="1">
      <c r="A376" s="13"/>
      <c r="B376" s="234"/>
      <c r="C376" s="235"/>
      <c r="D376" s="236" t="s">
        <v>301</v>
      </c>
      <c r="E376" s="237" t="s">
        <v>1</v>
      </c>
      <c r="F376" s="238" t="s">
        <v>7456</v>
      </c>
      <c r="G376" s="235"/>
      <c r="H376" s="237" t="s">
        <v>1</v>
      </c>
      <c r="I376" s="239"/>
      <c r="J376" s="235"/>
      <c r="K376" s="235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301</v>
      </c>
      <c r="AU376" s="244" t="s">
        <v>120</v>
      </c>
      <c r="AV376" s="13" t="s">
        <v>85</v>
      </c>
      <c r="AW376" s="13" t="s">
        <v>32</v>
      </c>
      <c r="AX376" s="13" t="s">
        <v>77</v>
      </c>
      <c r="AY376" s="244" t="s">
        <v>292</v>
      </c>
    </row>
    <row r="377" s="13" customFormat="1">
      <c r="A377" s="13"/>
      <c r="B377" s="234"/>
      <c r="C377" s="235"/>
      <c r="D377" s="236" t="s">
        <v>301</v>
      </c>
      <c r="E377" s="237" t="s">
        <v>1</v>
      </c>
      <c r="F377" s="238" t="s">
        <v>7438</v>
      </c>
      <c r="G377" s="235"/>
      <c r="H377" s="237" t="s">
        <v>1</v>
      </c>
      <c r="I377" s="239"/>
      <c r="J377" s="235"/>
      <c r="K377" s="235"/>
      <c r="L377" s="240"/>
      <c r="M377" s="241"/>
      <c r="N377" s="242"/>
      <c r="O377" s="242"/>
      <c r="P377" s="242"/>
      <c r="Q377" s="242"/>
      <c r="R377" s="242"/>
      <c r="S377" s="242"/>
      <c r="T377" s="24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4" t="s">
        <v>301</v>
      </c>
      <c r="AU377" s="244" t="s">
        <v>120</v>
      </c>
      <c r="AV377" s="13" t="s">
        <v>85</v>
      </c>
      <c r="AW377" s="13" t="s">
        <v>32</v>
      </c>
      <c r="AX377" s="13" t="s">
        <v>77</v>
      </c>
      <c r="AY377" s="244" t="s">
        <v>292</v>
      </c>
    </row>
    <row r="378" s="13" customFormat="1">
      <c r="A378" s="13"/>
      <c r="B378" s="234"/>
      <c r="C378" s="235"/>
      <c r="D378" s="236" t="s">
        <v>301</v>
      </c>
      <c r="E378" s="237" t="s">
        <v>1</v>
      </c>
      <c r="F378" s="238" t="s">
        <v>7439</v>
      </c>
      <c r="G378" s="235"/>
      <c r="H378" s="237" t="s">
        <v>1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4" t="s">
        <v>301</v>
      </c>
      <c r="AU378" s="244" t="s">
        <v>120</v>
      </c>
      <c r="AV378" s="13" t="s">
        <v>85</v>
      </c>
      <c r="AW378" s="13" t="s">
        <v>32</v>
      </c>
      <c r="AX378" s="13" t="s">
        <v>77</v>
      </c>
      <c r="AY378" s="244" t="s">
        <v>292</v>
      </c>
    </row>
    <row r="379" s="13" customFormat="1">
      <c r="A379" s="13"/>
      <c r="B379" s="234"/>
      <c r="C379" s="235"/>
      <c r="D379" s="236" t="s">
        <v>301</v>
      </c>
      <c r="E379" s="237" t="s">
        <v>1</v>
      </c>
      <c r="F379" s="238" t="s">
        <v>7457</v>
      </c>
      <c r="G379" s="235"/>
      <c r="H379" s="237" t="s">
        <v>1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301</v>
      </c>
      <c r="AU379" s="244" t="s">
        <v>120</v>
      </c>
      <c r="AV379" s="13" t="s">
        <v>85</v>
      </c>
      <c r="AW379" s="13" t="s">
        <v>32</v>
      </c>
      <c r="AX379" s="13" t="s">
        <v>77</v>
      </c>
      <c r="AY379" s="244" t="s">
        <v>292</v>
      </c>
    </row>
    <row r="380" s="13" customFormat="1">
      <c r="A380" s="13"/>
      <c r="B380" s="234"/>
      <c r="C380" s="235"/>
      <c r="D380" s="236" t="s">
        <v>301</v>
      </c>
      <c r="E380" s="237" t="s">
        <v>1</v>
      </c>
      <c r="F380" s="238" t="s">
        <v>7441</v>
      </c>
      <c r="G380" s="235"/>
      <c r="H380" s="237" t="s">
        <v>1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301</v>
      </c>
      <c r="AU380" s="244" t="s">
        <v>120</v>
      </c>
      <c r="AV380" s="13" t="s">
        <v>85</v>
      </c>
      <c r="AW380" s="13" t="s">
        <v>32</v>
      </c>
      <c r="AX380" s="13" t="s">
        <v>77</v>
      </c>
      <c r="AY380" s="244" t="s">
        <v>292</v>
      </c>
    </row>
    <row r="381" s="14" customFormat="1">
      <c r="A381" s="14"/>
      <c r="B381" s="245"/>
      <c r="C381" s="246"/>
      <c r="D381" s="236" t="s">
        <v>301</v>
      </c>
      <c r="E381" s="247" t="s">
        <v>1</v>
      </c>
      <c r="F381" s="248" t="s">
        <v>85</v>
      </c>
      <c r="G381" s="246"/>
      <c r="H381" s="249">
        <v>1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301</v>
      </c>
      <c r="AU381" s="255" t="s">
        <v>120</v>
      </c>
      <c r="AV381" s="14" t="s">
        <v>120</v>
      </c>
      <c r="AW381" s="14" t="s">
        <v>32</v>
      </c>
      <c r="AX381" s="14" t="s">
        <v>85</v>
      </c>
      <c r="AY381" s="255" t="s">
        <v>292</v>
      </c>
    </row>
    <row r="382" s="2" customFormat="1" ht="49.05" customHeight="1">
      <c r="A382" s="39"/>
      <c r="B382" s="40"/>
      <c r="C382" s="221" t="s">
        <v>923</v>
      </c>
      <c r="D382" s="221" t="s">
        <v>294</v>
      </c>
      <c r="E382" s="222" t="s">
        <v>7461</v>
      </c>
      <c r="F382" s="223" t="s">
        <v>7462</v>
      </c>
      <c r="G382" s="224" t="s">
        <v>297</v>
      </c>
      <c r="H382" s="225">
        <v>4</v>
      </c>
      <c r="I382" s="226"/>
      <c r="J382" s="227">
        <f>ROUND(I382*H382,2)</f>
        <v>0</v>
      </c>
      <c r="K382" s="223" t="s">
        <v>1</v>
      </c>
      <c r="L382" s="45"/>
      <c r="M382" s="228" t="s">
        <v>1</v>
      </c>
      <c r="N382" s="229" t="s">
        <v>42</v>
      </c>
      <c r="O382" s="92"/>
      <c r="P382" s="230">
        <f>O382*H382</f>
        <v>0</v>
      </c>
      <c r="Q382" s="230">
        <v>0</v>
      </c>
      <c r="R382" s="230">
        <f>Q382*H382</f>
        <v>0</v>
      </c>
      <c r="S382" s="230">
        <v>0</v>
      </c>
      <c r="T382" s="23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2" t="s">
        <v>299</v>
      </c>
      <c r="AT382" s="232" t="s">
        <v>294</v>
      </c>
      <c r="AU382" s="232" t="s">
        <v>120</v>
      </c>
      <c r="AY382" s="18" t="s">
        <v>292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8" t="s">
        <v>85</v>
      </c>
      <c r="BK382" s="233">
        <f>ROUND(I382*H382,2)</f>
        <v>0</v>
      </c>
      <c r="BL382" s="18" t="s">
        <v>299</v>
      </c>
      <c r="BM382" s="232" t="s">
        <v>7463</v>
      </c>
    </row>
    <row r="383" s="2" customFormat="1" ht="44.25" customHeight="1">
      <c r="A383" s="39"/>
      <c r="B383" s="40"/>
      <c r="C383" s="221" t="s">
        <v>940</v>
      </c>
      <c r="D383" s="221" t="s">
        <v>294</v>
      </c>
      <c r="E383" s="222" t="s">
        <v>7464</v>
      </c>
      <c r="F383" s="223" t="s">
        <v>7465</v>
      </c>
      <c r="G383" s="224" t="s">
        <v>2985</v>
      </c>
      <c r="H383" s="225">
        <v>1</v>
      </c>
      <c r="I383" s="226"/>
      <c r="J383" s="227">
        <f>ROUND(I383*H383,2)</f>
        <v>0</v>
      </c>
      <c r="K383" s="223" t="s">
        <v>1</v>
      </c>
      <c r="L383" s="45"/>
      <c r="M383" s="228" t="s">
        <v>1</v>
      </c>
      <c r="N383" s="229" t="s">
        <v>42</v>
      </c>
      <c r="O383" s="92"/>
      <c r="P383" s="230">
        <f>O383*H383</f>
        <v>0</v>
      </c>
      <c r="Q383" s="230">
        <v>0</v>
      </c>
      <c r="R383" s="230">
        <f>Q383*H383</f>
        <v>0</v>
      </c>
      <c r="S383" s="230">
        <v>0</v>
      </c>
      <c r="T383" s="23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2" t="s">
        <v>299</v>
      </c>
      <c r="AT383" s="232" t="s">
        <v>294</v>
      </c>
      <c r="AU383" s="232" t="s">
        <v>120</v>
      </c>
      <c r="AY383" s="18" t="s">
        <v>292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8" t="s">
        <v>85</v>
      </c>
      <c r="BK383" s="233">
        <f>ROUND(I383*H383,2)</f>
        <v>0</v>
      </c>
      <c r="BL383" s="18" t="s">
        <v>299</v>
      </c>
      <c r="BM383" s="232" t="s">
        <v>7466</v>
      </c>
    </row>
    <row r="384" s="2" customFormat="1" ht="24.15" customHeight="1">
      <c r="A384" s="39"/>
      <c r="B384" s="40"/>
      <c r="C384" s="221" t="s">
        <v>947</v>
      </c>
      <c r="D384" s="221" t="s">
        <v>294</v>
      </c>
      <c r="E384" s="222" t="s">
        <v>7467</v>
      </c>
      <c r="F384" s="223" t="s">
        <v>7468</v>
      </c>
      <c r="G384" s="224" t="s">
        <v>581</v>
      </c>
      <c r="H384" s="225">
        <v>4</v>
      </c>
      <c r="I384" s="226"/>
      <c r="J384" s="227">
        <f>ROUND(I384*H384,2)</f>
        <v>0</v>
      </c>
      <c r="K384" s="223" t="s">
        <v>298</v>
      </c>
      <c r="L384" s="45"/>
      <c r="M384" s="228" t="s">
        <v>1</v>
      </c>
      <c r="N384" s="229" t="s">
        <v>42</v>
      </c>
      <c r="O384" s="92"/>
      <c r="P384" s="230">
        <f>O384*H384</f>
        <v>0</v>
      </c>
      <c r="Q384" s="230">
        <v>0.00017000000000000001</v>
      </c>
      <c r="R384" s="230">
        <f>Q384*H384</f>
        <v>0.00068000000000000005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299</v>
      </c>
      <c r="AT384" s="232" t="s">
        <v>294</v>
      </c>
      <c r="AU384" s="232" t="s">
        <v>120</v>
      </c>
      <c r="AY384" s="18" t="s">
        <v>292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85</v>
      </c>
      <c r="BK384" s="233">
        <f>ROUND(I384*H384,2)</f>
        <v>0</v>
      </c>
      <c r="BL384" s="18" t="s">
        <v>299</v>
      </c>
      <c r="BM384" s="232" t="s">
        <v>7469</v>
      </c>
    </row>
    <row r="385" s="2" customFormat="1" ht="24.15" customHeight="1">
      <c r="A385" s="39"/>
      <c r="B385" s="40"/>
      <c r="C385" s="278" t="s">
        <v>957</v>
      </c>
      <c r="D385" s="278" t="s">
        <v>626</v>
      </c>
      <c r="E385" s="279" t="s">
        <v>7470</v>
      </c>
      <c r="F385" s="280" t="s">
        <v>7471</v>
      </c>
      <c r="G385" s="281" t="s">
        <v>581</v>
      </c>
      <c r="H385" s="282">
        <v>4</v>
      </c>
      <c r="I385" s="283"/>
      <c r="J385" s="284">
        <f>ROUND(I385*H385,2)</f>
        <v>0</v>
      </c>
      <c r="K385" s="280" t="s">
        <v>298</v>
      </c>
      <c r="L385" s="285"/>
      <c r="M385" s="286" t="s">
        <v>1</v>
      </c>
      <c r="N385" s="287" t="s">
        <v>42</v>
      </c>
      <c r="O385" s="92"/>
      <c r="P385" s="230">
        <f>O385*H385</f>
        <v>0</v>
      </c>
      <c r="Q385" s="230">
        <v>0.00010000000000000001</v>
      </c>
      <c r="R385" s="230">
        <f>Q385*H385</f>
        <v>0.00040000000000000002</v>
      </c>
      <c r="S385" s="230">
        <v>0</v>
      </c>
      <c r="T385" s="23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2" t="s">
        <v>357</v>
      </c>
      <c r="AT385" s="232" t="s">
        <v>626</v>
      </c>
      <c r="AU385" s="232" t="s">
        <v>120</v>
      </c>
      <c r="AY385" s="18" t="s">
        <v>292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8" t="s">
        <v>85</v>
      </c>
      <c r="BK385" s="233">
        <f>ROUND(I385*H385,2)</f>
        <v>0</v>
      </c>
      <c r="BL385" s="18" t="s">
        <v>299</v>
      </c>
      <c r="BM385" s="232" t="s">
        <v>7472</v>
      </c>
    </row>
    <row r="386" s="2" customFormat="1" ht="24.15" customHeight="1">
      <c r="A386" s="39"/>
      <c r="B386" s="40"/>
      <c r="C386" s="221" t="s">
        <v>962</v>
      </c>
      <c r="D386" s="221" t="s">
        <v>294</v>
      </c>
      <c r="E386" s="222" t="s">
        <v>6517</v>
      </c>
      <c r="F386" s="223" t="s">
        <v>6518</v>
      </c>
      <c r="G386" s="224" t="s">
        <v>581</v>
      </c>
      <c r="H386" s="225">
        <v>34</v>
      </c>
      <c r="I386" s="226"/>
      <c r="J386" s="227">
        <f>ROUND(I386*H386,2)</f>
        <v>0</v>
      </c>
      <c r="K386" s="223" t="s">
        <v>298</v>
      </c>
      <c r="L386" s="45"/>
      <c r="M386" s="228" t="s">
        <v>1</v>
      </c>
      <c r="N386" s="229" t="s">
        <v>42</v>
      </c>
      <c r="O386" s="92"/>
      <c r="P386" s="230">
        <f>O386*H386</f>
        <v>0</v>
      </c>
      <c r="Q386" s="230">
        <v>0.21734000000000001</v>
      </c>
      <c r="R386" s="230">
        <f>Q386*H386</f>
        <v>7.3895600000000004</v>
      </c>
      <c r="S386" s="230">
        <v>0</v>
      </c>
      <c r="T386" s="231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2" t="s">
        <v>299</v>
      </c>
      <c r="AT386" s="232" t="s">
        <v>294</v>
      </c>
      <c r="AU386" s="232" t="s">
        <v>120</v>
      </c>
      <c r="AY386" s="18" t="s">
        <v>292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8" t="s">
        <v>85</v>
      </c>
      <c r="BK386" s="233">
        <f>ROUND(I386*H386,2)</f>
        <v>0</v>
      </c>
      <c r="BL386" s="18" t="s">
        <v>299</v>
      </c>
      <c r="BM386" s="232" t="s">
        <v>7473</v>
      </c>
    </row>
    <row r="387" s="2" customFormat="1" ht="21.75" customHeight="1">
      <c r="A387" s="39"/>
      <c r="B387" s="40"/>
      <c r="C387" s="278" t="s">
        <v>966</v>
      </c>
      <c r="D387" s="278" t="s">
        <v>626</v>
      </c>
      <c r="E387" s="279" t="s">
        <v>6520</v>
      </c>
      <c r="F387" s="280" t="s">
        <v>7474</v>
      </c>
      <c r="G387" s="281" t="s">
        <v>581</v>
      </c>
      <c r="H387" s="282">
        <v>34</v>
      </c>
      <c r="I387" s="283"/>
      <c r="J387" s="284">
        <f>ROUND(I387*H387,2)</f>
        <v>0</v>
      </c>
      <c r="K387" s="280" t="s">
        <v>298</v>
      </c>
      <c r="L387" s="285"/>
      <c r="M387" s="286" t="s">
        <v>1</v>
      </c>
      <c r="N387" s="287" t="s">
        <v>42</v>
      </c>
      <c r="O387" s="92"/>
      <c r="P387" s="230">
        <f>O387*H387</f>
        <v>0</v>
      </c>
      <c r="Q387" s="230">
        <v>0.19600000000000001</v>
      </c>
      <c r="R387" s="230">
        <f>Q387*H387</f>
        <v>6.6640000000000006</v>
      </c>
      <c r="S387" s="230">
        <v>0</v>
      </c>
      <c r="T387" s="231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32" t="s">
        <v>357</v>
      </c>
      <c r="AT387" s="232" t="s">
        <v>626</v>
      </c>
      <c r="AU387" s="232" t="s">
        <v>120</v>
      </c>
      <c r="AY387" s="18" t="s">
        <v>292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8" t="s">
        <v>85</v>
      </c>
      <c r="BK387" s="233">
        <f>ROUND(I387*H387,2)</f>
        <v>0</v>
      </c>
      <c r="BL387" s="18" t="s">
        <v>299</v>
      </c>
      <c r="BM387" s="232" t="s">
        <v>7475</v>
      </c>
    </row>
    <row r="388" s="2" customFormat="1" ht="24.15" customHeight="1">
      <c r="A388" s="39"/>
      <c r="B388" s="40"/>
      <c r="C388" s="221" t="s">
        <v>970</v>
      </c>
      <c r="D388" s="221" t="s">
        <v>294</v>
      </c>
      <c r="E388" s="222" t="s">
        <v>7476</v>
      </c>
      <c r="F388" s="223" t="s">
        <v>7477</v>
      </c>
      <c r="G388" s="224" t="s">
        <v>307</v>
      </c>
      <c r="H388" s="225">
        <v>88.829999999999998</v>
      </c>
      <c r="I388" s="226"/>
      <c r="J388" s="227">
        <f>ROUND(I388*H388,2)</f>
        <v>0</v>
      </c>
      <c r="K388" s="223" t="s">
        <v>298</v>
      </c>
      <c r="L388" s="45"/>
      <c r="M388" s="228" t="s">
        <v>1</v>
      </c>
      <c r="N388" s="229" t="s">
        <v>42</v>
      </c>
      <c r="O388" s="92"/>
      <c r="P388" s="230">
        <f>O388*H388</f>
        <v>0</v>
      </c>
      <c r="Q388" s="230">
        <v>0</v>
      </c>
      <c r="R388" s="230">
        <f>Q388*H388</f>
        <v>0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299</v>
      </c>
      <c r="AT388" s="232" t="s">
        <v>294</v>
      </c>
      <c r="AU388" s="232" t="s">
        <v>120</v>
      </c>
      <c r="AY388" s="18" t="s">
        <v>292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85</v>
      </c>
      <c r="BK388" s="233">
        <f>ROUND(I388*H388,2)</f>
        <v>0</v>
      </c>
      <c r="BL388" s="18" t="s">
        <v>299</v>
      </c>
      <c r="BM388" s="232" t="s">
        <v>7478</v>
      </c>
    </row>
    <row r="389" s="14" customFormat="1">
      <c r="A389" s="14"/>
      <c r="B389" s="245"/>
      <c r="C389" s="246"/>
      <c r="D389" s="236" t="s">
        <v>301</v>
      </c>
      <c r="E389" s="247" t="s">
        <v>1</v>
      </c>
      <c r="F389" s="248" t="s">
        <v>7479</v>
      </c>
      <c r="G389" s="246"/>
      <c r="H389" s="249">
        <v>68.459999999999994</v>
      </c>
      <c r="I389" s="250"/>
      <c r="J389" s="246"/>
      <c r="K389" s="246"/>
      <c r="L389" s="251"/>
      <c r="M389" s="252"/>
      <c r="N389" s="253"/>
      <c r="O389" s="253"/>
      <c r="P389" s="253"/>
      <c r="Q389" s="253"/>
      <c r="R389" s="253"/>
      <c r="S389" s="253"/>
      <c r="T389" s="25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5" t="s">
        <v>301</v>
      </c>
      <c r="AU389" s="255" t="s">
        <v>120</v>
      </c>
      <c r="AV389" s="14" t="s">
        <v>120</v>
      </c>
      <c r="AW389" s="14" t="s">
        <v>32</v>
      </c>
      <c r="AX389" s="14" t="s">
        <v>77</v>
      </c>
      <c r="AY389" s="255" t="s">
        <v>292</v>
      </c>
    </row>
    <row r="390" s="14" customFormat="1">
      <c r="A390" s="14"/>
      <c r="B390" s="245"/>
      <c r="C390" s="246"/>
      <c r="D390" s="236" t="s">
        <v>301</v>
      </c>
      <c r="E390" s="247" t="s">
        <v>1</v>
      </c>
      <c r="F390" s="248" t="s">
        <v>7480</v>
      </c>
      <c r="G390" s="246"/>
      <c r="H390" s="249">
        <v>20.370000000000001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5" t="s">
        <v>301</v>
      </c>
      <c r="AU390" s="255" t="s">
        <v>120</v>
      </c>
      <c r="AV390" s="14" t="s">
        <v>120</v>
      </c>
      <c r="AW390" s="14" t="s">
        <v>32</v>
      </c>
      <c r="AX390" s="14" t="s">
        <v>77</v>
      </c>
      <c r="AY390" s="255" t="s">
        <v>292</v>
      </c>
    </row>
    <row r="391" s="15" customFormat="1">
      <c r="A391" s="15"/>
      <c r="B391" s="256"/>
      <c r="C391" s="257"/>
      <c r="D391" s="236" t="s">
        <v>301</v>
      </c>
      <c r="E391" s="258" t="s">
        <v>1</v>
      </c>
      <c r="F391" s="259" t="s">
        <v>304</v>
      </c>
      <c r="G391" s="257"/>
      <c r="H391" s="260">
        <v>88.829999999999998</v>
      </c>
      <c r="I391" s="261"/>
      <c r="J391" s="257"/>
      <c r="K391" s="257"/>
      <c r="L391" s="262"/>
      <c r="M391" s="263"/>
      <c r="N391" s="264"/>
      <c r="O391" s="264"/>
      <c r="P391" s="264"/>
      <c r="Q391" s="264"/>
      <c r="R391" s="264"/>
      <c r="S391" s="264"/>
      <c r="T391" s="26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6" t="s">
        <v>301</v>
      </c>
      <c r="AU391" s="266" t="s">
        <v>120</v>
      </c>
      <c r="AV391" s="15" t="s">
        <v>299</v>
      </c>
      <c r="AW391" s="15" t="s">
        <v>32</v>
      </c>
      <c r="AX391" s="15" t="s">
        <v>85</v>
      </c>
      <c r="AY391" s="266" t="s">
        <v>292</v>
      </c>
    </row>
    <row r="392" s="2" customFormat="1" ht="16.5" customHeight="1">
      <c r="A392" s="39"/>
      <c r="B392" s="40"/>
      <c r="C392" s="221" t="s">
        <v>975</v>
      </c>
      <c r="D392" s="221" t="s">
        <v>294</v>
      </c>
      <c r="E392" s="222" t="s">
        <v>5800</v>
      </c>
      <c r="F392" s="223" t="s">
        <v>5801</v>
      </c>
      <c r="G392" s="224" t="s">
        <v>407</v>
      </c>
      <c r="H392" s="225">
        <v>1236</v>
      </c>
      <c r="I392" s="226"/>
      <c r="J392" s="227">
        <f>ROUND(I392*H392,2)</f>
        <v>0</v>
      </c>
      <c r="K392" s="223" t="s">
        <v>298</v>
      </c>
      <c r="L392" s="45"/>
      <c r="M392" s="228" t="s">
        <v>1</v>
      </c>
      <c r="N392" s="229" t="s">
        <v>42</v>
      </c>
      <c r="O392" s="92"/>
      <c r="P392" s="230">
        <f>O392*H392</f>
        <v>0</v>
      </c>
      <c r="Q392" s="230">
        <v>0.00019000000000000001</v>
      </c>
      <c r="R392" s="230">
        <f>Q392*H392</f>
        <v>0.23484000000000002</v>
      </c>
      <c r="S392" s="230">
        <v>0</v>
      </c>
      <c r="T392" s="23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2" t="s">
        <v>299</v>
      </c>
      <c r="AT392" s="232" t="s">
        <v>294</v>
      </c>
      <c r="AU392" s="232" t="s">
        <v>120</v>
      </c>
      <c r="AY392" s="18" t="s">
        <v>292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8" t="s">
        <v>85</v>
      </c>
      <c r="BK392" s="233">
        <f>ROUND(I392*H392,2)</f>
        <v>0</v>
      </c>
      <c r="BL392" s="18" t="s">
        <v>299</v>
      </c>
      <c r="BM392" s="232" t="s">
        <v>7481</v>
      </c>
    </row>
    <row r="393" s="2" customFormat="1" ht="16.5" customHeight="1">
      <c r="A393" s="39"/>
      <c r="B393" s="40"/>
      <c r="C393" s="221" t="s">
        <v>979</v>
      </c>
      <c r="D393" s="221" t="s">
        <v>294</v>
      </c>
      <c r="E393" s="222" t="s">
        <v>6523</v>
      </c>
      <c r="F393" s="223" t="s">
        <v>6524</v>
      </c>
      <c r="G393" s="224" t="s">
        <v>407</v>
      </c>
      <c r="H393" s="225">
        <v>635</v>
      </c>
      <c r="I393" s="226"/>
      <c r="J393" s="227">
        <f>ROUND(I393*H393,2)</f>
        <v>0</v>
      </c>
      <c r="K393" s="223" t="s">
        <v>298</v>
      </c>
      <c r="L393" s="45"/>
      <c r="M393" s="228" t="s">
        <v>1</v>
      </c>
      <c r="N393" s="229" t="s">
        <v>42</v>
      </c>
      <c r="O393" s="92"/>
      <c r="P393" s="230">
        <f>O393*H393</f>
        <v>0</v>
      </c>
      <c r="Q393" s="230">
        <v>0.00020000000000000001</v>
      </c>
      <c r="R393" s="230">
        <f>Q393*H393</f>
        <v>0.127</v>
      </c>
      <c r="S393" s="230">
        <v>0</v>
      </c>
      <c r="T393" s="23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2" t="s">
        <v>299</v>
      </c>
      <c r="AT393" s="232" t="s">
        <v>294</v>
      </c>
      <c r="AU393" s="232" t="s">
        <v>120</v>
      </c>
      <c r="AY393" s="18" t="s">
        <v>292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8" t="s">
        <v>85</v>
      </c>
      <c r="BK393" s="233">
        <f>ROUND(I393*H393,2)</f>
        <v>0</v>
      </c>
      <c r="BL393" s="18" t="s">
        <v>299</v>
      </c>
      <c r="BM393" s="232" t="s">
        <v>7482</v>
      </c>
    </row>
    <row r="394" s="2" customFormat="1" ht="21.75" customHeight="1">
      <c r="A394" s="39"/>
      <c r="B394" s="40"/>
      <c r="C394" s="221" t="s">
        <v>984</v>
      </c>
      <c r="D394" s="221" t="s">
        <v>294</v>
      </c>
      <c r="E394" s="222" t="s">
        <v>7483</v>
      </c>
      <c r="F394" s="223" t="s">
        <v>7484</v>
      </c>
      <c r="G394" s="224" t="s">
        <v>407</v>
      </c>
      <c r="H394" s="225">
        <v>1871</v>
      </c>
      <c r="I394" s="226"/>
      <c r="J394" s="227">
        <f>ROUND(I394*H394,2)</f>
        <v>0</v>
      </c>
      <c r="K394" s="223" t="s">
        <v>298</v>
      </c>
      <c r="L394" s="45"/>
      <c r="M394" s="228" t="s">
        <v>1</v>
      </c>
      <c r="N394" s="229" t="s">
        <v>42</v>
      </c>
      <c r="O394" s="92"/>
      <c r="P394" s="230">
        <f>O394*H394</f>
        <v>0</v>
      </c>
      <c r="Q394" s="230">
        <v>6.0000000000000002E-05</v>
      </c>
      <c r="R394" s="230">
        <f>Q394*H394</f>
        <v>0.11226</v>
      </c>
      <c r="S394" s="230">
        <v>0</v>
      </c>
      <c r="T394" s="231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2" t="s">
        <v>299</v>
      </c>
      <c r="AT394" s="232" t="s">
        <v>294</v>
      </c>
      <c r="AU394" s="232" t="s">
        <v>120</v>
      </c>
      <c r="AY394" s="18" t="s">
        <v>292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8" t="s">
        <v>85</v>
      </c>
      <c r="BK394" s="233">
        <f>ROUND(I394*H394,2)</f>
        <v>0</v>
      </c>
      <c r="BL394" s="18" t="s">
        <v>299</v>
      </c>
      <c r="BM394" s="232" t="s">
        <v>7485</v>
      </c>
    </row>
    <row r="395" s="12" customFormat="1" ht="22.8" customHeight="1">
      <c r="A395" s="12"/>
      <c r="B395" s="205"/>
      <c r="C395" s="206"/>
      <c r="D395" s="207" t="s">
        <v>76</v>
      </c>
      <c r="E395" s="219" t="s">
        <v>362</v>
      </c>
      <c r="F395" s="219" t="s">
        <v>1435</v>
      </c>
      <c r="G395" s="206"/>
      <c r="H395" s="206"/>
      <c r="I395" s="209"/>
      <c r="J395" s="220">
        <f>BK395</f>
        <v>0</v>
      </c>
      <c r="K395" s="206"/>
      <c r="L395" s="211"/>
      <c r="M395" s="212"/>
      <c r="N395" s="213"/>
      <c r="O395" s="213"/>
      <c r="P395" s="214">
        <f>SUM(P396:P400)</f>
        <v>0</v>
      </c>
      <c r="Q395" s="213"/>
      <c r="R395" s="214">
        <f>SUM(R396:R400)</f>
        <v>0.39004415999999997</v>
      </c>
      <c r="S395" s="213"/>
      <c r="T395" s="215">
        <f>SUM(T396:T400)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16" t="s">
        <v>85</v>
      </c>
      <c r="AT395" s="217" t="s">
        <v>76</v>
      </c>
      <c r="AU395" s="217" t="s">
        <v>85</v>
      </c>
      <c r="AY395" s="216" t="s">
        <v>292</v>
      </c>
      <c r="BK395" s="218">
        <f>SUM(BK396:BK400)</f>
        <v>0</v>
      </c>
    </row>
    <row r="396" s="2" customFormat="1" ht="24.15" customHeight="1">
      <c r="A396" s="39"/>
      <c r="B396" s="40"/>
      <c r="C396" s="221" t="s">
        <v>989</v>
      </c>
      <c r="D396" s="221" t="s">
        <v>294</v>
      </c>
      <c r="E396" s="222" t="s">
        <v>6907</v>
      </c>
      <c r="F396" s="223" t="s">
        <v>7486</v>
      </c>
      <c r="G396" s="224" t="s">
        <v>297</v>
      </c>
      <c r="H396" s="225">
        <v>1083.4559999999999</v>
      </c>
      <c r="I396" s="226"/>
      <c r="J396" s="227">
        <f>ROUND(I396*H396,2)</f>
        <v>0</v>
      </c>
      <c r="K396" s="223" t="s">
        <v>298</v>
      </c>
      <c r="L396" s="45"/>
      <c r="M396" s="228" t="s">
        <v>1</v>
      </c>
      <c r="N396" s="229" t="s">
        <v>42</v>
      </c>
      <c r="O396" s="92"/>
      <c r="P396" s="230">
        <f>O396*H396</f>
        <v>0</v>
      </c>
      <c r="Q396" s="230">
        <v>0.00036000000000000002</v>
      </c>
      <c r="R396" s="230">
        <f>Q396*H396</f>
        <v>0.39004415999999997</v>
      </c>
      <c r="S396" s="230">
        <v>0</v>
      </c>
      <c r="T396" s="23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2" t="s">
        <v>299</v>
      </c>
      <c r="AT396" s="232" t="s">
        <v>294</v>
      </c>
      <c r="AU396" s="232" t="s">
        <v>120</v>
      </c>
      <c r="AY396" s="18" t="s">
        <v>292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8" t="s">
        <v>85</v>
      </c>
      <c r="BK396" s="233">
        <f>ROUND(I396*H396,2)</f>
        <v>0</v>
      </c>
      <c r="BL396" s="18" t="s">
        <v>299</v>
      </c>
      <c r="BM396" s="232" t="s">
        <v>7487</v>
      </c>
    </row>
    <row r="397" s="13" customFormat="1">
      <c r="A397" s="13"/>
      <c r="B397" s="234"/>
      <c r="C397" s="235"/>
      <c r="D397" s="236" t="s">
        <v>301</v>
      </c>
      <c r="E397" s="237" t="s">
        <v>1</v>
      </c>
      <c r="F397" s="238" t="s">
        <v>7488</v>
      </c>
      <c r="G397" s="235"/>
      <c r="H397" s="237" t="s">
        <v>1</v>
      </c>
      <c r="I397" s="239"/>
      <c r="J397" s="235"/>
      <c r="K397" s="235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301</v>
      </c>
      <c r="AU397" s="244" t="s">
        <v>120</v>
      </c>
      <c r="AV397" s="13" t="s">
        <v>85</v>
      </c>
      <c r="AW397" s="13" t="s">
        <v>32</v>
      </c>
      <c r="AX397" s="13" t="s">
        <v>77</v>
      </c>
      <c r="AY397" s="244" t="s">
        <v>292</v>
      </c>
    </row>
    <row r="398" s="14" customFormat="1">
      <c r="A398" s="14"/>
      <c r="B398" s="245"/>
      <c r="C398" s="246"/>
      <c r="D398" s="236" t="s">
        <v>301</v>
      </c>
      <c r="E398" s="247" t="s">
        <v>1</v>
      </c>
      <c r="F398" s="248" t="s">
        <v>7489</v>
      </c>
      <c r="G398" s="246"/>
      <c r="H398" s="249">
        <v>984.96000000000004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301</v>
      </c>
      <c r="AU398" s="255" t="s">
        <v>120</v>
      </c>
      <c r="AV398" s="14" t="s">
        <v>120</v>
      </c>
      <c r="AW398" s="14" t="s">
        <v>32</v>
      </c>
      <c r="AX398" s="14" t="s">
        <v>77</v>
      </c>
      <c r="AY398" s="255" t="s">
        <v>292</v>
      </c>
    </row>
    <row r="399" s="15" customFormat="1">
      <c r="A399" s="15"/>
      <c r="B399" s="256"/>
      <c r="C399" s="257"/>
      <c r="D399" s="236" t="s">
        <v>301</v>
      </c>
      <c r="E399" s="258" t="s">
        <v>1</v>
      </c>
      <c r="F399" s="259" t="s">
        <v>304</v>
      </c>
      <c r="G399" s="257"/>
      <c r="H399" s="260">
        <v>984.96000000000004</v>
      </c>
      <c r="I399" s="261"/>
      <c r="J399" s="257"/>
      <c r="K399" s="257"/>
      <c r="L399" s="262"/>
      <c r="M399" s="263"/>
      <c r="N399" s="264"/>
      <c r="O399" s="264"/>
      <c r="P399" s="264"/>
      <c r="Q399" s="264"/>
      <c r="R399" s="264"/>
      <c r="S399" s="264"/>
      <c r="T399" s="26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6" t="s">
        <v>301</v>
      </c>
      <c r="AU399" s="266" t="s">
        <v>120</v>
      </c>
      <c r="AV399" s="15" t="s">
        <v>299</v>
      </c>
      <c r="AW399" s="15" t="s">
        <v>32</v>
      </c>
      <c r="AX399" s="15" t="s">
        <v>77</v>
      </c>
      <c r="AY399" s="266" t="s">
        <v>292</v>
      </c>
    </row>
    <row r="400" s="14" customFormat="1">
      <c r="A400" s="14"/>
      <c r="B400" s="245"/>
      <c r="C400" s="246"/>
      <c r="D400" s="236" t="s">
        <v>301</v>
      </c>
      <c r="E400" s="247" t="s">
        <v>1</v>
      </c>
      <c r="F400" s="248" t="s">
        <v>7490</v>
      </c>
      <c r="G400" s="246"/>
      <c r="H400" s="249">
        <v>1083.4559999999999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301</v>
      </c>
      <c r="AU400" s="255" t="s">
        <v>120</v>
      </c>
      <c r="AV400" s="14" t="s">
        <v>120</v>
      </c>
      <c r="AW400" s="14" t="s">
        <v>32</v>
      </c>
      <c r="AX400" s="14" t="s">
        <v>85</v>
      </c>
      <c r="AY400" s="255" t="s">
        <v>292</v>
      </c>
    </row>
    <row r="401" s="12" customFormat="1" ht="22.8" customHeight="1">
      <c r="A401" s="12"/>
      <c r="B401" s="205"/>
      <c r="C401" s="206"/>
      <c r="D401" s="207" t="s">
        <v>76</v>
      </c>
      <c r="E401" s="219" t="s">
        <v>1488</v>
      </c>
      <c r="F401" s="219" t="s">
        <v>1489</v>
      </c>
      <c r="G401" s="206"/>
      <c r="H401" s="206"/>
      <c r="I401" s="209"/>
      <c r="J401" s="220">
        <f>BK401</f>
        <v>0</v>
      </c>
      <c r="K401" s="206"/>
      <c r="L401" s="211"/>
      <c r="M401" s="212"/>
      <c r="N401" s="213"/>
      <c r="O401" s="213"/>
      <c r="P401" s="214">
        <f>P402</f>
        <v>0</v>
      </c>
      <c r="Q401" s="213"/>
      <c r="R401" s="214">
        <f>R402</f>
        <v>0</v>
      </c>
      <c r="S401" s="213"/>
      <c r="T401" s="215">
        <f>T402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16" t="s">
        <v>85</v>
      </c>
      <c r="AT401" s="217" t="s">
        <v>76</v>
      </c>
      <c r="AU401" s="217" t="s">
        <v>85</v>
      </c>
      <c r="AY401" s="216" t="s">
        <v>292</v>
      </c>
      <c r="BK401" s="218">
        <f>BK402</f>
        <v>0</v>
      </c>
    </row>
    <row r="402" s="2" customFormat="1" ht="24.15" customHeight="1">
      <c r="A402" s="39"/>
      <c r="B402" s="40"/>
      <c r="C402" s="221" t="s">
        <v>1157</v>
      </c>
      <c r="D402" s="221" t="s">
        <v>294</v>
      </c>
      <c r="E402" s="222" t="s">
        <v>4854</v>
      </c>
      <c r="F402" s="223" t="s">
        <v>4855</v>
      </c>
      <c r="G402" s="224" t="s">
        <v>365</v>
      </c>
      <c r="H402" s="225">
        <v>749</v>
      </c>
      <c r="I402" s="226"/>
      <c r="J402" s="227">
        <f>ROUND(I402*H402,2)</f>
        <v>0</v>
      </c>
      <c r="K402" s="223" t="s">
        <v>298</v>
      </c>
      <c r="L402" s="45"/>
      <c r="M402" s="228" t="s">
        <v>1</v>
      </c>
      <c r="N402" s="229" t="s">
        <v>42</v>
      </c>
      <c r="O402" s="92"/>
      <c r="P402" s="230">
        <f>O402*H402</f>
        <v>0</v>
      </c>
      <c r="Q402" s="230">
        <v>0</v>
      </c>
      <c r="R402" s="230">
        <f>Q402*H402</f>
        <v>0</v>
      </c>
      <c r="S402" s="230">
        <v>0</v>
      </c>
      <c r="T402" s="231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2" t="s">
        <v>299</v>
      </c>
      <c r="AT402" s="232" t="s">
        <v>294</v>
      </c>
      <c r="AU402" s="232" t="s">
        <v>120</v>
      </c>
      <c r="AY402" s="18" t="s">
        <v>292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8" t="s">
        <v>85</v>
      </c>
      <c r="BK402" s="233">
        <f>ROUND(I402*H402,2)</f>
        <v>0</v>
      </c>
      <c r="BL402" s="18" t="s">
        <v>299</v>
      </c>
      <c r="BM402" s="232" t="s">
        <v>7491</v>
      </c>
    </row>
    <row r="403" s="12" customFormat="1" ht="25.92" customHeight="1">
      <c r="A403" s="12"/>
      <c r="B403" s="205"/>
      <c r="C403" s="206"/>
      <c r="D403" s="207" t="s">
        <v>76</v>
      </c>
      <c r="E403" s="208" t="s">
        <v>626</v>
      </c>
      <c r="F403" s="208" t="s">
        <v>5806</v>
      </c>
      <c r="G403" s="206"/>
      <c r="H403" s="206"/>
      <c r="I403" s="209"/>
      <c r="J403" s="210">
        <f>BK403</f>
        <v>0</v>
      </c>
      <c r="K403" s="206"/>
      <c r="L403" s="211"/>
      <c r="M403" s="212"/>
      <c r="N403" s="213"/>
      <c r="O403" s="213"/>
      <c r="P403" s="214">
        <f>P404</f>
        <v>0</v>
      </c>
      <c r="Q403" s="213"/>
      <c r="R403" s="214">
        <f>R404</f>
        <v>0.25385999999999997</v>
      </c>
      <c r="S403" s="213"/>
      <c r="T403" s="215">
        <f>T404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16" t="s">
        <v>317</v>
      </c>
      <c r="AT403" s="217" t="s">
        <v>76</v>
      </c>
      <c r="AU403" s="217" t="s">
        <v>77</v>
      </c>
      <c r="AY403" s="216" t="s">
        <v>292</v>
      </c>
      <c r="BK403" s="218">
        <f>BK404</f>
        <v>0</v>
      </c>
    </row>
    <row r="404" s="12" customFormat="1" ht="22.8" customHeight="1">
      <c r="A404" s="12"/>
      <c r="B404" s="205"/>
      <c r="C404" s="206"/>
      <c r="D404" s="207" t="s">
        <v>76</v>
      </c>
      <c r="E404" s="219" t="s">
        <v>7492</v>
      </c>
      <c r="F404" s="219" t="s">
        <v>7493</v>
      </c>
      <c r="G404" s="206"/>
      <c r="H404" s="206"/>
      <c r="I404" s="209"/>
      <c r="J404" s="220">
        <f>BK404</f>
        <v>0</v>
      </c>
      <c r="K404" s="206"/>
      <c r="L404" s="211"/>
      <c r="M404" s="212"/>
      <c r="N404" s="213"/>
      <c r="O404" s="213"/>
      <c r="P404" s="214">
        <f>SUM(P405:P410)</f>
        <v>0</v>
      </c>
      <c r="Q404" s="213"/>
      <c r="R404" s="214">
        <f>SUM(R405:R410)</f>
        <v>0.25385999999999997</v>
      </c>
      <c r="S404" s="213"/>
      <c r="T404" s="215">
        <f>SUM(T405:T410)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16" t="s">
        <v>317</v>
      </c>
      <c r="AT404" s="217" t="s">
        <v>76</v>
      </c>
      <c r="AU404" s="217" t="s">
        <v>85</v>
      </c>
      <c r="AY404" s="216" t="s">
        <v>292</v>
      </c>
      <c r="BK404" s="218">
        <f>SUM(BK405:BK410)</f>
        <v>0</v>
      </c>
    </row>
    <row r="405" s="2" customFormat="1" ht="21.75" customHeight="1">
      <c r="A405" s="39"/>
      <c r="B405" s="40"/>
      <c r="C405" s="221" t="s">
        <v>530</v>
      </c>
      <c r="D405" s="221" t="s">
        <v>294</v>
      </c>
      <c r="E405" s="222" t="s">
        <v>7494</v>
      </c>
      <c r="F405" s="223" t="s">
        <v>7495</v>
      </c>
      <c r="G405" s="224" t="s">
        <v>407</v>
      </c>
      <c r="H405" s="225">
        <v>26</v>
      </c>
      <c r="I405" s="226"/>
      <c r="J405" s="227">
        <f>ROUND(I405*H405,2)</f>
        <v>0</v>
      </c>
      <c r="K405" s="223" t="s">
        <v>298</v>
      </c>
      <c r="L405" s="45"/>
      <c r="M405" s="228" t="s">
        <v>1</v>
      </c>
      <c r="N405" s="229" t="s">
        <v>42</v>
      </c>
      <c r="O405" s="92"/>
      <c r="P405" s="230">
        <f>O405*H405</f>
        <v>0</v>
      </c>
      <c r="Q405" s="230">
        <v>0.0048500000000000001</v>
      </c>
      <c r="R405" s="230">
        <f>Q405*H405</f>
        <v>0.12609999999999999</v>
      </c>
      <c r="S405" s="230">
        <v>0</v>
      </c>
      <c r="T405" s="231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2" t="s">
        <v>829</v>
      </c>
      <c r="AT405" s="232" t="s">
        <v>294</v>
      </c>
      <c r="AU405" s="232" t="s">
        <v>120</v>
      </c>
      <c r="AY405" s="18" t="s">
        <v>292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8" t="s">
        <v>85</v>
      </c>
      <c r="BK405" s="233">
        <f>ROUND(I405*H405,2)</f>
        <v>0</v>
      </c>
      <c r="BL405" s="18" t="s">
        <v>829</v>
      </c>
      <c r="BM405" s="232" t="s">
        <v>7496</v>
      </c>
    </row>
    <row r="406" s="14" customFormat="1">
      <c r="A406" s="14"/>
      <c r="B406" s="245"/>
      <c r="C406" s="246"/>
      <c r="D406" s="236" t="s">
        <v>301</v>
      </c>
      <c r="E406" s="247" t="s">
        <v>1</v>
      </c>
      <c r="F406" s="248" t="s">
        <v>7497</v>
      </c>
      <c r="G406" s="246"/>
      <c r="H406" s="249">
        <v>26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301</v>
      </c>
      <c r="AU406" s="255" t="s">
        <v>120</v>
      </c>
      <c r="AV406" s="14" t="s">
        <v>120</v>
      </c>
      <c r="AW406" s="14" t="s">
        <v>32</v>
      </c>
      <c r="AX406" s="14" t="s">
        <v>85</v>
      </c>
      <c r="AY406" s="255" t="s">
        <v>292</v>
      </c>
    </row>
    <row r="407" s="2" customFormat="1" ht="24.15" customHeight="1">
      <c r="A407" s="39"/>
      <c r="B407" s="40"/>
      <c r="C407" s="278" t="s">
        <v>1178</v>
      </c>
      <c r="D407" s="278" t="s">
        <v>626</v>
      </c>
      <c r="E407" s="279" t="s">
        <v>7498</v>
      </c>
      <c r="F407" s="280" t="s">
        <v>7499</v>
      </c>
      <c r="G407" s="281" t="s">
        <v>407</v>
      </c>
      <c r="H407" s="282">
        <v>26</v>
      </c>
      <c r="I407" s="283"/>
      <c r="J407" s="284">
        <f>ROUND(I407*H407,2)</f>
        <v>0</v>
      </c>
      <c r="K407" s="280" t="s">
        <v>298</v>
      </c>
      <c r="L407" s="285"/>
      <c r="M407" s="286" t="s">
        <v>1</v>
      </c>
      <c r="N407" s="287" t="s">
        <v>42</v>
      </c>
      <c r="O407" s="92"/>
      <c r="P407" s="230">
        <f>O407*H407</f>
        <v>0</v>
      </c>
      <c r="Q407" s="230">
        <v>0.0030799999999999998</v>
      </c>
      <c r="R407" s="230">
        <f>Q407*H407</f>
        <v>0.080079999999999998</v>
      </c>
      <c r="S407" s="230">
        <v>0</v>
      </c>
      <c r="T407" s="231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2" t="s">
        <v>357</v>
      </c>
      <c r="AT407" s="232" t="s">
        <v>626</v>
      </c>
      <c r="AU407" s="232" t="s">
        <v>120</v>
      </c>
      <c r="AY407" s="18" t="s">
        <v>292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8" t="s">
        <v>85</v>
      </c>
      <c r="BK407" s="233">
        <f>ROUND(I407*H407,2)</f>
        <v>0</v>
      </c>
      <c r="BL407" s="18" t="s">
        <v>299</v>
      </c>
      <c r="BM407" s="232" t="s">
        <v>7500</v>
      </c>
    </row>
    <row r="408" s="2" customFormat="1" ht="21.75" customHeight="1">
      <c r="A408" s="39"/>
      <c r="B408" s="40"/>
      <c r="C408" s="221" t="s">
        <v>1184</v>
      </c>
      <c r="D408" s="221" t="s">
        <v>294</v>
      </c>
      <c r="E408" s="222" t="s">
        <v>7501</v>
      </c>
      <c r="F408" s="223" t="s">
        <v>7502</v>
      </c>
      <c r="G408" s="224" t="s">
        <v>407</v>
      </c>
      <c r="H408" s="225">
        <v>4</v>
      </c>
      <c r="I408" s="226"/>
      <c r="J408" s="227">
        <f>ROUND(I408*H408,2)</f>
        <v>0</v>
      </c>
      <c r="K408" s="223" t="s">
        <v>298</v>
      </c>
      <c r="L408" s="45"/>
      <c r="M408" s="228" t="s">
        <v>1</v>
      </c>
      <c r="N408" s="229" t="s">
        <v>42</v>
      </c>
      <c r="O408" s="92"/>
      <c r="P408" s="230">
        <f>O408*H408</f>
        <v>0</v>
      </c>
      <c r="Q408" s="230">
        <v>0.0049100000000000003</v>
      </c>
      <c r="R408" s="230">
        <f>Q408*H408</f>
        <v>0.019640000000000001</v>
      </c>
      <c r="S408" s="230">
        <v>0</v>
      </c>
      <c r="T408" s="23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2" t="s">
        <v>829</v>
      </c>
      <c r="AT408" s="232" t="s">
        <v>294</v>
      </c>
      <c r="AU408" s="232" t="s">
        <v>120</v>
      </c>
      <c r="AY408" s="18" t="s">
        <v>292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8" t="s">
        <v>85</v>
      </c>
      <c r="BK408" s="233">
        <f>ROUND(I408*H408,2)</f>
        <v>0</v>
      </c>
      <c r="BL408" s="18" t="s">
        <v>829</v>
      </c>
      <c r="BM408" s="232" t="s">
        <v>7503</v>
      </c>
    </row>
    <row r="409" s="14" customFormat="1">
      <c r="A409" s="14"/>
      <c r="B409" s="245"/>
      <c r="C409" s="246"/>
      <c r="D409" s="236" t="s">
        <v>301</v>
      </c>
      <c r="E409" s="247" t="s">
        <v>1</v>
      </c>
      <c r="F409" s="248" t="s">
        <v>7504</v>
      </c>
      <c r="G409" s="246"/>
      <c r="H409" s="249">
        <v>4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301</v>
      </c>
      <c r="AU409" s="255" t="s">
        <v>120</v>
      </c>
      <c r="AV409" s="14" t="s">
        <v>120</v>
      </c>
      <c r="AW409" s="14" t="s">
        <v>32</v>
      </c>
      <c r="AX409" s="14" t="s">
        <v>85</v>
      </c>
      <c r="AY409" s="255" t="s">
        <v>292</v>
      </c>
    </row>
    <row r="410" s="2" customFormat="1" ht="24.15" customHeight="1">
      <c r="A410" s="39"/>
      <c r="B410" s="40"/>
      <c r="C410" s="278" t="s">
        <v>1189</v>
      </c>
      <c r="D410" s="278" t="s">
        <v>626</v>
      </c>
      <c r="E410" s="279" t="s">
        <v>7505</v>
      </c>
      <c r="F410" s="280" t="s">
        <v>7506</v>
      </c>
      <c r="G410" s="281" t="s">
        <v>407</v>
      </c>
      <c r="H410" s="282">
        <v>4</v>
      </c>
      <c r="I410" s="283"/>
      <c r="J410" s="284">
        <f>ROUND(I410*H410,2)</f>
        <v>0</v>
      </c>
      <c r="K410" s="280" t="s">
        <v>298</v>
      </c>
      <c r="L410" s="285"/>
      <c r="M410" s="286" t="s">
        <v>1</v>
      </c>
      <c r="N410" s="287" t="s">
        <v>42</v>
      </c>
      <c r="O410" s="92"/>
      <c r="P410" s="230">
        <f>O410*H410</f>
        <v>0</v>
      </c>
      <c r="Q410" s="230">
        <v>0.0070099999999999997</v>
      </c>
      <c r="R410" s="230">
        <f>Q410*H410</f>
        <v>0.028039999999999999</v>
      </c>
      <c r="S410" s="230">
        <v>0</v>
      </c>
      <c r="T410" s="23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2" t="s">
        <v>357</v>
      </c>
      <c r="AT410" s="232" t="s">
        <v>626</v>
      </c>
      <c r="AU410" s="232" t="s">
        <v>120</v>
      </c>
      <c r="AY410" s="18" t="s">
        <v>292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8" t="s">
        <v>85</v>
      </c>
      <c r="BK410" s="233">
        <f>ROUND(I410*H410,2)</f>
        <v>0</v>
      </c>
      <c r="BL410" s="18" t="s">
        <v>299</v>
      </c>
      <c r="BM410" s="232" t="s">
        <v>7507</v>
      </c>
    </row>
    <row r="411" s="12" customFormat="1" ht="25.92" customHeight="1">
      <c r="A411" s="12"/>
      <c r="B411" s="205"/>
      <c r="C411" s="206"/>
      <c r="D411" s="207" t="s">
        <v>76</v>
      </c>
      <c r="E411" s="208" t="s">
        <v>4787</v>
      </c>
      <c r="F411" s="208" t="s">
        <v>4788</v>
      </c>
      <c r="G411" s="206"/>
      <c r="H411" s="206"/>
      <c r="I411" s="209"/>
      <c r="J411" s="210">
        <f>BK411</f>
        <v>0</v>
      </c>
      <c r="K411" s="206"/>
      <c r="L411" s="211"/>
      <c r="M411" s="212"/>
      <c r="N411" s="213"/>
      <c r="O411" s="213"/>
      <c r="P411" s="214">
        <f>SUM(P412:P419)</f>
        <v>0</v>
      </c>
      <c r="Q411" s="213"/>
      <c r="R411" s="214">
        <f>SUM(R412:R419)</f>
        <v>0</v>
      </c>
      <c r="S411" s="213"/>
      <c r="T411" s="215">
        <f>SUM(T412:T419)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16" t="s">
        <v>299</v>
      </c>
      <c r="AT411" s="217" t="s">
        <v>76</v>
      </c>
      <c r="AU411" s="217" t="s">
        <v>77</v>
      </c>
      <c r="AY411" s="216" t="s">
        <v>292</v>
      </c>
      <c r="BK411" s="218">
        <f>SUM(BK412:BK419)</f>
        <v>0</v>
      </c>
    </row>
    <row r="412" s="2" customFormat="1" ht="16.5" customHeight="1">
      <c r="A412" s="39"/>
      <c r="B412" s="40"/>
      <c r="C412" s="221" t="s">
        <v>1194</v>
      </c>
      <c r="D412" s="221" t="s">
        <v>294</v>
      </c>
      <c r="E412" s="222" t="s">
        <v>6281</v>
      </c>
      <c r="F412" s="223" t="s">
        <v>6282</v>
      </c>
      <c r="G412" s="224" t="s">
        <v>337</v>
      </c>
      <c r="H412" s="225">
        <v>52</v>
      </c>
      <c r="I412" s="226"/>
      <c r="J412" s="227">
        <f>ROUND(I412*H412,2)</f>
        <v>0</v>
      </c>
      <c r="K412" s="223" t="s">
        <v>298</v>
      </c>
      <c r="L412" s="45"/>
      <c r="M412" s="228" t="s">
        <v>1</v>
      </c>
      <c r="N412" s="229" t="s">
        <v>42</v>
      </c>
      <c r="O412" s="92"/>
      <c r="P412" s="230">
        <f>O412*H412</f>
        <v>0</v>
      </c>
      <c r="Q412" s="230">
        <v>0</v>
      </c>
      <c r="R412" s="230">
        <f>Q412*H412</f>
        <v>0</v>
      </c>
      <c r="S412" s="230">
        <v>0</v>
      </c>
      <c r="T412" s="231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2" t="s">
        <v>338</v>
      </c>
      <c r="AT412" s="232" t="s">
        <v>294</v>
      </c>
      <c r="AU412" s="232" t="s">
        <v>85</v>
      </c>
      <c r="AY412" s="18" t="s">
        <v>292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8" t="s">
        <v>85</v>
      </c>
      <c r="BK412" s="233">
        <f>ROUND(I412*H412,2)</f>
        <v>0</v>
      </c>
      <c r="BL412" s="18" t="s">
        <v>338</v>
      </c>
      <c r="BM412" s="232" t="s">
        <v>7508</v>
      </c>
    </row>
    <row r="413" s="14" customFormat="1">
      <c r="A413" s="14"/>
      <c r="B413" s="245"/>
      <c r="C413" s="246"/>
      <c r="D413" s="236" t="s">
        <v>301</v>
      </c>
      <c r="E413" s="247" t="s">
        <v>1</v>
      </c>
      <c r="F413" s="248" t="s">
        <v>7509</v>
      </c>
      <c r="G413" s="246"/>
      <c r="H413" s="249">
        <v>8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301</v>
      </c>
      <c r="AU413" s="255" t="s">
        <v>85</v>
      </c>
      <c r="AV413" s="14" t="s">
        <v>120</v>
      </c>
      <c r="AW413" s="14" t="s">
        <v>32</v>
      </c>
      <c r="AX413" s="14" t="s">
        <v>77</v>
      </c>
      <c r="AY413" s="255" t="s">
        <v>292</v>
      </c>
    </row>
    <row r="414" s="14" customFormat="1">
      <c r="A414" s="14"/>
      <c r="B414" s="245"/>
      <c r="C414" s="246"/>
      <c r="D414" s="236" t="s">
        <v>301</v>
      </c>
      <c r="E414" s="247" t="s">
        <v>1</v>
      </c>
      <c r="F414" s="248" t="s">
        <v>7510</v>
      </c>
      <c r="G414" s="246"/>
      <c r="H414" s="249">
        <v>26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301</v>
      </c>
      <c r="AU414" s="255" t="s">
        <v>85</v>
      </c>
      <c r="AV414" s="14" t="s">
        <v>120</v>
      </c>
      <c r="AW414" s="14" t="s">
        <v>32</v>
      </c>
      <c r="AX414" s="14" t="s">
        <v>77</v>
      </c>
      <c r="AY414" s="255" t="s">
        <v>292</v>
      </c>
    </row>
    <row r="415" s="14" customFormat="1">
      <c r="A415" s="14"/>
      <c r="B415" s="245"/>
      <c r="C415" s="246"/>
      <c r="D415" s="236" t="s">
        <v>301</v>
      </c>
      <c r="E415" s="247" t="s">
        <v>1</v>
      </c>
      <c r="F415" s="248" t="s">
        <v>7511</v>
      </c>
      <c r="G415" s="246"/>
      <c r="H415" s="249">
        <v>18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301</v>
      </c>
      <c r="AU415" s="255" t="s">
        <v>85</v>
      </c>
      <c r="AV415" s="14" t="s">
        <v>120</v>
      </c>
      <c r="AW415" s="14" t="s">
        <v>32</v>
      </c>
      <c r="AX415" s="14" t="s">
        <v>77</v>
      </c>
      <c r="AY415" s="255" t="s">
        <v>292</v>
      </c>
    </row>
    <row r="416" s="15" customFormat="1">
      <c r="A416" s="15"/>
      <c r="B416" s="256"/>
      <c r="C416" s="257"/>
      <c r="D416" s="236" t="s">
        <v>301</v>
      </c>
      <c r="E416" s="258" t="s">
        <v>1</v>
      </c>
      <c r="F416" s="259" t="s">
        <v>304</v>
      </c>
      <c r="G416" s="257"/>
      <c r="H416" s="260">
        <v>52</v>
      </c>
      <c r="I416" s="261"/>
      <c r="J416" s="257"/>
      <c r="K416" s="257"/>
      <c r="L416" s="262"/>
      <c r="M416" s="263"/>
      <c r="N416" s="264"/>
      <c r="O416" s="264"/>
      <c r="P416" s="264"/>
      <c r="Q416" s="264"/>
      <c r="R416" s="264"/>
      <c r="S416" s="264"/>
      <c r="T416" s="26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6" t="s">
        <v>301</v>
      </c>
      <c r="AU416" s="266" t="s">
        <v>85</v>
      </c>
      <c r="AV416" s="15" t="s">
        <v>299</v>
      </c>
      <c r="AW416" s="15" t="s">
        <v>32</v>
      </c>
      <c r="AX416" s="15" t="s">
        <v>85</v>
      </c>
      <c r="AY416" s="266" t="s">
        <v>292</v>
      </c>
    </row>
    <row r="417" s="2" customFormat="1" ht="16.5" customHeight="1">
      <c r="A417" s="39"/>
      <c r="B417" s="40"/>
      <c r="C417" s="221" t="s">
        <v>1198</v>
      </c>
      <c r="D417" s="221" t="s">
        <v>294</v>
      </c>
      <c r="E417" s="222" t="s">
        <v>5293</v>
      </c>
      <c r="F417" s="223" t="s">
        <v>5294</v>
      </c>
      <c r="G417" s="224" t="s">
        <v>337</v>
      </c>
      <c r="H417" s="225">
        <v>16</v>
      </c>
      <c r="I417" s="226"/>
      <c r="J417" s="227">
        <f>ROUND(I417*H417,2)</f>
        <v>0</v>
      </c>
      <c r="K417" s="223" t="s">
        <v>298</v>
      </c>
      <c r="L417" s="45"/>
      <c r="M417" s="228" t="s">
        <v>1</v>
      </c>
      <c r="N417" s="229" t="s">
        <v>42</v>
      </c>
      <c r="O417" s="92"/>
      <c r="P417" s="230">
        <f>O417*H417</f>
        <v>0</v>
      </c>
      <c r="Q417" s="230">
        <v>0</v>
      </c>
      <c r="R417" s="230">
        <f>Q417*H417</f>
        <v>0</v>
      </c>
      <c r="S417" s="230">
        <v>0</v>
      </c>
      <c r="T417" s="231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32" t="s">
        <v>338</v>
      </c>
      <c r="AT417" s="232" t="s">
        <v>294</v>
      </c>
      <c r="AU417" s="232" t="s">
        <v>85</v>
      </c>
      <c r="AY417" s="18" t="s">
        <v>292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8" t="s">
        <v>85</v>
      </c>
      <c r="BK417" s="233">
        <f>ROUND(I417*H417,2)</f>
        <v>0</v>
      </c>
      <c r="BL417" s="18" t="s">
        <v>338</v>
      </c>
      <c r="BM417" s="232" t="s">
        <v>7512</v>
      </c>
    </row>
    <row r="418" s="14" customFormat="1">
      <c r="A418" s="14"/>
      <c r="B418" s="245"/>
      <c r="C418" s="246"/>
      <c r="D418" s="236" t="s">
        <v>301</v>
      </c>
      <c r="E418" s="247" t="s">
        <v>1</v>
      </c>
      <c r="F418" s="248" t="s">
        <v>7513</v>
      </c>
      <c r="G418" s="246"/>
      <c r="H418" s="249">
        <v>16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301</v>
      </c>
      <c r="AU418" s="255" t="s">
        <v>85</v>
      </c>
      <c r="AV418" s="14" t="s">
        <v>120</v>
      </c>
      <c r="AW418" s="14" t="s">
        <v>32</v>
      </c>
      <c r="AX418" s="14" t="s">
        <v>85</v>
      </c>
      <c r="AY418" s="255" t="s">
        <v>292</v>
      </c>
    </row>
    <row r="419" s="2" customFormat="1" ht="16.5" customHeight="1">
      <c r="A419" s="39"/>
      <c r="B419" s="40"/>
      <c r="C419" s="221" t="s">
        <v>1204</v>
      </c>
      <c r="D419" s="221" t="s">
        <v>294</v>
      </c>
      <c r="E419" s="222" t="s">
        <v>4794</v>
      </c>
      <c r="F419" s="223" t="s">
        <v>5297</v>
      </c>
      <c r="G419" s="224" t="s">
        <v>337</v>
      </c>
      <c r="H419" s="225">
        <v>8</v>
      </c>
      <c r="I419" s="226"/>
      <c r="J419" s="227">
        <f>ROUND(I419*H419,2)</f>
        <v>0</v>
      </c>
      <c r="K419" s="223" t="s">
        <v>298</v>
      </c>
      <c r="L419" s="45"/>
      <c r="M419" s="228" t="s">
        <v>1</v>
      </c>
      <c r="N419" s="229" t="s">
        <v>42</v>
      </c>
      <c r="O419" s="92"/>
      <c r="P419" s="230">
        <f>O419*H419</f>
        <v>0</v>
      </c>
      <c r="Q419" s="230">
        <v>0</v>
      </c>
      <c r="R419" s="230">
        <f>Q419*H419</f>
        <v>0</v>
      </c>
      <c r="S419" s="230">
        <v>0</v>
      </c>
      <c r="T419" s="231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2" t="s">
        <v>338</v>
      </c>
      <c r="AT419" s="232" t="s">
        <v>294</v>
      </c>
      <c r="AU419" s="232" t="s">
        <v>85</v>
      </c>
      <c r="AY419" s="18" t="s">
        <v>292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8" t="s">
        <v>85</v>
      </c>
      <c r="BK419" s="233">
        <f>ROUND(I419*H419,2)</f>
        <v>0</v>
      </c>
      <c r="BL419" s="18" t="s">
        <v>338</v>
      </c>
      <c r="BM419" s="232" t="s">
        <v>7514</v>
      </c>
    </row>
    <row r="420" s="12" customFormat="1" ht="25.92" customHeight="1">
      <c r="A420" s="12"/>
      <c r="B420" s="205"/>
      <c r="C420" s="206"/>
      <c r="D420" s="207" t="s">
        <v>76</v>
      </c>
      <c r="E420" s="208" t="s">
        <v>5299</v>
      </c>
      <c r="F420" s="208" t="s">
        <v>5300</v>
      </c>
      <c r="G420" s="206"/>
      <c r="H420" s="206"/>
      <c r="I420" s="209"/>
      <c r="J420" s="210">
        <f>BK420</f>
        <v>0</v>
      </c>
      <c r="K420" s="206"/>
      <c r="L420" s="211"/>
      <c r="M420" s="212"/>
      <c r="N420" s="213"/>
      <c r="O420" s="213"/>
      <c r="P420" s="214">
        <f>P421</f>
        <v>0</v>
      </c>
      <c r="Q420" s="213"/>
      <c r="R420" s="214">
        <f>R421</f>
        <v>0</v>
      </c>
      <c r="S420" s="213"/>
      <c r="T420" s="215">
        <f>T421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16" t="s">
        <v>341</v>
      </c>
      <c r="AT420" s="217" t="s">
        <v>76</v>
      </c>
      <c r="AU420" s="217" t="s">
        <v>77</v>
      </c>
      <c r="AY420" s="216" t="s">
        <v>292</v>
      </c>
      <c r="BK420" s="218">
        <f>BK421</f>
        <v>0</v>
      </c>
    </row>
    <row r="421" s="12" customFormat="1" ht="22.8" customHeight="1">
      <c r="A421" s="12"/>
      <c r="B421" s="205"/>
      <c r="C421" s="206"/>
      <c r="D421" s="207" t="s">
        <v>76</v>
      </c>
      <c r="E421" s="219" t="s">
        <v>5308</v>
      </c>
      <c r="F421" s="219" t="s">
        <v>5309</v>
      </c>
      <c r="G421" s="206"/>
      <c r="H421" s="206"/>
      <c r="I421" s="209"/>
      <c r="J421" s="220">
        <f>BK421</f>
        <v>0</v>
      </c>
      <c r="K421" s="206"/>
      <c r="L421" s="211"/>
      <c r="M421" s="212"/>
      <c r="N421" s="213"/>
      <c r="O421" s="213"/>
      <c r="P421" s="214">
        <f>SUM(P422:P425)</f>
        <v>0</v>
      </c>
      <c r="Q421" s="213"/>
      <c r="R421" s="214">
        <f>SUM(R422:R425)</f>
        <v>0</v>
      </c>
      <c r="S421" s="213"/>
      <c r="T421" s="215">
        <f>SUM(T422:T425)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16" t="s">
        <v>341</v>
      </c>
      <c r="AT421" s="217" t="s">
        <v>76</v>
      </c>
      <c r="AU421" s="217" t="s">
        <v>85</v>
      </c>
      <c r="AY421" s="216" t="s">
        <v>292</v>
      </c>
      <c r="BK421" s="218">
        <f>SUM(BK422:BK425)</f>
        <v>0</v>
      </c>
    </row>
    <row r="422" s="2" customFormat="1" ht="16.5" customHeight="1">
      <c r="A422" s="39"/>
      <c r="B422" s="40"/>
      <c r="C422" s="221" t="s">
        <v>1235</v>
      </c>
      <c r="D422" s="221" t="s">
        <v>294</v>
      </c>
      <c r="E422" s="222" t="s">
        <v>5314</v>
      </c>
      <c r="F422" s="223" t="s">
        <v>5315</v>
      </c>
      <c r="G422" s="224" t="s">
        <v>5305</v>
      </c>
      <c r="H422" s="225">
        <v>1</v>
      </c>
      <c r="I422" s="226"/>
      <c r="J422" s="227">
        <f>ROUND(I422*H422,2)</f>
        <v>0</v>
      </c>
      <c r="K422" s="223" t="s">
        <v>298</v>
      </c>
      <c r="L422" s="45"/>
      <c r="M422" s="228" t="s">
        <v>1</v>
      </c>
      <c r="N422" s="229" t="s">
        <v>42</v>
      </c>
      <c r="O422" s="92"/>
      <c r="P422" s="230">
        <f>O422*H422</f>
        <v>0</v>
      </c>
      <c r="Q422" s="230">
        <v>0</v>
      </c>
      <c r="R422" s="230">
        <f>Q422*H422</f>
        <v>0</v>
      </c>
      <c r="S422" s="230">
        <v>0</v>
      </c>
      <c r="T422" s="231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2" t="s">
        <v>5306</v>
      </c>
      <c r="AT422" s="232" t="s">
        <v>294</v>
      </c>
      <c r="AU422" s="232" t="s">
        <v>120</v>
      </c>
      <c r="AY422" s="18" t="s">
        <v>292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8" t="s">
        <v>85</v>
      </c>
      <c r="BK422" s="233">
        <f>ROUND(I422*H422,2)</f>
        <v>0</v>
      </c>
      <c r="BL422" s="18" t="s">
        <v>5306</v>
      </c>
      <c r="BM422" s="232" t="s">
        <v>7515</v>
      </c>
    </row>
    <row r="423" s="13" customFormat="1">
      <c r="A423" s="13"/>
      <c r="B423" s="234"/>
      <c r="C423" s="235"/>
      <c r="D423" s="236" t="s">
        <v>301</v>
      </c>
      <c r="E423" s="237" t="s">
        <v>1</v>
      </c>
      <c r="F423" s="238" t="s">
        <v>7516</v>
      </c>
      <c r="G423" s="235"/>
      <c r="H423" s="237" t="s">
        <v>1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4" t="s">
        <v>301</v>
      </c>
      <c r="AU423" s="244" t="s">
        <v>120</v>
      </c>
      <c r="AV423" s="13" t="s">
        <v>85</v>
      </c>
      <c r="AW423" s="13" t="s">
        <v>32</v>
      </c>
      <c r="AX423" s="13" t="s">
        <v>77</v>
      </c>
      <c r="AY423" s="244" t="s">
        <v>292</v>
      </c>
    </row>
    <row r="424" s="13" customFormat="1">
      <c r="A424" s="13"/>
      <c r="B424" s="234"/>
      <c r="C424" s="235"/>
      <c r="D424" s="236" t="s">
        <v>301</v>
      </c>
      <c r="E424" s="237" t="s">
        <v>1</v>
      </c>
      <c r="F424" s="238" t="s">
        <v>5318</v>
      </c>
      <c r="G424" s="235"/>
      <c r="H424" s="237" t="s">
        <v>1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301</v>
      </c>
      <c r="AU424" s="244" t="s">
        <v>120</v>
      </c>
      <c r="AV424" s="13" t="s">
        <v>85</v>
      </c>
      <c r="AW424" s="13" t="s">
        <v>32</v>
      </c>
      <c r="AX424" s="13" t="s">
        <v>77</v>
      </c>
      <c r="AY424" s="244" t="s">
        <v>292</v>
      </c>
    </row>
    <row r="425" s="14" customFormat="1">
      <c r="A425" s="14"/>
      <c r="B425" s="245"/>
      <c r="C425" s="246"/>
      <c r="D425" s="236" t="s">
        <v>301</v>
      </c>
      <c r="E425" s="247" t="s">
        <v>1</v>
      </c>
      <c r="F425" s="248" t="s">
        <v>85</v>
      </c>
      <c r="G425" s="246"/>
      <c r="H425" s="249">
        <v>1</v>
      </c>
      <c r="I425" s="250"/>
      <c r="J425" s="246"/>
      <c r="K425" s="246"/>
      <c r="L425" s="251"/>
      <c r="M425" s="293"/>
      <c r="N425" s="294"/>
      <c r="O425" s="294"/>
      <c r="P425" s="294"/>
      <c r="Q425" s="294"/>
      <c r="R425" s="294"/>
      <c r="S425" s="294"/>
      <c r="T425" s="295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5" t="s">
        <v>301</v>
      </c>
      <c r="AU425" s="255" t="s">
        <v>120</v>
      </c>
      <c r="AV425" s="14" t="s">
        <v>120</v>
      </c>
      <c r="AW425" s="14" t="s">
        <v>32</v>
      </c>
      <c r="AX425" s="14" t="s">
        <v>85</v>
      </c>
      <c r="AY425" s="255" t="s">
        <v>292</v>
      </c>
    </row>
    <row r="426" s="2" customFormat="1" ht="6.96" customHeight="1">
      <c r="A426" s="39"/>
      <c r="B426" s="67"/>
      <c r="C426" s="68"/>
      <c r="D426" s="68"/>
      <c r="E426" s="68"/>
      <c r="F426" s="68"/>
      <c r="G426" s="68"/>
      <c r="H426" s="68"/>
      <c r="I426" s="68"/>
      <c r="J426" s="68"/>
      <c r="K426" s="68"/>
      <c r="L426" s="45"/>
      <c r="M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</row>
  </sheetData>
  <sheetProtection sheet="1" autoFilter="0" formatColumns="0" formatRows="0" objects="1" scenarios="1" spinCount="100000" saltValue="3Bzc9BWjhWyBvGC6fgVTF4+1YRaLfkneJTDiyu+Zmz8urzfqt6+Eiyx+L68cG5ZQoEmfeSMiuXG60HQhs7YNZA==" hashValue="gVlwfh8/3MnW1gpeSpq/pWwCMVh4he4+2RbB7JlcECQg0YSAoMHJJ3KqDqx190ZhCKaYflWV/FfYADSo6+jcwg==" algorithmName="SHA-512" password="CC35"/>
  <autoFilter ref="C128:K425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156</v>
      </c>
      <c r="AZ2" s="137" t="s">
        <v>4796</v>
      </c>
      <c r="BA2" s="137" t="s">
        <v>4797</v>
      </c>
      <c r="BB2" s="137" t="s">
        <v>1</v>
      </c>
      <c r="BC2" s="137" t="s">
        <v>7517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120</v>
      </c>
      <c r="AZ3" s="137" t="s">
        <v>4799</v>
      </c>
      <c r="BA3" s="137" t="s">
        <v>4800</v>
      </c>
      <c r="BB3" s="137" t="s">
        <v>1</v>
      </c>
      <c r="BC3" s="137" t="s">
        <v>7518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7519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ROUND((SUM(BE123:BE174)),  2)</f>
        <v>0</v>
      </c>
      <c r="G33" s="39"/>
      <c r="H33" s="39"/>
      <c r="I33" s="158">
        <v>0.20999999999999999</v>
      </c>
      <c r="J33" s="157">
        <f>ROUND(((SUM(BE123:BE174))*I33),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ROUND((SUM(BF123:BF174)),  2)</f>
        <v>0</v>
      </c>
      <c r="G34" s="39"/>
      <c r="H34" s="39"/>
      <c r="I34" s="158">
        <v>0.14999999999999999</v>
      </c>
      <c r="J34" s="157">
        <f>ROUND(((SUM(BF123:BF174))*I34),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ROUND((SUM(BG123:BG174)),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ROUND((SUM(BH123:BH174)),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ROUND((SUM(BI123:BI174)),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02 - Oplocení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J125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254</v>
      </c>
      <c r="E99" s="191"/>
      <c r="F99" s="191"/>
      <c r="G99" s="191"/>
      <c r="H99" s="191"/>
      <c r="I99" s="191"/>
      <c r="J99" s="192">
        <f>J148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255</v>
      </c>
      <c r="E100" s="191"/>
      <c r="F100" s="191"/>
      <c r="G100" s="191"/>
      <c r="H100" s="191"/>
      <c r="I100" s="191"/>
      <c r="J100" s="192">
        <f>J156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6712</v>
      </c>
      <c r="E101" s="191"/>
      <c r="F101" s="191"/>
      <c r="G101" s="191"/>
      <c r="H101" s="191"/>
      <c r="I101" s="191"/>
      <c r="J101" s="192">
        <f>J163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261</v>
      </c>
      <c r="E102" s="185"/>
      <c r="F102" s="185"/>
      <c r="G102" s="185"/>
      <c r="H102" s="185"/>
      <c r="I102" s="185"/>
      <c r="J102" s="186">
        <f>J168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271</v>
      </c>
      <c r="E103" s="191"/>
      <c r="F103" s="191"/>
      <c r="G103" s="191"/>
      <c r="H103" s="191"/>
      <c r="I103" s="191"/>
      <c r="J103" s="192">
        <f>J169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277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7" t="str">
        <f>E7</f>
        <v>Domov pro seniory, Nový Bydžov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 xml:space="preserve">SO 02 - Oplocení - nezpůsobilé náklady 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k.ú. Nový Bydžov, 70 7163</v>
      </c>
      <c r="G117" s="41"/>
      <c r="H117" s="41"/>
      <c r="I117" s="33" t="s">
        <v>22</v>
      </c>
      <c r="J117" s="80" t="str">
        <f>IF(J12="","",J12)</f>
        <v>4. 1. 2023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>Město Nový Bydžov, Masarykovo nám. 1, 504 01</v>
      </c>
      <c r="G119" s="41"/>
      <c r="H119" s="41"/>
      <c r="I119" s="33" t="s">
        <v>30</v>
      </c>
      <c r="J119" s="37" t="str">
        <f>E21</f>
        <v>Architektura s.r.o., Vilkova 1142/15, Praha 4-Krč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>Projecticon s.r.o., A. Kopeckého 151, Nový Hrádek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4"/>
      <c r="B122" s="195"/>
      <c r="C122" s="196" t="s">
        <v>278</v>
      </c>
      <c r="D122" s="197" t="s">
        <v>62</v>
      </c>
      <c r="E122" s="197" t="s">
        <v>58</v>
      </c>
      <c r="F122" s="197" t="s">
        <v>59</v>
      </c>
      <c r="G122" s="197" t="s">
        <v>279</v>
      </c>
      <c r="H122" s="197" t="s">
        <v>280</v>
      </c>
      <c r="I122" s="197" t="s">
        <v>281</v>
      </c>
      <c r="J122" s="197" t="s">
        <v>249</v>
      </c>
      <c r="K122" s="198" t="s">
        <v>282</v>
      </c>
      <c r="L122" s="199"/>
      <c r="M122" s="101" t="s">
        <v>1</v>
      </c>
      <c r="N122" s="102" t="s">
        <v>41</v>
      </c>
      <c r="O122" s="102" t="s">
        <v>283</v>
      </c>
      <c r="P122" s="102" t="s">
        <v>284</v>
      </c>
      <c r="Q122" s="102" t="s">
        <v>285</v>
      </c>
      <c r="R122" s="102" t="s">
        <v>286</v>
      </c>
      <c r="S122" s="102" t="s">
        <v>287</v>
      </c>
      <c r="T122" s="103" t="s">
        <v>288</v>
      </c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</row>
    <row r="123" s="2" customFormat="1" ht="22.8" customHeight="1">
      <c r="A123" s="39"/>
      <c r="B123" s="40"/>
      <c r="C123" s="108" t="s">
        <v>289</v>
      </c>
      <c r="D123" s="41"/>
      <c r="E123" s="41"/>
      <c r="F123" s="41"/>
      <c r="G123" s="41"/>
      <c r="H123" s="41"/>
      <c r="I123" s="41"/>
      <c r="J123" s="200">
        <f>BK123</f>
        <v>0</v>
      </c>
      <c r="K123" s="41"/>
      <c r="L123" s="45"/>
      <c r="M123" s="104"/>
      <c r="N123" s="201"/>
      <c r="O123" s="105"/>
      <c r="P123" s="202">
        <f>P124+P168</f>
        <v>0</v>
      </c>
      <c r="Q123" s="105"/>
      <c r="R123" s="202">
        <f>R124+R168</f>
        <v>37.488238719999998</v>
      </c>
      <c r="S123" s="105"/>
      <c r="T123" s="203">
        <f>T124+T168</f>
        <v>11.820099000000001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251</v>
      </c>
      <c r="BK123" s="204">
        <f>BK124+BK168</f>
        <v>0</v>
      </c>
    </row>
    <row r="124" s="12" customFormat="1" ht="25.92" customHeight="1">
      <c r="A124" s="12"/>
      <c r="B124" s="205"/>
      <c r="C124" s="206"/>
      <c r="D124" s="207" t="s">
        <v>76</v>
      </c>
      <c r="E124" s="208" t="s">
        <v>290</v>
      </c>
      <c r="F124" s="208" t="s">
        <v>291</v>
      </c>
      <c r="G124" s="206"/>
      <c r="H124" s="206"/>
      <c r="I124" s="209"/>
      <c r="J124" s="210">
        <f>BK124</f>
        <v>0</v>
      </c>
      <c r="K124" s="206"/>
      <c r="L124" s="211"/>
      <c r="M124" s="212"/>
      <c r="N124" s="213"/>
      <c r="O124" s="213"/>
      <c r="P124" s="214">
        <f>P125+P148+P156+P163</f>
        <v>0</v>
      </c>
      <c r="Q124" s="213"/>
      <c r="R124" s="214">
        <f>R125+R148+R156+R163</f>
        <v>37.488238719999998</v>
      </c>
      <c r="S124" s="213"/>
      <c r="T124" s="215">
        <f>T125+T148+T156+T163</f>
        <v>11.820099000000001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85</v>
      </c>
      <c r="AT124" s="217" t="s">
        <v>76</v>
      </c>
      <c r="AU124" s="217" t="s">
        <v>77</v>
      </c>
      <c r="AY124" s="216" t="s">
        <v>292</v>
      </c>
      <c r="BK124" s="218">
        <f>BK125+BK148+BK156+BK163</f>
        <v>0</v>
      </c>
    </row>
    <row r="125" s="12" customFormat="1" ht="22.8" customHeight="1">
      <c r="A125" s="12"/>
      <c r="B125" s="205"/>
      <c r="C125" s="206"/>
      <c r="D125" s="207" t="s">
        <v>76</v>
      </c>
      <c r="E125" s="219" t="s">
        <v>85</v>
      </c>
      <c r="F125" s="219" t="s">
        <v>293</v>
      </c>
      <c r="G125" s="206"/>
      <c r="H125" s="206"/>
      <c r="I125" s="209"/>
      <c r="J125" s="220">
        <f>BK125</f>
        <v>0</v>
      </c>
      <c r="K125" s="206"/>
      <c r="L125" s="211"/>
      <c r="M125" s="212"/>
      <c r="N125" s="213"/>
      <c r="O125" s="213"/>
      <c r="P125" s="214">
        <f>SUM(P126:P147)</f>
        <v>0</v>
      </c>
      <c r="Q125" s="213"/>
      <c r="R125" s="214">
        <f>SUM(R126:R147)</f>
        <v>0</v>
      </c>
      <c r="S125" s="213"/>
      <c r="T125" s="215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6" t="s">
        <v>85</v>
      </c>
      <c r="AT125" s="217" t="s">
        <v>76</v>
      </c>
      <c r="AU125" s="217" t="s">
        <v>85</v>
      </c>
      <c r="AY125" s="216" t="s">
        <v>292</v>
      </c>
      <c r="BK125" s="218">
        <f>SUM(BK126:BK147)</f>
        <v>0</v>
      </c>
    </row>
    <row r="126" s="2" customFormat="1" ht="33" customHeight="1">
      <c r="A126" s="39"/>
      <c r="B126" s="40"/>
      <c r="C126" s="221" t="s">
        <v>85</v>
      </c>
      <c r="D126" s="221" t="s">
        <v>294</v>
      </c>
      <c r="E126" s="222" t="s">
        <v>7520</v>
      </c>
      <c r="F126" s="223" t="s">
        <v>7521</v>
      </c>
      <c r="G126" s="224" t="s">
        <v>307</v>
      </c>
      <c r="H126" s="225">
        <v>56.880000000000003</v>
      </c>
      <c r="I126" s="226"/>
      <c r="J126" s="227">
        <f>ROUND(I126*H126,2)</f>
        <v>0</v>
      </c>
      <c r="K126" s="223" t="s">
        <v>298</v>
      </c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299</v>
      </c>
      <c r="BM126" s="232" t="s">
        <v>7522</v>
      </c>
    </row>
    <row r="127" s="14" customFormat="1">
      <c r="A127" s="14"/>
      <c r="B127" s="245"/>
      <c r="C127" s="246"/>
      <c r="D127" s="236" t="s">
        <v>301</v>
      </c>
      <c r="E127" s="247" t="s">
        <v>1</v>
      </c>
      <c r="F127" s="248" t="s">
        <v>7523</v>
      </c>
      <c r="G127" s="246"/>
      <c r="H127" s="249">
        <v>56.880000000000003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5" t="s">
        <v>301</v>
      </c>
      <c r="AU127" s="255" t="s">
        <v>120</v>
      </c>
      <c r="AV127" s="14" t="s">
        <v>120</v>
      </c>
      <c r="AW127" s="14" t="s">
        <v>32</v>
      </c>
      <c r="AX127" s="14" t="s">
        <v>77</v>
      </c>
      <c r="AY127" s="255" t="s">
        <v>292</v>
      </c>
    </row>
    <row r="128" s="15" customFormat="1">
      <c r="A128" s="15"/>
      <c r="B128" s="256"/>
      <c r="C128" s="257"/>
      <c r="D128" s="236" t="s">
        <v>301</v>
      </c>
      <c r="E128" s="258" t="s">
        <v>1</v>
      </c>
      <c r="F128" s="259" t="s">
        <v>304</v>
      </c>
      <c r="G128" s="257"/>
      <c r="H128" s="260">
        <v>56.880000000000003</v>
      </c>
      <c r="I128" s="261"/>
      <c r="J128" s="257"/>
      <c r="K128" s="257"/>
      <c r="L128" s="262"/>
      <c r="M128" s="263"/>
      <c r="N128" s="264"/>
      <c r="O128" s="264"/>
      <c r="P128" s="264"/>
      <c r="Q128" s="264"/>
      <c r="R128" s="264"/>
      <c r="S128" s="264"/>
      <c r="T128" s="26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6" t="s">
        <v>301</v>
      </c>
      <c r="AU128" s="266" t="s">
        <v>120</v>
      </c>
      <c r="AV128" s="15" t="s">
        <v>299</v>
      </c>
      <c r="AW128" s="15" t="s">
        <v>32</v>
      </c>
      <c r="AX128" s="15" t="s">
        <v>85</v>
      </c>
      <c r="AY128" s="266" t="s">
        <v>292</v>
      </c>
    </row>
    <row r="129" s="2" customFormat="1" ht="33" customHeight="1">
      <c r="A129" s="39"/>
      <c r="B129" s="40"/>
      <c r="C129" s="221" t="s">
        <v>120</v>
      </c>
      <c r="D129" s="221" t="s">
        <v>294</v>
      </c>
      <c r="E129" s="222" t="s">
        <v>342</v>
      </c>
      <c r="F129" s="223" t="s">
        <v>4817</v>
      </c>
      <c r="G129" s="224" t="s">
        <v>307</v>
      </c>
      <c r="H129" s="225">
        <v>102.384</v>
      </c>
      <c r="I129" s="226"/>
      <c r="J129" s="227">
        <f>ROUND(I129*H129,2)</f>
        <v>0</v>
      </c>
      <c r="K129" s="223" t="s">
        <v>298</v>
      </c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299</v>
      </c>
      <c r="BM129" s="232" t="s">
        <v>7524</v>
      </c>
    </row>
    <row r="130" s="14" customFormat="1">
      <c r="A130" s="14"/>
      <c r="B130" s="245"/>
      <c r="C130" s="246"/>
      <c r="D130" s="236" t="s">
        <v>301</v>
      </c>
      <c r="E130" s="247" t="s">
        <v>1</v>
      </c>
      <c r="F130" s="248" t="s">
        <v>4819</v>
      </c>
      <c r="G130" s="246"/>
      <c r="H130" s="249">
        <v>102.384</v>
      </c>
      <c r="I130" s="250"/>
      <c r="J130" s="246"/>
      <c r="K130" s="246"/>
      <c r="L130" s="251"/>
      <c r="M130" s="252"/>
      <c r="N130" s="253"/>
      <c r="O130" s="253"/>
      <c r="P130" s="253"/>
      <c r="Q130" s="253"/>
      <c r="R130" s="253"/>
      <c r="S130" s="253"/>
      <c r="T130" s="25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5" t="s">
        <v>301</v>
      </c>
      <c r="AU130" s="255" t="s">
        <v>120</v>
      </c>
      <c r="AV130" s="14" t="s">
        <v>120</v>
      </c>
      <c r="AW130" s="14" t="s">
        <v>32</v>
      </c>
      <c r="AX130" s="14" t="s">
        <v>85</v>
      </c>
      <c r="AY130" s="255" t="s">
        <v>292</v>
      </c>
    </row>
    <row r="131" s="2" customFormat="1" ht="33" customHeight="1">
      <c r="A131" s="39"/>
      <c r="B131" s="40"/>
      <c r="C131" s="221" t="s">
        <v>317</v>
      </c>
      <c r="D131" s="221" t="s">
        <v>294</v>
      </c>
      <c r="E131" s="222" t="s">
        <v>347</v>
      </c>
      <c r="F131" s="223" t="s">
        <v>4820</v>
      </c>
      <c r="G131" s="224" t="s">
        <v>307</v>
      </c>
      <c r="H131" s="225">
        <v>11.375999999999999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299</v>
      </c>
      <c r="BM131" s="232" t="s">
        <v>7525</v>
      </c>
    </row>
    <row r="132" s="13" customFormat="1">
      <c r="A132" s="13"/>
      <c r="B132" s="234"/>
      <c r="C132" s="235"/>
      <c r="D132" s="236" t="s">
        <v>301</v>
      </c>
      <c r="E132" s="237" t="s">
        <v>1</v>
      </c>
      <c r="F132" s="238" t="s">
        <v>4822</v>
      </c>
      <c r="G132" s="235"/>
      <c r="H132" s="237" t="s">
        <v>1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301</v>
      </c>
      <c r="AU132" s="244" t="s">
        <v>120</v>
      </c>
      <c r="AV132" s="13" t="s">
        <v>85</v>
      </c>
      <c r="AW132" s="13" t="s">
        <v>32</v>
      </c>
      <c r="AX132" s="13" t="s">
        <v>77</v>
      </c>
      <c r="AY132" s="244" t="s">
        <v>292</v>
      </c>
    </row>
    <row r="133" s="14" customFormat="1">
      <c r="A133" s="14"/>
      <c r="B133" s="245"/>
      <c r="C133" s="246"/>
      <c r="D133" s="236" t="s">
        <v>301</v>
      </c>
      <c r="E133" s="247" t="s">
        <v>1</v>
      </c>
      <c r="F133" s="248" t="s">
        <v>7526</v>
      </c>
      <c r="G133" s="246"/>
      <c r="H133" s="249">
        <v>11.375999999999999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301</v>
      </c>
      <c r="AU133" s="255" t="s">
        <v>120</v>
      </c>
      <c r="AV133" s="14" t="s">
        <v>120</v>
      </c>
      <c r="AW133" s="14" t="s">
        <v>32</v>
      </c>
      <c r="AX133" s="14" t="s">
        <v>77</v>
      </c>
      <c r="AY133" s="255" t="s">
        <v>292</v>
      </c>
    </row>
    <row r="134" s="15" customFormat="1">
      <c r="A134" s="15"/>
      <c r="B134" s="256"/>
      <c r="C134" s="257"/>
      <c r="D134" s="236" t="s">
        <v>301</v>
      </c>
      <c r="E134" s="258" t="s">
        <v>4796</v>
      </c>
      <c r="F134" s="259" t="s">
        <v>304</v>
      </c>
      <c r="G134" s="257"/>
      <c r="H134" s="260">
        <v>11.375999999999999</v>
      </c>
      <c r="I134" s="261"/>
      <c r="J134" s="257"/>
      <c r="K134" s="257"/>
      <c r="L134" s="262"/>
      <c r="M134" s="263"/>
      <c r="N134" s="264"/>
      <c r="O134" s="264"/>
      <c r="P134" s="264"/>
      <c r="Q134" s="264"/>
      <c r="R134" s="264"/>
      <c r="S134" s="264"/>
      <c r="T134" s="26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6" t="s">
        <v>301</v>
      </c>
      <c r="AU134" s="266" t="s">
        <v>120</v>
      </c>
      <c r="AV134" s="15" t="s">
        <v>299</v>
      </c>
      <c r="AW134" s="15" t="s">
        <v>32</v>
      </c>
      <c r="AX134" s="15" t="s">
        <v>85</v>
      </c>
      <c r="AY134" s="266" t="s">
        <v>292</v>
      </c>
    </row>
    <row r="135" s="2" customFormat="1" ht="37.8" customHeight="1">
      <c r="A135" s="39"/>
      <c r="B135" s="40"/>
      <c r="C135" s="221" t="s">
        <v>299</v>
      </c>
      <c r="D135" s="221" t="s">
        <v>294</v>
      </c>
      <c r="E135" s="222" t="s">
        <v>353</v>
      </c>
      <c r="F135" s="223" t="s">
        <v>4824</v>
      </c>
      <c r="G135" s="224" t="s">
        <v>307</v>
      </c>
      <c r="H135" s="225">
        <v>170.63999999999999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299</v>
      </c>
      <c r="BM135" s="232" t="s">
        <v>7527</v>
      </c>
    </row>
    <row r="136" s="14" customFormat="1">
      <c r="A136" s="14"/>
      <c r="B136" s="245"/>
      <c r="C136" s="246"/>
      <c r="D136" s="236" t="s">
        <v>301</v>
      </c>
      <c r="E136" s="247" t="s">
        <v>1</v>
      </c>
      <c r="F136" s="248" t="s">
        <v>4826</v>
      </c>
      <c r="G136" s="246"/>
      <c r="H136" s="249">
        <v>170.63999999999999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32</v>
      </c>
      <c r="AX136" s="14" t="s">
        <v>85</v>
      </c>
      <c r="AY136" s="255" t="s">
        <v>292</v>
      </c>
    </row>
    <row r="137" s="2" customFormat="1" ht="24.15" customHeight="1">
      <c r="A137" s="39"/>
      <c r="B137" s="40"/>
      <c r="C137" s="221" t="s">
        <v>341</v>
      </c>
      <c r="D137" s="221" t="s">
        <v>294</v>
      </c>
      <c r="E137" s="222" t="s">
        <v>358</v>
      </c>
      <c r="F137" s="223" t="s">
        <v>4827</v>
      </c>
      <c r="G137" s="224" t="s">
        <v>307</v>
      </c>
      <c r="H137" s="225">
        <v>102.384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299</v>
      </c>
      <c r="BM137" s="232" t="s">
        <v>7528</v>
      </c>
    </row>
    <row r="138" s="14" customFormat="1">
      <c r="A138" s="14"/>
      <c r="B138" s="245"/>
      <c r="C138" s="246"/>
      <c r="D138" s="236" t="s">
        <v>301</v>
      </c>
      <c r="E138" s="247" t="s">
        <v>1</v>
      </c>
      <c r="F138" s="248" t="s">
        <v>4829</v>
      </c>
      <c r="G138" s="246"/>
      <c r="H138" s="249">
        <v>11.375999999999999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301</v>
      </c>
      <c r="AU138" s="255" t="s">
        <v>120</v>
      </c>
      <c r="AV138" s="14" t="s">
        <v>120</v>
      </c>
      <c r="AW138" s="14" t="s">
        <v>32</v>
      </c>
      <c r="AX138" s="14" t="s">
        <v>77</v>
      </c>
      <c r="AY138" s="255" t="s">
        <v>292</v>
      </c>
    </row>
    <row r="139" s="14" customFormat="1">
      <c r="A139" s="14"/>
      <c r="B139" s="245"/>
      <c r="C139" s="246"/>
      <c r="D139" s="236" t="s">
        <v>301</v>
      </c>
      <c r="E139" s="247" t="s">
        <v>1</v>
      </c>
      <c r="F139" s="248" t="s">
        <v>4830</v>
      </c>
      <c r="G139" s="246"/>
      <c r="H139" s="249">
        <v>91.007999999999996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301</v>
      </c>
      <c r="AU139" s="255" t="s">
        <v>120</v>
      </c>
      <c r="AV139" s="14" t="s">
        <v>120</v>
      </c>
      <c r="AW139" s="14" t="s">
        <v>32</v>
      </c>
      <c r="AX139" s="14" t="s">
        <v>77</v>
      </c>
      <c r="AY139" s="255" t="s">
        <v>292</v>
      </c>
    </row>
    <row r="140" s="15" customFormat="1">
      <c r="A140" s="15"/>
      <c r="B140" s="256"/>
      <c r="C140" s="257"/>
      <c r="D140" s="236" t="s">
        <v>301</v>
      </c>
      <c r="E140" s="258" t="s">
        <v>1</v>
      </c>
      <c r="F140" s="259" t="s">
        <v>304</v>
      </c>
      <c r="G140" s="257"/>
      <c r="H140" s="260">
        <v>102.384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301</v>
      </c>
      <c r="AU140" s="266" t="s">
        <v>120</v>
      </c>
      <c r="AV140" s="15" t="s">
        <v>299</v>
      </c>
      <c r="AW140" s="15" t="s">
        <v>32</v>
      </c>
      <c r="AX140" s="15" t="s">
        <v>85</v>
      </c>
      <c r="AY140" s="266" t="s">
        <v>292</v>
      </c>
    </row>
    <row r="141" s="2" customFormat="1" ht="33" customHeight="1">
      <c r="A141" s="39"/>
      <c r="B141" s="40"/>
      <c r="C141" s="221" t="s">
        <v>346</v>
      </c>
      <c r="D141" s="221" t="s">
        <v>294</v>
      </c>
      <c r="E141" s="222" t="s">
        <v>363</v>
      </c>
      <c r="F141" s="223" t="s">
        <v>364</v>
      </c>
      <c r="G141" s="224" t="s">
        <v>365</v>
      </c>
      <c r="H141" s="225">
        <v>20.477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299</v>
      </c>
      <c r="BM141" s="232" t="s">
        <v>7529</v>
      </c>
    </row>
    <row r="142" s="14" customFormat="1">
      <c r="A142" s="14"/>
      <c r="B142" s="245"/>
      <c r="C142" s="246"/>
      <c r="D142" s="236" t="s">
        <v>301</v>
      </c>
      <c r="E142" s="247" t="s">
        <v>1</v>
      </c>
      <c r="F142" s="248" t="s">
        <v>4832</v>
      </c>
      <c r="G142" s="246"/>
      <c r="H142" s="249">
        <v>20.477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5" t="s">
        <v>301</v>
      </c>
      <c r="AU142" s="255" t="s">
        <v>120</v>
      </c>
      <c r="AV142" s="14" t="s">
        <v>120</v>
      </c>
      <c r="AW142" s="14" t="s">
        <v>32</v>
      </c>
      <c r="AX142" s="14" t="s">
        <v>85</v>
      </c>
      <c r="AY142" s="255" t="s">
        <v>292</v>
      </c>
    </row>
    <row r="143" s="2" customFormat="1" ht="16.5" customHeight="1">
      <c r="A143" s="39"/>
      <c r="B143" s="40"/>
      <c r="C143" s="221" t="s">
        <v>352</v>
      </c>
      <c r="D143" s="221" t="s">
        <v>294</v>
      </c>
      <c r="E143" s="222" t="s">
        <v>369</v>
      </c>
      <c r="F143" s="223" t="s">
        <v>370</v>
      </c>
      <c r="G143" s="224" t="s">
        <v>307</v>
      </c>
      <c r="H143" s="225">
        <v>56.880000000000003</v>
      </c>
      <c r="I143" s="226"/>
      <c r="J143" s="227">
        <f>ROUND(I143*H143,2)</f>
        <v>0</v>
      </c>
      <c r="K143" s="223" t="s">
        <v>298</v>
      </c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299</v>
      </c>
      <c r="BM143" s="232" t="s">
        <v>7530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4834</v>
      </c>
      <c r="G144" s="246"/>
      <c r="H144" s="249">
        <v>56.880000000000003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85</v>
      </c>
      <c r="AY144" s="255" t="s">
        <v>292</v>
      </c>
    </row>
    <row r="145" s="2" customFormat="1" ht="24.15" customHeight="1">
      <c r="A145" s="39"/>
      <c r="B145" s="40"/>
      <c r="C145" s="221" t="s">
        <v>357</v>
      </c>
      <c r="D145" s="221" t="s">
        <v>294</v>
      </c>
      <c r="E145" s="222" t="s">
        <v>4835</v>
      </c>
      <c r="F145" s="223" t="s">
        <v>4836</v>
      </c>
      <c r="G145" s="224" t="s">
        <v>307</v>
      </c>
      <c r="H145" s="225">
        <v>45.503999999999998</v>
      </c>
      <c r="I145" s="226"/>
      <c r="J145" s="227">
        <f>ROUND(I145*H145,2)</f>
        <v>0</v>
      </c>
      <c r="K145" s="223" t="s">
        <v>298</v>
      </c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299</v>
      </c>
      <c r="BM145" s="232" t="s">
        <v>7531</v>
      </c>
    </row>
    <row r="146" s="14" customFormat="1">
      <c r="A146" s="14"/>
      <c r="B146" s="245"/>
      <c r="C146" s="246"/>
      <c r="D146" s="236" t="s">
        <v>301</v>
      </c>
      <c r="E146" s="247" t="s">
        <v>1</v>
      </c>
      <c r="F146" s="248" t="s">
        <v>7532</v>
      </c>
      <c r="G146" s="246"/>
      <c r="H146" s="249">
        <v>45.503999999999998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32</v>
      </c>
      <c r="AX146" s="14" t="s">
        <v>77</v>
      </c>
      <c r="AY146" s="255" t="s">
        <v>292</v>
      </c>
    </row>
    <row r="147" s="15" customFormat="1">
      <c r="A147" s="15"/>
      <c r="B147" s="256"/>
      <c r="C147" s="257"/>
      <c r="D147" s="236" t="s">
        <v>301</v>
      </c>
      <c r="E147" s="258" t="s">
        <v>4799</v>
      </c>
      <c r="F147" s="259" t="s">
        <v>304</v>
      </c>
      <c r="G147" s="257"/>
      <c r="H147" s="260">
        <v>45.503999999999998</v>
      </c>
      <c r="I147" s="261"/>
      <c r="J147" s="257"/>
      <c r="K147" s="257"/>
      <c r="L147" s="262"/>
      <c r="M147" s="263"/>
      <c r="N147" s="264"/>
      <c r="O147" s="264"/>
      <c r="P147" s="264"/>
      <c r="Q147" s="264"/>
      <c r="R147" s="264"/>
      <c r="S147" s="264"/>
      <c r="T147" s="26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6" t="s">
        <v>301</v>
      </c>
      <c r="AU147" s="266" t="s">
        <v>120</v>
      </c>
      <c r="AV147" s="15" t="s">
        <v>299</v>
      </c>
      <c r="AW147" s="15" t="s">
        <v>32</v>
      </c>
      <c r="AX147" s="15" t="s">
        <v>85</v>
      </c>
      <c r="AY147" s="266" t="s">
        <v>292</v>
      </c>
    </row>
    <row r="148" s="12" customFormat="1" ht="22.8" customHeight="1">
      <c r="A148" s="12"/>
      <c r="B148" s="205"/>
      <c r="C148" s="206"/>
      <c r="D148" s="207" t="s">
        <v>76</v>
      </c>
      <c r="E148" s="219" t="s">
        <v>120</v>
      </c>
      <c r="F148" s="219" t="s">
        <v>403</v>
      </c>
      <c r="G148" s="206"/>
      <c r="H148" s="206"/>
      <c r="I148" s="209"/>
      <c r="J148" s="220">
        <f>BK148</f>
        <v>0</v>
      </c>
      <c r="K148" s="206"/>
      <c r="L148" s="211"/>
      <c r="M148" s="212"/>
      <c r="N148" s="213"/>
      <c r="O148" s="213"/>
      <c r="P148" s="214">
        <f>SUM(P149:P155)</f>
        <v>0</v>
      </c>
      <c r="Q148" s="213"/>
      <c r="R148" s="214">
        <f>SUM(R149:R155)</f>
        <v>26.576838719999998</v>
      </c>
      <c r="S148" s="213"/>
      <c r="T148" s="215">
        <f>SUM(T149:T155)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6" t="s">
        <v>85</v>
      </c>
      <c r="AT148" s="217" t="s">
        <v>76</v>
      </c>
      <c r="AU148" s="217" t="s">
        <v>85</v>
      </c>
      <c r="AY148" s="216" t="s">
        <v>292</v>
      </c>
      <c r="BK148" s="218">
        <f>SUM(BK149:BK155)</f>
        <v>0</v>
      </c>
    </row>
    <row r="149" s="2" customFormat="1" ht="16.5" customHeight="1">
      <c r="A149" s="39"/>
      <c r="B149" s="40"/>
      <c r="C149" s="221" t="s">
        <v>362</v>
      </c>
      <c r="D149" s="221" t="s">
        <v>294</v>
      </c>
      <c r="E149" s="222" t="s">
        <v>5988</v>
      </c>
      <c r="F149" s="223" t="s">
        <v>5989</v>
      </c>
      <c r="G149" s="224" t="s">
        <v>307</v>
      </c>
      <c r="H149" s="225">
        <v>11.375999999999999</v>
      </c>
      <c r="I149" s="226"/>
      <c r="J149" s="227">
        <f>ROUND(I149*H149,2)</f>
        <v>0</v>
      </c>
      <c r="K149" s="223" t="s">
        <v>298</v>
      </c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2.3010199999999998</v>
      </c>
      <c r="R149" s="230">
        <f>Q149*H149</f>
        <v>26.176403519999997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299</v>
      </c>
      <c r="BM149" s="232" t="s">
        <v>7533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7534</v>
      </c>
      <c r="G150" s="246"/>
      <c r="H150" s="249">
        <v>11.375999999999999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77</v>
      </c>
      <c r="AY150" s="255" t="s">
        <v>292</v>
      </c>
    </row>
    <row r="151" s="15" customFormat="1">
      <c r="A151" s="15"/>
      <c r="B151" s="256"/>
      <c r="C151" s="257"/>
      <c r="D151" s="236" t="s">
        <v>301</v>
      </c>
      <c r="E151" s="258" t="s">
        <v>1</v>
      </c>
      <c r="F151" s="259" t="s">
        <v>304</v>
      </c>
      <c r="G151" s="257"/>
      <c r="H151" s="260">
        <v>11.375999999999999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301</v>
      </c>
      <c r="AU151" s="266" t="s">
        <v>120</v>
      </c>
      <c r="AV151" s="15" t="s">
        <v>299</v>
      </c>
      <c r="AW151" s="15" t="s">
        <v>32</v>
      </c>
      <c r="AX151" s="15" t="s">
        <v>85</v>
      </c>
      <c r="AY151" s="266" t="s">
        <v>292</v>
      </c>
    </row>
    <row r="152" s="2" customFormat="1" ht="16.5" customHeight="1">
      <c r="A152" s="39"/>
      <c r="B152" s="40"/>
      <c r="C152" s="221" t="s">
        <v>368</v>
      </c>
      <c r="D152" s="221" t="s">
        <v>294</v>
      </c>
      <c r="E152" s="222" t="s">
        <v>5992</v>
      </c>
      <c r="F152" s="223" t="s">
        <v>5993</v>
      </c>
      <c r="G152" s="224" t="s">
        <v>297</v>
      </c>
      <c r="H152" s="225">
        <v>151.68000000000001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0.00264</v>
      </c>
      <c r="R152" s="230">
        <f>Q152*H152</f>
        <v>0.40043519999999999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299</v>
      </c>
      <c r="BM152" s="232" t="s">
        <v>7535</v>
      </c>
    </row>
    <row r="153" s="14" customFormat="1">
      <c r="A153" s="14"/>
      <c r="B153" s="245"/>
      <c r="C153" s="246"/>
      <c r="D153" s="236" t="s">
        <v>301</v>
      </c>
      <c r="E153" s="247" t="s">
        <v>1</v>
      </c>
      <c r="F153" s="248" t="s">
        <v>7536</v>
      </c>
      <c r="G153" s="246"/>
      <c r="H153" s="249">
        <v>151.68000000000001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301</v>
      </c>
      <c r="AU153" s="255" t="s">
        <v>120</v>
      </c>
      <c r="AV153" s="14" t="s">
        <v>120</v>
      </c>
      <c r="AW153" s="14" t="s">
        <v>32</v>
      </c>
      <c r="AX153" s="14" t="s">
        <v>77</v>
      </c>
      <c r="AY153" s="255" t="s">
        <v>292</v>
      </c>
    </row>
    <row r="154" s="15" customFormat="1">
      <c r="A154" s="15"/>
      <c r="B154" s="256"/>
      <c r="C154" s="257"/>
      <c r="D154" s="236" t="s">
        <v>301</v>
      </c>
      <c r="E154" s="258" t="s">
        <v>1</v>
      </c>
      <c r="F154" s="259" t="s">
        <v>304</v>
      </c>
      <c r="G154" s="257"/>
      <c r="H154" s="260">
        <v>151.68000000000001</v>
      </c>
      <c r="I154" s="261"/>
      <c r="J154" s="257"/>
      <c r="K154" s="257"/>
      <c r="L154" s="262"/>
      <c r="M154" s="263"/>
      <c r="N154" s="264"/>
      <c r="O154" s="264"/>
      <c r="P154" s="264"/>
      <c r="Q154" s="264"/>
      <c r="R154" s="264"/>
      <c r="S154" s="264"/>
      <c r="T154" s="26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6" t="s">
        <v>301</v>
      </c>
      <c r="AU154" s="266" t="s">
        <v>120</v>
      </c>
      <c r="AV154" s="15" t="s">
        <v>299</v>
      </c>
      <c r="AW154" s="15" t="s">
        <v>32</v>
      </c>
      <c r="AX154" s="15" t="s">
        <v>85</v>
      </c>
      <c r="AY154" s="266" t="s">
        <v>292</v>
      </c>
    </row>
    <row r="155" s="2" customFormat="1" ht="16.5" customHeight="1">
      <c r="A155" s="39"/>
      <c r="B155" s="40"/>
      <c r="C155" s="221" t="s">
        <v>372</v>
      </c>
      <c r="D155" s="221" t="s">
        <v>294</v>
      </c>
      <c r="E155" s="222" t="s">
        <v>5996</v>
      </c>
      <c r="F155" s="223" t="s">
        <v>5997</v>
      </c>
      <c r="G155" s="224" t="s">
        <v>297</v>
      </c>
      <c r="H155" s="225">
        <v>151.68000000000001</v>
      </c>
      <c r="I155" s="226"/>
      <c r="J155" s="227">
        <f>ROUND(I155*H155,2)</f>
        <v>0</v>
      </c>
      <c r="K155" s="223" t="s">
        <v>298</v>
      </c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299</v>
      </c>
      <c r="BM155" s="232" t="s">
        <v>7537</v>
      </c>
    </row>
    <row r="156" s="12" customFormat="1" ht="22.8" customHeight="1">
      <c r="A156" s="12"/>
      <c r="B156" s="205"/>
      <c r="C156" s="206"/>
      <c r="D156" s="207" t="s">
        <v>76</v>
      </c>
      <c r="E156" s="219" t="s">
        <v>317</v>
      </c>
      <c r="F156" s="219" t="s">
        <v>531</v>
      </c>
      <c r="G156" s="206"/>
      <c r="H156" s="206"/>
      <c r="I156" s="209"/>
      <c r="J156" s="220">
        <f>BK156</f>
        <v>0</v>
      </c>
      <c r="K156" s="206"/>
      <c r="L156" s="211"/>
      <c r="M156" s="212"/>
      <c r="N156" s="213"/>
      <c r="O156" s="213"/>
      <c r="P156" s="214">
        <f>SUM(P157:P162)</f>
        <v>0</v>
      </c>
      <c r="Q156" s="213"/>
      <c r="R156" s="214">
        <f>SUM(R157:R162)</f>
        <v>10.911400000000002</v>
      </c>
      <c r="S156" s="213"/>
      <c r="T156" s="215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6" t="s">
        <v>85</v>
      </c>
      <c r="AT156" s="217" t="s">
        <v>76</v>
      </c>
      <c r="AU156" s="217" t="s">
        <v>85</v>
      </c>
      <c r="AY156" s="216" t="s">
        <v>292</v>
      </c>
      <c r="BK156" s="218">
        <f>SUM(BK157:BK162)</f>
        <v>0</v>
      </c>
    </row>
    <row r="157" s="2" customFormat="1" ht="24.15" customHeight="1">
      <c r="A157" s="39"/>
      <c r="B157" s="40"/>
      <c r="C157" s="221" t="s">
        <v>399</v>
      </c>
      <c r="D157" s="221" t="s">
        <v>294</v>
      </c>
      <c r="E157" s="222" t="s">
        <v>7538</v>
      </c>
      <c r="F157" s="223" t="s">
        <v>7539</v>
      </c>
      <c r="G157" s="224" t="s">
        <v>581</v>
      </c>
      <c r="H157" s="225">
        <v>156</v>
      </c>
      <c r="I157" s="226"/>
      <c r="J157" s="227">
        <f>ROUND(I157*H157,2)</f>
        <v>0</v>
      </c>
      <c r="K157" s="223" t="s">
        <v>298</v>
      </c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0.00040000000000000002</v>
      </c>
      <c r="R157" s="230">
        <f>Q157*H157</f>
        <v>0.062400000000000004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299</v>
      </c>
      <c r="BM157" s="232" t="s">
        <v>7540</v>
      </c>
    </row>
    <row r="158" s="2" customFormat="1" ht="24.15" customHeight="1">
      <c r="A158" s="39"/>
      <c r="B158" s="40"/>
      <c r="C158" s="278" t="s">
        <v>404</v>
      </c>
      <c r="D158" s="278" t="s">
        <v>626</v>
      </c>
      <c r="E158" s="279" t="s">
        <v>7541</v>
      </c>
      <c r="F158" s="280" t="s">
        <v>7542</v>
      </c>
      <c r="G158" s="281" t="s">
        <v>581</v>
      </c>
      <c r="H158" s="282">
        <v>156</v>
      </c>
      <c r="I158" s="283"/>
      <c r="J158" s="284">
        <f>ROUND(I158*H158,2)</f>
        <v>0</v>
      </c>
      <c r="K158" s="280" t="s">
        <v>1</v>
      </c>
      <c r="L158" s="285"/>
      <c r="M158" s="286" t="s">
        <v>1</v>
      </c>
      <c r="N158" s="287" t="s">
        <v>42</v>
      </c>
      <c r="O158" s="92"/>
      <c r="P158" s="230">
        <f>O158*H158</f>
        <v>0</v>
      </c>
      <c r="Q158" s="230">
        <v>0.066000000000000003</v>
      </c>
      <c r="R158" s="230">
        <f>Q158*H158</f>
        <v>10.296000000000001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357</v>
      </c>
      <c r="AT158" s="232" t="s">
        <v>626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299</v>
      </c>
      <c r="BM158" s="232" t="s">
        <v>7543</v>
      </c>
    </row>
    <row r="159" s="2" customFormat="1" ht="24.15" customHeight="1">
      <c r="A159" s="39"/>
      <c r="B159" s="40"/>
      <c r="C159" s="221" t="s">
        <v>415</v>
      </c>
      <c r="D159" s="221" t="s">
        <v>294</v>
      </c>
      <c r="E159" s="222" t="s">
        <v>7544</v>
      </c>
      <c r="F159" s="223" t="s">
        <v>7545</v>
      </c>
      <c r="G159" s="224" t="s">
        <v>407</v>
      </c>
      <c r="H159" s="225">
        <v>390.25999999999999</v>
      </c>
      <c r="I159" s="226"/>
      <c r="J159" s="227">
        <f>ROUND(I159*H159,2)</f>
        <v>0</v>
      </c>
      <c r="K159" s="223" t="s">
        <v>298</v>
      </c>
      <c r="L159" s="45"/>
      <c r="M159" s="228" t="s">
        <v>1</v>
      </c>
      <c r="N159" s="229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299</v>
      </c>
      <c r="AT159" s="232" t="s">
        <v>294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299</v>
      </c>
      <c r="BM159" s="232" t="s">
        <v>7546</v>
      </c>
    </row>
    <row r="160" s="14" customFormat="1">
      <c r="A160" s="14"/>
      <c r="B160" s="245"/>
      <c r="C160" s="246"/>
      <c r="D160" s="236" t="s">
        <v>301</v>
      </c>
      <c r="E160" s="247" t="s">
        <v>1</v>
      </c>
      <c r="F160" s="248" t="s">
        <v>7547</v>
      </c>
      <c r="G160" s="246"/>
      <c r="H160" s="249">
        <v>390.25999999999999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32</v>
      </c>
      <c r="AX160" s="14" t="s">
        <v>85</v>
      </c>
      <c r="AY160" s="255" t="s">
        <v>292</v>
      </c>
    </row>
    <row r="161" s="2" customFormat="1" ht="24.15" customHeight="1">
      <c r="A161" s="39"/>
      <c r="B161" s="40"/>
      <c r="C161" s="278" t="s">
        <v>8</v>
      </c>
      <c r="D161" s="278" t="s">
        <v>626</v>
      </c>
      <c r="E161" s="279" t="s">
        <v>7548</v>
      </c>
      <c r="F161" s="280" t="s">
        <v>7549</v>
      </c>
      <c r="G161" s="281" t="s">
        <v>581</v>
      </c>
      <c r="H161" s="282">
        <v>156</v>
      </c>
      <c r="I161" s="283"/>
      <c r="J161" s="284">
        <f>ROUND(I161*H161,2)</f>
        <v>0</v>
      </c>
      <c r="K161" s="280" t="s">
        <v>1</v>
      </c>
      <c r="L161" s="285"/>
      <c r="M161" s="286" t="s">
        <v>1</v>
      </c>
      <c r="N161" s="287" t="s">
        <v>42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357</v>
      </c>
      <c r="AT161" s="232" t="s">
        <v>626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299</v>
      </c>
      <c r="BM161" s="232" t="s">
        <v>7550</v>
      </c>
    </row>
    <row r="162" s="2" customFormat="1" ht="21.75" customHeight="1">
      <c r="A162" s="39"/>
      <c r="B162" s="40"/>
      <c r="C162" s="278" t="s">
        <v>438</v>
      </c>
      <c r="D162" s="278" t="s">
        <v>626</v>
      </c>
      <c r="E162" s="279" t="s">
        <v>7551</v>
      </c>
      <c r="F162" s="280" t="s">
        <v>7552</v>
      </c>
      <c r="G162" s="281" t="s">
        <v>581</v>
      </c>
      <c r="H162" s="282">
        <v>158</v>
      </c>
      <c r="I162" s="283"/>
      <c r="J162" s="284">
        <f>ROUND(I162*H162,2)</f>
        <v>0</v>
      </c>
      <c r="K162" s="280" t="s">
        <v>1</v>
      </c>
      <c r="L162" s="285"/>
      <c r="M162" s="286" t="s">
        <v>1</v>
      </c>
      <c r="N162" s="287" t="s">
        <v>42</v>
      </c>
      <c r="O162" s="92"/>
      <c r="P162" s="230">
        <f>O162*H162</f>
        <v>0</v>
      </c>
      <c r="Q162" s="230">
        <v>0.0035000000000000001</v>
      </c>
      <c r="R162" s="230">
        <f>Q162*H162</f>
        <v>0.55300000000000005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357</v>
      </c>
      <c r="AT162" s="232" t="s">
        <v>626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299</v>
      </c>
      <c r="BM162" s="232" t="s">
        <v>7553</v>
      </c>
    </row>
    <row r="163" s="12" customFormat="1" ht="22.8" customHeight="1">
      <c r="A163" s="12"/>
      <c r="B163" s="205"/>
      <c r="C163" s="206"/>
      <c r="D163" s="207" t="s">
        <v>76</v>
      </c>
      <c r="E163" s="219" t="s">
        <v>362</v>
      </c>
      <c r="F163" s="219" t="s">
        <v>6906</v>
      </c>
      <c r="G163" s="206"/>
      <c r="H163" s="206"/>
      <c r="I163" s="209"/>
      <c r="J163" s="220">
        <f>BK163</f>
        <v>0</v>
      </c>
      <c r="K163" s="206"/>
      <c r="L163" s="211"/>
      <c r="M163" s="212"/>
      <c r="N163" s="213"/>
      <c r="O163" s="213"/>
      <c r="P163" s="214">
        <f>SUM(P164:P167)</f>
        <v>0</v>
      </c>
      <c r="Q163" s="213"/>
      <c r="R163" s="214">
        <f>SUM(R164:R167)</f>
        <v>0</v>
      </c>
      <c r="S163" s="213"/>
      <c r="T163" s="215">
        <f>SUM(T164:T167)</f>
        <v>11.820099000000001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6" t="s">
        <v>85</v>
      </c>
      <c r="AT163" s="217" t="s">
        <v>76</v>
      </c>
      <c r="AU163" s="217" t="s">
        <v>85</v>
      </c>
      <c r="AY163" s="216" t="s">
        <v>292</v>
      </c>
      <c r="BK163" s="218">
        <f>SUM(BK164:BK167)</f>
        <v>0</v>
      </c>
    </row>
    <row r="164" s="2" customFormat="1" ht="24.15" customHeight="1">
      <c r="A164" s="39"/>
      <c r="B164" s="40"/>
      <c r="C164" s="221" t="s">
        <v>445</v>
      </c>
      <c r="D164" s="221" t="s">
        <v>294</v>
      </c>
      <c r="E164" s="222" t="s">
        <v>7554</v>
      </c>
      <c r="F164" s="223" t="s">
        <v>7555</v>
      </c>
      <c r="G164" s="224" t="s">
        <v>581</v>
      </c>
      <c r="H164" s="225">
        <v>68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0.16800000000000001</v>
      </c>
      <c r="T164" s="231">
        <f>S164*H164</f>
        <v>11.424000000000001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299</v>
      </c>
      <c r="BM164" s="232" t="s">
        <v>7556</v>
      </c>
    </row>
    <row r="165" s="2" customFormat="1" ht="24.15" customHeight="1">
      <c r="A165" s="39"/>
      <c r="B165" s="40"/>
      <c r="C165" s="221" t="s">
        <v>449</v>
      </c>
      <c r="D165" s="221" t="s">
        <v>294</v>
      </c>
      <c r="E165" s="222" t="s">
        <v>7557</v>
      </c>
      <c r="F165" s="223" t="s">
        <v>7558</v>
      </c>
      <c r="G165" s="224" t="s">
        <v>407</v>
      </c>
      <c r="H165" s="225">
        <v>200.05000000000001</v>
      </c>
      <c r="I165" s="226"/>
      <c r="J165" s="227">
        <f>ROUND(I165*H165,2)</f>
        <v>0</v>
      </c>
      <c r="K165" s="223" t="s">
        <v>298</v>
      </c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0.00198</v>
      </c>
      <c r="T165" s="231">
        <f>S165*H165</f>
        <v>0.39609900000000003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299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299</v>
      </c>
      <c r="BM165" s="232" t="s">
        <v>7559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7560</v>
      </c>
      <c r="G166" s="246"/>
      <c r="H166" s="249">
        <v>200.05000000000001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120</v>
      </c>
      <c r="AV166" s="14" t="s">
        <v>120</v>
      </c>
      <c r="AW166" s="14" t="s">
        <v>32</v>
      </c>
      <c r="AX166" s="14" t="s">
        <v>85</v>
      </c>
      <c r="AY166" s="255" t="s">
        <v>292</v>
      </c>
    </row>
    <row r="167" s="2" customFormat="1" ht="62.7" customHeight="1">
      <c r="A167" s="39"/>
      <c r="B167" s="40"/>
      <c r="C167" s="221" t="s">
        <v>454</v>
      </c>
      <c r="D167" s="221" t="s">
        <v>294</v>
      </c>
      <c r="E167" s="222" t="s">
        <v>7561</v>
      </c>
      <c r="F167" s="223" t="s">
        <v>7562</v>
      </c>
      <c r="G167" s="224" t="s">
        <v>2985</v>
      </c>
      <c r="H167" s="225">
        <v>1</v>
      </c>
      <c r="I167" s="226"/>
      <c r="J167" s="227">
        <f>ROUND(I167*H167,2)</f>
        <v>0</v>
      </c>
      <c r="K167" s="223" t="s">
        <v>1</v>
      </c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299</v>
      </c>
      <c r="BM167" s="232" t="s">
        <v>7563</v>
      </c>
    </row>
    <row r="168" s="12" customFormat="1" ht="25.92" customHeight="1">
      <c r="A168" s="12"/>
      <c r="B168" s="205"/>
      <c r="C168" s="206"/>
      <c r="D168" s="207" t="s">
        <v>76</v>
      </c>
      <c r="E168" s="208" t="s">
        <v>1494</v>
      </c>
      <c r="F168" s="208" t="s">
        <v>1495</v>
      </c>
      <c r="G168" s="206"/>
      <c r="H168" s="206"/>
      <c r="I168" s="209"/>
      <c r="J168" s="210">
        <f>BK168</f>
        <v>0</v>
      </c>
      <c r="K168" s="206"/>
      <c r="L168" s="211"/>
      <c r="M168" s="212"/>
      <c r="N168" s="213"/>
      <c r="O168" s="213"/>
      <c r="P168" s="214">
        <f>P169</f>
        <v>0</v>
      </c>
      <c r="Q168" s="213"/>
      <c r="R168" s="214">
        <f>R169</f>
        <v>0</v>
      </c>
      <c r="S168" s="213"/>
      <c r="T168" s="215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6" t="s">
        <v>120</v>
      </c>
      <c r="AT168" s="217" t="s">
        <v>76</v>
      </c>
      <c r="AU168" s="217" t="s">
        <v>77</v>
      </c>
      <c r="AY168" s="216" t="s">
        <v>292</v>
      </c>
      <c r="BK168" s="218">
        <f>BK169</f>
        <v>0</v>
      </c>
    </row>
    <row r="169" s="12" customFormat="1" ht="22.8" customHeight="1">
      <c r="A169" s="12"/>
      <c r="B169" s="205"/>
      <c r="C169" s="206"/>
      <c r="D169" s="207" t="s">
        <v>76</v>
      </c>
      <c r="E169" s="219" t="s">
        <v>2342</v>
      </c>
      <c r="F169" s="219" t="s">
        <v>2343</v>
      </c>
      <c r="G169" s="206"/>
      <c r="H169" s="206"/>
      <c r="I169" s="209"/>
      <c r="J169" s="220">
        <f>BK169</f>
        <v>0</v>
      </c>
      <c r="K169" s="206"/>
      <c r="L169" s="211"/>
      <c r="M169" s="212"/>
      <c r="N169" s="213"/>
      <c r="O169" s="213"/>
      <c r="P169" s="214">
        <f>SUM(P170:P174)</f>
        <v>0</v>
      </c>
      <c r="Q169" s="213"/>
      <c r="R169" s="214">
        <f>SUM(R170:R174)</f>
        <v>0</v>
      </c>
      <c r="S169" s="213"/>
      <c r="T169" s="215">
        <f>SUM(T170:T174)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6" t="s">
        <v>120</v>
      </c>
      <c r="AT169" s="217" t="s">
        <v>76</v>
      </c>
      <c r="AU169" s="217" t="s">
        <v>85</v>
      </c>
      <c r="AY169" s="216" t="s">
        <v>292</v>
      </c>
      <c r="BK169" s="218">
        <f>SUM(BK170:BK174)</f>
        <v>0</v>
      </c>
    </row>
    <row r="170" s="2" customFormat="1" ht="24.15" customHeight="1">
      <c r="A170" s="39"/>
      <c r="B170" s="40"/>
      <c r="C170" s="221" t="s">
        <v>459</v>
      </c>
      <c r="D170" s="221" t="s">
        <v>294</v>
      </c>
      <c r="E170" s="222" t="s">
        <v>7564</v>
      </c>
      <c r="F170" s="223" t="s">
        <v>7565</v>
      </c>
      <c r="G170" s="224" t="s">
        <v>581</v>
      </c>
      <c r="H170" s="225">
        <v>2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42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299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299</v>
      </c>
      <c r="BM170" s="232" t="s">
        <v>7566</v>
      </c>
    </row>
    <row r="171" s="2" customFormat="1" ht="55.5" customHeight="1">
      <c r="A171" s="39"/>
      <c r="B171" s="40"/>
      <c r="C171" s="221" t="s">
        <v>7</v>
      </c>
      <c r="D171" s="221" t="s">
        <v>294</v>
      </c>
      <c r="E171" s="222" t="s">
        <v>7567</v>
      </c>
      <c r="F171" s="223" t="s">
        <v>7568</v>
      </c>
      <c r="G171" s="224" t="s">
        <v>581</v>
      </c>
      <c r="H171" s="225">
        <v>1</v>
      </c>
      <c r="I171" s="226"/>
      <c r="J171" s="227">
        <f>ROUND(I171*H171,2)</f>
        <v>0</v>
      </c>
      <c r="K171" s="223" t="s">
        <v>1</v>
      </c>
      <c r="L171" s="45"/>
      <c r="M171" s="228" t="s">
        <v>1</v>
      </c>
      <c r="N171" s="229" t="s">
        <v>42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438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85</v>
      </c>
      <c r="BK171" s="233">
        <f>ROUND(I171*H171,2)</f>
        <v>0</v>
      </c>
      <c r="BL171" s="18" t="s">
        <v>438</v>
      </c>
      <c r="BM171" s="232" t="s">
        <v>7569</v>
      </c>
    </row>
    <row r="172" s="2" customFormat="1" ht="55.5" customHeight="1">
      <c r="A172" s="39"/>
      <c r="B172" s="40"/>
      <c r="C172" s="221" t="s">
        <v>485</v>
      </c>
      <c r="D172" s="221" t="s">
        <v>294</v>
      </c>
      <c r="E172" s="222" t="s">
        <v>7570</v>
      </c>
      <c r="F172" s="223" t="s">
        <v>7571</v>
      </c>
      <c r="G172" s="224" t="s">
        <v>581</v>
      </c>
      <c r="H172" s="225">
        <v>1</v>
      </c>
      <c r="I172" s="226"/>
      <c r="J172" s="227">
        <f>ROUND(I172*H172,2)</f>
        <v>0</v>
      </c>
      <c r="K172" s="223" t="s">
        <v>1</v>
      </c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438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438</v>
      </c>
      <c r="BM172" s="232" t="s">
        <v>7572</v>
      </c>
    </row>
    <row r="173" s="2" customFormat="1" ht="24.15" customHeight="1">
      <c r="A173" s="39"/>
      <c r="B173" s="40"/>
      <c r="C173" s="221" t="s">
        <v>489</v>
      </c>
      <c r="D173" s="221" t="s">
        <v>294</v>
      </c>
      <c r="E173" s="222" t="s">
        <v>7573</v>
      </c>
      <c r="F173" s="223" t="s">
        <v>7574</v>
      </c>
      <c r="G173" s="224" t="s">
        <v>581</v>
      </c>
      <c r="H173" s="225">
        <v>1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42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299</v>
      </c>
      <c r="AT173" s="232" t="s">
        <v>294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85</v>
      </c>
      <c r="BK173" s="233">
        <f>ROUND(I173*H173,2)</f>
        <v>0</v>
      </c>
      <c r="BL173" s="18" t="s">
        <v>299</v>
      </c>
      <c r="BM173" s="232" t="s">
        <v>7575</v>
      </c>
    </row>
    <row r="174" s="2" customFormat="1" ht="66.75" customHeight="1">
      <c r="A174" s="39"/>
      <c r="B174" s="40"/>
      <c r="C174" s="221" t="s">
        <v>494</v>
      </c>
      <c r="D174" s="221" t="s">
        <v>294</v>
      </c>
      <c r="E174" s="222" t="s">
        <v>7576</v>
      </c>
      <c r="F174" s="223" t="s">
        <v>7577</v>
      </c>
      <c r="G174" s="224" t="s">
        <v>581</v>
      </c>
      <c r="H174" s="225">
        <v>1</v>
      </c>
      <c r="I174" s="226"/>
      <c r="J174" s="227">
        <f>ROUND(I174*H174,2)</f>
        <v>0</v>
      </c>
      <c r="K174" s="223" t="s">
        <v>1</v>
      </c>
      <c r="L174" s="45"/>
      <c r="M174" s="288" t="s">
        <v>1</v>
      </c>
      <c r="N174" s="289" t="s">
        <v>42</v>
      </c>
      <c r="O174" s="290"/>
      <c r="P174" s="291">
        <f>O174*H174</f>
        <v>0</v>
      </c>
      <c r="Q174" s="291">
        <v>0</v>
      </c>
      <c r="R174" s="291">
        <f>Q174*H174</f>
        <v>0</v>
      </c>
      <c r="S174" s="291">
        <v>0</v>
      </c>
      <c r="T174" s="292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438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438</v>
      </c>
      <c r="BM174" s="232" t="s">
        <v>7578</v>
      </c>
    </row>
    <row r="175" s="2" customFormat="1" ht="6.96" customHeight="1">
      <c r="A175" s="39"/>
      <c r="B175" s="67"/>
      <c r="C175" s="68"/>
      <c r="D175" s="68"/>
      <c r="E175" s="68"/>
      <c r="F175" s="68"/>
      <c r="G175" s="68"/>
      <c r="H175" s="68"/>
      <c r="I175" s="68"/>
      <c r="J175" s="68"/>
      <c r="K175" s="68"/>
      <c r="L175" s="45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sheetProtection sheet="1" autoFilter="0" formatColumns="0" formatRows="0" objects="1" scenarios="1" spinCount="100000" saltValue="yJNfiJprw6nhHGfgB7YCK5mYW6rFjG2RM7rp9HIQXQKxb5jbNRX2z6aEOCqLzxoi4korSZxzk4F2ZwyYaXWaxw==" hashValue="3kQEkPHXWl+OgLpZdfV3aIjcJQkR4U4RatC2GD8lTDWFVRT9HpRe2j2Bdp6tNmHKCXX0N/SX/fCku2JHrff72A==" algorithmName="SHA-512" password="CC35"/>
  <autoFilter ref="C122:K17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159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7579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ROUND((SUM(BE123:BE151)),  2)</f>
        <v>0</v>
      </c>
      <c r="G33" s="39"/>
      <c r="H33" s="39"/>
      <c r="I33" s="158">
        <v>0.20999999999999999</v>
      </c>
      <c r="J33" s="157">
        <f>ROUND(((SUM(BE123:BE151))*I33),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ROUND((SUM(BF123:BF151)),  2)</f>
        <v>0</v>
      </c>
      <c r="G34" s="39"/>
      <c r="H34" s="39"/>
      <c r="I34" s="158">
        <v>0.14999999999999999</v>
      </c>
      <c r="J34" s="157">
        <f>ROUND(((SUM(BF123:BF151))*I34),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ROUND((SUM(BG123:BG151)),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ROUND((SUM(BH123:BH151)),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ROUND((SUM(BI123:BI151)),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VRN.R04 - Vedlejší a ostatní rozpočtovací náklady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4808</v>
      </c>
      <c r="E97" s="185"/>
      <c r="F97" s="185"/>
      <c r="G97" s="185"/>
      <c r="H97" s="185"/>
      <c r="I97" s="185"/>
      <c r="J97" s="186">
        <f>J124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4809</v>
      </c>
      <c r="E98" s="191"/>
      <c r="F98" s="191"/>
      <c r="G98" s="191"/>
      <c r="H98" s="191"/>
      <c r="I98" s="191"/>
      <c r="J98" s="192">
        <f>J125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7580</v>
      </c>
      <c r="E99" s="191"/>
      <c r="F99" s="191"/>
      <c r="G99" s="191"/>
      <c r="H99" s="191"/>
      <c r="I99" s="191"/>
      <c r="J99" s="192">
        <f>J130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4810</v>
      </c>
      <c r="E100" s="191"/>
      <c r="F100" s="191"/>
      <c r="G100" s="191"/>
      <c r="H100" s="191"/>
      <c r="I100" s="191"/>
      <c r="J100" s="192">
        <f>J139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7581</v>
      </c>
      <c r="E101" s="191"/>
      <c r="F101" s="191"/>
      <c r="G101" s="191"/>
      <c r="H101" s="191"/>
      <c r="I101" s="191"/>
      <c r="J101" s="192">
        <f>J142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7582</v>
      </c>
      <c r="E102" s="191"/>
      <c r="F102" s="191"/>
      <c r="G102" s="191"/>
      <c r="H102" s="191"/>
      <c r="I102" s="191"/>
      <c r="J102" s="192">
        <f>J144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7060</v>
      </c>
      <c r="E103" s="191"/>
      <c r="F103" s="191"/>
      <c r="G103" s="191"/>
      <c r="H103" s="191"/>
      <c r="I103" s="191"/>
      <c r="J103" s="192">
        <f>J149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277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77" t="str">
        <f>E7</f>
        <v>Domov pro seniory, Nový Bydžov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179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30" customHeight="1">
      <c r="A115" s="39"/>
      <c r="B115" s="40"/>
      <c r="C115" s="41"/>
      <c r="D115" s="41"/>
      <c r="E115" s="77" t="str">
        <f>E9</f>
        <v xml:space="preserve">VRN.R04 - Vedlejší a ostatní rozpočtovací náklady - nezpůsobilé náklady 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k.ú. Nový Bydžov, 70 7163</v>
      </c>
      <c r="G117" s="41"/>
      <c r="H117" s="41"/>
      <c r="I117" s="33" t="s">
        <v>22</v>
      </c>
      <c r="J117" s="80" t="str">
        <f>IF(J12="","",J12)</f>
        <v>4. 1. 2023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24</v>
      </c>
      <c r="D119" s="41"/>
      <c r="E119" s="41"/>
      <c r="F119" s="28" t="str">
        <f>E15</f>
        <v>Město Nový Bydžov, Masarykovo nám. 1, 504 01</v>
      </c>
      <c r="G119" s="41"/>
      <c r="H119" s="41"/>
      <c r="I119" s="33" t="s">
        <v>30</v>
      </c>
      <c r="J119" s="37" t="str">
        <f>E21</f>
        <v>Architektura s.r.o., Vilkova 1142/15, Praha 4-Krč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40.05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>Projecticon s.r.o., A. Kopeckého 151, Nový Hrádek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4"/>
      <c r="B122" s="195"/>
      <c r="C122" s="196" t="s">
        <v>278</v>
      </c>
      <c r="D122" s="197" t="s">
        <v>62</v>
      </c>
      <c r="E122" s="197" t="s">
        <v>58</v>
      </c>
      <c r="F122" s="197" t="s">
        <v>59</v>
      </c>
      <c r="G122" s="197" t="s">
        <v>279</v>
      </c>
      <c r="H122" s="197" t="s">
        <v>280</v>
      </c>
      <c r="I122" s="197" t="s">
        <v>281</v>
      </c>
      <c r="J122" s="197" t="s">
        <v>249</v>
      </c>
      <c r="K122" s="198" t="s">
        <v>282</v>
      </c>
      <c r="L122" s="199"/>
      <c r="M122" s="101" t="s">
        <v>1</v>
      </c>
      <c r="N122" s="102" t="s">
        <v>41</v>
      </c>
      <c r="O122" s="102" t="s">
        <v>283</v>
      </c>
      <c r="P122" s="102" t="s">
        <v>284</v>
      </c>
      <c r="Q122" s="102" t="s">
        <v>285</v>
      </c>
      <c r="R122" s="102" t="s">
        <v>286</v>
      </c>
      <c r="S122" s="102" t="s">
        <v>287</v>
      </c>
      <c r="T122" s="103" t="s">
        <v>288</v>
      </c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</row>
    <row r="123" s="2" customFormat="1" ht="22.8" customHeight="1">
      <c r="A123" s="39"/>
      <c r="B123" s="40"/>
      <c r="C123" s="108" t="s">
        <v>289</v>
      </c>
      <c r="D123" s="41"/>
      <c r="E123" s="41"/>
      <c r="F123" s="41"/>
      <c r="G123" s="41"/>
      <c r="H123" s="41"/>
      <c r="I123" s="41"/>
      <c r="J123" s="200">
        <f>BK123</f>
        <v>0</v>
      </c>
      <c r="K123" s="41"/>
      <c r="L123" s="45"/>
      <c r="M123" s="104"/>
      <c r="N123" s="201"/>
      <c r="O123" s="105"/>
      <c r="P123" s="202">
        <f>P124</f>
        <v>0</v>
      </c>
      <c r="Q123" s="105"/>
      <c r="R123" s="202">
        <f>R124</f>
        <v>0</v>
      </c>
      <c r="S123" s="105"/>
      <c r="T123" s="203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251</v>
      </c>
      <c r="BK123" s="204">
        <f>BK124</f>
        <v>0</v>
      </c>
    </row>
    <row r="124" s="12" customFormat="1" ht="25.92" customHeight="1">
      <c r="A124" s="12"/>
      <c r="B124" s="205"/>
      <c r="C124" s="206"/>
      <c r="D124" s="207" t="s">
        <v>76</v>
      </c>
      <c r="E124" s="208" t="s">
        <v>5299</v>
      </c>
      <c r="F124" s="208" t="s">
        <v>5300</v>
      </c>
      <c r="G124" s="206"/>
      <c r="H124" s="206"/>
      <c r="I124" s="209"/>
      <c r="J124" s="210">
        <f>BK124</f>
        <v>0</v>
      </c>
      <c r="K124" s="206"/>
      <c r="L124" s="211"/>
      <c r="M124" s="212"/>
      <c r="N124" s="213"/>
      <c r="O124" s="213"/>
      <c r="P124" s="214">
        <f>P125+P130+P139+P142+P144+P149</f>
        <v>0</v>
      </c>
      <c r="Q124" s="213"/>
      <c r="R124" s="214">
        <f>R125+R130+R139+R142+R144+R149</f>
        <v>0</v>
      </c>
      <c r="S124" s="213"/>
      <c r="T124" s="215">
        <f>T125+T130+T139+T142+T144+T149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6" t="s">
        <v>341</v>
      </c>
      <c r="AT124" s="217" t="s">
        <v>76</v>
      </c>
      <c r="AU124" s="217" t="s">
        <v>77</v>
      </c>
      <c r="AY124" s="216" t="s">
        <v>292</v>
      </c>
      <c r="BK124" s="218">
        <f>BK125+BK130+BK139+BK142+BK144+BK149</f>
        <v>0</v>
      </c>
    </row>
    <row r="125" s="12" customFormat="1" ht="22.8" customHeight="1">
      <c r="A125" s="12"/>
      <c r="B125" s="205"/>
      <c r="C125" s="206"/>
      <c r="D125" s="207" t="s">
        <v>76</v>
      </c>
      <c r="E125" s="219" t="s">
        <v>5301</v>
      </c>
      <c r="F125" s="219" t="s">
        <v>5302</v>
      </c>
      <c r="G125" s="206"/>
      <c r="H125" s="206"/>
      <c r="I125" s="209"/>
      <c r="J125" s="220">
        <f>BK125</f>
        <v>0</v>
      </c>
      <c r="K125" s="206"/>
      <c r="L125" s="211"/>
      <c r="M125" s="212"/>
      <c r="N125" s="213"/>
      <c r="O125" s="213"/>
      <c r="P125" s="214">
        <f>SUM(P126:P129)</f>
        <v>0</v>
      </c>
      <c r="Q125" s="213"/>
      <c r="R125" s="214">
        <f>SUM(R126:R129)</f>
        <v>0</v>
      </c>
      <c r="S125" s="213"/>
      <c r="T125" s="215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6" t="s">
        <v>341</v>
      </c>
      <c r="AT125" s="217" t="s">
        <v>76</v>
      </c>
      <c r="AU125" s="217" t="s">
        <v>85</v>
      </c>
      <c r="AY125" s="216" t="s">
        <v>292</v>
      </c>
      <c r="BK125" s="218">
        <f>SUM(BK126:BK129)</f>
        <v>0</v>
      </c>
    </row>
    <row r="126" s="2" customFormat="1" ht="16.5" customHeight="1">
      <c r="A126" s="39"/>
      <c r="B126" s="40"/>
      <c r="C126" s="221" t="s">
        <v>85</v>
      </c>
      <c r="D126" s="221" t="s">
        <v>294</v>
      </c>
      <c r="E126" s="222" t="s">
        <v>7583</v>
      </c>
      <c r="F126" s="223" t="s">
        <v>7584</v>
      </c>
      <c r="G126" s="224" t="s">
        <v>5305</v>
      </c>
      <c r="H126" s="225">
        <v>1</v>
      </c>
      <c r="I126" s="226"/>
      <c r="J126" s="227">
        <f>ROUND(I126*H126,2)</f>
        <v>0</v>
      </c>
      <c r="K126" s="223" t="s">
        <v>298</v>
      </c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5306</v>
      </c>
      <c r="AT126" s="232" t="s">
        <v>294</v>
      </c>
      <c r="AU126" s="232" t="s">
        <v>120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120</v>
      </c>
      <c r="BK126" s="233">
        <f>ROUND(I126*H126,2)</f>
        <v>0</v>
      </c>
      <c r="BL126" s="18" t="s">
        <v>5306</v>
      </c>
      <c r="BM126" s="232" t="s">
        <v>7585</v>
      </c>
    </row>
    <row r="127" s="2" customFormat="1" ht="16.5" customHeight="1">
      <c r="A127" s="39"/>
      <c r="B127" s="40"/>
      <c r="C127" s="221" t="s">
        <v>120</v>
      </c>
      <c r="D127" s="221" t="s">
        <v>294</v>
      </c>
      <c r="E127" s="222" t="s">
        <v>5303</v>
      </c>
      <c r="F127" s="223" t="s">
        <v>5304</v>
      </c>
      <c r="G127" s="224" t="s">
        <v>5305</v>
      </c>
      <c r="H127" s="225">
        <v>1</v>
      </c>
      <c r="I127" s="226"/>
      <c r="J127" s="227">
        <f>ROUND(I127*H127,2)</f>
        <v>0</v>
      </c>
      <c r="K127" s="223" t="s">
        <v>298</v>
      </c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5306</v>
      </c>
      <c r="AT127" s="232" t="s">
        <v>294</v>
      </c>
      <c r="AU127" s="232" t="s">
        <v>120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120</v>
      </c>
      <c r="BK127" s="233">
        <f>ROUND(I127*H127,2)</f>
        <v>0</v>
      </c>
      <c r="BL127" s="18" t="s">
        <v>5306</v>
      </c>
      <c r="BM127" s="232" t="s">
        <v>7586</v>
      </c>
    </row>
    <row r="128" s="2" customFormat="1" ht="16.5" customHeight="1">
      <c r="A128" s="39"/>
      <c r="B128" s="40"/>
      <c r="C128" s="221" t="s">
        <v>317</v>
      </c>
      <c r="D128" s="221" t="s">
        <v>294</v>
      </c>
      <c r="E128" s="222" t="s">
        <v>7587</v>
      </c>
      <c r="F128" s="223" t="s">
        <v>7588</v>
      </c>
      <c r="G128" s="224" t="s">
        <v>5305</v>
      </c>
      <c r="H128" s="225">
        <v>1</v>
      </c>
      <c r="I128" s="226"/>
      <c r="J128" s="227">
        <f>ROUND(I128*H128,2)</f>
        <v>0</v>
      </c>
      <c r="K128" s="223" t="s">
        <v>298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5306</v>
      </c>
      <c r="AT128" s="232" t="s">
        <v>294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5306</v>
      </c>
      <c r="BM128" s="232" t="s">
        <v>7589</v>
      </c>
    </row>
    <row r="129" s="14" customFormat="1">
      <c r="A129" s="14"/>
      <c r="B129" s="245"/>
      <c r="C129" s="246"/>
      <c r="D129" s="236" t="s">
        <v>301</v>
      </c>
      <c r="E129" s="247" t="s">
        <v>1</v>
      </c>
      <c r="F129" s="248" t="s">
        <v>7590</v>
      </c>
      <c r="G129" s="246"/>
      <c r="H129" s="249">
        <v>1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5" t="s">
        <v>301</v>
      </c>
      <c r="AU129" s="255" t="s">
        <v>120</v>
      </c>
      <c r="AV129" s="14" t="s">
        <v>120</v>
      </c>
      <c r="AW129" s="14" t="s">
        <v>32</v>
      </c>
      <c r="AX129" s="14" t="s">
        <v>85</v>
      </c>
      <c r="AY129" s="255" t="s">
        <v>292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7591</v>
      </c>
      <c r="F130" s="219" t="s">
        <v>7592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SUM(P131:P138)</f>
        <v>0</v>
      </c>
      <c r="Q130" s="213"/>
      <c r="R130" s="214">
        <f>SUM(R131:R138)</f>
        <v>0</v>
      </c>
      <c r="S130" s="213"/>
      <c r="T130" s="215">
        <f>SUM(T131:T138)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341</v>
      </c>
      <c r="AT130" s="217" t="s">
        <v>76</v>
      </c>
      <c r="AU130" s="217" t="s">
        <v>85</v>
      </c>
      <c r="AY130" s="216" t="s">
        <v>292</v>
      </c>
      <c r="BK130" s="218">
        <f>SUM(BK131:BK138)</f>
        <v>0</v>
      </c>
    </row>
    <row r="131" s="2" customFormat="1" ht="16.5" customHeight="1">
      <c r="A131" s="39"/>
      <c r="B131" s="40"/>
      <c r="C131" s="221" t="s">
        <v>299</v>
      </c>
      <c r="D131" s="221" t="s">
        <v>294</v>
      </c>
      <c r="E131" s="222" t="s">
        <v>7593</v>
      </c>
      <c r="F131" s="223" t="s">
        <v>7592</v>
      </c>
      <c r="G131" s="224" t="s">
        <v>5305</v>
      </c>
      <c r="H131" s="225">
        <v>1</v>
      </c>
      <c r="I131" s="226"/>
      <c r="J131" s="227">
        <f>ROUND(I131*H131,2)</f>
        <v>0</v>
      </c>
      <c r="K131" s="223" t="s">
        <v>298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5306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5306</v>
      </c>
      <c r="BM131" s="232" t="s">
        <v>7594</v>
      </c>
    </row>
    <row r="132" s="2" customFormat="1" ht="16.5" customHeight="1">
      <c r="A132" s="39"/>
      <c r="B132" s="40"/>
      <c r="C132" s="221" t="s">
        <v>341</v>
      </c>
      <c r="D132" s="221" t="s">
        <v>294</v>
      </c>
      <c r="E132" s="222" t="s">
        <v>7595</v>
      </c>
      <c r="F132" s="223" t="s">
        <v>7596</v>
      </c>
      <c r="G132" s="224" t="s">
        <v>5305</v>
      </c>
      <c r="H132" s="225">
        <v>1</v>
      </c>
      <c r="I132" s="226"/>
      <c r="J132" s="227">
        <f>ROUND(I132*H132,2)</f>
        <v>0</v>
      </c>
      <c r="K132" s="223" t="s">
        <v>298</v>
      </c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5306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5306</v>
      </c>
      <c r="BM132" s="232" t="s">
        <v>7597</v>
      </c>
    </row>
    <row r="133" s="2" customFormat="1" ht="16.5" customHeight="1">
      <c r="A133" s="39"/>
      <c r="B133" s="40"/>
      <c r="C133" s="221" t="s">
        <v>346</v>
      </c>
      <c r="D133" s="221" t="s">
        <v>294</v>
      </c>
      <c r="E133" s="222" t="s">
        <v>7598</v>
      </c>
      <c r="F133" s="223" t="s">
        <v>7599</v>
      </c>
      <c r="G133" s="224" t="s">
        <v>5305</v>
      </c>
      <c r="H133" s="225">
        <v>1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5306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5306</v>
      </c>
      <c r="BM133" s="232" t="s">
        <v>7600</v>
      </c>
    </row>
    <row r="134" s="2" customFormat="1" ht="16.5" customHeight="1">
      <c r="A134" s="39"/>
      <c r="B134" s="40"/>
      <c r="C134" s="221" t="s">
        <v>352</v>
      </c>
      <c r="D134" s="221" t="s">
        <v>294</v>
      </c>
      <c r="E134" s="222" t="s">
        <v>7601</v>
      </c>
      <c r="F134" s="223" t="s">
        <v>7602</v>
      </c>
      <c r="G134" s="224" t="s">
        <v>5305</v>
      </c>
      <c r="H134" s="225">
        <v>1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5306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5306</v>
      </c>
      <c r="BM134" s="232" t="s">
        <v>7603</v>
      </c>
    </row>
    <row r="135" s="2" customFormat="1" ht="16.5" customHeight="1">
      <c r="A135" s="39"/>
      <c r="B135" s="40"/>
      <c r="C135" s="221" t="s">
        <v>357</v>
      </c>
      <c r="D135" s="221" t="s">
        <v>294</v>
      </c>
      <c r="E135" s="222" t="s">
        <v>7604</v>
      </c>
      <c r="F135" s="223" t="s">
        <v>7605</v>
      </c>
      <c r="G135" s="224" t="s">
        <v>5305</v>
      </c>
      <c r="H135" s="225">
        <v>1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5306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5306</v>
      </c>
      <c r="BM135" s="232" t="s">
        <v>7606</v>
      </c>
    </row>
    <row r="136" s="2" customFormat="1" ht="16.5" customHeight="1">
      <c r="A136" s="39"/>
      <c r="B136" s="40"/>
      <c r="C136" s="221" t="s">
        <v>362</v>
      </c>
      <c r="D136" s="221" t="s">
        <v>294</v>
      </c>
      <c r="E136" s="222" t="s">
        <v>7607</v>
      </c>
      <c r="F136" s="223" t="s">
        <v>7608</v>
      </c>
      <c r="G136" s="224" t="s">
        <v>5305</v>
      </c>
      <c r="H136" s="225">
        <v>1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5306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5306</v>
      </c>
      <c r="BM136" s="232" t="s">
        <v>7609</v>
      </c>
    </row>
    <row r="137" s="2" customFormat="1" ht="16.5" customHeight="1">
      <c r="A137" s="39"/>
      <c r="B137" s="40"/>
      <c r="C137" s="221" t="s">
        <v>368</v>
      </c>
      <c r="D137" s="221" t="s">
        <v>294</v>
      </c>
      <c r="E137" s="222" t="s">
        <v>7610</v>
      </c>
      <c r="F137" s="223" t="s">
        <v>7611</v>
      </c>
      <c r="G137" s="224" t="s">
        <v>7612</v>
      </c>
      <c r="H137" s="225">
        <v>1</v>
      </c>
      <c r="I137" s="226"/>
      <c r="J137" s="227">
        <f>ROUND(I137*H137,2)</f>
        <v>0</v>
      </c>
      <c r="K137" s="223" t="s">
        <v>298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5306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5306</v>
      </c>
      <c r="BM137" s="232" t="s">
        <v>7613</v>
      </c>
    </row>
    <row r="138" s="2" customFormat="1" ht="16.5" customHeight="1">
      <c r="A138" s="39"/>
      <c r="B138" s="40"/>
      <c r="C138" s="221" t="s">
        <v>372</v>
      </c>
      <c r="D138" s="221" t="s">
        <v>294</v>
      </c>
      <c r="E138" s="222" t="s">
        <v>7614</v>
      </c>
      <c r="F138" s="223" t="s">
        <v>7615</v>
      </c>
      <c r="G138" s="224" t="s">
        <v>5305</v>
      </c>
      <c r="H138" s="225">
        <v>1</v>
      </c>
      <c r="I138" s="226"/>
      <c r="J138" s="227">
        <f>ROUND(I138*H138,2)</f>
        <v>0</v>
      </c>
      <c r="K138" s="223" t="s">
        <v>298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5306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5306</v>
      </c>
      <c r="BM138" s="232" t="s">
        <v>7616</v>
      </c>
    </row>
    <row r="139" s="12" customFormat="1" ht="22.8" customHeight="1">
      <c r="A139" s="12"/>
      <c r="B139" s="205"/>
      <c r="C139" s="206"/>
      <c r="D139" s="207" t="s">
        <v>76</v>
      </c>
      <c r="E139" s="219" t="s">
        <v>5308</v>
      </c>
      <c r="F139" s="219" t="s">
        <v>5309</v>
      </c>
      <c r="G139" s="206"/>
      <c r="H139" s="206"/>
      <c r="I139" s="209"/>
      <c r="J139" s="220">
        <f>BK139</f>
        <v>0</v>
      </c>
      <c r="K139" s="206"/>
      <c r="L139" s="211"/>
      <c r="M139" s="212"/>
      <c r="N139" s="213"/>
      <c r="O139" s="213"/>
      <c r="P139" s="214">
        <f>SUM(P140:P141)</f>
        <v>0</v>
      </c>
      <c r="Q139" s="213"/>
      <c r="R139" s="214">
        <f>SUM(R140:R141)</f>
        <v>0</v>
      </c>
      <c r="S139" s="213"/>
      <c r="T139" s="215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16" t="s">
        <v>341</v>
      </c>
      <c r="AT139" s="217" t="s">
        <v>76</v>
      </c>
      <c r="AU139" s="217" t="s">
        <v>85</v>
      </c>
      <c r="AY139" s="216" t="s">
        <v>292</v>
      </c>
      <c r="BK139" s="218">
        <f>SUM(BK140:BK141)</f>
        <v>0</v>
      </c>
    </row>
    <row r="140" s="2" customFormat="1" ht="16.5" customHeight="1">
      <c r="A140" s="39"/>
      <c r="B140" s="40"/>
      <c r="C140" s="221" t="s">
        <v>399</v>
      </c>
      <c r="D140" s="221" t="s">
        <v>294</v>
      </c>
      <c r="E140" s="222" t="s">
        <v>7137</v>
      </c>
      <c r="F140" s="223" t="s">
        <v>7138</v>
      </c>
      <c r="G140" s="224" t="s">
        <v>5305</v>
      </c>
      <c r="H140" s="225">
        <v>1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5306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5306</v>
      </c>
      <c r="BM140" s="232" t="s">
        <v>7617</v>
      </c>
    </row>
    <row r="141" s="2" customFormat="1" ht="16.5" customHeight="1">
      <c r="A141" s="39"/>
      <c r="B141" s="40"/>
      <c r="C141" s="221" t="s">
        <v>404</v>
      </c>
      <c r="D141" s="221" t="s">
        <v>294</v>
      </c>
      <c r="E141" s="222" t="s">
        <v>7618</v>
      </c>
      <c r="F141" s="223" t="s">
        <v>7619</v>
      </c>
      <c r="G141" s="224" t="s">
        <v>5305</v>
      </c>
      <c r="H141" s="225">
        <v>1</v>
      </c>
      <c r="I141" s="226"/>
      <c r="J141" s="227">
        <f>ROUND(I141*H141,2)</f>
        <v>0</v>
      </c>
      <c r="K141" s="223" t="s">
        <v>298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5306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5306</v>
      </c>
      <c r="BM141" s="232" t="s">
        <v>7620</v>
      </c>
    </row>
    <row r="142" s="12" customFormat="1" ht="22.8" customHeight="1">
      <c r="A142" s="12"/>
      <c r="B142" s="205"/>
      <c r="C142" s="206"/>
      <c r="D142" s="207" t="s">
        <v>76</v>
      </c>
      <c r="E142" s="219" t="s">
        <v>77</v>
      </c>
      <c r="F142" s="219" t="s">
        <v>4442</v>
      </c>
      <c r="G142" s="206"/>
      <c r="H142" s="206"/>
      <c r="I142" s="209"/>
      <c r="J142" s="220">
        <f>BK142</f>
        <v>0</v>
      </c>
      <c r="K142" s="206"/>
      <c r="L142" s="211"/>
      <c r="M142" s="212"/>
      <c r="N142" s="213"/>
      <c r="O142" s="213"/>
      <c r="P142" s="214">
        <f>P143</f>
        <v>0</v>
      </c>
      <c r="Q142" s="213"/>
      <c r="R142" s="214">
        <f>R143</f>
        <v>0</v>
      </c>
      <c r="S142" s="213"/>
      <c r="T142" s="215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6" t="s">
        <v>341</v>
      </c>
      <c r="AT142" s="217" t="s">
        <v>76</v>
      </c>
      <c r="AU142" s="217" t="s">
        <v>85</v>
      </c>
      <c r="AY142" s="216" t="s">
        <v>292</v>
      </c>
      <c r="BK142" s="218">
        <f>BK143</f>
        <v>0</v>
      </c>
    </row>
    <row r="143" s="2" customFormat="1" ht="66.75" customHeight="1">
      <c r="A143" s="39"/>
      <c r="B143" s="40"/>
      <c r="C143" s="221" t="s">
        <v>415</v>
      </c>
      <c r="D143" s="221" t="s">
        <v>294</v>
      </c>
      <c r="E143" s="222" t="s">
        <v>7621</v>
      </c>
      <c r="F143" s="223" t="s">
        <v>7622</v>
      </c>
      <c r="G143" s="224" t="s">
        <v>5305</v>
      </c>
      <c r="H143" s="225">
        <v>1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4791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4791</v>
      </c>
      <c r="BM143" s="232" t="s">
        <v>7623</v>
      </c>
    </row>
    <row r="144" s="12" customFormat="1" ht="22.8" customHeight="1">
      <c r="A144" s="12"/>
      <c r="B144" s="205"/>
      <c r="C144" s="206"/>
      <c r="D144" s="207" t="s">
        <v>76</v>
      </c>
      <c r="E144" s="219" t="s">
        <v>7624</v>
      </c>
      <c r="F144" s="219" t="s">
        <v>7625</v>
      </c>
      <c r="G144" s="206"/>
      <c r="H144" s="206"/>
      <c r="I144" s="209"/>
      <c r="J144" s="220">
        <f>BK144</f>
        <v>0</v>
      </c>
      <c r="K144" s="206"/>
      <c r="L144" s="211"/>
      <c r="M144" s="212"/>
      <c r="N144" s="213"/>
      <c r="O144" s="213"/>
      <c r="P144" s="214">
        <f>SUM(P145:P148)</f>
        <v>0</v>
      </c>
      <c r="Q144" s="213"/>
      <c r="R144" s="214">
        <f>SUM(R145:R148)</f>
        <v>0</v>
      </c>
      <c r="S144" s="213"/>
      <c r="T144" s="215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6" t="s">
        <v>341</v>
      </c>
      <c r="AT144" s="217" t="s">
        <v>76</v>
      </c>
      <c r="AU144" s="217" t="s">
        <v>85</v>
      </c>
      <c r="AY144" s="216" t="s">
        <v>292</v>
      </c>
      <c r="BK144" s="218">
        <f>SUM(BK145:BK148)</f>
        <v>0</v>
      </c>
    </row>
    <row r="145" s="2" customFormat="1" ht="16.5" customHeight="1">
      <c r="A145" s="39"/>
      <c r="B145" s="40"/>
      <c r="C145" s="221" t="s">
        <v>449</v>
      </c>
      <c r="D145" s="221" t="s">
        <v>294</v>
      </c>
      <c r="E145" s="222" t="s">
        <v>7626</v>
      </c>
      <c r="F145" s="223" t="s">
        <v>7627</v>
      </c>
      <c r="G145" s="224" t="s">
        <v>5305</v>
      </c>
      <c r="H145" s="225">
        <v>1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5306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5306</v>
      </c>
      <c r="BM145" s="232" t="s">
        <v>7628</v>
      </c>
    </row>
    <row r="146" s="2" customFormat="1" ht="16.5" customHeight="1">
      <c r="A146" s="39"/>
      <c r="B146" s="40"/>
      <c r="C146" s="221" t="s">
        <v>445</v>
      </c>
      <c r="D146" s="221" t="s">
        <v>294</v>
      </c>
      <c r="E146" s="222" t="s">
        <v>7629</v>
      </c>
      <c r="F146" s="223" t="s">
        <v>7630</v>
      </c>
      <c r="G146" s="224" t="s">
        <v>5305</v>
      </c>
      <c r="H146" s="225">
        <v>1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5306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5306</v>
      </c>
      <c r="BM146" s="232" t="s">
        <v>7631</v>
      </c>
    </row>
    <row r="147" s="2" customFormat="1" ht="16.5" customHeight="1">
      <c r="A147" s="39"/>
      <c r="B147" s="40"/>
      <c r="C147" s="221" t="s">
        <v>438</v>
      </c>
      <c r="D147" s="221" t="s">
        <v>294</v>
      </c>
      <c r="E147" s="222" t="s">
        <v>7632</v>
      </c>
      <c r="F147" s="223" t="s">
        <v>7633</v>
      </c>
      <c r="G147" s="224" t="s">
        <v>5305</v>
      </c>
      <c r="H147" s="225">
        <v>1</v>
      </c>
      <c r="I147" s="226"/>
      <c r="J147" s="227">
        <f>ROUND(I147*H147,2)</f>
        <v>0</v>
      </c>
      <c r="K147" s="223" t="s">
        <v>298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5306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5306</v>
      </c>
      <c r="BM147" s="232" t="s">
        <v>7634</v>
      </c>
    </row>
    <row r="148" s="2" customFormat="1" ht="21.75" customHeight="1">
      <c r="A148" s="39"/>
      <c r="B148" s="40"/>
      <c r="C148" s="221" t="s">
        <v>454</v>
      </c>
      <c r="D148" s="221" t="s">
        <v>294</v>
      </c>
      <c r="E148" s="222" t="s">
        <v>7635</v>
      </c>
      <c r="F148" s="223" t="s">
        <v>7636</v>
      </c>
      <c r="G148" s="224" t="s">
        <v>5305</v>
      </c>
      <c r="H148" s="225">
        <v>1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5306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5306</v>
      </c>
      <c r="BM148" s="232" t="s">
        <v>7637</v>
      </c>
    </row>
    <row r="149" s="12" customFormat="1" ht="22.8" customHeight="1">
      <c r="A149" s="12"/>
      <c r="B149" s="205"/>
      <c r="C149" s="206"/>
      <c r="D149" s="207" t="s">
        <v>76</v>
      </c>
      <c r="E149" s="219" t="s">
        <v>7140</v>
      </c>
      <c r="F149" s="219" t="s">
        <v>7141</v>
      </c>
      <c r="G149" s="206"/>
      <c r="H149" s="206"/>
      <c r="I149" s="209"/>
      <c r="J149" s="220">
        <f>BK149</f>
        <v>0</v>
      </c>
      <c r="K149" s="206"/>
      <c r="L149" s="211"/>
      <c r="M149" s="212"/>
      <c r="N149" s="213"/>
      <c r="O149" s="213"/>
      <c r="P149" s="214">
        <f>SUM(P150:P151)</f>
        <v>0</v>
      </c>
      <c r="Q149" s="213"/>
      <c r="R149" s="214">
        <f>SUM(R150:R151)</f>
        <v>0</v>
      </c>
      <c r="S149" s="213"/>
      <c r="T149" s="215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6" t="s">
        <v>341</v>
      </c>
      <c r="AT149" s="217" t="s">
        <v>76</v>
      </c>
      <c r="AU149" s="217" t="s">
        <v>85</v>
      </c>
      <c r="AY149" s="216" t="s">
        <v>292</v>
      </c>
      <c r="BK149" s="218">
        <f>SUM(BK150:BK151)</f>
        <v>0</v>
      </c>
    </row>
    <row r="150" s="2" customFormat="1" ht="21.75" customHeight="1">
      <c r="A150" s="39"/>
      <c r="B150" s="40"/>
      <c r="C150" s="221" t="s">
        <v>8</v>
      </c>
      <c r="D150" s="221" t="s">
        <v>294</v>
      </c>
      <c r="E150" s="222" t="s">
        <v>7638</v>
      </c>
      <c r="F150" s="223" t="s">
        <v>7639</v>
      </c>
      <c r="G150" s="224" t="s">
        <v>5305</v>
      </c>
      <c r="H150" s="225">
        <v>1</v>
      </c>
      <c r="I150" s="226"/>
      <c r="J150" s="227">
        <f>ROUND(I150*H150,2)</f>
        <v>0</v>
      </c>
      <c r="K150" s="223" t="s">
        <v>298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5306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5306</v>
      </c>
      <c r="BM150" s="232" t="s">
        <v>7640</v>
      </c>
    </row>
    <row r="151" s="14" customFormat="1">
      <c r="A151" s="14"/>
      <c r="B151" s="245"/>
      <c r="C151" s="246"/>
      <c r="D151" s="236" t="s">
        <v>301</v>
      </c>
      <c r="E151" s="247" t="s">
        <v>1</v>
      </c>
      <c r="F151" s="248" t="s">
        <v>7641</v>
      </c>
      <c r="G151" s="246"/>
      <c r="H151" s="249">
        <v>1</v>
      </c>
      <c r="I151" s="250"/>
      <c r="J151" s="246"/>
      <c r="K151" s="246"/>
      <c r="L151" s="251"/>
      <c r="M151" s="293"/>
      <c r="N151" s="294"/>
      <c r="O151" s="294"/>
      <c r="P151" s="294"/>
      <c r="Q151" s="294"/>
      <c r="R151" s="294"/>
      <c r="S151" s="294"/>
      <c r="T151" s="29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301</v>
      </c>
      <c r="AU151" s="255" t="s">
        <v>120</v>
      </c>
      <c r="AV151" s="14" t="s">
        <v>120</v>
      </c>
      <c r="AW151" s="14" t="s">
        <v>32</v>
      </c>
      <c r="AX151" s="14" t="s">
        <v>85</v>
      </c>
      <c r="AY151" s="255" t="s">
        <v>292</v>
      </c>
    </row>
    <row r="152" s="2" customFormat="1" ht="6.96" customHeight="1">
      <c r="A152" s="39"/>
      <c r="B152" s="67"/>
      <c r="C152" s="68"/>
      <c r="D152" s="68"/>
      <c r="E152" s="68"/>
      <c r="F152" s="68"/>
      <c r="G152" s="68"/>
      <c r="H152" s="68"/>
      <c r="I152" s="68"/>
      <c r="J152" s="68"/>
      <c r="K152" s="68"/>
      <c r="L152" s="45"/>
      <c r="M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</row>
  </sheetData>
  <sheetProtection sheet="1" autoFilter="0" formatColumns="0" formatRows="0" objects="1" scenarios="1" spinCount="100000" saltValue="K1sWuU8Q0B8t/qWxizAZMStmOa+r1vGERniDI2rhrViPwTnN2uF/1TlUAhxhJaQKzewlIYtINsFFWPKTEuxs9g==" hashValue="qwehYzoryi6Tu/QxiaXD2oFF2vPnWmZRQRgWW4mOcOo7eg6uUANxUA4gS9YS1p6dgYFMEdu23REo59dauFnqLg==" algorithmName="SHA-512" password="CC35"/>
  <autoFilter ref="C122:K151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8"/>
      <c r="C3" s="139"/>
      <c r="D3" s="139"/>
      <c r="E3" s="139"/>
      <c r="F3" s="139"/>
      <c r="G3" s="139"/>
      <c r="H3" s="21"/>
    </row>
    <row r="4" s="1" customFormat="1" ht="24.96" customHeight="1">
      <c r="B4" s="21"/>
      <c r="C4" s="140" t="s">
        <v>7642</v>
      </c>
      <c r="H4" s="21"/>
    </row>
    <row r="5" s="1" customFormat="1" ht="12" customHeight="1">
      <c r="B5" s="21"/>
      <c r="C5" s="299" t="s">
        <v>13</v>
      </c>
      <c r="D5" s="149" t="s">
        <v>14</v>
      </c>
      <c r="E5" s="1"/>
      <c r="F5" s="1"/>
      <c r="H5" s="21"/>
    </row>
    <row r="6" s="1" customFormat="1" ht="36.96" customHeight="1">
      <c r="B6" s="21"/>
      <c r="C6" s="300" t="s">
        <v>16</v>
      </c>
      <c r="D6" s="301" t="s">
        <v>17</v>
      </c>
      <c r="E6" s="1"/>
      <c r="F6" s="1"/>
      <c r="H6" s="21"/>
    </row>
    <row r="7" s="1" customFormat="1" ht="16.5" customHeight="1">
      <c r="B7" s="21"/>
      <c r="C7" s="142" t="s">
        <v>22</v>
      </c>
      <c r="D7" s="146" t="str">
        <f>'Rekapitulace stavby'!AN8</f>
        <v>4. 1. 2023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4"/>
      <c r="B9" s="302"/>
      <c r="C9" s="303" t="s">
        <v>58</v>
      </c>
      <c r="D9" s="304" t="s">
        <v>59</v>
      </c>
      <c r="E9" s="304" t="s">
        <v>279</v>
      </c>
      <c r="F9" s="305" t="s">
        <v>7643</v>
      </c>
      <c r="G9" s="194"/>
      <c r="H9" s="302"/>
    </row>
    <row r="10" s="2" customFormat="1" ht="26.4" customHeight="1">
      <c r="A10" s="39"/>
      <c r="B10" s="45"/>
      <c r="C10" s="306" t="s">
        <v>7644</v>
      </c>
      <c r="D10" s="306" t="s">
        <v>83</v>
      </c>
      <c r="E10" s="39"/>
      <c r="F10" s="39"/>
      <c r="G10" s="39"/>
      <c r="H10" s="45"/>
    </row>
    <row r="11" s="2" customFormat="1" ht="16.8" customHeight="1">
      <c r="A11" s="39"/>
      <c r="B11" s="45"/>
      <c r="C11" s="307" t="s">
        <v>160</v>
      </c>
      <c r="D11" s="308" t="s">
        <v>161</v>
      </c>
      <c r="E11" s="309" t="s">
        <v>1</v>
      </c>
      <c r="F11" s="310">
        <v>4210.9359999999997</v>
      </c>
      <c r="G11" s="39"/>
      <c r="H11" s="45"/>
    </row>
    <row r="12" s="2" customFormat="1" ht="16.8" customHeight="1">
      <c r="A12" s="39"/>
      <c r="B12" s="45"/>
      <c r="C12" s="311" t="s">
        <v>1</v>
      </c>
      <c r="D12" s="311" t="s">
        <v>309</v>
      </c>
      <c r="E12" s="18" t="s">
        <v>1</v>
      </c>
      <c r="F12" s="312">
        <v>0</v>
      </c>
      <c r="G12" s="39"/>
      <c r="H12" s="45"/>
    </row>
    <row r="13" s="2" customFormat="1" ht="16.8" customHeight="1">
      <c r="A13" s="39"/>
      <c r="B13" s="45"/>
      <c r="C13" s="311" t="s">
        <v>1</v>
      </c>
      <c r="D13" s="311" t="s">
        <v>310</v>
      </c>
      <c r="E13" s="18" t="s">
        <v>1</v>
      </c>
      <c r="F13" s="312">
        <v>2483.788</v>
      </c>
      <c r="G13" s="39"/>
      <c r="H13" s="45"/>
    </row>
    <row r="14" s="2" customFormat="1" ht="16.8" customHeight="1">
      <c r="A14" s="39"/>
      <c r="B14" s="45"/>
      <c r="C14" s="311" t="s">
        <v>1</v>
      </c>
      <c r="D14" s="311" t="s">
        <v>311</v>
      </c>
      <c r="E14" s="18" t="s">
        <v>1</v>
      </c>
      <c r="F14" s="312">
        <v>454.226</v>
      </c>
      <c r="G14" s="39"/>
      <c r="H14" s="45"/>
    </row>
    <row r="15" s="2" customFormat="1" ht="16.8" customHeight="1">
      <c r="A15" s="39"/>
      <c r="B15" s="45"/>
      <c r="C15" s="311" t="s">
        <v>1</v>
      </c>
      <c r="D15" s="311" t="s">
        <v>312</v>
      </c>
      <c r="E15" s="18" t="s">
        <v>1</v>
      </c>
      <c r="F15" s="312">
        <v>82.253</v>
      </c>
      <c r="G15" s="39"/>
      <c r="H15" s="45"/>
    </row>
    <row r="16" s="2" customFormat="1" ht="16.8" customHeight="1">
      <c r="A16" s="39"/>
      <c r="B16" s="45"/>
      <c r="C16" s="311" t="s">
        <v>1</v>
      </c>
      <c r="D16" s="311" t="s">
        <v>313</v>
      </c>
      <c r="E16" s="18" t="s">
        <v>1</v>
      </c>
      <c r="F16" s="312">
        <v>4.7329999999999997</v>
      </c>
      <c r="G16" s="39"/>
      <c r="H16" s="45"/>
    </row>
    <row r="17" s="2" customFormat="1" ht="16.8" customHeight="1">
      <c r="A17" s="39"/>
      <c r="B17" s="45"/>
      <c r="C17" s="311" t="s">
        <v>1</v>
      </c>
      <c r="D17" s="311" t="s">
        <v>314</v>
      </c>
      <c r="E17" s="18" t="s">
        <v>1</v>
      </c>
      <c r="F17" s="312">
        <v>878.76599999999996</v>
      </c>
      <c r="G17" s="39"/>
      <c r="H17" s="45"/>
    </row>
    <row r="18" s="2" customFormat="1" ht="16.8" customHeight="1">
      <c r="A18" s="39"/>
      <c r="B18" s="45"/>
      <c r="C18" s="311" t="s">
        <v>1</v>
      </c>
      <c r="D18" s="311" t="s">
        <v>315</v>
      </c>
      <c r="E18" s="18" t="s">
        <v>1</v>
      </c>
      <c r="F18" s="312">
        <v>307.17000000000002</v>
      </c>
      <c r="G18" s="39"/>
      <c r="H18" s="45"/>
    </row>
    <row r="19" s="2" customFormat="1" ht="16.8" customHeight="1">
      <c r="A19" s="39"/>
      <c r="B19" s="45"/>
      <c r="C19" s="311" t="s">
        <v>160</v>
      </c>
      <c r="D19" s="311" t="s">
        <v>304</v>
      </c>
      <c r="E19" s="18" t="s">
        <v>1</v>
      </c>
      <c r="F19" s="312">
        <v>4210.9359999999997</v>
      </c>
      <c r="G19" s="39"/>
      <c r="H19" s="45"/>
    </row>
    <row r="20" s="2" customFormat="1" ht="16.8" customHeight="1">
      <c r="A20" s="39"/>
      <c r="B20" s="45"/>
      <c r="C20" s="313" t="s">
        <v>7645</v>
      </c>
      <c r="D20" s="39"/>
      <c r="E20" s="39"/>
      <c r="F20" s="39"/>
      <c r="G20" s="39"/>
      <c r="H20" s="45"/>
    </row>
    <row r="21" s="2" customFormat="1" ht="16.8" customHeight="1">
      <c r="A21" s="39"/>
      <c r="B21" s="45"/>
      <c r="C21" s="311" t="s">
        <v>305</v>
      </c>
      <c r="D21" s="311" t="s">
        <v>306</v>
      </c>
      <c r="E21" s="18" t="s">
        <v>307</v>
      </c>
      <c r="F21" s="312">
        <v>4210.9359999999997</v>
      </c>
      <c r="G21" s="39"/>
      <c r="H21" s="45"/>
    </row>
    <row r="22" s="2" customFormat="1">
      <c r="A22" s="39"/>
      <c r="B22" s="45"/>
      <c r="C22" s="311" t="s">
        <v>347</v>
      </c>
      <c r="D22" s="311" t="s">
        <v>348</v>
      </c>
      <c r="E22" s="18" t="s">
        <v>307</v>
      </c>
      <c r="F22" s="312">
        <v>4879.2399999999998</v>
      </c>
      <c r="G22" s="39"/>
      <c r="H22" s="45"/>
    </row>
    <row r="23" s="2" customFormat="1" ht="16.8" customHeight="1">
      <c r="A23" s="39"/>
      <c r="B23" s="45"/>
      <c r="C23" s="307" t="s">
        <v>163</v>
      </c>
      <c r="D23" s="308" t="s">
        <v>164</v>
      </c>
      <c r="E23" s="309" t="s">
        <v>1</v>
      </c>
      <c r="F23" s="310">
        <v>1122.068</v>
      </c>
      <c r="G23" s="39"/>
      <c r="H23" s="45"/>
    </row>
    <row r="24" s="2" customFormat="1" ht="16.8" customHeight="1">
      <c r="A24" s="39"/>
      <c r="B24" s="45"/>
      <c r="C24" s="311" t="s">
        <v>1</v>
      </c>
      <c r="D24" s="311" t="s">
        <v>321</v>
      </c>
      <c r="E24" s="18" t="s">
        <v>1</v>
      </c>
      <c r="F24" s="312">
        <v>0</v>
      </c>
      <c r="G24" s="39"/>
      <c r="H24" s="45"/>
    </row>
    <row r="25" s="2" customFormat="1" ht="16.8" customHeight="1">
      <c r="A25" s="39"/>
      <c r="B25" s="45"/>
      <c r="C25" s="311" t="s">
        <v>1</v>
      </c>
      <c r="D25" s="311" t="s">
        <v>322</v>
      </c>
      <c r="E25" s="18" t="s">
        <v>1</v>
      </c>
      <c r="F25" s="312">
        <v>321.98399999999998</v>
      </c>
      <c r="G25" s="39"/>
      <c r="H25" s="45"/>
    </row>
    <row r="26" s="2" customFormat="1" ht="16.8" customHeight="1">
      <c r="A26" s="39"/>
      <c r="B26" s="45"/>
      <c r="C26" s="311" t="s">
        <v>1</v>
      </c>
      <c r="D26" s="311" t="s">
        <v>323</v>
      </c>
      <c r="E26" s="18" t="s">
        <v>1</v>
      </c>
      <c r="F26" s="312">
        <v>85.137</v>
      </c>
      <c r="G26" s="39"/>
      <c r="H26" s="45"/>
    </row>
    <row r="27" s="2" customFormat="1" ht="16.8" customHeight="1">
      <c r="A27" s="39"/>
      <c r="B27" s="45"/>
      <c r="C27" s="311" t="s">
        <v>1</v>
      </c>
      <c r="D27" s="311" t="s">
        <v>324</v>
      </c>
      <c r="E27" s="18" t="s">
        <v>1</v>
      </c>
      <c r="F27" s="312">
        <v>121.76600000000001</v>
      </c>
      <c r="G27" s="39"/>
      <c r="H27" s="45"/>
    </row>
    <row r="28" s="2" customFormat="1" ht="16.8" customHeight="1">
      <c r="A28" s="39"/>
      <c r="B28" s="45"/>
      <c r="C28" s="311" t="s">
        <v>1</v>
      </c>
      <c r="D28" s="311" t="s">
        <v>325</v>
      </c>
      <c r="E28" s="18" t="s">
        <v>1</v>
      </c>
      <c r="F28" s="312">
        <v>42.493000000000002</v>
      </c>
      <c r="G28" s="39"/>
      <c r="H28" s="45"/>
    </row>
    <row r="29" s="2" customFormat="1" ht="16.8" customHeight="1">
      <c r="A29" s="39"/>
      <c r="B29" s="45"/>
      <c r="C29" s="311" t="s">
        <v>1</v>
      </c>
      <c r="D29" s="311" t="s">
        <v>326</v>
      </c>
      <c r="E29" s="18" t="s">
        <v>1</v>
      </c>
      <c r="F29" s="312">
        <v>63.481999999999999</v>
      </c>
      <c r="G29" s="39"/>
      <c r="H29" s="45"/>
    </row>
    <row r="30" s="2" customFormat="1" ht="16.8" customHeight="1">
      <c r="A30" s="39"/>
      <c r="B30" s="45"/>
      <c r="C30" s="311" t="s">
        <v>1</v>
      </c>
      <c r="D30" s="311" t="s">
        <v>327</v>
      </c>
      <c r="E30" s="18" t="s">
        <v>1</v>
      </c>
      <c r="F30" s="312">
        <v>42.569000000000003</v>
      </c>
      <c r="G30" s="39"/>
      <c r="H30" s="45"/>
    </row>
    <row r="31" s="2" customFormat="1" ht="16.8" customHeight="1">
      <c r="A31" s="39"/>
      <c r="B31" s="45"/>
      <c r="C31" s="311" t="s">
        <v>1</v>
      </c>
      <c r="D31" s="311" t="s">
        <v>328</v>
      </c>
      <c r="E31" s="18" t="s">
        <v>1</v>
      </c>
      <c r="F31" s="312">
        <v>59.716999999999999</v>
      </c>
      <c r="G31" s="39"/>
      <c r="H31" s="45"/>
    </row>
    <row r="32" s="2" customFormat="1" ht="16.8" customHeight="1">
      <c r="A32" s="39"/>
      <c r="B32" s="45"/>
      <c r="C32" s="311" t="s">
        <v>1</v>
      </c>
      <c r="D32" s="311" t="s">
        <v>329</v>
      </c>
      <c r="E32" s="18" t="s">
        <v>1</v>
      </c>
      <c r="F32" s="312">
        <v>178.63200000000001</v>
      </c>
      <c r="G32" s="39"/>
      <c r="H32" s="45"/>
    </row>
    <row r="33" s="2" customFormat="1" ht="16.8" customHeight="1">
      <c r="A33" s="39"/>
      <c r="B33" s="45"/>
      <c r="C33" s="311" t="s">
        <v>1</v>
      </c>
      <c r="D33" s="311" t="s">
        <v>330</v>
      </c>
      <c r="E33" s="18" t="s">
        <v>1</v>
      </c>
      <c r="F33" s="312">
        <v>13.752000000000001</v>
      </c>
      <c r="G33" s="39"/>
      <c r="H33" s="45"/>
    </row>
    <row r="34" s="2" customFormat="1" ht="16.8" customHeight="1">
      <c r="A34" s="39"/>
      <c r="B34" s="45"/>
      <c r="C34" s="311" t="s">
        <v>1</v>
      </c>
      <c r="D34" s="311" t="s">
        <v>331</v>
      </c>
      <c r="E34" s="18" t="s">
        <v>1</v>
      </c>
      <c r="F34" s="312">
        <v>0</v>
      </c>
      <c r="G34" s="39"/>
      <c r="H34" s="45"/>
    </row>
    <row r="35" s="2" customFormat="1" ht="16.8" customHeight="1">
      <c r="A35" s="39"/>
      <c r="B35" s="45"/>
      <c r="C35" s="311" t="s">
        <v>1</v>
      </c>
      <c r="D35" s="311" t="s">
        <v>332</v>
      </c>
      <c r="E35" s="18" t="s">
        <v>1</v>
      </c>
      <c r="F35" s="312">
        <v>187.01599999999999</v>
      </c>
      <c r="G35" s="39"/>
      <c r="H35" s="45"/>
    </row>
    <row r="36" s="2" customFormat="1" ht="16.8" customHeight="1">
      <c r="A36" s="39"/>
      <c r="B36" s="45"/>
      <c r="C36" s="311" t="s">
        <v>1</v>
      </c>
      <c r="D36" s="311" t="s">
        <v>333</v>
      </c>
      <c r="E36" s="18" t="s">
        <v>1</v>
      </c>
      <c r="F36" s="312">
        <v>0</v>
      </c>
      <c r="G36" s="39"/>
      <c r="H36" s="45"/>
    </row>
    <row r="37" s="2" customFormat="1" ht="16.8" customHeight="1">
      <c r="A37" s="39"/>
      <c r="B37" s="45"/>
      <c r="C37" s="311" t="s">
        <v>1</v>
      </c>
      <c r="D37" s="311" t="s">
        <v>334</v>
      </c>
      <c r="E37" s="18" t="s">
        <v>1</v>
      </c>
      <c r="F37" s="312">
        <v>5.5199999999999996</v>
      </c>
      <c r="G37" s="39"/>
      <c r="H37" s="45"/>
    </row>
    <row r="38" s="2" customFormat="1" ht="16.8" customHeight="1">
      <c r="A38" s="39"/>
      <c r="B38" s="45"/>
      <c r="C38" s="311" t="s">
        <v>163</v>
      </c>
      <c r="D38" s="311" t="s">
        <v>304</v>
      </c>
      <c r="E38" s="18" t="s">
        <v>1</v>
      </c>
      <c r="F38" s="312">
        <v>1122.068</v>
      </c>
      <c r="G38" s="39"/>
      <c r="H38" s="45"/>
    </row>
    <row r="39" s="2" customFormat="1" ht="16.8" customHeight="1">
      <c r="A39" s="39"/>
      <c r="B39" s="45"/>
      <c r="C39" s="313" t="s">
        <v>7645</v>
      </c>
      <c r="D39" s="39"/>
      <c r="E39" s="39"/>
      <c r="F39" s="39"/>
      <c r="G39" s="39"/>
      <c r="H39" s="45"/>
    </row>
    <row r="40" s="2" customFormat="1">
      <c r="A40" s="39"/>
      <c r="B40" s="45"/>
      <c r="C40" s="311" t="s">
        <v>318</v>
      </c>
      <c r="D40" s="311" t="s">
        <v>319</v>
      </c>
      <c r="E40" s="18" t="s">
        <v>307</v>
      </c>
      <c r="F40" s="312">
        <v>1122.068</v>
      </c>
      <c r="G40" s="39"/>
      <c r="H40" s="45"/>
    </row>
    <row r="41" s="2" customFormat="1">
      <c r="A41" s="39"/>
      <c r="B41" s="45"/>
      <c r="C41" s="311" t="s">
        <v>347</v>
      </c>
      <c r="D41" s="311" t="s">
        <v>348</v>
      </c>
      <c r="E41" s="18" t="s">
        <v>307</v>
      </c>
      <c r="F41" s="312">
        <v>4879.2399999999998</v>
      </c>
      <c r="G41" s="39"/>
      <c r="H41" s="45"/>
    </row>
    <row r="42" s="2" customFormat="1" ht="16.8" customHeight="1">
      <c r="A42" s="39"/>
      <c r="B42" s="45"/>
      <c r="C42" s="307" t="s">
        <v>167</v>
      </c>
      <c r="D42" s="308" t="s">
        <v>168</v>
      </c>
      <c r="E42" s="309" t="s">
        <v>1</v>
      </c>
      <c r="F42" s="310">
        <v>2273.9000000000001</v>
      </c>
      <c r="G42" s="39"/>
      <c r="H42" s="45"/>
    </row>
    <row r="43" s="2" customFormat="1" ht="16.8" customHeight="1">
      <c r="A43" s="39"/>
      <c r="B43" s="45"/>
      <c r="C43" s="311" t="s">
        <v>1</v>
      </c>
      <c r="D43" s="311" t="s">
        <v>1440</v>
      </c>
      <c r="E43" s="18" t="s">
        <v>1</v>
      </c>
      <c r="F43" s="312">
        <v>508.75</v>
      </c>
      <c r="G43" s="39"/>
      <c r="H43" s="45"/>
    </row>
    <row r="44" s="2" customFormat="1" ht="16.8" customHeight="1">
      <c r="A44" s="39"/>
      <c r="B44" s="45"/>
      <c r="C44" s="311" t="s">
        <v>1</v>
      </c>
      <c r="D44" s="311" t="s">
        <v>1441</v>
      </c>
      <c r="E44" s="18" t="s">
        <v>1</v>
      </c>
      <c r="F44" s="312">
        <v>508.75</v>
      </c>
      <c r="G44" s="39"/>
      <c r="H44" s="45"/>
    </row>
    <row r="45" s="2" customFormat="1" ht="16.8" customHeight="1">
      <c r="A45" s="39"/>
      <c r="B45" s="45"/>
      <c r="C45" s="311" t="s">
        <v>1</v>
      </c>
      <c r="D45" s="311" t="s">
        <v>1442</v>
      </c>
      <c r="E45" s="18" t="s">
        <v>1</v>
      </c>
      <c r="F45" s="312">
        <v>480.25</v>
      </c>
      <c r="G45" s="39"/>
      <c r="H45" s="45"/>
    </row>
    <row r="46" s="2" customFormat="1" ht="16.8" customHeight="1">
      <c r="A46" s="39"/>
      <c r="B46" s="45"/>
      <c r="C46" s="311" t="s">
        <v>1</v>
      </c>
      <c r="D46" s="311" t="s">
        <v>1443</v>
      </c>
      <c r="E46" s="18" t="s">
        <v>1</v>
      </c>
      <c r="F46" s="312">
        <v>480.25</v>
      </c>
      <c r="G46" s="39"/>
      <c r="H46" s="45"/>
    </row>
    <row r="47" s="2" customFormat="1" ht="16.8" customHeight="1">
      <c r="A47" s="39"/>
      <c r="B47" s="45"/>
      <c r="C47" s="311" t="s">
        <v>1</v>
      </c>
      <c r="D47" s="311" t="s">
        <v>1444</v>
      </c>
      <c r="E47" s="18" t="s">
        <v>1</v>
      </c>
      <c r="F47" s="312">
        <v>295.89999999999998</v>
      </c>
      <c r="G47" s="39"/>
      <c r="H47" s="45"/>
    </row>
    <row r="48" s="2" customFormat="1" ht="16.8" customHeight="1">
      <c r="A48" s="39"/>
      <c r="B48" s="45"/>
      <c r="C48" s="311" t="s">
        <v>167</v>
      </c>
      <c r="D48" s="311" t="s">
        <v>304</v>
      </c>
      <c r="E48" s="18" t="s">
        <v>1</v>
      </c>
      <c r="F48" s="312">
        <v>2273.9000000000001</v>
      </c>
      <c r="G48" s="39"/>
      <c r="H48" s="45"/>
    </row>
    <row r="49" s="2" customFormat="1" ht="16.8" customHeight="1">
      <c r="A49" s="39"/>
      <c r="B49" s="45"/>
      <c r="C49" s="313" t="s">
        <v>7645</v>
      </c>
      <c r="D49" s="39"/>
      <c r="E49" s="39"/>
      <c r="F49" s="39"/>
      <c r="G49" s="39"/>
      <c r="H49" s="45"/>
    </row>
    <row r="50" s="2" customFormat="1">
      <c r="A50" s="39"/>
      <c r="B50" s="45"/>
      <c r="C50" s="311" t="s">
        <v>1437</v>
      </c>
      <c r="D50" s="311" t="s">
        <v>1438</v>
      </c>
      <c r="E50" s="18" t="s">
        <v>297</v>
      </c>
      <c r="F50" s="312">
        <v>2273.9000000000001</v>
      </c>
      <c r="G50" s="39"/>
      <c r="H50" s="45"/>
    </row>
    <row r="51" s="2" customFormat="1">
      <c r="A51" s="39"/>
      <c r="B51" s="45"/>
      <c r="C51" s="311" t="s">
        <v>1446</v>
      </c>
      <c r="D51" s="311" t="s">
        <v>1447</v>
      </c>
      <c r="E51" s="18" t="s">
        <v>297</v>
      </c>
      <c r="F51" s="312">
        <v>545736</v>
      </c>
      <c r="G51" s="39"/>
      <c r="H51" s="45"/>
    </row>
    <row r="52" s="2" customFormat="1">
      <c r="A52" s="39"/>
      <c r="B52" s="45"/>
      <c r="C52" s="311" t="s">
        <v>1451</v>
      </c>
      <c r="D52" s="311" t="s">
        <v>1452</v>
      </c>
      <c r="E52" s="18" t="s">
        <v>297</v>
      </c>
      <c r="F52" s="312">
        <v>2273.9000000000001</v>
      </c>
      <c r="G52" s="39"/>
      <c r="H52" s="45"/>
    </row>
    <row r="53" s="2" customFormat="1" ht="16.8" customHeight="1">
      <c r="A53" s="39"/>
      <c r="B53" s="45"/>
      <c r="C53" s="311" t="s">
        <v>1455</v>
      </c>
      <c r="D53" s="311" t="s">
        <v>1456</v>
      </c>
      <c r="E53" s="18" t="s">
        <v>297</v>
      </c>
      <c r="F53" s="312">
        <v>2273.9000000000001</v>
      </c>
      <c r="G53" s="39"/>
      <c r="H53" s="45"/>
    </row>
    <row r="54" s="2" customFormat="1" ht="16.8" customHeight="1">
      <c r="A54" s="39"/>
      <c r="B54" s="45"/>
      <c r="C54" s="311" t="s">
        <v>1459</v>
      </c>
      <c r="D54" s="311" t="s">
        <v>1460</v>
      </c>
      <c r="E54" s="18" t="s">
        <v>297</v>
      </c>
      <c r="F54" s="312">
        <v>545736</v>
      </c>
      <c r="G54" s="39"/>
      <c r="H54" s="45"/>
    </row>
    <row r="55" s="2" customFormat="1" ht="16.8" customHeight="1">
      <c r="A55" s="39"/>
      <c r="B55" s="45"/>
      <c r="C55" s="311" t="s">
        <v>1463</v>
      </c>
      <c r="D55" s="311" t="s">
        <v>1464</v>
      </c>
      <c r="E55" s="18" t="s">
        <v>297</v>
      </c>
      <c r="F55" s="312">
        <v>2273.9000000000001</v>
      </c>
      <c r="G55" s="39"/>
      <c r="H55" s="45"/>
    </row>
    <row r="56" s="2" customFormat="1" ht="16.8" customHeight="1">
      <c r="A56" s="39"/>
      <c r="B56" s="45"/>
      <c r="C56" s="307" t="s">
        <v>170</v>
      </c>
      <c r="D56" s="308" t="s">
        <v>171</v>
      </c>
      <c r="E56" s="309" t="s">
        <v>1</v>
      </c>
      <c r="F56" s="310">
        <v>1683.6479999999999</v>
      </c>
      <c r="G56" s="39"/>
      <c r="H56" s="45"/>
    </row>
    <row r="57" s="2" customFormat="1" ht="16.8" customHeight="1">
      <c r="A57" s="39"/>
      <c r="B57" s="45"/>
      <c r="C57" s="311" t="s">
        <v>1</v>
      </c>
      <c r="D57" s="311" t="s">
        <v>536</v>
      </c>
      <c r="E57" s="18" t="s">
        <v>1</v>
      </c>
      <c r="F57" s="312">
        <v>0</v>
      </c>
      <c r="G57" s="39"/>
      <c r="H57" s="45"/>
    </row>
    <row r="58" s="2" customFormat="1" ht="16.8" customHeight="1">
      <c r="A58" s="39"/>
      <c r="B58" s="45"/>
      <c r="C58" s="311" t="s">
        <v>1</v>
      </c>
      <c r="D58" s="311" t="s">
        <v>2802</v>
      </c>
      <c r="E58" s="18" t="s">
        <v>1</v>
      </c>
      <c r="F58" s="312">
        <v>8.3119999999999994</v>
      </c>
      <c r="G58" s="39"/>
      <c r="H58" s="45"/>
    </row>
    <row r="59" s="2" customFormat="1" ht="16.8" customHeight="1">
      <c r="A59" s="39"/>
      <c r="B59" s="45"/>
      <c r="C59" s="311" t="s">
        <v>1</v>
      </c>
      <c r="D59" s="311" t="s">
        <v>2803</v>
      </c>
      <c r="E59" s="18" t="s">
        <v>1</v>
      </c>
      <c r="F59" s="312">
        <v>8.2560000000000002</v>
      </c>
      <c r="G59" s="39"/>
      <c r="H59" s="45"/>
    </row>
    <row r="60" s="2" customFormat="1" ht="16.8" customHeight="1">
      <c r="A60" s="39"/>
      <c r="B60" s="45"/>
      <c r="C60" s="311" t="s">
        <v>1</v>
      </c>
      <c r="D60" s="311" t="s">
        <v>2804</v>
      </c>
      <c r="E60" s="18" t="s">
        <v>1</v>
      </c>
      <c r="F60" s="312">
        <v>23.968</v>
      </c>
      <c r="G60" s="39"/>
      <c r="H60" s="45"/>
    </row>
    <row r="61" s="2" customFormat="1" ht="16.8" customHeight="1">
      <c r="A61" s="39"/>
      <c r="B61" s="45"/>
      <c r="C61" s="311" t="s">
        <v>1</v>
      </c>
      <c r="D61" s="311" t="s">
        <v>2805</v>
      </c>
      <c r="E61" s="18" t="s">
        <v>1</v>
      </c>
      <c r="F61" s="312">
        <v>19.872</v>
      </c>
      <c r="G61" s="39"/>
      <c r="H61" s="45"/>
    </row>
    <row r="62" s="2" customFormat="1" ht="16.8" customHeight="1">
      <c r="A62" s="39"/>
      <c r="B62" s="45"/>
      <c r="C62" s="311" t="s">
        <v>1</v>
      </c>
      <c r="D62" s="311" t="s">
        <v>2806</v>
      </c>
      <c r="E62" s="18" t="s">
        <v>1</v>
      </c>
      <c r="F62" s="312">
        <v>22.108000000000001</v>
      </c>
      <c r="G62" s="39"/>
      <c r="H62" s="45"/>
    </row>
    <row r="63" s="2" customFormat="1" ht="16.8" customHeight="1">
      <c r="A63" s="39"/>
      <c r="B63" s="45"/>
      <c r="C63" s="311" t="s">
        <v>1</v>
      </c>
      <c r="D63" s="311" t="s">
        <v>2807</v>
      </c>
      <c r="E63" s="18" t="s">
        <v>1</v>
      </c>
      <c r="F63" s="312">
        <v>19.872</v>
      </c>
      <c r="G63" s="39"/>
      <c r="H63" s="45"/>
    </row>
    <row r="64" s="2" customFormat="1" ht="16.8" customHeight="1">
      <c r="A64" s="39"/>
      <c r="B64" s="45"/>
      <c r="C64" s="311" t="s">
        <v>1</v>
      </c>
      <c r="D64" s="311" t="s">
        <v>2808</v>
      </c>
      <c r="E64" s="18" t="s">
        <v>1</v>
      </c>
      <c r="F64" s="312">
        <v>19.872</v>
      </c>
      <c r="G64" s="39"/>
      <c r="H64" s="45"/>
    </row>
    <row r="65" s="2" customFormat="1" ht="16.8" customHeight="1">
      <c r="A65" s="39"/>
      <c r="B65" s="45"/>
      <c r="C65" s="311" t="s">
        <v>1</v>
      </c>
      <c r="D65" s="311" t="s">
        <v>2809</v>
      </c>
      <c r="E65" s="18" t="s">
        <v>1</v>
      </c>
      <c r="F65" s="312">
        <v>30.558</v>
      </c>
      <c r="G65" s="39"/>
      <c r="H65" s="45"/>
    </row>
    <row r="66" s="2" customFormat="1" ht="16.8" customHeight="1">
      <c r="A66" s="39"/>
      <c r="B66" s="45"/>
      <c r="C66" s="311" t="s">
        <v>1</v>
      </c>
      <c r="D66" s="311" t="s">
        <v>2810</v>
      </c>
      <c r="E66" s="18" t="s">
        <v>1</v>
      </c>
      <c r="F66" s="312">
        <v>19.872</v>
      </c>
      <c r="G66" s="39"/>
      <c r="H66" s="45"/>
    </row>
    <row r="67" s="2" customFormat="1" ht="16.8" customHeight="1">
      <c r="A67" s="39"/>
      <c r="B67" s="45"/>
      <c r="C67" s="311" t="s">
        <v>1</v>
      </c>
      <c r="D67" s="311" t="s">
        <v>2811</v>
      </c>
      <c r="E67" s="18" t="s">
        <v>1</v>
      </c>
      <c r="F67" s="312">
        <v>19.872</v>
      </c>
      <c r="G67" s="39"/>
      <c r="H67" s="45"/>
    </row>
    <row r="68" s="2" customFormat="1" ht="16.8" customHeight="1">
      <c r="A68" s="39"/>
      <c r="B68" s="45"/>
      <c r="C68" s="311" t="s">
        <v>1</v>
      </c>
      <c r="D68" s="311" t="s">
        <v>2812</v>
      </c>
      <c r="E68" s="18" t="s">
        <v>1</v>
      </c>
      <c r="F68" s="312">
        <v>19.872</v>
      </c>
      <c r="G68" s="39"/>
      <c r="H68" s="45"/>
    </row>
    <row r="69" s="2" customFormat="1" ht="16.8" customHeight="1">
      <c r="A69" s="39"/>
      <c r="B69" s="45"/>
      <c r="C69" s="311" t="s">
        <v>1</v>
      </c>
      <c r="D69" s="311" t="s">
        <v>2813</v>
      </c>
      <c r="E69" s="18" t="s">
        <v>1</v>
      </c>
      <c r="F69" s="312">
        <v>22.108000000000001</v>
      </c>
      <c r="G69" s="39"/>
      <c r="H69" s="45"/>
    </row>
    <row r="70" s="2" customFormat="1" ht="16.8" customHeight="1">
      <c r="A70" s="39"/>
      <c r="B70" s="45"/>
      <c r="C70" s="311" t="s">
        <v>1</v>
      </c>
      <c r="D70" s="311" t="s">
        <v>2814</v>
      </c>
      <c r="E70" s="18" t="s">
        <v>1</v>
      </c>
      <c r="F70" s="312">
        <v>19.872</v>
      </c>
      <c r="G70" s="39"/>
      <c r="H70" s="45"/>
    </row>
    <row r="71" s="2" customFormat="1" ht="16.8" customHeight="1">
      <c r="A71" s="39"/>
      <c r="B71" s="45"/>
      <c r="C71" s="311" t="s">
        <v>1</v>
      </c>
      <c r="D71" s="311" t="s">
        <v>2815</v>
      </c>
      <c r="E71" s="18" t="s">
        <v>1</v>
      </c>
      <c r="F71" s="312">
        <v>19.872</v>
      </c>
      <c r="G71" s="39"/>
      <c r="H71" s="45"/>
    </row>
    <row r="72" s="2" customFormat="1" ht="16.8" customHeight="1">
      <c r="A72" s="39"/>
      <c r="B72" s="45"/>
      <c r="C72" s="311" t="s">
        <v>1</v>
      </c>
      <c r="D72" s="311" t="s">
        <v>2816</v>
      </c>
      <c r="E72" s="18" t="s">
        <v>1</v>
      </c>
      <c r="F72" s="312">
        <v>39.968000000000004</v>
      </c>
      <c r="G72" s="39"/>
      <c r="H72" s="45"/>
    </row>
    <row r="73" s="2" customFormat="1" ht="16.8" customHeight="1">
      <c r="A73" s="39"/>
      <c r="B73" s="45"/>
      <c r="C73" s="311" t="s">
        <v>1</v>
      </c>
      <c r="D73" s="311" t="s">
        <v>2817</v>
      </c>
      <c r="E73" s="18" t="s">
        <v>1</v>
      </c>
      <c r="F73" s="312">
        <v>5.6559999999999997</v>
      </c>
      <c r="G73" s="39"/>
      <c r="H73" s="45"/>
    </row>
    <row r="74" s="2" customFormat="1" ht="16.8" customHeight="1">
      <c r="A74" s="39"/>
      <c r="B74" s="45"/>
      <c r="C74" s="311" t="s">
        <v>1</v>
      </c>
      <c r="D74" s="311" t="s">
        <v>2818</v>
      </c>
      <c r="E74" s="18" t="s">
        <v>1</v>
      </c>
      <c r="F74" s="312">
        <v>4.5759999999999996</v>
      </c>
      <c r="G74" s="39"/>
      <c r="H74" s="45"/>
    </row>
    <row r="75" s="2" customFormat="1" ht="16.8" customHeight="1">
      <c r="A75" s="39"/>
      <c r="B75" s="45"/>
      <c r="C75" s="311" t="s">
        <v>1</v>
      </c>
      <c r="D75" s="311" t="s">
        <v>2819</v>
      </c>
      <c r="E75" s="18" t="s">
        <v>1</v>
      </c>
      <c r="F75" s="312">
        <v>7.8719999999999999</v>
      </c>
      <c r="G75" s="39"/>
      <c r="H75" s="45"/>
    </row>
    <row r="76" s="2" customFormat="1" ht="16.8" customHeight="1">
      <c r="A76" s="39"/>
      <c r="B76" s="45"/>
      <c r="C76" s="311" t="s">
        <v>1</v>
      </c>
      <c r="D76" s="311" t="s">
        <v>2820</v>
      </c>
      <c r="E76" s="18" t="s">
        <v>1</v>
      </c>
      <c r="F76" s="312">
        <v>15.916</v>
      </c>
      <c r="G76" s="39"/>
      <c r="H76" s="45"/>
    </row>
    <row r="77" s="2" customFormat="1" ht="16.8" customHeight="1">
      <c r="A77" s="39"/>
      <c r="B77" s="45"/>
      <c r="C77" s="311" t="s">
        <v>1</v>
      </c>
      <c r="D77" s="311" t="s">
        <v>2821</v>
      </c>
      <c r="E77" s="18" t="s">
        <v>1</v>
      </c>
      <c r="F77" s="312">
        <v>4.5759999999999996</v>
      </c>
      <c r="G77" s="39"/>
      <c r="H77" s="45"/>
    </row>
    <row r="78" s="2" customFormat="1" ht="16.8" customHeight="1">
      <c r="A78" s="39"/>
      <c r="B78" s="45"/>
      <c r="C78" s="311" t="s">
        <v>1</v>
      </c>
      <c r="D78" s="311" t="s">
        <v>2822</v>
      </c>
      <c r="E78" s="18" t="s">
        <v>1</v>
      </c>
      <c r="F78" s="312">
        <v>7.8719999999999999</v>
      </c>
      <c r="G78" s="39"/>
      <c r="H78" s="45"/>
    </row>
    <row r="79" s="2" customFormat="1" ht="16.8" customHeight="1">
      <c r="A79" s="39"/>
      <c r="B79" s="45"/>
      <c r="C79" s="311" t="s">
        <v>1</v>
      </c>
      <c r="D79" s="311" t="s">
        <v>2823</v>
      </c>
      <c r="E79" s="18" t="s">
        <v>1</v>
      </c>
      <c r="F79" s="312">
        <v>15.916</v>
      </c>
      <c r="G79" s="39"/>
      <c r="H79" s="45"/>
    </row>
    <row r="80" s="2" customFormat="1" ht="16.8" customHeight="1">
      <c r="A80" s="39"/>
      <c r="B80" s="45"/>
      <c r="C80" s="311" t="s">
        <v>1</v>
      </c>
      <c r="D80" s="311" t="s">
        <v>540</v>
      </c>
      <c r="E80" s="18" t="s">
        <v>1</v>
      </c>
      <c r="F80" s="312">
        <v>0</v>
      </c>
      <c r="G80" s="39"/>
      <c r="H80" s="45"/>
    </row>
    <row r="81" s="2" customFormat="1" ht="16.8" customHeight="1">
      <c r="A81" s="39"/>
      <c r="B81" s="45"/>
      <c r="C81" s="311" t="s">
        <v>1</v>
      </c>
      <c r="D81" s="311" t="s">
        <v>2824</v>
      </c>
      <c r="E81" s="18" t="s">
        <v>1</v>
      </c>
      <c r="F81" s="312">
        <v>8.3119999999999994</v>
      </c>
      <c r="G81" s="39"/>
      <c r="H81" s="45"/>
    </row>
    <row r="82" s="2" customFormat="1" ht="16.8" customHeight="1">
      <c r="A82" s="39"/>
      <c r="B82" s="45"/>
      <c r="C82" s="311" t="s">
        <v>1</v>
      </c>
      <c r="D82" s="311" t="s">
        <v>2825</v>
      </c>
      <c r="E82" s="18" t="s">
        <v>1</v>
      </c>
      <c r="F82" s="312">
        <v>8.2560000000000002</v>
      </c>
      <c r="G82" s="39"/>
      <c r="H82" s="45"/>
    </row>
    <row r="83" s="2" customFormat="1" ht="16.8" customHeight="1">
      <c r="A83" s="39"/>
      <c r="B83" s="45"/>
      <c r="C83" s="311" t="s">
        <v>1</v>
      </c>
      <c r="D83" s="311" t="s">
        <v>2826</v>
      </c>
      <c r="E83" s="18" t="s">
        <v>1</v>
      </c>
      <c r="F83" s="312">
        <v>23.936</v>
      </c>
      <c r="G83" s="39"/>
      <c r="H83" s="45"/>
    </row>
    <row r="84" s="2" customFormat="1" ht="16.8" customHeight="1">
      <c r="A84" s="39"/>
      <c r="B84" s="45"/>
      <c r="C84" s="311" t="s">
        <v>1</v>
      </c>
      <c r="D84" s="311" t="s">
        <v>2827</v>
      </c>
      <c r="E84" s="18" t="s">
        <v>1</v>
      </c>
      <c r="F84" s="312">
        <v>19.872</v>
      </c>
      <c r="G84" s="39"/>
      <c r="H84" s="45"/>
    </row>
    <row r="85" s="2" customFormat="1" ht="16.8" customHeight="1">
      <c r="A85" s="39"/>
      <c r="B85" s="45"/>
      <c r="C85" s="311" t="s">
        <v>1</v>
      </c>
      <c r="D85" s="311" t="s">
        <v>2828</v>
      </c>
      <c r="E85" s="18" t="s">
        <v>1</v>
      </c>
      <c r="F85" s="312">
        <v>22.108000000000001</v>
      </c>
      <c r="G85" s="39"/>
      <c r="H85" s="45"/>
    </row>
    <row r="86" s="2" customFormat="1" ht="16.8" customHeight="1">
      <c r="A86" s="39"/>
      <c r="B86" s="45"/>
      <c r="C86" s="311" t="s">
        <v>1</v>
      </c>
      <c r="D86" s="311" t="s">
        <v>2829</v>
      </c>
      <c r="E86" s="18" t="s">
        <v>1</v>
      </c>
      <c r="F86" s="312">
        <v>19.872</v>
      </c>
      <c r="G86" s="39"/>
      <c r="H86" s="45"/>
    </row>
    <row r="87" s="2" customFormat="1" ht="16.8" customHeight="1">
      <c r="A87" s="39"/>
      <c r="B87" s="45"/>
      <c r="C87" s="311" t="s">
        <v>1</v>
      </c>
      <c r="D87" s="311" t="s">
        <v>2830</v>
      </c>
      <c r="E87" s="18" t="s">
        <v>1</v>
      </c>
      <c r="F87" s="312">
        <v>19.872</v>
      </c>
      <c r="G87" s="39"/>
      <c r="H87" s="45"/>
    </row>
    <row r="88" s="2" customFormat="1" ht="16.8" customHeight="1">
      <c r="A88" s="39"/>
      <c r="B88" s="45"/>
      <c r="C88" s="311" t="s">
        <v>1</v>
      </c>
      <c r="D88" s="311" t="s">
        <v>2831</v>
      </c>
      <c r="E88" s="18" t="s">
        <v>1</v>
      </c>
      <c r="F88" s="312">
        <v>30.558</v>
      </c>
      <c r="G88" s="39"/>
      <c r="H88" s="45"/>
    </row>
    <row r="89" s="2" customFormat="1" ht="16.8" customHeight="1">
      <c r="A89" s="39"/>
      <c r="B89" s="45"/>
      <c r="C89" s="311" t="s">
        <v>1</v>
      </c>
      <c r="D89" s="311" t="s">
        <v>2832</v>
      </c>
      <c r="E89" s="18" t="s">
        <v>1</v>
      </c>
      <c r="F89" s="312">
        <v>19.872</v>
      </c>
      <c r="G89" s="39"/>
      <c r="H89" s="45"/>
    </row>
    <row r="90" s="2" customFormat="1" ht="16.8" customHeight="1">
      <c r="A90" s="39"/>
      <c r="B90" s="45"/>
      <c r="C90" s="311" t="s">
        <v>1</v>
      </c>
      <c r="D90" s="311" t="s">
        <v>2833</v>
      </c>
      <c r="E90" s="18" t="s">
        <v>1</v>
      </c>
      <c r="F90" s="312">
        <v>19.872</v>
      </c>
      <c r="G90" s="39"/>
      <c r="H90" s="45"/>
    </row>
    <row r="91" s="2" customFormat="1" ht="16.8" customHeight="1">
      <c r="A91" s="39"/>
      <c r="B91" s="45"/>
      <c r="C91" s="311" t="s">
        <v>1</v>
      </c>
      <c r="D91" s="311" t="s">
        <v>2834</v>
      </c>
      <c r="E91" s="18" t="s">
        <v>1</v>
      </c>
      <c r="F91" s="312">
        <v>19.872</v>
      </c>
      <c r="G91" s="39"/>
      <c r="H91" s="45"/>
    </row>
    <row r="92" s="2" customFormat="1" ht="16.8" customHeight="1">
      <c r="A92" s="39"/>
      <c r="B92" s="45"/>
      <c r="C92" s="311" t="s">
        <v>1</v>
      </c>
      <c r="D92" s="311" t="s">
        <v>2835</v>
      </c>
      <c r="E92" s="18" t="s">
        <v>1</v>
      </c>
      <c r="F92" s="312">
        <v>22.108000000000001</v>
      </c>
      <c r="G92" s="39"/>
      <c r="H92" s="45"/>
    </row>
    <row r="93" s="2" customFormat="1" ht="16.8" customHeight="1">
      <c r="A93" s="39"/>
      <c r="B93" s="45"/>
      <c r="C93" s="311" t="s">
        <v>1</v>
      </c>
      <c r="D93" s="311" t="s">
        <v>2836</v>
      </c>
      <c r="E93" s="18" t="s">
        <v>1</v>
      </c>
      <c r="F93" s="312">
        <v>19.872</v>
      </c>
      <c r="G93" s="39"/>
      <c r="H93" s="45"/>
    </row>
    <row r="94" s="2" customFormat="1" ht="16.8" customHeight="1">
      <c r="A94" s="39"/>
      <c r="B94" s="45"/>
      <c r="C94" s="311" t="s">
        <v>1</v>
      </c>
      <c r="D94" s="311" t="s">
        <v>2837</v>
      </c>
      <c r="E94" s="18" t="s">
        <v>1</v>
      </c>
      <c r="F94" s="312">
        <v>19.872</v>
      </c>
      <c r="G94" s="39"/>
      <c r="H94" s="45"/>
    </row>
    <row r="95" s="2" customFormat="1" ht="16.8" customHeight="1">
      <c r="A95" s="39"/>
      <c r="B95" s="45"/>
      <c r="C95" s="311" t="s">
        <v>1</v>
      </c>
      <c r="D95" s="311" t="s">
        <v>2838</v>
      </c>
      <c r="E95" s="18" t="s">
        <v>1</v>
      </c>
      <c r="F95" s="312">
        <v>39.968000000000004</v>
      </c>
      <c r="G95" s="39"/>
      <c r="H95" s="45"/>
    </row>
    <row r="96" s="2" customFormat="1" ht="16.8" customHeight="1">
      <c r="A96" s="39"/>
      <c r="B96" s="45"/>
      <c r="C96" s="311" t="s">
        <v>1</v>
      </c>
      <c r="D96" s="311" t="s">
        <v>2839</v>
      </c>
      <c r="E96" s="18" t="s">
        <v>1</v>
      </c>
      <c r="F96" s="312">
        <v>5.9779999999999998</v>
      </c>
      <c r="G96" s="39"/>
      <c r="H96" s="45"/>
    </row>
    <row r="97" s="2" customFormat="1" ht="16.8" customHeight="1">
      <c r="A97" s="39"/>
      <c r="B97" s="45"/>
      <c r="C97" s="311" t="s">
        <v>1</v>
      </c>
      <c r="D97" s="311" t="s">
        <v>2840</v>
      </c>
      <c r="E97" s="18" t="s">
        <v>1</v>
      </c>
      <c r="F97" s="312">
        <v>6.3760000000000003</v>
      </c>
      <c r="G97" s="39"/>
      <c r="H97" s="45"/>
    </row>
    <row r="98" s="2" customFormat="1" ht="16.8" customHeight="1">
      <c r="A98" s="39"/>
      <c r="B98" s="45"/>
      <c r="C98" s="311" t="s">
        <v>1</v>
      </c>
      <c r="D98" s="311" t="s">
        <v>2841</v>
      </c>
      <c r="E98" s="18" t="s">
        <v>1</v>
      </c>
      <c r="F98" s="312">
        <v>6.8639999999999999</v>
      </c>
      <c r="G98" s="39"/>
      <c r="H98" s="45"/>
    </row>
    <row r="99" s="2" customFormat="1" ht="16.8" customHeight="1">
      <c r="A99" s="39"/>
      <c r="B99" s="45"/>
      <c r="C99" s="311" t="s">
        <v>1</v>
      </c>
      <c r="D99" s="311" t="s">
        <v>2842</v>
      </c>
      <c r="E99" s="18" t="s">
        <v>1</v>
      </c>
      <c r="F99" s="312">
        <v>6.9119999999999999</v>
      </c>
      <c r="G99" s="39"/>
      <c r="H99" s="45"/>
    </row>
    <row r="100" s="2" customFormat="1" ht="16.8" customHeight="1">
      <c r="A100" s="39"/>
      <c r="B100" s="45"/>
      <c r="C100" s="311" t="s">
        <v>1</v>
      </c>
      <c r="D100" s="311" t="s">
        <v>2843</v>
      </c>
      <c r="E100" s="18" t="s">
        <v>1</v>
      </c>
      <c r="F100" s="312">
        <v>20.677</v>
      </c>
      <c r="G100" s="39"/>
      <c r="H100" s="45"/>
    </row>
    <row r="101" s="2" customFormat="1" ht="16.8" customHeight="1">
      <c r="A101" s="39"/>
      <c r="B101" s="45"/>
      <c r="C101" s="311" t="s">
        <v>1</v>
      </c>
      <c r="D101" s="311" t="s">
        <v>544</v>
      </c>
      <c r="E101" s="18" t="s">
        <v>1</v>
      </c>
      <c r="F101" s="312">
        <v>0</v>
      </c>
      <c r="G101" s="39"/>
      <c r="H101" s="45"/>
    </row>
    <row r="102" s="2" customFormat="1" ht="16.8" customHeight="1">
      <c r="A102" s="39"/>
      <c r="B102" s="45"/>
      <c r="C102" s="311" t="s">
        <v>1</v>
      </c>
      <c r="D102" s="311" t="s">
        <v>2844</v>
      </c>
      <c r="E102" s="18" t="s">
        <v>1</v>
      </c>
      <c r="F102" s="312">
        <v>8.3119999999999994</v>
      </c>
      <c r="G102" s="39"/>
      <c r="H102" s="45"/>
    </row>
    <row r="103" s="2" customFormat="1" ht="16.8" customHeight="1">
      <c r="A103" s="39"/>
      <c r="B103" s="45"/>
      <c r="C103" s="311" t="s">
        <v>1</v>
      </c>
      <c r="D103" s="311" t="s">
        <v>2845</v>
      </c>
      <c r="E103" s="18" t="s">
        <v>1</v>
      </c>
      <c r="F103" s="312">
        <v>23.984000000000002</v>
      </c>
      <c r="G103" s="39"/>
      <c r="H103" s="45"/>
    </row>
    <row r="104" s="2" customFormat="1" ht="16.8" customHeight="1">
      <c r="A104" s="39"/>
      <c r="B104" s="45"/>
      <c r="C104" s="311" t="s">
        <v>1</v>
      </c>
      <c r="D104" s="311" t="s">
        <v>2846</v>
      </c>
      <c r="E104" s="18" t="s">
        <v>1</v>
      </c>
      <c r="F104" s="312">
        <v>8.2560000000000002</v>
      </c>
      <c r="G104" s="39"/>
      <c r="H104" s="45"/>
    </row>
    <row r="105" s="2" customFormat="1" ht="16.8" customHeight="1">
      <c r="A105" s="39"/>
      <c r="B105" s="45"/>
      <c r="C105" s="311" t="s">
        <v>1</v>
      </c>
      <c r="D105" s="311" t="s">
        <v>2847</v>
      </c>
      <c r="E105" s="18" t="s">
        <v>1</v>
      </c>
      <c r="F105" s="312">
        <v>27.945</v>
      </c>
      <c r="G105" s="39"/>
      <c r="H105" s="45"/>
    </row>
    <row r="106" s="2" customFormat="1" ht="16.8" customHeight="1">
      <c r="A106" s="39"/>
      <c r="B106" s="45"/>
      <c r="C106" s="311" t="s">
        <v>1</v>
      </c>
      <c r="D106" s="311" t="s">
        <v>2848</v>
      </c>
      <c r="E106" s="18" t="s">
        <v>1</v>
      </c>
      <c r="F106" s="312">
        <v>19.872</v>
      </c>
      <c r="G106" s="39"/>
      <c r="H106" s="45"/>
    </row>
    <row r="107" s="2" customFormat="1" ht="16.8" customHeight="1">
      <c r="A107" s="39"/>
      <c r="B107" s="45"/>
      <c r="C107" s="311" t="s">
        <v>1</v>
      </c>
      <c r="D107" s="311" t="s">
        <v>2849</v>
      </c>
      <c r="E107" s="18" t="s">
        <v>1</v>
      </c>
      <c r="F107" s="312">
        <v>19.872</v>
      </c>
      <c r="G107" s="39"/>
      <c r="H107" s="45"/>
    </row>
    <row r="108" s="2" customFormat="1" ht="16.8" customHeight="1">
      <c r="A108" s="39"/>
      <c r="B108" s="45"/>
      <c r="C108" s="311" t="s">
        <v>1</v>
      </c>
      <c r="D108" s="311" t="s">
        <v>2850</v>
      </c>
      <c r="E108" s="18" t="s">
        <v>1</v>
      </c>
      <c r="F108" s="312">
        <v>19.872</v>
      </c>
      <c r="G108" s="39"/>
      <c r="H108" s="45"/>
    </row>
    <row r="109" s="2" customFormat="1" ht="16.8" customHeight="1">
      <c r="A109" s="39"/>
      <c r="B109" s="45"/>
      <c r="C109" s="311" t="s">
        <v>1</v>
      </c>
      <c r="D109" s="311" t="s">
        <v>2851</v>
      </c>
      <c r="E109" s="18" t="s">
        <v>1</v>
      </c>
      <c r="F109" s="312">
        <v>30.558</v>
      </c>
      <c r="G109" s="39"/>
      <c r="H109" s="45"/>
    </row>
    <row r="110" s="2" customFormat="1" ht="16.8" customHeight="1">
      <c r="A110" s="39"/>
      <c r="B110" s="45"/>
      <c r="C110" s="311" t="s">
        <v>1</v>
      </c>
      <c r="D110" s="311" t="s">
        <v>2852</v>
      </c>
      <c r="E110" s="18" t="s">
        <v>1</v>
      </c>
      <c r="F110" s="312">
        <v>19.872</v>
      </c>
      <c r="G110" s="39"/>
      <c r="H110" s="45"/>
    </row>
    <row r="111" s="2" customFormat="1" ht="16.8" customHeight="1">
      <c r="A111" s="39"/>
      <c r="B111" s="45"/>
      <c r="C111" s="311" t="s">
        <v>1</v>
      </c>
      <c r="D111" s="311" t="s">
        <v>2853</v>
      </c>
      <c r="E111" s="18" t="s">
        <v>1</v>
      </c>
      <c r="F111" s="312">
        <v>19.872</v>
      </c>
      <c r="G111" s="39"/>
      <c r="H111" s="45"/>
    </row>
    <row r="112" s="2" customFormat="1" ht="16.8" customHeight="1">
      <c r="A112" s="39"/>
      <c r="B112" s="45"/>
      <c r="C112" s="311" t="s">
        <v>1</v>
      </c>
      <c r="D112" s="311" t="s">
        <v>2854</v>
      </c>
      <c r="E112" s="18" t="s">
        <v>1</v>
      </c>
      <c r="F112" s="312">
        <v>19.872</v>
      </c>
      <c r="G112" s="39"/>
      <c r="H112" s="45"/>
    </row>
    <row r="113" s="2" customFormat="1" ht="16.8" customHeight="1">
      <c r="A113" s="39"/>
      <c r="B113" s="45"/>
      <c r="C113" s="311" t="s">
        <v>1</v>
      </c>
      <c r="D113" s="311" t="s">
        <v>2855</v>
      </c>
      <c r="E113" s="18" t="s">
        <v>1</v>
      </c>
      <c r="F113" s="312">
        <v>22.108000000000001</v>
      </c>
      <c r="G113" s="39"/>
      <c r="H113" s="45"/>
    </row>
    <row r="114" s="2" customFormat="1" ht="16.8" customHeight="1">
      <c r="A114" s="39"/>
      <c r="B114" s="45"/>
      <c r="C114" s="311" t="s">
        <v>1</v>
      </c>
      <c r="D114" s="311" t="s">
        <v>2856</v>
      </c>
      <c r="E114" s="18" t="s">
        <v>1</v>
      </c>
      <c r="F114" s="312">
        <v>19.872</v>
      </c>
      <c r="G114" s="39"/>
      <c r="H114" s="45"/>
    </row>
    <row r="115" s="2" customFormat="1" ht="16.8" customHeight="1">
      <c r="A115" s="39"/>
      <c r="B115" s="45"/>
      <c r="C115" s="311" t="s">
        <v>1</v>
      </c>
      <c r="D115" s="311" t="s">
        <v>2857</v>
      </c>
      <c r="E115" s="18" t="s">
        <v>1</v>
      </c>
      <c r="F115" s="312">
        <v>19.872</v>
      </c>
      <c r="G115" s="39"/>
      <c r="H115" s="45"/>
    </row>
    <row r="116" s="2" customFormat="1" ht="16.8" customHeight="1">
      <c r="A116" s="39"/>
      <c r="B116" s="45"/>
      <c r="C116" s="311" t="s">
        <v>1</v>
      </c>
      <c r="D116" s="311" t="s">
        <v>2858</v>
      </c>
      <c r="E116" s="18" t="s">
        <v>1</v>
      </c>
      <c r="F116" s="312">
        <v>43.207999999999998</v>
      </c>
      <c r="G116" s="39"/>
      <c r="H116" s="45"/>
    </row>
    <row r="117" s="2" customFormat="1" ht="16.8" customHeight="1">
      <c r="A117" s="39"/>
      <c r="B117" s="45"/>
      <c r="C117" s="311" t="s">
        <v>1</v>
      </c>
      <c r="D117" s="311" t="s">
        <v>2859</v>
      </c>
      <c r="E117" s="18" t="s">
        <v>1</v>
      </c>
      <c r="F117" s="312">
        <v>11.343999999999999</v>
      </c>
      <c r="G117" s="39"/>
      <c r="H117" s="45"/>
    </row>
    <row r="118" s="2" customFormat="1" ht="16.8" customHeight="1">
      <c r="A118" s="39"/>
      <c r="B118" s="45"/>
      <c r="C118" s="311" t="s">
        <v>1</v>
      </c>
      <c r="D118" s="311" t="s">
        <v>2817</v>
      </c>
      <c r="E118" s="18" t="s">
        <v>1</v>
      </c>
      <c r="F118" s="312">
        <v>5.6559999999999997</v>
      </c>
      <c r="G118" s="39"/>
      <c r="H118" s="45"/>
    </row>
    <row r="119" s="2" customFormat="1" ht="16.8" customHeight="1">
      <c r="A119" s="39"/>
      <c r="B119" s="45"/>
      <c r="C119" s="311" t="s">
        <v>1</v>
      </c>
      <c r="D119" s="311" t="s">
        <v>2860</v>
      </c>
      <c r="E119" s="18" t="s">
        <v>1</v>
      </c>
      <c r="F119" s="312">
        <v>14.560000000000001</v>
      </c>
      <c r="G119" s="39"/>
      <c r="H119" s="45"/>
    </row>
    <row r="120" s="2" customFormat="1" ht="16.8" customHeight="1">
      <c r="A120" s="39"/>
      <c r="B120" s="45"/>
      <c r="C120" s="311" t="s">
        <v>1</v>
      </c>
      <c r="D120" s="311" t="s">
        <v>547</v>
      </c>
      <c r="E120" s="18" t="s">
        <v>1</v>
      </c>
      <c r="F120" s="312">
        <v>0</v>
      </c>
      <c r="G120" s="39"/>
      <c r="H120" s="45"/>
    </row>
    <row r="121" s="2" customFormat="1" ht="16.8" customHeight="1">
      <c r="A121" s="39"/>
      <c r="B121" s="45"/>
      <c r="C121" s="311" t="s">
        <v>1</v>
      </c>
      <c r="D121" s="311" t="s">
        <v>2824</v>
      </c>
      <c r="E121" s="18" t="s">
        <v>1</v>
      </c>
      <c r="F121" s="312">
        <v>8.3119999999999994</v>
      </c>
      <c r="G121" s="39"/>
      <c r="H121" s="45"/>
    </row>
    <row r="122" s="2" customFormat="1" ht="16.8" customHeight="1">
      <c r="A122" s="39"/>
      <c r="B122" s="45"/>
      <c r="C122" s="311" t="s">
        <v>1</v>
      </c>
      <c r="D122" s="311" t="s">
        <v>2861</v>
      </c>
      <c r="E122" s="18" t="s">
        <v>1</v>
      </c>
      <c r="F122" s="312">
        <v>23.984000000000002</v>
      </c>
      <c r="G122" s="39"/>
      <c r="H122" s="45"/>
    </row>
    <row r="123" s="2" customFormat="1" ht="16.8" customHeight="1">
      <c r="A123" s="39"/>
      <c r="B123" s="45"/>
      <c r="C123" s="311" t="s">
        <v>1</v>
      </c>
      <c r="D123" s="311" t="s">
        <v>2862</v>
      </c>
      <c r="E123" s="18" t="s">
        <v>1</v>
      </c>
      <c r="F123" s="312">
        <v>8.2560000000000002</v>
      </c>
      <c r="G123" s="39"/>
      <c r="H123" s="45"/>
    </row>
    <row r="124" s="2" customFormat="1" ht="16.8" customHeight="1">
      <c r="A124" s="39"/>
      <c r="B124" s="45"/>
      <c r="C124" s="311" t="s">
        <v>1</v>
      </c>
      <c r="D124" s="311" t="s">
        <v>2863</v>
      </c>
      <c r="E124" s="18" t="s">
        <v>1</v>
      </c>
      <c r="F124" s="312">
        <v>19.872</v>
      </c>
      <c r="G124" s="39"/>
      <c r="H124" s="45"/>
    </row>
    <row r="125" s="2" customFormat="1" ht="16.8" customHeight="1">
      <c r="A125" s="39"/>
      <c r="B125" s="45"/>
      <c r="C125" s="311" t="s">
        <v>1</v>
      </c>
      <c r="D125" s="311" t="s">
        <v>2864</v>
      </c>
      <c r="E125" s="18" t="s">
        <v>1</v>
      </c>
      <c r="F125" s="312">
        <v>22.108000000000001</v>
      </c>
      <c r="G125" s="39"/>
      <c r="H125" s="45"/>
    </row>
    <row r="126" s="2" customFormat="1" ht="16.8" customHeight="1">
      <c r="A126" s="39"/>
      <c r="B126" s="45"/>
      <c r="C126" s="311" t="s">
        <v>1</v>
      </c>
      <c r="D126" s="311" t="s">
        <v>2865</v>
      </c>
      <c r="E126" s="18" t="s">
        <v>1</v>
      </c>
      <c r="F126" s="312">
        <v>19.872</v>
      </c>
      <c r="G126" s="39"/>
      <c r="H126" s="45"/>
    </row>
    <row r="127" s="2" customFormat="1" ht="16.8" customHeight="1">
      <c r="A127" s="39"/>
      <c r="B127" s="45"/>
      <c r="C127" s="311" t="s">
        <v>1</v>
      </c>
      <c r="D127" s="311" t="s">
        <v>2866</v>
      </c>
      <c r="E127" s="18" t="s">
        <v>1</v>
      </c>
      <c r="F127" s="312">
        <v>19.872</v>
      </c>
      <c r="G127" s="39"/>
      <c r="H127" s="45"/>
    </row>
    <row r="128" s="2" customFormat="1" ht="16.8" customHeight="1">
      <c r="A128" s="39"/>
      <c r="B128" s="45"/>
      <c r="C128" s="311" t="s">
        <v>1</v>
      </c>
      <c r="D128" s="311" t="s">
        <v>2867</v>
      </c>
      <c r="E128" s="18" t="s">
        <v>1</v>
      </c>
      <c r="F128" s="312">
        <v>30.558</v>
      </c>
      <c r="G128" s="39"/>
      <c r="H128" s="45"/>
    </row>
    <row r="129" s="2" customFormat="1" ht="16.8" customHeight="1">
      <c r="A129" s="39"/>
      <c r="B129" s="45"/>
      <c r="C129" s="311" t="s">
        <v>1</v>
      </c>
      <c r="D129" s="311" t="s">
        <v>2868</v>
      </c>
      <c r="E129" s="18" t="s">
        <v>1</v>
      </c>
      <c r="F129" s="312">
        <v>19.872</v>
      </c>
      <c r="G129" s="39"/>
      <c r="H129" s="45"/>
    </row>
    <row r="130" s="2" customFormat="1" ht="16.8" customHeight="1">
      <c r="A130" s="39"/>
      <c r="B130" s="45"/>
      <c r="C130" s="311" t="s">
        <v>1</v>
      </c>
      <c r="D130" s="311" t="s">
        <v>2869</v>
      </c>
      <c r="E130" s="18" t="s">
        <v>1</v>
      </c>
      <c r="F130" s="312">
        <v>19.872</v>
      </c>
      <c r="G130" s="39"/>
      <c r="H130" s="45"/>
    </row>
    <row r="131" s="2" customFormat="1" ht="16.8" customHeight="1">
      <c r="A131" s="39"/>
      <c r="B131" s="45"/>
      <c r="C131" s="311" t="s">
        <v>1</v>
      </c>
      <c r="D131" s="311" t="s">
        <v>2870</v>
      </c>
      <c r="E131" s="18" t="s">
        <v>1</v>
      </c>
      <c r="F131" s="312">
        <v>19.872</v>
      </c>
      <c r="G131" s="39"/>
      <c r="H131" s="45"/>
    </row>
    <row r="132" s="2" customFormat="1" ht="16.8" customHeight="1">
      <c r="A132" s="39"/>
      <c r="B132" s="45"/>
      <c r="C132" s="311" t="s">
        <v>1</v>
      </c>
      <c r="D132" s="311" t="s">
        <v>2871</v>
      </c>
      <c r="E132" s="18" t="s">
        <v>1</v>
      </c>
      <c r="F132" s="312">
        <v>22.108000000000001</v>
      </c>
      <c r="G132" s="39"/>
      <c r="H132" s="45"/>
    </row>
    <row r="133" s="2" customFormat="1" ht="16.8" customHeight="1">
      <c r="A133" s="39"/>
      <c r="B133" s="45"/>
      <c r="C133" s="311" t="s">
        <v>1</v>
      </c>
      <c r="D133" s="311" t="s">
        <v>2872</v>
      </c>
      <c r="E133" s="18" t="s">
        <v>1</v>
      </c>
      <c r="F133" s="312">
        <v>19.872</v>
      </c>
      <c r="G133" s="39"/>
      <c r="H133" s="45"/>
    </row>
    <row r="134" s="2" customFormat="1" ht="16.8" customHeight="1">
      <c r="A134" s="39"/>
      <c r="B134" s="45"/>
      <c r="C134" s="311" t="s">
        <v>1</v>
      </c>
      <c r="D134" s="311" t="s">
        <v>2873</v>
      </c>
      <c r="E134" s="18" t="s">
        <v>1</v>
      </c>
      <c r="F134" s="312">
        <v>19.872</v>
      </c>
      <c r="G134" s="39"/>
      <c r="H134" s="45"/>
    </row>
    <row r="135" s="2" customFormat="1" ht="16.8" customHeight="1">
      <c r="A135" s="39"/>
      <c r="B135" s="45"/>
      <c r="C135" s="311" t="s">
        <v>1</v>
      </c>
      <c r="D135" s="311" t="s">
        <v>2874</v>
      </c>
      <c r="E135" s="18" t="s">
        <v>1</v>
      </c>
      <c r="F135" s="312">
        <v>39.968000000000004</v>
      </c>
      <c r="G135" s="39"/>
      <c r="H135" s="45"/>
    </row>
    <row r="136" s="2" customFormat="1" ht="16.8" customHeight="1">
      <c r="A136" s="39"/>
      <c r="B136" s="45"/>
      <c r="C136" s="311" t="s">
        <v>1</v>
      </c>
      <c r="D136" s="311" t="s">
        <v>2875</v>
      </c>
      <c r="E136" s="18" t="s">
        <v>1</v>
      </c>
      <c r="F136" s="312">
        <v>11.343999999999999</v>
      </c>
      <c r="G136" s="39"/>
      <c r="H136" s="45"/>
    </row>
    <row r="137" s="2" customFormat="1" ht="16.8" customHeight="1">
      <c r="A137" s="39"/>
      <c r="B137" s="45"/>
      <c r="C137" s="311" t="s">
        <v>1</v>
      </c>
      <c r="D137" s="311" t="s">
        <v>2876</v>
      </c>
      <c r="E137" s="18" t="s">
        <v>1</v>
      </c>
      <c r="F137" s="312">
        <v>6.5599999999999996</v>
      </c>
      <c r="G137" s="39"/>
      <c r="H137" s="45"/>
    </row>
    <row r="138" s="2" customFormat="1" ht="16.8" customHeight="1">
      <c r="A138" s="39"/>
      <c r="B138" s="45"/>
      <c r="C138" s="311" t="s">
        <v>1</v>
      </c>
      <c r="D138" s="311" t="s">
        <v>550</v>
      </c>
      <c r="E138" s="18" t="s">
        <v>1</v>
      </c>
      <c r="F138" s="312">
        <v>0</v>
      </c>
      <c r="G138" s="39"/>
      <c r="H138" s="45"/>
    </row>
    <row r="139" s="2" customFormat="1" ht="16.8" customHeight="1">
      <c r="A139" s="39"/>
      <c r="B139" s="45"/>
      <c r="C139" s="311" t="s">
        <v>1</v>
      </c>
      <c r="D139" s="311" t="s">
        <v>2877</v>
      </c>
      <c r="E139" s="18" t="s">
        <v>1</v>
      </c>
      <c r="F139" s="312">
        <v>29.904</v>
      </c>
      <c r="G139" s="39"/>
      <c r="H139" s="45"/>
    </row>
    <row r="140" s="2" customFormat="1" ht="16.8" customHeight="1">
      <c r="A140" s="39"/>
      <c r="B140" s="45"/>
      <c r="C140" s="311" t="s">
        <v>1</v>
      </c>
      <c r="D140" s="311" t="s">
        <v>2878</v>
      </c>
      <c r="E140" s="18" t="s">
        <v>1</v>
      </c>
      <c r="F140" s="312">
        <v>23.376000000000001</v>
      </c>
      <c r="G140" s="39"/>
      <c r="H140" s="45"/>
    </row>
    <row r="141" s="2" customFormat="1" ht="16.8" customHeight="1">
      <c r="A141" s="39"/>
      <c r="B141" s="45"/>
      <c r="C141" s="311" t="s">
        <v>1</v>
      </c>
      <c r="D141" s="311" t="s">
        <v>2879</v>
      </c>
      <c r="E141" s="18" t="s">
        <v>1</v>
      </c>
      <c r="F141" s="312">
        <v>19.376000000000001</v>
      </c>
      <c r="G141" s="39"/>
      <c r="H141" s="45"/>
    </row>
    <row r="142" s="2" customFormat="1" ht="16.8" customHeight="1">
      <c r="A142" s="39"/>
      <c r="B142" s="45"/>
      <c r="C142" s="311" t="s">
        <v>1</v>
      </c>
      <c r="D142" s="311" t="s">
        <v>2880</v>
      </c>
      <c r="E142" s="18" t="s">
        <v>1</v>
      </c>
      <c r="F142" s="312">
        <v>11.76</v>
      </c>
      <c r="G142" s="39"/>
      <c r="H142" s="45"/>
    </row>
    <row r="143" s="2" customFormat="1" ht="16.8" customHeight="1">
      <c r="A143" s="39"/>
      <c r="B143" s="45"/>
      <c r="C143" s="311" t="s">
        <v>1</v>
      </c>
      <c r="D143" s="311" t="s">
        <v>2881</v>
      </c>
      <c r="E143" s="18" t="s">
        <v>1</v>
      </c>
      <c r="F143" s="312">
        <v>145.79599999999999</v>
      </c>
      <c r="G143" s="39"/>
      <c r="H143" s="45"/>
    </row>
    <row r="144" s="2" customFormat="1" ht="16.8" customHeight="1">
      <c r="A144" s="39"/>
      <c r="B144" s="45"/>
      <c r="C144" s="311" t="s">
        <v>1</v>
      </c>
      <c r="D144" s="311" t="s">
        <v>2882</v>
      </c>
      <c r="E144" s="18" t="s">
        <v>1</v>
      </c>
      <c r="F144" s="312">
        <v>13.295999999999999</v>
      </c>
      <c r="G144" s="39"/>
      <c r="H144" s="45"/>
    </row>
    <row r="145" s="2" customFormat="1" ht="16.8" customHeight="1">
      <c r="A145" s="39"/>
      <c r="B145" s="45"/>
      <c r="C145" s="311" t="s">
        <v>1</v>
      </c>
      <c r="D145" s="311" t="s">
        <v>2883</v>
      </c>
      <c r="E145" s="18" t="s">
        <v>1</v>
      </c>
      <c r="F145" s="312">
        <v>12.512000000000001</v>
      </c>
      <c r="G145" s="39"/>
      <c r="H145" s="45"/>
    </row>
    <row r="146" s="2" customFormat="1" ht="16.8" customHeight="1">
      <c r="A146" s="39"/>
      <c r="B146" s="45"/>
      <c r="C146" s="311" t="s">
        <v>1</v>
      </c>
      <c r="D146" s="311" t="s">
        <v>2884</v>
      </c>
      <c r="E146" s="18" t="s">
        <v>1</v>
      </c>
      <c r="F146" s="312">
        <v>2.8799999999999999</v>
      </c>
      <c r="G146" s="39"/>
      <c r="H146" s="45"/>
    </row>
    <row r="147" s="2" customFormat="1" ht="16.8" customHeight="1">
      <c r="A147" s="39"/>
      <c r="B147" s="45"/>
      <c r="C147" s="311" t="s">
        <v>170</v>
      </c>
      <c r="D147" s="311" t="s">
        <v>304</v>
      </c>
      <c r="E147" s="18" t="s">
        <v>1</v>
      </c>
      <c r="F147" s="312">
        <v>1683.6479999999999</v>
      </c>
      <c r="G147" s="39"/>
      <c r="H147" s="45"/>
    </row>
    <row r="148" s="2" customFormat="1" ht="16.8" customHeight="1">
      <c r="A148" s="39"/>
      <c r="B148" s="45"/>
      <c r="C148" s="313" t="s">
        <v>7645</v>
      </c>
      <c r="D148" s="39"/>
      <c r="E148" s="39"/>
      <c r="F148" s="39"/>
      <c r="G148" s="39"/>
      <c r="H148" s="45"/>
    </row>
    <row r="149" s="2" customFormat="1">
      <c r="A149" s="39"/>
      <c r="B149" s="45"/>
      <c r="C149" s="311" t="s">
        <v>2799</v>
      </c>
      <c r="D149" s="311" t="s">
        <v>2800</v>
      </c>
      <c r="E149" s="18" t="s">
        <v>297</v>
      </c>
      <c r="F149" s="312">
        <v>1683.6479999999999</v>
      </c>
      <c r="G149" s="39"/>
      <c r="H149" s="45"/>
    </row>
    <row r="150" s="2" customFormat="1" ht="16.8" customHeight="1">
      <c r="A150" s="39"/>
      <c r="B150" s="45"/>
      <c r="C150" s="311" t="s">
        <v>985</v>
      </c>
      <c r="D150" s="311" t="s">
        <v>986</v>
      </c>
      <c r="E150" s="18" t="s">
        <v>297</v>
      </c>
      <c r="F150" s="312">
        <v>1683.6479999999999</v>
      </c>
      <c r="G150" s="39"/>
      <c r="H150" s="45"/>
    </row>
    <row r="151" s="2" customFormat="1" ht="16.8" customHeight="1">
      <c r="A151" s="39"/>
      <c r="B151" s="45"/>
      <c r="C151" s="311" t="s">
        <v>2787</v>
      </c>
      <c r="D151" s="311" t="s">
        <v>2788</v>
      </c>
      <c r="E151" s="18" t="s">
        <v>297</v>
      </c>
      <c r="F151" s="312">
        <v>1683.6479999999999</v>
      </c>
      <c r="G151" s="39"/>
      <c r="H151" s="45"/>
    </row>
    <row r="152" s="2" customFormat="1" ht="16.8" customHeight="1">
      <c r="A152" s="39"/>
      <c r="B152" s="45"/>
      <c r="C152" s="311" t="s">
        <v>2791</v>
      </c>
      <c r="D152" s="311" t="s">
        <v>2792</v>
      </c>
      <c r="E152" s="18" t="s">
        <v>297</v>
      </c>
      <c r="F152" s="312">
        <v>1683.6479999999999</v>
      </c>
      <c r="G152" s="39"/>
      <c r="H152" s="45"/>
    </row>
    <row r="153" s="2" customFormat="1" ht="16.8" customHeight="1">
      <c r="A153" s="39"/>
      <c r="B153" s="45"/>
      <c r="C153" s="311" t="s">
        <v>2795</v>
      </c>
      <c r="D153" s="311" t="s">
        <v>2796</v>
      </c>
      <c r="E153" s="18" t="s">
        <v>297</v>
      </c>
      <c r="F153" s="312">
        <v>1683.6479999999999</v>
      </c>
      <c r="G153" s="39"/>
      <c r="H153" s="45"/>
    </row>
    <row r="154" s="2" customFormat="1">
      <c r="A154" s="39"/>
      <c r="B154" s="45"/>
      <c r="C154" s="311" t="s">
        <v>2886</v>
      </c>
      <c r="D154" s="311" t="s">
        <v>2887</v>
      </c>
      <c r="E154" s="18" t="s">
        <v>297</v>
      </c>
      <c r="F154" s="312">
        <v>1683.6479999999999</v>
      </c>
      <c r="G154" s="39"/>
      <c r="H154" s="45"/>
    </row>
    <row r="155" s="2" customFormat="1" ht="16.8" customHeight="1">
      <c r="A155" s="39"/>
      <c r="B155" s="45"/>
      <c r="C155" s="311" t="s">
        <v>2906</v>
      </c>
      <c r="D155" s="311" t="s">
        <v>2907</v>
      </c>
      <c r="E155" s="18" t="s">
        <v>297</v>
      </c>
      <c r="F155" s="312">
        <v>1683.6479999999999</v>
      </c>
      <c r="G155" s="39"/>
      <c r="H155" s="45"/>
    </row>
    <row r="156" s="2" customFormat="1" ht="16.8" customHeight="1">
      <c r="A156" s="39"/>
      <c r="B156" s="45"/>
      <c r="C156" s="307" t="s">
        <v>3265</v>
      </c>
      <c r="D156" s="308" t="s">
        <v>7646</v>
      </c>
      <c r="E156" s="309" t="s">
        <v>1</v>
      </c>
      <c r="F156" s="310">
        <v>517.67200000000003</v>
      </c>
      <c r="G156" s="39"/>
      <c r="H156" s="45"/>
    </row>
    <row r="157" s="2" customFormat="1" ht="16.8" customHeight="1">
      <c r="A157" s="39"/>
      <c r="B157" s="45"/>
      <c r="C157" s="307" t="s">
        <v>173</v>
      </c>
      <c r="D157" s="308" t="s">
        <v>174</v>
      </c>
      <c r="E157" s="309" t="s">
        <v>1</v>
      </c>
      <c r="F157" s="310">
        <v>255.97900000000001</v>
      </c>
      <c r="G157" s="39"/>
      <c r="H157" s="45"/>
    </row>
    <row r="158" s="2" customFormat="1" ht="16.8" customHeight="1">
      <c r="A158" s="39"/>
      <c r="B158" s="45"/>
      <c r="C158" s="311" t="s">
        <v>1</v>
      </c>
      <c r="D158" s="311" t="s">
        <v>1164</v>
      </c>
      <c r="E158" s="18" t="s">
        <v>1</v>
      </c>
      <c r="F158" s="312">
        <v>0</v>
      </c>
      <c r="G158" s="39"/>
      <c r="H158" s="45"/>
    </row>
    <row r="159" s="2" customFormat="1" ht="16.8" customHeight="1">
      <c r="A159" s="39"/>
      <c r="B159" s="45"/>
      <c r="C159" s="311" t="s">
        <v>1</v>
      </c>
      <c r="D159" s="311" t="s">
        <v>1165</v>
      </c>
      <c r="E159" s="18" t="s">
        <v>1</v>
      </c>
      <c r="F159" s="312">
        <v>109.3</v>
      </c>
      <c r="G159" s="39"/>
      <c r="H159" s="45"/>
    </row>
    <row r="160" s="2" customFormat="1">
      <c r="A160" s="39"/>
      <c r="B160" s="45"/>
      <c r="C160" s="311" t="s">
        <v>1</v>
      </c>
      <c r="D160" s="311" t="s">
        <v>1166</v>
      </c>
      <c r="E160" s="18" t="s">
        <v>1</v>
      </c>
      <c r="F160" s="312">
        <v>13.048</v>
      </c>
      <c r="G160" s="39"/>
      <c r="H160" s="45"/>
    </row>
    <row r="161" s="2" customFormat="1" ht="16.8" customHeight="1">
      <c r="A161" s="39"/>
      <c r="B161" s="45"/>
      <c r="C161" s="311" t="s">
        <v>1</v>
      </c>
      <c r="D161" s="311" t="s">
        <v>1167</v>
      </c>
      <c r="E161" s="18" t="s">
        <v>1</v>
      </c>
      <c r="F161" s="312">
        <v>8.7599999999999998</v>
      </c>
      <c r="G161" s="39"/>
      <c r="H161" s="45"/>
    </row>
    <row r="162" s="2" customFormat="1" ht="16.8" customHeight="1">
      <c r="A162" s="39"/>
      <c r="B162" s="45"/>
      <c r="C162" s="311" t="s">
        <v>1</v>
      </c>
      <c r="D162" s="311" t="s">
        <v>1168</v>
      </c>
      <c r="E162" s="18" t="s">
        <v>1</v>
      </c>
      <c r="F162" s="312">
        <v>4.8449999999999998</v>
      </c>
      <c r="G162" s="39"/>
      <c r="H162" s="45"/>
    </row>
    <row r="163" s="2" customFormat="1" ht="16.8" customHeight="1">
      <c r="A163" s="39"/>
      <c r="B163" s="45"/>
      <c r="C163" s="311" t="s">
        <v>1</v>
      </c>
      <c r="D163" s="311" t="s">
        <v>1169</v>
      </c>
      <c r="E163" s="18" t="s">
        <v>1</v>
      </c>
      <c r="F163" s="312">
        <v>0</v>
      </c>
      <c r="G163" s="39"/>
      <c r="H163" s="45"/>
    </row>
    <row r="164" s="2" customFormat="1" ht="16.8" customHeight="1">
      <c r="A164" s="39"/>
      <c r="B164" s="45"/>
      <c r="C164" s="311" t="s">
        <v>1</v>
      </c>
      <c r="D164" s="311" t="s">
        <v>1170</v>
      </c>
      <c r="E164" s="18" t="s">
        <v>1</v>
      </c>
      <c r="F164" s="312">
        <v>52.799999999999997</v>
      </c>
      <c r="G164" s="39"/>
      <c r="H164" s="45"/>
    </row>
    <row r="165" s="2" customFormat="1" ht="16.8" customHeight="1">
      <c r="A165" s="39"/>
      <c r="B165" s="45"/>
      <c r="C165" s="311" t="s">
        <v>1</v>
      </c>
      <c r="D165" s="311" t="s">
        <v>1171</v>
      </c>
      <c r="E165" s="18" t="s">
        <v>1</v>
      </c>
      <c r="F165" s="312">
        <v>27.84</v>
      </c>
      <c r="G165" s="39"/>
      <c r="H165" s="45"/>
    </row>
    <row r="166" s="2" customFormat="1" ht="16.8" customHeight="1">
      <c r="A166" s="39"/>
      <c r="B166" s="45"/>
      <c r="C166" s="311" t="s">
        <v>1</v>
      </c>
      <c r="D166" s="311" t="s">
        <v>1172</v>
      </c>
      <c r="E166" s="18" t="s">
        <v>1</v>
      </c>
      <c r="F166" s="312">
        <v>6</v>
      </c>
      <c r="G166" s="39"/>
      <c r="H166" s="45"/>
    </row>
    <row r="167" s="2" customFormat="1" ht="16.8" customHeight="1">
      <c r="A167" s="39"/>
      <c r="B167" s="45"/>
      <c r="C167" s="311" t="s">
        <v>1</v>
      </c>
      <c r="D167" s="311" t="s">
        <v>1173</v>
      </c>
      <c r="E167" s="18" t="s">
        <v>1</v>
      </c>
      <c r="F167" s="312">
        <v>2.3599999999999999</v>
      </c>
      <c r="G167" s="39"/>
      <c r="H167" s="45"/>
    </row>
    <row r="168" s="2" customFormat="1" ht="16.8" customHeight="1">
      <c r="A168" s="39"/>
      <c r="B168" s="45"/>
      <c r="C168" s="311" t="s">
        <v>1</v>
      </c>
      <c r="D168" s="311" t="s">
        <v>1174</v>
      </c>
      <c r="E168" s="18" t="s">
        <v>1</v>
      </c>
      <c r="F168" s="312">
        <v>16.239999999999998</v>
      </c>
      <c r="G168" s="39"/>
      <c r="H168" s="45"/>
    </row>
    <row r="169" s="2" customFormat="1" ht="16.8" customHeight="1">
      <c r="A169" s="39"/>
      <c r="B169" s="45"/>
      <c r="C169" s="311" t="s">
        <v>1</v>
      </c>
      <c r="D169" s="311" t="s">
        <v>1175</v>
      </c>
      <c r="E169" s="18" t="s">
        <v>1</v>
      </c>
      <c r="F169" s="312">
        <v>4.6399999999999997</v>
      </c>
      <c r="G169" s="39"/>
      <c r="H169" s="45"/>
    </row>
    <row r="170" s="2" customFormat="1" ht="16.8" customHeight="1">
      <c r="A170" s="39"/>
      <c r="B170" s="45"/>
      <c r="C170" s="311" t="s">
        <v>1</v>
      </c>
      <c r="D170" s="311" t="s">
        <v>1176</v>
      </c>
      <c r="E170" s="18" t="s">
        <v>1</v>
      </c>
      <c r="F170" s="312">
        <v>1.3200000000000001</v>
      </c>
      <c r="G170" s="39"/>
      <c r="H170" s="45"/>
    </row>
    <row r="171" s="2" customFormat="1" ht="16.8" customHeight="1">
      <c r="A171" s="39"/>
      <c r="B171" s="45"/>
      <c r="C171" s="311" t="s">
        <v>1</v>
      </c>
      <c r="D171" s="311" t="s">
        <v>1177</v>
      </c>
      <c r="E171" s="18" t="s">
        <v>1</v>
      </c>
      <c r="F171" s="312">
        <v>8.8260000000000005</v>
      </c>
      <c r="G171" s="39"/>
      <c r="H171" s="45"/>
    </row>
    <row r="172" s="2" customFormat="1" ht="16.8" customHeight="1">
      <c r="A172" s="39"/>
      <c r="B172" s="45"/>
      <c r="C172" s="311" t="s">
        <v>173</v>
      </c>
      <c r="D172" s="311" t="s">
        <v>304</v>
      </c>
      <c r="E172" s="18" t="s">
        <v>1</v>
      </c>
      <c r="F172" s="312">
        <v>255.97900000000001</v>
      </c>
      <c r="G172" s="39"/>
      <c r="H172" s="45"/>
    </row>
    <row r="173" s="2" customFormat="1" ht="16.8" customHeight="1">
      <c r="A173" s="39"/>
      <c r="B173" s="45"/>
      <c r="C173" s="313" t="s">
        <v>7645</v>
      </c>
      <c r="D173" s="39"/>
      <c r="E173" s="39"/>
      <c r="F173" s="39"/>
      <c r="G173" s="39"/>
      <c r="H173" s="45"/>
    </row>
    <row r="174" s="2" customFormat="1" ht="16.8" customHeight="1">
      <c r="A174" s="39"/>
      <c r="B174" s="45"/>
      <c r="C174" s="311" t="s">
        <v>1161</v>
      </c>
      <c r="D174" s="311" t="s">
        <v>1162</v>
      </c>
      <c r="E174" s="18" t="s">
        <v>297</v>
      </c>
      <c r="F174" s="312">
        <v>255.97900000000001</v>
      </c>
      <c r="G174" s="39"/>
      <c r="H174" s="45"/>
    </row>
    <row r="175" s="2" customFormat="1" ht="16.8" customHeight="1">
      <c r="A175" s="39"/>
      <c r="B175" s="45"/>
      <c r="C175" s="311" t="s">
        <v>980</v>
      </c>
      <c r="D175" s="311" t="s">
        <v>981</v>
      </c>
      <c r="E175" s="18" t="s">
        <v>297</v>
      </c>
      <c r="F175" s="312">
        <v>7131.152</v>
      </c>
      <c r="G175" s="39"/>
      <c r="H175" s="45"/>
    </row>
    <row r="176" s="2" customFormat="1" ht="16.8" customHeight="1">
      <c r="A176" s="39"/>
      <c r="B176" s="45"/>
      <c r="C176" s="311" t="s">
        <v>1158</v>
      </c>
      <c r="D176" s="311" t="s">
        <v>1159</v>
      </c>
      <c r="E176" s="18" t="s">
        <v>297</v>
      </c>
      <c r="F176" s="312">
        <v>7131.152</v>
      </c>
      <c r="G176" s="39"/>
      <c r="H176" s="45"/>
    </row>
    <row r="177" s="2" customFormat="1" ht="16.8" customHeight="1">
      <c r="A177" s="39"/>
      <c r="B177" s="45"/>
      <c r="C177" s="311" t="s">
        <v>2940</v>
      </c>
      <c r="D177" s="311" t="s">
        <v>2941</v>
      </c>
      <c r="E177" s="18" t="s">
        <v>297</v>
      </c>
      <c r="F177" s="312">
        <v>7137.2420000000002</v>
      </c>
      <c r="G177" s="39"/>
      <c r="H177" s="45"/>
    </row>
    <row r="178" s="2" customFormat="1" ht="16.8" customHeight="1">
      <c r="A178" s="39"/>
      <c r="B178" s="45"/>
      <c r="C178" s="307" t="s">
        <v>176</v>
      </c>
      <c r="D178" s="308" t="s">
        <v>177</v>
      </c>
      <c r="E178" s="309" t="s">
        <v>1</v>
      </c>
      <c r="F178" s="310">
        <v>6875.1729999999998</v>
      </c>
      <c r="G178" s="39"/>
      <c r="H178" s="45"/>
    </row>
    <row r="179" s="2" customFormat="1" ht="16.8" customHeight="1">
      <c r="A179" s="39"/>
      <c r="B179" s="45"/>
      <c r="C179" s="311" t="s">
        <v>1</v>
      </c>
      <c r="D179" s="311" t="s">
        <v>536</v>
      </c>
      <c r="E179" s="18" t="s">
        <v>1</v>
      </c>
      <c r="F179" s="312">
        <v>0</v>
      </c>
      <c r="G179" s="39"/>
      <c r="H179" s="45"/>
    </row>
    <row r="180" s="2" customFormat="1">
      <c r="A180" s="39"/>
      <c r="B180" s="45"/>
      <c r="C180" s="311" t="s">
        <v>1</v>
      </c>
      <c r="D180" s="311" t="s">
        <v>993</v>
      </c>
      <c r="E180" s="18" t="s">
        <v>1</v>
      </c>
      <c r="F180" s="312">
        <v>281.07999999999998</v>
      </c>
      <c r="G180" s="39"/>
      <c r="H180" s="45"/>
    </row>
    <row r="181" s="2" customFormat="1" ht="16.8" customHeight="1">
      <c r="A181" s="39"/>
      <c r="B181" s="45"/>
      <c r="C181" s="311" t="s">
        <v>1</v>
      </c>
      <c r="D181" s="311" t="s">
        <v>994</v>
      </c>
      <c r="E181" s="18" t="s">
        <v>1</v>
      </c>
      <c r="F181" s="312">
        <v>43.457999999999998</v>
      </c>
      <c r="G181" s="39"/>
      <c r="H181" s="45"/>
    </row>
    <row r="182" s="2" customFormat="1" ht="16.8" customHeight="1">
      <c r="A182" s="39"/>
      <c r="B182" s="45"/>
      <c r="C182" s="311" t="s">
        <v>1</v>
      </c>
      <c r="D182" s="311" t="s">
        <v>995</v>
      </c>
      <c r="E182" s="18" t="s">
        <v>1</v>
      </c>
      <c r="F182" s="312">
        <v>38.021000000000001</v>
      </c>
      <c r="G182" s="39"/>
      <c r="H182" s="45"/>
    </row>
    <row r="183" s="2" customFormat="1" ht="16.8" customHeight="1">
      <c r="A183" s="39"/>
      <c r="B183" s="45"/>
      <c r="C183" s="311" t="s">
        <v>1</v>
      </c>
      <c r="D183" s="311" t="s">
        <v>996</v>
      </c>
      <c r="E183" s="18" t="s">
        <v>1</v>
      </c>
      <c r="F183" s="312">
        <v>34.588000000000001</v>
      </c>
      <c r="G183" s="39"/>
      <c r="H183" s="45"/>
    </row>
    <row r="184" s="2" customFormat="1" ht="16.8" customHeight="1">
      <c r="A184" s="39"/>
      <c r="B184" s="45"/>
      <c r="C184" s="311" t="s">
        <v>1</v>
      </c>
      <c r="D184" s="311" t="s">
        <v>997</v>
      </c>
      <c r="E184" s="18" t="s">
        <v>1</v>
      </c>
      <c r="F184" s="312">
        <v>34.899000000000001</v>
      </c>
      <c r="G184" s="39"/>
      <c r="H184" s="45"/>
    </row>
    <row r="185" s="2" customFormat="1" ht="16.8" customHeight="1">
      <c r="A185" s="39"/>
      <c r="B185" s="45"/>
      <c r="C185" s="311" t="s">
        <v>1</v>
      </c>
      <c r="D185" s="311" t="s">
        <v>998</v>
      </c>
      <c r="E185" s="18" t="s">
        <v>1</v>
      </c>
      <c r="F185" s="312">
        <v>25.692</v>
      </c>
      <c r="G185" s="39"/>
      <c r="H185" s="45"/>
    </row>
    <row r="186" s="2" customFormat="1" ht="16.8" customHeight="1">
      <c r="A186" s="39"/>
      <c r="B186" s="45"/>
      <c r="C186" s="311" t="s">
        <v>1</v>
      </c>
      <c r="D186" s="311" t="s">
        <v>999</v>
      </c>
      <c r="E186" s="18" t="s">
        <v>1</v>
      </c>
      <c r="F186" s="312">
        <v>76.572999999999993</v>
      </c>
      <c r="G186" s="39"/>
      <c r="H186" s="45"/>
    </row>
    <row r="187" s="2" customFormat="1" ht="16.8" customHeight="1">
      <c r="A187" s="39"/>
      <c r="B187" s="45"/>
      <c r="C187" s="311" t="s">
        <v>1</v>
      </c>
      <c r="D187" s="311" t="s">
        <v>1000</v>
      </c>
      <c r="E187" s="18" t="s">
        <v>1</v>
      </c>
      <c r="F187" s="312">
        <v>9.3510000000000009</v>
      </c>
      <c r="G187" s="39"/>
      <c r="H187" s="45"/>
    </row>
    <row r="188" s="2" customFormat="1" ht="16.8" customHeight="1">
      <c r="A188" s="39"/>
      <c r="B188" s="45"/>
      <c r="C188" s="311" t="s">
        <v>1</v>
      </c>
      <c r="D188" s="311" t="s">
        <v>1001</v>
      </c>
      <c r="E188" s="18" t="s">
        <v>1</v>
      </c>
      <c r="F188" s="312">
        <v>5.4950000000000001</v>
      </c>
      <c r="G188" s="39"/>
      <c r="H188" s="45"/>
    </row>
    <row r="189" s="2" customFormat="1" ht="16.8" customHeight="1">
      <c r="A189" s="39"/>
      <c r="B189" s="45"/>
      <c r="C189" s="311" t="s">
        <v>1</v>
      </c>
      <c r="D189" s="311" t="s">
        <v>1002</v>
      </c>
      <c r="E189" s="18" t="s">
        <v>1</v>
      </c>
      <c r="F189" s="312">
        <v>73.760999999999996</v>
      </c>
      <c r="G189" s="39"/>
      <c r="H189" s="45"/>
    </row>
    <row r="190" s="2" customFormat="1" ht="16.8" customHeight="1">
      <c r="A190" s="39"/>
      <c r="B190" s="45"/>
      <c r="C190" s="311" t="s">
        <v>1</v>
      </c>
      <c r="D190" s="311" t="s">
        <v>1003</v>
      </c>
      <c r="E190" s="18" t="s">
        <v>1</v>
      </c>
      <c r="F190" s="312">
        <v>60.593000000000004</v>
      </c>
      <c r="G190" s="39"/>
      <c r="H190" s="45"/>
    </row>
    <row r="191" s="2" customFormat="1" ht="16.8" customHeight="1">
      <c r="A191" s="39"/>
      <c r="B191" s="45"/>
      <c r="C191" s="311" t="s">
        <v>1</v>
      </c>
      <c r="D191" s="311" t="s">
        <v>1004</v>
      </c>
      <c r="E191" s="18" t="s">
        <v>1</v>
      </c>
      <c r="F191" s="312">
        <v>9.3510000000000009</v>
      </c>
      <c r="G191" s="39"/>
      <c r="H191" s="45"/>
    </row>
    <row r="192" s="2" customFormat="1" ht="16.8" customHeight="1">
      <c r="A192" s="39"/>
      <c r="B192" s="45"/>
      <c r="C192" s="311" t="s">
        <v>1</v>
      </c>
      <c r="D192" s="311" t="s">
        <v>1005</v>
      </c>
      <c r="E192" s="18" t="s">
        <v>1</v>
      </c>
      <c r="F192" s="312">
        <v>60.593000000000004</v>
      </c>
      <c r="G192" s="39"/>
      <c r="H192" s="45"/>
    </row>
    <row r="193" s="2" customFormat="1" ht="16.8" customHeight="1">
      <c r="A193" s="39"/>
      <c r="B193" s="45"/>
      <c r="C193" s="311" t="s">
        <v>1</v>
      </c>
      <c r="D193" s="311" t="s">
        <v>1006</v>
      </c>
      <c r="E193" s="18" t="s">
        <v>1</v>
      </c>
      <c r="F193" s="312">
        <v>9.3510000000000009</v>
      </c>
      <c r="G193" s="39"/>
      <c r="H193" s="45"/>
    </row>
    <row r="194" s="2" customFormat="1" ht="16.8" customHeight="1">
      <c r="A194" s="39"/>
      <c r="B194" s="45"/>
      <c r="C194" s="311" t="s">
        <v>1</v>
      </c>
      <c r="D194" s="311" t="s">
        <v>1007</v>
      </c>
      <c r="E194" s="18" t="s">
        <v>1</v>
      </c>
      <c r="F194" s="312">
        <v>7.3760000000000003</v>
      </c>
      <c r="G194" s="39"/>
      <c r="H194" s="45"/>
    </row>
    <row r="195" s="2" customFormat="1" ht="16.8" customHeight="1">
      <c r="A195" s="39"/>
      <c r="B195" s="45"/>
      <c r="C195" s="311" t="s">
        <v>1</v>
      </c>
      <c r="D195" s="311" t="s">
        <v>1008</v>
      </c>
      <c r="E195" s="18" t="s">
        <v>1</v>
      </c>
      <c r="F195" s="312">
        <v>86.697999999999993</v>
      </c>
      <c r="G195" s="39"/>
      <c r="H195" s="45"/>
    </row>
    <row r="196" s="2" customFormat="1" ht="16.8" customHeight="1">
      <c r="A196" s="39"/>
      <c r="B196" s="45"/>
      <c r="C196" s="311" t="s">
        <v>1</v>
      </c>
      <c r="D196" s="311" t="s">
        <v>1009</v>
      </c>
      <c r="E196" s="18" t="s">
        <v>1</v>
      </c>
      <c r="F196" s="312">
        <v>9.3510000000000009</v>
      </c>
      <c r="G196" s="39"/>
      <c r="H196" s="45"/>
    </row>
    <row r="197" s="2" customFormat="1" ht="16.8" customHeight="1">
      <c r="A197" s="39"/>
      <c r="B197" s="45"/>
      <c r="C197" s="311" t="s">
        <v>1</v>
      </c>
      <c r="D197" s="311" t="s">
        <v>1010</v>
      </c>
      <c r="E197" s="18" t="s">
        <v>1</v>
      </c>
      <c r="F197" s="312">
        <v>60.560000000000002</v>
      </c>
      <c r="G197" s="39"/>
      <c r="H197" s="45"/>
    </row>
    <row r="198" s="2" customFormat="1" ht="16.8" customHeight="1">
      <c r="A198" s="39"/>
      <c r="B198" s="45"/>
      <c r="C198" s="311" t="s">
        <v>1</v>
      </c>
      <c r="D198" s="311" t="s">
        <v>1011</v>
      </c>
      <c r="E198" s="18" t="s">
        <v>1</v>
      </c>
      <c r="F198" s="312">
        <v>60.494999999999997</v>
      </c>
      <c r="G198" s="39"/>
      <c r="H198" s="45"/>
    </row>
    <row r="199" s="2" customFormat="1" ht="16.8" customHeight="1">
      <c r="A199" s="39"/>
      <c r="B199" s="45"/>
      <c r="C199" s="311" t="s">
        <v>1</v>
      </c>
      <c r="D199" s="311" t="s">
        <v>1012</v>
      </c>
      <c r="E199" s="18" t="s">
        <v>1</v>
      </c>
      <c r="F199" s="312">
        <v>9.3510000000000009</v>
      </c>
      <c r="G199" s="39"/>
      <c r="H199" s="45"/>
    </row>
    <row r="200" s="2" customFormat="1" ht="16.8" customHeight="1">
      <c r="A200" s="39"/>
      <c r="B200" s="45"/>
      <c r="C200" s="311" t="s">
        <v>1</v>
      </c>
      <c r="D200" s="311" t="s">
        <v>1013</v>
      </c>
      <c r="E200" s="18" t="s">
        <v>1</v>
      </c>
      <c r="F200" s="312">
        <v>9.3510000000000009</v>
      </c>
      <c r="G200" s="39"/>
      <c r="H200" s="45"/>
    </row>
    <row r="201" s="2" customFormat="1" ht="16.8" customHeight="1">
      <c r="A201" s="39"/>
      <c r="B201" s="45"/>
      <c r="C201" s="311" t="s">
        <v>1</v>
      </c>
      <c r="D201" s="311" t="s">
        <v>1014</v>
      </c>
      <c r="E201" s="18" t="s">
        <v>1</v>
      </c>
      <c r="F201" s="312">
        <v>60.494999999999997</v>
      </c>
      <c r="G201" s="39"/>
      <c r="H201" s="45"/>
    </row>
    <row r="202" s="2" customFormat="1" ht="16.8" customHeight="1">
      <c r="A202" s="39"/>
      <c r="B202" s="45"/>
      <c r="C202" s="311" t="s">
        <v>1</v>
      </c>
      <c r="D202" s="311" t="s">
        <v>1015</v>
      </c>
      <c r="E202" s="18" t="s">
        <v>1</v>
      </c>
      <c r="F202" s="312">
        <v>60.494999999999997</v>
      </c>
      <c r="G202" s="39"/>
      <c r="H202" s="45"/>
    </row>
    <row r="203" s="2" customFormat="1" ht="16.8" customHeight="1">
      <c r="A203" s="39"/>
      <c r="B203" s="45"/>
      <c r="C203" s="311" t="s">
        <v>1</v>
      </c>
      <c r="D203" s="311" t="s">
        <v>1016</v>
      </c>
      <c r="E203" s="18" t="s">
        <v>1</v>
      </c>
      <c r="F203" s="312">
        <v>5.4950000000000001</v>
      </c>
      <c r="G203" s="39"/>
      <c r="H203" s="45"/>
    </row>
    <row r="204" s="2" customFormat="1" ht="16.8" customHeight="1">
      <c r="A204" s="39"/>
      <c r="B204" s="45"/>
      <c r="C204" s="311" t="s">
        <v>1</v>
      </c>
      <c r="D204" s="311" t="s">
        <v>1017</v>
      </c>
      <c r="E204" s="18" t="s">
        <v>1</v>
      </c>
      <c r="F204" s="312">
        <v>9.3510000000000009</v>
      </c>
      <c r="G204" s="39"/>
      <c r="H204" s="45"/>
    </row>
    <row r="205" s="2" customFormat="1" ht="16.8" customHeight="1">
      <c r="A205" s="39"/>
      <c r="B205" s="45"/>
      <c r="C205" s="311" t="s">
        <v>1</v>
      </c>
      <c r="D205" s="311" t="s">
        <v>1018</v>
      </c>
      <c r="E205" s="18" t="s">
        <v>1</v>
      </c>
      <c r="F205" s="312">
        <v>60.560000000000002</v>
      </c>
      <c r="G205" s="39"/>
      <c r="H205" s="45"/>
    </row>
    <row r="206" s="2" customFormat="1" ht="16.8" customHeight="1">
      <c r="A206" s="39"/>
      <c r="B206" s="45"/>
      <c r="C206" s="311" t="s">
        <v>1</v>
      </c>
      <c r="D206" s="311" t="s">
        <v>1019</v>
      </c>
      <c r="E206" s="18" t="s">
        <v>1</v>
      </c>
      <c r="F206" s="312">
        <v>61.213999999999999</v>
      </c>
      <c r="G206" s="39"/>
      <c r="H206" s="45"/>
    </row>
    <row r="207" s="2" customFormat="1" ht="16.8" customHeight="1">
      <c r="A207" s="39"/>
      <c r="B207" s="45"/>
      <c r="C207" s="311" t="s">
        <v>1</v>
      </c>
      <c r="D207" s="311" t="s">
        <v>1020</v>
      </c>
      <c r="E207" s="18" t="s">
        <v>1</v>
      </c>
      <c r="F207" s="312">
        <v>9.3510000000000009</v>
      </c>
      <c r="G207" s="39"/>
      <c r="H207" s="45"/>
    </row>
    <row r="208" s="2" customFormat="1" ht="16.8" customHeight="1">
      <c r="A208" s="39"/>
      <c r="B208" s="45"/>
      <c r="C208" s="311" t="s">
        <v>1</v>
      </c>
      <c r="D208" s="311" t="s">
        <v>1021</v>
      </c>
      <c r="E208" s="18" t="s">
        <v>1</v>
      </c>
      <c r="F208" s="312">
        <v>9.3140000000000001</v>
      </c>
      <c r="G208" s="39"/>
      <c r="H208" s="45"/>
    </row>
    <row r="209" s="2" customFormat="1" ht="16.8" customHeight="1">
      <c r="A209" s="39"/>
      <c r="B209" s="45"/>
      <c r="C209" s="311" t="s">
        <v>1</v>
      </c>
      <c r="D209" s="311" t="s">
        <v>1022</v>
      </c>
      <c r="E209" s="18" t="s">
        <v>1</v>
      </c>
      <c r="F209" s="312">
        <v>23.960000000000001</v>
      </c>
      <c r="G209" s="39"/>
      <c r="H209" s="45"/>
    </row>
    <row r="210" s="2" customFormat="1" ht="16.8" customHeight="1">
      <c r="A210" s="39"/>
      <c r="B210" s="45"/>
      <c r="C210" s="311" t="s">
        <v>1</v>
      </c>
      <c r="D210" s="311" t="s">
        <v>1023</v>
      </c>
      <c r="E210" s="18" t="s">
        <v>1</v>
      </c>
      <c r="F210" s="312">
        <v>18.510999999999999</v>
      </c>
      <c r="G210" s="39"/>
      <c r="H210" s="45"/>
    </row>
    <row r="211" s="2" customFormat="1" ht="16.8" customHeight="1">
      <c r="A211" s="39"/>
      <c r="B211" s="45"/>
      <c r="C211" s="311" t="s">
        <v>1</v>
      </c>
      <c r="D211" s="311" t="s">
        <v>1024</v>
      </c>
      <c r="E211" s="18" t="s">
        <v>1</v>
      </c>
      <c r="F211" s="312">
        <v>33.332999999999998</v>
      </c>
      <c r="G211" s="39"/>
      <c r="H211" s="45"/>
    </row>
    <row r="212" s="2" customFormat="1" ht="16.8" customHeight="1">
      <c r="A212" s="39"/>
      <c r="B212" s="45"/>
      <c r="C212" s="311" t="s">
        <v>1</v>
      </c>
      <c r="D212" s="311" t="s">
        <v>1025</v>
      </c>
      <c r="E212" s="18" t="s">
        <v>1</v>
      </c>
      <c r="F212" s="312">
        <v>12.518000000000001</v>
      </c>
      <c r="G212" s="39"/>
      <c r="H212" s="45"/>
    </row>
    <row r="213" s="2" customFormat="1" ht="16.8" customHeight="1">
      <c r="A213" s="39"/>
      <c r="B213" s="45"/>
      <c r="C213" s="311" t="s">
        <v>1</v>
      </c>
      <c r="D213" s="311" t="s">
        <v>1026</v>
      </c>
      <c r="E213" s="18" t="s">
        <v>1</v>
      </c>
      <c r="F213" s="312">
        <v>8.8949999999999996</v>
      </c>
      <c r="G213" s="39"/>
      <c r="H213" s="45"/>
    </row>
    <row r="214" s="2" customFormat="1" ht="16.8" customHeight="1">
      <c r="A214" s="39"/>
      <c r="B214" s="45"/>
      <c r="C214" s="311" t="s">
        <v>1</v>
      </c>
      <c r="D214" s="311" t="s">
        <v>1027</v>
      </c>
      <c r="E214" s="18" t="s">
        <v>1</v>
      </c>
      <c r="F214" s="312">
        <v>36.444000000000003</v>
      </c>
      <c r="G214" s="39"/>
      <c r="H214" s="45"/>
    </row>
    <row r="215" s="2" customFormat="1" ht="16.8" customHeight="1">
      <c r="A215" s="39"/>
      <c r="B215" s="45"/>
      <c r="C215" s="311" t="s">
        <v>1</v>
      </c>
      <c r="D215" s="311" t="s">
        <v>1028</v>
      </c>
      <c r="E215" s="18" t="s">
        <v>1</v>
      </c>
      <c r="F215" s="312">
        <v>7.391</v>
      </c>
      <c r="G215" s="39"/>
      <c r="H215" s="45"/>
    </row>
    <row r="216" s="2" customFormat="1" ht="16.8" customHeight="1">
      <c r="A216" s="39"/>
      <c r="B216" s="45"/>
      <c r="C216" s="311" t="s">
        <v>1</v>
      </c>
      <c r="D216" s="311" t="s">
        <v>1029</v>
      </c>
      <c r="E216" s="18" t="s">
        <v>1</v>
      </c>
      <c r="F216" s="312">
        <v>12.518000000000001</v>
      </c>
      <c r="G216" s="39"/>
      <c r="H216" s="45"/>
    </row>
    <row r="217" s="2" customFormat="1" ht="16.8" customHeight="1">
      <c r="A217" s="39"/>
      <c r="B217" s="45"/>
      <c r="C217" s="311" t="s">
        <v>1</v>
      </c>
      <c r="D217" s="311" t="s">
        <v>1030</v>
      </c>
      <c r="E217" s="18" t="s">
        <v>1</v>
      </c>
      <c r="F217" s="312">
        <v>8.8949999999999996</v>
      </c>
      <c r="G217" s="39"/>
      <c r="H217" s="45"/>
    </row>
    <row r="218" s="2" customFormat="1" ht="16.8" customHeight="1">
      <c r="A218" s="39"/>
      <c r="B218" s="45"/>
      <c r="C218" s="311" t="s">
        <v>1</v>
      </c>
      <c r="D218" s="311" t="s">
        <v>1031</v>
      </c>
      <c r="E218" s="18" t="s">
        <v>1</v>
      </c>
      <c r="F218" s="312">
        <v>36.444000000000003</v>
      </c>
      <c r="G218" s="39"/>
      <c r="H218" s="45"/>
    </row>
    <row r="219" s="2" customFormat="1" ht="16.8" customHeight="1">
      <c r="A219" s="39"/>
      <c r="B219" s="45"/>
      <c r="C219" s="311" t="s">
        <v>1</v>
      </c>
      <c r="D219" s="311" t="s">
        <v>1032</v>
      </c>
      <c r="E219" s="18" t="s">
        <v>1</v>
      </c>
      <c r="F219" s="312">
        <v>7.391</v>
      </c>
      <c r="G219" s="39"/>
      <c r="H219" s="45"/>
    </row>
    <row r="220" s="2" customFormat="1" ht="16.8" customHeight="1">
      <c r="A220" s="39"/>
      <c r="B220" s="45"/>
      <c r="C220" s="311" t="s">
        <v>1</v>
      </c>
      <c r="D220" s="311" t="s">
        <v>540</v>
      </c>
      <c r="E220" s="18" t="s">
        <v>1</v>
      </c>
      <c r="F220" s="312">
        <v>0</v>
      </c>
      <c r="G220" s="39"/>
      <c r="H220" s="45"/>
    </row>
    <row r="221" s="2" customFormat="1">
      <c r="A221" s="39"/>
      <c r="B221" s="45"/>
      <c r="C221" s="311" t="s">
        <v>1</v>
      </c>
      <c r="D221" s="311" t="s">
        <v>1033</v>
      </c>
      <c r="E221" s="18" t="s">
        <v>1</v>
      </c>
      <c r="F221" s="312">
        <v>282.92000000000002</v>
      </c>
      <c r="G221" s="39"/>
      <c r="H221" s="45"/>
    </row>
    <row r="222" s="2" customFormat="1" ht="16.8" customHeight="1">
      <c r="A222" s="39"/>
      <c r="B222" s="45"/>
      <c r="C222" s="311" t="s">
        <v>1</v>
      </c>
      <c r="D222" s="311" t="s">
        <v>1034</v>
      </c>
      <c r="E222" s="18" t="s">
        <v>1</v>
      </c>
      <c r="F222" s="312">
        <v>0</v>
      </c>
      <c r="G222" s="39"/>
      <c r="H222" s="45"/>
    </row>
    <row r="223" s="2" customFormat="1" ht="16.8" customHeight="1">
      <c r="A223" s="39"/>
      <c r="B223" s="45"/>
      <c r="C223" s="311" t="s">
        <v>1</v>
      </c>
      <c r="D223" s="311" t="s">
        <v>1035</v>
      </c>
      <c r="E223" s="18" t="s">
        <v>1</v>
      </c>
      <c r="F223" s="312">
        <v>38.021000000000001</v>
      </c>
      <c r="G223" s="39"/>
      <c r="H223" s="45"/>
    </row>
    <row r="224" s="2" customFormat="1" ht="16.8" customHeight="1">
      <c r="A224" s="39"/>
      <c r="B224" s="45"/>
      <c r="C224" s="311" t="s">
        <v>1</v>
      </c>
      <c r="D224" s="311" t="s">
        <v>1036</v>
      </c>
      <c r="E224" s="18" t="s">
        <v>1</v>
      </c>
      <c r="F224" s="312">
        <v>34.588000000000001</v>
      </c>
      <c r="G224" s="39"/>
      <c r="H224" s="45"/>
    </row>
    <row r="225" s="2" customFormat="1" ht="16.8" customHeight="1">
      <c r="A225" s="39"/>
      <c r="B225" s="45"/>
      <c r="C225" s="311" t="s">
        <v>1</v>
      </c>
      <c r="D225" s="311" t="s">
        <v>1037</v>
      </c>
      <c r="E225" s="18" t="s">
        <v>1</v>
      </c>
      <c r="F225" s="312">
        <v>34.932000000000002</v>
      </c>
      <c r="G225" s="39"/>
      <c r="H225" s="45"/>
    </row>
    <row r="226" s="2" customFormat="1" ht="16.8" customHeight="1">
      <c r="A226" s="39"/>
      <c r="B226" s="45"/>
      <c r="C226" s="311" t="s">
        <v>1</v>
      </c>
      <c r="D226" s="311" t="s">
        <v>1038</v>
      </c>
      <c r="E226" s="18" t="s">
        <v>1</v>
      </c>
      <c r="F226" s="312">
        <v>25.725999999999999</v>
      </c>
      <c r="G226" s="39"/>
      <c r="H226" s="45"/>
    </row>
    <row r="227" s="2" customFormat="1" ht="16.8" customHeight="1">
      <c r="A227" s="39"/>
      <c r="B227" s="45"/>
      <c r="C227" s="311" t="s">
        <v>1</v>
      </c>
      <c r="D227" s="311" t="s">
        <v>1039</v>
      </c>
      <c r="E227" s="18" t="s">
        <v>1</v>
      </c>
      <c r="F227" s="312">
        <v>76.052999999999997</v>
      </c>
      <c r="G227" s="39"/>
      <c r="H227" s="45"/>
    </row>
    <row r="228" s="2" customFormat="1" ht="16.8" customHeight="1">
      <c r="A228" s="39"/>
      <c r="B228" s="45"/>
      <c r="C228" s="311" t="s">
        <v>1</v>
      </c>
      <c r="D228" s="311" t="s">
        <v>1040</v>
      </c>
      <c r="E228" s="18" t="s">
        <v>1</v>
      </c>
      <c r="F228" s="312">
        <v>9.3510000000000009</v>
      </c>
      <c r="G228" s="39"/>
      <c r="H228" s="45"/>
    </row>
    <row r="229" s="2" customFormat="1" ht="16.8" customHeight="1">
      <c r="A229" s="39"/>
      <c r="B229" s="45"/>
      <c r="C229" s="311" t="s">
        <v>1</v>
      </c>
      <c r="D229" s="311" t="s">
        <v>1041</v>
      </c>
      <c r="E229" s="18" t="s">
        <v>1</v>
      </c>
      <c r="F229" s="312">
        <v>5.4950000000000001</v>
      </c>
      <c r="G229" s="39"/>
      <c r="H229" s="45"/>
    </row>
    <row r="230" s="2" customFormat="1" ht="16.8" customHeight="1">
      <c r="A230" s="39"/>
      <c r="B230" s="45"/>
      <c r="C230" s="311" t="s">
        <v>1</v>
      </c>
      <c r="D230" s="311" t="s">
        <v>1042</v>
      </c>
      <c r="E230" s="18" t="s">
        <v>1</v>
      </c>
      <c r="F230" s="312">
        <v>73.241</v>
      </c>
      <c r="G230" s="39"/>
      <c r="H230" s="45"/>
    </row>
    <row r="231" s="2" customFormat="1" ht="16.8" customHeight="1">
      <c r="A231" s="39"/>
      <c r="B231" s="45"/>
      <c r="C231" s="311" t="s">
        <v>1</v>
      </c>
      <c r="D231" s="311" t="s">
        <v>1043</v>
      </c>
      <c r="E231" s="18" t="s">
        <v>1</v>
      </c>
      <c r="F231" s="312">
        <v>60.593000000000004</v>
      </c>
      <c r="G231" s="39"/>
      <c r="H231" s="45"/>
    </row>
    <row r="232" s="2" customFormat="1" ht="16.8" customHeight="1">
      <c r="A232" s="39"/>
      <c r="B232" s="45"/>
      <c r="C232" s="311" t="s">
        <v>1</v>
      </c>
      <c r="D232" s="311" t="s">
        <v>1044</v>
      </c>
      <c r="E232" s="18" t="s">
        <v>1</v>
      </c>
      <c r="F232" s="312">
        <v>9.3510000000000009</v>
      </c>
      <c r="G232" s="39"/>
      <c r="H232" s="45"/>
    </row>
    <row r="233" s="2" customFormat="1" ht="16.8" customHeight="1">
      <c r="A233" s="39"/>
      <c r="B233" s="45"/>
      <c r="C233" s="311" t="s">
        <v>1</v>
      </c>
      <c r="D233" s="311" t="s">
        <v>1045</v>
      </c>
      <c r="E233" s="18" t="s">
        <v>1</v>
      </c>
      <c r="F233" s="312">
        <v>60.593000000000004</v>
      </c>
      <c r="G233" s="39"/>
      <c r="H233" s="45"/>
    </row>
    <row r="234" s="2" customFormat="1" ht="16.8" customHeight="1">
      <c r="A234" s="39"/>
      <c r="B234" s="45"/>
      <c r="C234" s="311" t="s">
        <v>1</v>
      </c>
      <c r="D234" s="311" t="s">
        <v>1046</v>
      </c>
      <c r="E234" s="18" t="s">
        <v>1</v>
      </c>
      <c r="F234" s="312">
        <v>9.3510000000000009</v>
      </c>
      <c r="G234" s="39"/>
      <c r="H234" s="45"/>
    </row>
    <row r="235" s="2" customFormat="1" ht="16.8" customHeight="1">
      <c r="A235" s="39"/>
      <c r="B235" s="45"/>
      <c r="C235" s="311" t="s">
        <v>1</v>
      </c>
      <c r="D235" s="311" t="s">
        <v>1047</v>
      </c>
      <c r="E235" s="18" t="s">
        <v>1</v>
      </c>
      <c r="F235" s="312">
        <v>7.3760000000000003</v>
      </c>
      <c r="G235" s="39"/>
      <c r="H235" s="45"/>
    </row>
    <row r="236" s="2" customFormat="1" ht="16.8" customHeight="1">
      <c r="A236" s="39"/>
      <c r="B236" s="45"/>
      <c r="C236" s="311" t="s">
        <v>1</v>
      </c>
      <c r="D236" s="311" t="s">
        <v>1048</v>
      </c>
      <c r="E236" s="18" t="s">
        <v>1</v>
      </c>
      <c r="F236" s="312">
        <v>85.977999999999994</v>
      </c>
      <c r="G236" s="39"/>
      <c r="H236" s="45"/>
    </row>
    <row r="237" s="2" customFormat="1" ht="16.8" customHeight="1">
      <c r="A237" s="39"/>
      <c r="B237" s="45"/>
      <c r="C237" s="311" t="s">
        <v>1</v>
      </c>
      <c r="D237" s="311" t="s">
        <v>1049</v>
      </c>
      <c r="E237" s="18" t="s">
        <v>1</v>
      </c>
      <c r="F237" s="312">
        <v>9.3510000000000009</v>
      </c>
      <c r="G237" s="39"/>
      <c r="H237" s="45"/>
    </row>
    <row r="238" s="2" customFormat="1" ht="16.8" customHeight="1">
      <c r="A238" s="39"/>
      <c r="B238" s="45"/>
      <c r="C238" s="311" t="s">
        <v>1</v>
      </c>
      <c r="D238" s="311" t="s">
        <v>1050</v>
      </c>
      <c r="E238" s="18" t="s">
        <v>1</v>
      </c>
      <c r="F238" s="312">
        <v>60.560000000000002</v>
      </c>
      <c r="G238" s="39"/>
      <c r="H238" s="45"/>
    </row>
    <row r="239" s="2" customFormat="1" ht="16.8" customHeight="1">
      <c r="A239" s="39"/>
      <c r="B239" s="45"/>
      <c r="C239" s="311" t="s">
        <v>1</v>
      </c>
      <c r="D239" s="311" t="s">
        <v>1051</v>
      </c>
      <c r="E239" s="18" t="s">
        <v>1</v>
      </c>
      <c r="F239" s="312">
        <v>60.494999999999997</v>
      </c>
      <c r="G239" s="39"/>
      <c r="H239" s="45"/>
    </row>
    <row r="240" s="2" customFormat="1" ht="16.8" customHeight="1">
      <c r="A240" s="39"/>
      <c r="B240" s="45"/>
      <c r="C240" s="311" t="s">
        <v>1</v>
      </c>
      <c r="D240" s="311" t="s">
        <v>1052</v>
      </c>
      <c r="E240" s="18" t="s">
        <v>1</v>
      </c>
      <c r="F240" s="312">
        <v>9.3510000000000009</v>
      </c>
      <c r="G240" s="39"/>
      <c r="H240" s="45"/>
    </row>
    <row r="241" s="2" customFormat="1" ht="16.8" customHeight="1">
      <c r="A241" s="39"/>
      <c r="B241" s="45"/>
      <c r="C241" s="311" t="s">
        <v>1</v>
      </c>
      <c r="D241" s="311" t="s">
        <v>1053</v>
      </c>
      <c r="E241" s="18" t="s">
        <v>1</v>
      </c>
      <c r="F241" s="312">
        <v>9.3510000000000009</v>
      </c>
      <c r="G241" s="39"/>
      <c r="H241" s="45"/>
    </row>
    <row r="242" s="2" customFormat="1" ht="16.8" customHeight="1">
      <c r="A242" s="39"/>
      <c r="B242" s="45"/>
      <c r="C242" s="311" t="s">
        <v>1</v>
      </c>
      <c r="D242" s="311" t="s">
        <v>1054</v>
      </c>
      <c r="E242" s="18" t="s">
        <v>1</v>
      </c>
      <c r="F242" s="312">
        <v>60.494999999999997</v>
      </c>
      <c r="G242" s="39"/>
      <c r="H242" s="45"/>
    </row>
    <row r="243" s="2" customFormat="1" ht="16.8" customHeight="1">
      <c r="A243" s="39"/>
      <c r="B243" s="45"/>
      <c r="C243" s="311" t="s">
        <v>1</v>
      </c>
      <c r="D243" s="311" t="s">
        <v>1055</v>
      </c>
      <c r="E243" s="18" t="s">
        <v>1</v>
      </c>
      <c r="F243" s="312">
        <v>60.494999999999997</v>
      </c>
      <c r="G243" s="39"/>
      <c r="H243" s="45"/>
    </row>
    <row r="244" s="2" customFormat="1" ht="16.8" customHeight="1">
      <c r="A244" s="39"/>
      <c r="B244" s="45"/>
      <c r="C244" s="311" t="s">
        <v>1</v>
      </c>
      <c r="D244" s="311" t="s">
        <v>1056</v>
      </c>
      <c r="E244" s="18" t="s">
        <v>1</v>
      </c>
      <c r="F244" s="312">
        <v>5.4950000000000001</v>
      </c>
      <c r="G244" s="39"/>
      <c r="H244" s="45"/>
    </row>
    <row r="245" s="2" customFormat="1" ht="16.8" customHeight="1">
      <c r="A245" s="39"/>
      <c r="B245" s="45"/>
      <c r="C245" s="311" t="s">
        <v>1</v>
      </c>
      <c r="D245" s="311" t="s">
        <v>1057</v>
      </c>
      <c r="E245" s="18" t="s">
        <v>1</v>
      </c>
      <c r="F245" s="312">
        <v>9.3510000000000009</v>
      </c>
      <c r="G245" s="39"/>
      <c r="H245" s="45"/>
    </row>
    <row r="246" s="2" customFormat="1" ht="16.8" customHeight="1">
      <c r="A246" s="39"/>
      <c r="B246" s="45"/>
      <c r="C246" s="311" t="s">
        <v>1</v>
      </c>
      <c r="D246" s="311" t="s">
        <v>1058</v>
      </c>
      <c r="E246" s="18" t="s">
        <v>1</v>
      </c>
      <c r="F246" s="312">
        <v>60.560000000000002</v>
      </c>
      <c r="G246" s="39"/>
      <c r="H246" s="45"/>
    </row>
    <row r="247" s="2" customFormat="1" ht="16.8" customHeight="1">
      <c r="A247" s="39"/>
      <c r="B247" s="45"/>
      <c r="C247" s="311" t="s">
        <v>1</v>
      </c>
      <c r="D247" s="311" t="s">
        <v>1059</v>
      </c>
      <c r="E247" s="18" t="s">
        <v>1</v>
      </c>
      <c r="F247" s="312">
        <v>60.560000000000002</v>
      </c>
      <c r="G247" s="39"/>
      <c r="H247" s="45"/>
    </row>
    <row r="248" s="2" customFormat="1" ht="16.8" customHeight="1">
      <c r="A248" s="39"/>
      <c r="B248" s="45"/>
      <c r="C248" s="311" t="s">
        <v>1</v>
      </c>
      <c r="D248" s="311" t="s">
        <v>1060</v>
      </c>
      <c r="E248" s="18" t="s">
        <v>1</v>
      </c>
      <c r="F248" s="312">
        <v>9.3510000000000009</v>
      </c>
      <c r="G248" s="39"/>
      <c r="H248" s="45"/>
    </row>
    <row r="249" s="2" customFormat="1" ht="16.8" customHeight="1">
      <c r="A249" s="39"/>
      <c r="B249" s="45"/>
      <c r="C249" s="311" t="s">
        <v>1</v>
      </c>
      <c r="D249" s="311" t="s">
        <v>1061</v>
      </c>
      <c r="E249" s="18" t="s">
        <v>1</v>
      </c>
      <c r="F249" s="312">
        <v>9.3140000000000001</v>
      </c>
      <c r="G249" s="39"/>
      <c r="H249" s="45"/>
    </row>
    <row r="250" s="2" customFormat="1" ht="16.8" customHeight="1">
      <c r="A250" s="39"/>
      <c r="B250" s="45"/>
      <c r="C250" s="311" t="s">
        <v>1</v>
      </c>
      <c r="D250" s="311" t="s">
        <v>1062</v>
      </c>
      <c r="E250" s="18" t="s">
        <v>1</v>
      </c>
      <c r="F250" s="312">
        <v>24.596</v>
      </c>
      <c r="G250" s="39"/>
      <c r="H250" s="45"/>
    </row>
    <row r="251" s="2" customFormat="1" ht="16.8" customHeight="1">
      <c r="A251" s="39"/>
      <c r="B251" s="45"/>
      <c r="C251" s="311" t="s">
        <v>1</v>
      </c>
      <c r="D251" s="311" t="s">
        <v>1063</v>
      </c>
      <c r="E251" s="18" t="s">
        <v>1</v>
      </c>
      <c r="F251" s="312">
        <v>35.377000000000002</v>
      </c>
      <c r="G251" s="39"/>
      <c r="H251" s="45"/>
    </row>
    <row r="252" s="2" customFormat="1" ht="16.8" customHeight="1">
      <c r="A252" s="39"/>
      <c r="B252" s="45"/>
      <c r="C252" s="311" t="s">
        <v>1</v>
      </c>
      <c r="D252" s="311" t="s">
        <v>1064</v>
      </c>
      <c r="E252" s="18" t="s">
        <v>1</v>
      </c>
      <c r="F252" s="312">
        <v>50.840000000000003</v>
      </c>
      <c r="G252" s="39"/>
      <c r="H252" s="45"/>
    </row>
    <row r="253" s="2" customFormat="1" ht="16.8" customHeight="1">
      <c r="A253" s="39"/>
      <c r="B253" s="45"/>
      <c r="C253" s="311" t="s">
        <v>1</v>
      </c>
      <c r="D253" s="311" t="s">
        <v>1065</v>
      </c>
      <c r="E253" s="18" t="s">
        <v>1</v>
      </c>
      <c r="F253" s="312">
        <v>13.571</v>
      </c>
      <c r="G253" s="39"/>
      <c r="H253" s="45"/>
    </row>
    <row r="254" s="2" customFormat="1" ht="16.8" customHeight="1">
      <c r="A254" s="39"/>
      <c r="B254" s="45"/>
      <c r="C254" s="311" t="s">
        <v>1</v>
      </c>
      <c r="D254" s="311" t="s">
        <v>1066</v>
      </c>
      <c r="E254" s="18" t="s">
        <v>1</v>
      </c>
      <c r="F254" s="312">
        <v>7.843</v>
      </c>
      <c r="G254" s="39"/>
      <c r="H254" s="45"/>
    </row>
    <row r="255" s="2" customFormat="1" ht="16.8" customHeight="1">
      <c r="A255" s="39"/>
      <c r="B255" s="45"/>
      <c r="C255" s="311" t="s">
        <v>1</v>
      </c>
      <c r="D255" s="311" t="s">
        <v>1067</v>
      </c>
      <c r="E255" s="18" t="s">
        <v>1</v>
      </c>
      <c r="F255" s="312">
        <v>7.8929999999999998</v>
      </c>
      <c r="G255" s="39"/>
      <c r="H255" s="45"/>
    </row>
    <row r="256" s="2" customFormat="1" ht="16.8" customHeight="1">
      <c r="A256" s="39"/>
      <c r="B256" s="45"/>
      <c r="C256" s="311" t="s">
        <v>1</v>
      </c>
      <c r="D256" s="311" t="s">
        <v>1068</v>
      </c>
      <c r="E256" s="18" t="s">
        <v>1</v>
      </c>
      <c r="F256" s="312">
        <v>52.987000000000002</v>
      </c>
      <c r="G256" s="39"/>
      <c r="H256" s="45"/>
    </row>
    <row r="257" s="2" customFormat="1" ht="16.8" customHeight="1">
      <c r="A257" s="39"/>
      <c r="B257" s="45"/>
      <c r="C257" s="311" t="s">
        <v>1</v>
      </c>
      <c r="D257" s="311" t="s">
        <v>544</v>
      </c>
      <c r="E257" s="18" t="s">
        <v>1</v>
      </c>
      <c r="F257" s="312">
        <v>0</v>
      </c>
      <c r="G257" s="39"/>
      <c r="H257" s="45"/>
    </row>
    <row r="258" s="2" customFormat="1">
      <c r="A258" s="39"/>
      <c r="B258" s="45"/>
      <c r="C258" s="311" t="s">
        <v>1</v>
      </c>
      <c r="D258" s="311" t="s">
        <v>1069</v>
      </c>
      <c r="E258" s="18" t="s">
        <v>1</v>
      </c>
      <c r="F258" s="312">
        <v>278.08999999999997</v>
      </c>
      <c r="G258" s="39"/>
      <c r="H258" s="45"/>
    </row>
    <row r="259" s="2" customFormat="1" ht="16.8" customHeight="1">
      <c r="A259" s="39"/>
      <c r="B259" s="45"/>
      <c r="C259" s="311" t="s">
        <v>1</v>
      </c>
      <c r="D259" s="311" t="s">
        <v>1070</v>
      </c>
      <c r="E259" s="18" t="s">
        <v>1</v>
      </c>
      <c r="F259" s="312">
        <v>43.457999999999998</v>
      </c>
      <c r="G259" s="39"/>
      <c r="H259" s="45"/>
    </row>
    <row r="260" s="2" customFormat="1" ht="16.8" customHeight="1">
      <c r="A260" s="39"/>
      <c r="B260" s="45"/>
      <c r="C260" s="311" t="s">
        <v>1</v>
      </c>
      <c r="D260" s="311" t="s">
        <v>1071</v>
      </c>
      <c r="E260" s="18" t="s">
        <v>1</v>
      </c>
      <c r="F260" s="312">
        <v>38.25</v>
      </c>
      <c r="G260" s="39"/>
      <c r="H260" s="45"/>
    </row>
    <row r="261" s="2" customFormat="1" ht="16.8" customHeight="1">
      <c r="A261" s="39"/>
      <c r="B261" s="45"/>
      <c r="C261" s="311" t="s">
        <v>1</v>
      </c>
      <c r="D261" s="311" t="s">
        <v>1072</v>
      </c>
      <c r="E261" s="18" t="s">
        <v>1</v>
      </c>
      <c r="F261" s="312">
        <v>34.817</v>
      </c>
      <c r="G261" s="39"/>
      <c r="H261" s="45"/>
    </row>
    <row r="262" s="2" customFormat="1" ht="16.8" customHeight="1">
      <c r="A262" s="39"/>
      <c r="B262" s="45"/>
      <c r="C262" s="311" t="s">
        <v>1</v>
      </c>
      <c r="D262" s="311" t="s">
        <v>1073</v>
      </c>
      <c r="E262" s="18" t="s">
        <v>1</v>
      </c>
      <c r="F262" s="312">
        <v>25.809000000000001</v>
      </c>
      <c r="G262" s="39"/>
      <c r="H262" s="45"/>
    </row>
    <row r="263" s="2" customFormat="1" ht="16.8" customHeight="1">
      <c r="A263" s="39"/>
      <c r="B263" s="45"/>
      <c r="C263" s="311" t="s">
        <v>1</v>
      </c>
      <c r="D263" s="311" t="s">
        <v>1074</v>
      </c>
      <c r="E263" s="18" t="s">
        <v>1</v>
      </c>
      <c r="F263" s="312">
        <v>34.834000000000003</v>
      </c>
      <c r="G263" s="39"/>
      <c r="H263" s="45"/>
    </row>
    <row r="264" s="2" customFormat="1" ht="16.8" customHeight="1">
      <c r="A264" s="39"/>
      <c r="B264" s="45"/>
      <c r="C264" s="311" t="s">
        <v>1</v>
      </c>
      <c r="D264" s="311" t="s">
        <v>1075</v>
      </c>
      <c r="E264" s="18" t="s">
        <v>1</v>
      </c>
      <c r="F264" s="312">
        <v>108.066</v>
      </c>
      <c r="G264" s="39"/>
      <c r="H264" s="45"/>
    </row>
    <row r="265" s="2" customFormat="1" ht="16.8" customHeight="1">
      <c r="A265" s="39"/>
      <c r="B265" s="45"/>
      <c r="C265" s="311" t="s">
        <v>1</v>
      </c>
      <c r="D265" s="311" t="s">
        <v>1076</v>
      </c>
      <c r="E265" s="18" t="s">
        <v>1</v>
      </c>
      <c r="F265" s="312">
        <v>7.0970000000000004</v>
      </c>
      <c r="G265" s="39"/>
      <c r="H265" s="45"/>
    </row>
    <row r="266" s="2" customFormat="1" ht="16.8" customHeight="1">
      <c r="A266" s="39"/>
      <c r="B266" s="45"/>
      <c r="C266" s="311" t="s">
        <v>1</v>
      </c>
      <c r="D266" s="311" t="s">
        <v>1077</v>
      </c>
      <c r="E266" s="18" t="s">
        <v>1</v>
      </c>
      <c r="F266" s="312">
        <v>9.3510000000000009</v>
      </c>
      <c r="G266" s="39"/>
      <c r="H266" s="45"/>
    </row>
    <row r="267" s="2" customFormat="1" ht="16.8" customHeight="1">
      <c r="A267" s="39"/>
      <c r="B267" s="45"/>
      <c r="C267" s="311" t="s">
        <v>1</v>
      </c>
      <c r="D267" s="311" t="s">
        <v>1078</v>
      </c>
      <c r="E267" s="18" t="s">
        <v>1</v>
      </c>
      <c r="F267" s="312">
        <v>62.979999999999997</v>
      </c>
      <c r="G267" s="39"/>
      <c r="H267" s="45"/>
    </row>
    <row r="268" s="2" customFormat="1" ht="16.8" customHeight="1">
      <c r="A268" s="39"/>
      <c r="B268" s="45"/>
      <c r="C268" s="311" t="s">
        <v>1</v>
      </c>
      <c r="D268" s="311" t="s">
        <v>1079</v>
      </c>
      <c r="E268" s="18" t="s">
        <v>1</v>
      </c>
      <c r="F268" s="312">
        <v>60.527000000000001</v>
      </c>
      <c r="G268" s="39"/>
      <c r="H268" s="45"/>
    </row>
    <row r="269" s="2" customFormat="1" ht="16.8" customHeight="1">
      <c r="A269" s="39"/>
      <c r="B269" s="45"/>
      <c r="C269" s="311" t="s">
        <v>1</v>
      </c>
      <c r="D269" s="311" t="s">
        <v>1080</v>
      </c>
      <c r="E269" s="18" t="s">
        <v>1</v>
      </c>
      <c r="F269" s="312">
        <v>9.3510000000000009</v>
      </c>
      <c r="G269" s="39"/>
      <c r="H269" s="45"/>
    </row>
    <row r="270" s="2" customFormat="1" ht="16.8" customHeight="1">
      <c r="A270" s="39"/>
      <c r="B270" s="45"/>
      <c r="C270" s="311" t="s">
        <v>1</v>
      </c>
      <c r="D270" s="311" t="s">
        <v>1081</v>
      </c>
      <c r="E270" s="18" t="s">
        <v>1</v>
      </c>
      <c r="F270" s="312">
        <v>60.593000000000004</v>
      </c>
      <c r="G270" s="39"/>
      <c r="H270" s="45"/>
    </row>
    <row r="271" s="2" customFormat="1" ht="16.8" customHeight="1">
      <c r="A271" s="39"/>
      <c r="B271" s="45"/>
      <c r="C271" s="311" t="s">
        <v>1</v>
      </c>
      <c r="D271" s="311" t="s">
        <v>1082</v>
      </c>
      <c r="E271" s="18" t="s">
        <v>1</v>
      </c>
      <c r="F271" s="312">
        <v>9.3510000000000009</v>
      </c>
      <c r="G271" s="39"/>
      <c r="H271" s="45"/>
    </row>
    <row r="272" s="2" customFormat="1" ht="16.8" customHeight="1">
      <c r="A272" s="39"/>
      <c r="B272" s="45"/>
      <c r="C272" s="311" t="s">
        <v>1</v>
      </c>
      <c r="D272" s="311" t="s">
        <v>1083</v>
      </c>
      <c r="E272" s="18" t="s">
        <v>1</v>
      </c>
      <c r="F272" s="312">
        <v>7.3760000000000003</v>
      </c>
      <c r="G272" s="39"/>
      <c r="H272" s="45"/>
    </row>
    <row r="273" s="2" customFormat="1" ht="16.8" customHeight="1">
      <c r="A273" s="39"/>
      <c r="B273" s="45"/>
      <c r="C273" s="311" t="s">
        <v>1</v>
      </c>
      <c r="D273" s="311" t="s">
        <v>1084</v>
      </c>
      <c r="E273" s="18" t="s">
        <v>1</v>
      </c>
      <c r="F273" s="312">
        <v>86.043999999999997</v>
      </c>
      <c r="G273" s="39"/>
      <c r="H273" s="45"/>
    </row>
    <row r="274" s="2" customFormat="1" ht="16.8" customHeight="1">
      <c r="A274" s="39"/>
      <c r="B274" s="45"/>
      <c r="C274" s="311" t="s">
        <v>1</v>
      </c>
      <c r="D274" s="311" t="s">
        <v>1085</v>
      </c>
      <c r="E274" s="18" t="s">
        <v>1</v>
      </c>
      <c r="F274" s="312">
        <v>9.3510000000000009</v>
      </c>
      <c r="G274" s="39"/>
      <c r="H274" s="45"/>
    </row>
    <row r="275" s="2" customFormat="1" ht="16.8" customHeight="1">
      <c r="A275" s="39"/>
      <c r="B275" s="45"/>
      <c r="C275" s="311" t="s">
        <v>1</v>
      </c>
      <c r="D275" s="311" t="s">
        <v>1086</v>
      </c>
      <c r="E275" s="18" t="s">
        <v>1</v>
      </c>
      <c r="F275" s="312">
        <v>60.560000000000002</v>
      </c>
      <c r="G275" s="39"/>
      <c r="H275" s="45"/>
    </row>
    <row r="276" s="2" customFormat="1" ht="16.8" customHeight="1">
      <c r="A276" s="39"/>
      <c r="B276" s="45"/>
      <c r="C276" s="311" t="s">
        <v>1</v>
      </c>
      <c r="D276" s="311" t="s">
        <v>1087</v>
      </c>
      <c r="E276" s="18" t="s">
        <v>1</v>
      </c>
      <c r="F276" s="312">
        <v>60.560000000000002</v>
      </c>
      <c r="G276" s="39"/>
      <c r="H276" s="45"/>
    </row>
    <row r="277" s="2" customFormat="1" ht="16.8" customHeight="1">
      <c r="A277" s="39"/>
      <c r="B277" s="45"/>
      <c r="C277" s="311" t="s">
        <v>1</v>
      </c>
      <c r="D277" s="311" t="s">
        <v>1088</v>
      </c>
      <c r="E277" s="18" t="s">
        <v>1</v>
      </c>
      <c r="F277" s="312">
        <v>9.3510000000000009</v>
      </c>
      <c r="G277" s="39"/>
      <c r="H277" s="45"/>
    </row>
    <row r="278" s="2" customFormat="1" ht="16.8" customHeight="1">
      <c r="A278" s="39"/>
      <c r="B278" s="45"/>
      <c r="C278" s="311" t="s">
        <v>1</v>
      </c>
      <c r="D278" s="311" t="s">
        <v>1089</v>
      </c>
      <c r="E278" s="18" t="s">
        <v>1</v>
      </c>
      <c r="F278" s="312">
        <v>9.3510000000000009</v>
      </c>
      <c r="G278" s="39"/>
      <c r="H278" s="45"/>
    </row>
    <row r="279" s="2" customFormat="1" ht="16.8" customHeight="1">
      <c r="A279" s="39"/>
      <c r="B279" s="45"/>
      <c r="C279" s="311" t="s">
        <v>1</v>
      </c>
      <c r="D279" s="311" t="s">
        <v>1090</v>
      </c>
      <c r="E279" s="18" t="s">
        <v>1</v>
      </c>
      <c r="F279" s="312">
        <v>60.560000000000002</v>
      </c>
      <c r="G279" s="39"/>
      <c r="H279" s="45"/>
    </row>
    <row r="280" s="2" customFormat="1" ht="16.8" customHeight="1">
      <c r="A280" s="39"/>
      <c r="B280" s="45"/>
      <c r="C280" s="311" t="s">
        <v>1</v>
      </c>
      <c r="D280" s="311" t="s">
        <v>1091</v>
      </c>
      <c r="E280" s="18" t="s">
        <v>1</v>
      </c>
      <c r="F280" s="312">
        <v>60.560000000000002</v>
      </c>
      <c r="G280" s="39"/>
      <c r="H280" s="45"/>
    </row>
    <row r="281" s="2" customFormat="1" ht="16.8" customHeight="1">
      <c r="A281" s="39"/>
      <c r="B281" s="45"/>
      <c r="C281" s="311" t="s">
        <v>1</v>
      </c>
      <c r="D281" s="311" t="s">
        <v>1092</v>
      </c>
      <c r="E281" s="18" t="s">
        <v>1</v>
      </c>
      <c r="F281" s="312">
        <v>5.4950000000000001</v>
      </c>
      <c r="G281" s="39"/>
      <c r="H281" s="45"/>
    </row>
    <row r="282" s="2" customFormat="1" ht="16.8" customHeight="1">
      <c r="A282" s="39"/>
      <c r="B282" s="45"/>
      <c r="C282" s="311" t="s">
        <v>1</v>
      </c>
      <c r="D282" s="311" t="s">
        <v>1093</v>
      </c>
      <c r="E282" s="18" t="s">
        <v>1</v>
      </c>
      <c r="F282" s="312">
        <v>9.3510000000000009</v>
      </c>
      <c r="G282" s="39"/>
      <c r="H282" s="45"/>
    </row>
    <row r="283" s="2" customFormat="1" ht="16.8" customHeight="1">
      <c r="A283" s="39"/>
      <c r="B283" s="45"/>
      <c r="C283" s="311" t="s">
        <v>1</v>
      </c>
      <c r="D283" s="311" t="s">
        <v>1094</v>
      </c>
      <c r="E283" s="18" t="s">
        <v>1</v>
      </c>
      <c r="F283" s="312">
        <v>60.560000000000002</v>
      </c>
      <c r="G283" s="39"/>
      <c r="H283" s="45"/>
    </row>
    <row r="284" s="2" customFormat="1" ht="16.8" customHeight="1">
      <c r="A284" s="39"/>
      <c r="B284" s="45"/>
      <c r="C284" s="311" t="s">
        <v>1</v>
      </c>
      <c r="D284" s="311" t="s">
        <v>1095</v>
      </c>
      <c r="E284" s="18" t="s">
        <v>1</v>
      </c>
      <c r="F284" s="312">
        <v>57.289999999999999</v>
      </c>
      <c r="G284" s="39"/>
      <c r="H284" s="45"/>
    </row>
    <row r="285" s="2" customFormat="1" ht="16.8" customHeight="1">
      <c r="A285" s="39"/>
      <c r="B285" s="45"/>
      <c r="C285" s="311" t="s">
        <v>1</v>
      </c>
      <c r="D285" s="311" t="s">
        <v>1096</v>
      </c>
      <c r="E285" s="18" t="s">
        <v>1</v>
      </c>
      <c r="F285" s="312">
        <v>9.3510000000000009</v>
      </c>
      <c r="G285" s="39"/>
      <c r="H285" s="45"/>
    </row>
    <row r="286" s="2" customFormat="1" ht="16.8" customHeight="1">
      <c r="A286" s="39"/>
      <c r="B286" s="45"/>
      <c r="C286" s="311" t="s">
        <v>1</v>
      </c>
      <c r="D286" s="311" t="s">
        <v>1097</v>
      </c>
      <c r="E286" s="18" t="s">
        <v>1</v>
      </c>
      <c r="F286" s="312">
        <v>9.3140000000000001</v>
      </c>
      <c r="G286" s="39"/>
      <c r="H286" s="45"/>
    </row>
    <row r="287" s="2" customFormat="1" ht="16.8" customHeight="1">
      <c r="A287" s="39"/>
      <c r="B287" s="45"/>
      <c r="C287" s="311" t="s">
        <v>1</v>
      </c>
      <c r="D287" s="311" t="s">
        <v>1098</v>
      </c>
      <c r="E287" s="18" t="s">
        <v>1</v>
      </c>
      <c r="F287" s="312">
        <v>12.616</v>
      </c>
      <c r="G287" s="39"/>
      <c r="H287" s="45"/>
    </row>
    <row r="288" s="2" customFormat="1" ht="16.8" customHeight="1">
      <c r="A288" s="39"/>
      <c r="B288" s="45"/>
      <c r="C288" s="311" t="s">
        <v>1</v>
      </c>
      <c r="D288" s="311" t="s">
        <v>1099</v>
      </c>
      <c r="E288" s="18" t="s">
        <v>1</v>
      </c>
      <c r="F288" s="312">
        <v>17.998000000000001</v>
      </c>
      <c r="G288" s="39"/>
      <c r="H288" s="45"/>
    </row>
    <row r="289" s="2" customFormat="1" ht="16.8" customHeight="1">
      <c r="A289" s="39"/>
      <c r="B289" s="45"/>
      <c r="C289" s="311" t="s">
        <v>1</v>
      </c>
      <c r="D289" s="311" t="s">
        <v>1100</v>
      </c>
      <c r="E289" s="18" t="s">
        <v>1</v>
      </c>
      <c r="F289" s="312">
        <v>34.063000000000002</v>
      </c>
      <c r="G289" s="39"/>
      <c r="H289" s="45"/>
    </row>
    <row r="290" s="2" customFormat="1" ht="16.8" customHeight="1">
      <c r="A290" s="39"/>
      <c r="B290" s="45"/>
      <c r="C290" s="311" t="s">
        <v>1</v>
      </c>
      <c r="D290" s="311" t="s">
        <v>1101</v>
      </c>
      <c r="E290" s="18" t="s">
        <v>1</v>
      </c>
      <c r="F290" s="312">
        <v>50.609999999999999</v>
      </c>
      <c r="G290" s="39"/>
      <c r="H290" s="45"/>
    </row>
    <row r="291" s="2" customFormat="1" ht="16.8" customHeight="1">
      <c r="A291" s="39"/>
      <c r="B291" s="45"/>
      <c r="C291" s="311" t="s">
        <v>1</v>
      </c>
      <c r="D291" s="311" t="s">
        <v>1102</v>
      </c>
      <c r="E291" s="18" t="s">
        <v>1</v>
      </c>
      <c r="F291" s="312">
        <v>30.632000000000001</v>
      </c>
      <c r="G291" s="39"/>
      <c r="H291" s="45"/>
    </row>
    <row r="292" s="2" customFormat="1" ht="16.8" customHeight="1">
      <c r="A292" s="39"/>
      <c r="B292" s="45"/>
      <c r="C292" s="311" t="s">
        <v>1</v>
      </c>
      <c r="D292" s="311" t="s">
        <v>1103</v>
      </c>
      <c r="E292" s="18" t="s">
        <v>1</v>
      </c>
      <c r="F292" s="312">
        <v>15.93</v>
      </c>
      <c r="G292" s="39"/>
      <c r="H292" s="45"/>
    </row>
    <row r="293" s="2" customFormat="1" ht="16.8" customHeight="1">
      <c r="A293" s="39"/>
      <c r="B293" s="45"/>
      <c r="C293" s="311" t="s">
        <v>1</v>
      </c>
      <c r="D293" s="311" t="s">
        <v>547</v>
      </c>
      <c r="E293" s="18" t="s">
        <v>1</v>
      </c>
      <c r="F293" s="312">
        <v>0</v>
      </c>
      <c r="G293" s="39"/>
      <c r="H293" s="45"/>
    </row>
    <row r="294" s="2" customFormat="1">
      <c r="A294" s="39"/>
      <c r="B294" s="45"/>
      <c r="C294" s="311" t="s">
        <v>1</v>
      </c>
      <c r="D294" s="311" t="s">
        <v>1104</v>
      </c>
      <c r="E294" s="18" t="s">
        <v>1</v>
      </c>
      <c r="F294" s="312">
        <v>282.92000000000002</v>
      </c>
      <c r="G294" s="39"/>
      <c r="H294" s="45"/>
    </row>
    <row r="295" s="2" customFormat="1" ht="16.8" customHeight="1">
      <c r="A295" s="39"/>
      <c r="B295" s="45"/>
      <c r="C295" s="311" t="s">
        <v>1</v>
      </c>
      <c r="D295" s="311" t="s">
        <v>1105</v>
      </c>
      <c r="E295" s="18" t="s">
        <v>1</v>
      </c>
      <c r="F295" s="312">
        <v>43.457999999999998</v>
      </c>
      <c r="G295" s="39"/>
      <c r="H295" s="45"/>
    </row>
    <row r="296" s="2" customFormat="1" ht="16.8" customHeight="1">
      <c r="A296" s="39"/>
      <c r="B296" s="45"/>
      <c r="C296" s="311" t="s">
        <v>1</v>
      </c>
      <c r="D296" s="311" t="s">
        <v>1106</v>
      </c>
      <c r="E296" s="18" t="s">
        <v>1</v>
      </c>
      <c r="F296" s="312">
        <v>38.25</v>
      </c>
      <c r="G296" s="39"/>
      <c r="H296" s="45"/>
    </row>
    <row r="297" s="2" customFormat="1" ht="16.8" customHeight="1">
      <c r="A297" s="39"/>
      <c r="B297" s="45"/>
      <c r="C297" s="311" t="s">
        <v>1</v>
      </c>
      <c r="D297" s="311" t="s">
        <v>1107</v>
      </c>
      <c r="E297" s="18" t="s">
        <v>1</v>
      </c>
      <c r="F297" s="312">
        <v>34.817</v>
      </c>
      <c r="G297" s="39"/>
      <c r="H297" s="45"/>
    </row>
    <row r="298" s="2" customFormat="1" ht="16.8" customHeight="1">
      <c r="A298" s="39"/>
      <c r="B298" s="45"/>
      <c r="C298" s="311" t="s">
        <v>1</v>
      </c>
      <c r="D298" s="311" t="s">
        <v>1108</v>
      </c>
      <c r="E298" s="18" t="s">
        <v>1</v>
      </c>
      <c r="F298" s="312">
        <v>25.809000000000001</v>
      </c>
      <c r="G298" s="39"/>
      <c r="H298" s="45"/>
    </row>
    <row r="299" s="2" customFormat="1" ht="16.8" customHeight="1">
      <c r="A299" s="39"/>
      <c r="B299" s="45"/>
      <c r="C299" s="311" t="s">
        <v>1</v>
      </c>
      <c r="D299" s="311" t="s">
        <v>1109</v>
      </c>
      <c r="E299" s="18" t="s">
        <v>1</v>
      </c>
      <c r="F299" s="312">
        <v>34.834000000000003</v>
      </c>
      <c r="G299" s="39"/>
      <c r="H299" s="45"/>
    </row>
    <row r="300" s="2" customFormat="1" ht="16.8" customHeight="1">
      <c r="A300" s="39"/>
      <c r="B300" s="45"/>
      <c r="C300" s="311" t="s">
        <v>1</v>
      </c>
      <c r="D300" s="311" t="s">
        <v>1110</v>
      </c>
      <c r="E300" s="18" t="s">
        <v>1</v>
      </c>
      <c r="F300" s="312">
        <v>76.052999999999997</v>
      </c>
      <c r="G300" s="39"/>
      <c r="H300" s="45"/>
    </row>
    <row r="301" s="2" customFormat="1" ht="16.8" customHeight="1">
      <c r="A301" s="39"/>
      <c r="B301" s="45"/>
      <c r="C301" s="311" t="s">
        <v>1</v>
      </c>
      <c r="D301" s="311" t="s">
        <v>1111</v>
      </c>
      <c r="E301" s="18" t="s">
        <v>1</v>
      </c>
      <c r="F301" s="312">
        <v>9.3510000000000009</v>
      </c>
      <c r="G301" s="39"/>
      <c r="H301" s="45"/>
    </row>
    <row r="302" s="2" customFormat="1" ht="16.8" customHeight="1">
      <c r="A302" s="39"/>
      <c r="B302" s="45"/>
      <c r="C302" s="311" t="s">
        <v>1</v>
      </c>
      <c r="D302" s="311" t="s">
        <v>1112</v>
      </c>
      <c r="E302" s="18" t="s">
        <v>1</v>
      </c>
      <c r="F302" s="312">
        <v>5.4950000000000001</v>
      </c>
      <c r="G302" s="39"/>
      <c r="H302" s="45"/>
    </row>
    <row r="303" s="2" customFormat="1" ht="16.8" customHeight="1">
      <c r="A303" s="39"/>
      <c r="B303" s="45"/>
      <c r="C303" s="311" t="s">
        <v>1</v>
      </c>
      <c r="D303" s="311" t="s">
        <v>1113</v>
      </c>
      <c r="E303" s="18" t="s">
        <v>1</v>
      </c>
      <c r="F303" s="312">
        <v>73.436999999999998</v>
      </c>
      <c r="G303" s="39"/>
      <c r="H303" s="45"/>
    </row>
    <row r="304" s="2" customFormat="1" ht="16.8" customHeight="1">
      <c r="A304" s="39"/>
      <c r="B304" s="45"/>
      <c r="C304" s="311" t="s">
        <v>1</v>
      </c>
      <c r="D304" s="311" t="s">
        <v>1114</v>
      </c>
      <c r="E304" s="18" t="s">
        <v>1</v>
      </c>
      <c r="F304" s="312">
        <v>60.593000000000004</v>
      </c>
      <c r="G304" s="39"/>
      <c r="H304" s="45"/>
    </row>
    <row r="305" s="2" customFormat="1" ht="16.8" customHeight="1">
      <c r="A305" s="39"/>
      <c r="B305" s="45"/>
      <c r="C305" s="311" t="s">
        <v>1</v>
      </c>
      <c r="D305" s="311" t="s">
        <v>1115</v>
      </c>
      <c r="E305" s="18" t="s">
        <v>1</v>
      </c>
      <c r="F305" s="312">
        <v>9.3510000000000009</v>
      </c>
      <c r="G305" s="39"/>
      <c r="H305" s="45"/>
    </row>
    <row r="306" s="2" customFormat="1" ht="16.8" customHeight="1">
      <c r="A306" s="39"/>
      <c r="B306" s="45"/>
      <c r="C306" s="311" t="s">
        <v>1</v>
      </c>
      <c r="D306" s="311" t="s">
        <v>1116</v>
      </c>
      <c r="E306" s="18" t="s">
        <v>1</v>
      </c>
      <c r="F306" s="312">
        <v>60.593000000000004</v>
      </c>
      <c r="G306" s="39"/>
      <c r="H306" s="45"/>
    </row>
    <row r="307" s="2" customFormat="1" ht="16.8" customHeight="1">
      <c r="A307" s="39"/>
      <c r="B307" s="45"/>
      <c r="C307" s="311" t="s">
        <v>1</v>
      </c>
      <c r="D307" s="311" t="s">
        <v>1117</v>
      </c>
      <c r="E307" s="18" t="s">
        <v>1</v>
      </c>
      <c r="F307" s="312">
        <v>9.3510000000000009</v>
      </c>
      <c r="G307" s="39"/>
      <c r="H307" s="45"/>
    </row>
    <row r="308" s="2" customFormat="1" ht="16.8" customHeight="1">
      <c r="A308" s="39"/>
      <c r="B308" s="45"/>
      <c r="C308" s="311" t="s">
        <v>1</v>
      </c>
      <c r="D308" s="311" t="s">
        <v>1118</v>
      </c>
      <c r="E308" s="18" t="s">
        <v>1</v>
      </c>
      <c r="F308" s="312">
        <v>7.3760000000000003</v>
      </c>
      <c r="G308" s="39"/>
      <c r="H308" s="45"/>
    </row>
    <row r="309" s="2" customFormat="1" ht="16.8" customHeight="1">
      <c r="A309" s="39"/>
      <c r="B309" s="45"/>
      <c r="C309" s="311" t="s">
        <v>1</v>
      </c>
      <c r="D309" s="311" t="s">
        <v>1119</v>
      </c>
      <c r="E309" s="18" t="s">
        <v>1</v>
      </c>
      <c r="F309" s="312">
        <v>86.108999999999995</v>
      </c>
      <c r="G309" s="39"/>
      <c r="H309" s="45"/>
    </row>
    <row r="310" s="2" customFormat="1" ht="16.8" customHeight="1">
      <c r="A310" s="39"/>
      <c r="B310" s="45"/>
      <c r="C310" s="311" t="s">
        <v>1</v>
      </c>
      <c r="D310" s="311" t="s">
        <v>1120</v>
      </c>
      <c r="E310" s="18" t="s">
        <v>1</v>
      </c>
      <c r="F310" s="312">
        <v>9.3510000000000009</v>
      </c>
      <c r="G310" s="39"/>
      <c r="H310" s="45"/>
    </row>
    <row r="311" s="2" customFormat="1" ht="16.8" customHeight="1">
      <c r="A311" s="39"/>
      <c r="B311" s="45"/>
      <c r="C311" s="311" t="s">
        <v>1</v>
      </c>
      <c r="D311" s="311" t="s">
        <v>1121</v>
      </c>
      <c r="E311" s="18" t="s">
        <v>1</v>
      </c>
      <c r="F311" s="312">
        <v>60.560000000000002</v>
      </c>
      <c r="G311" s="39"/>
      <c r="H311" s="45"/>
    </row>
    <row r="312" s="2" customFormat="1" ht="16.8" customHeight="1">
      <c r="A312" s="39"/>
      <c r="B312" s="45"/>
      <c r="C312" s="311" t="s">
        <v>1</v>
      </c>
      <c r="D312" s="311" t="s">
        <v>1122</v>
      </c>
      <c r="E312" s="18" t="s">
        <v>1</v>
      </c>
      <c r="F312" s="312">
        <v>60.560000000000002</v>
      </c>
      <c r="G312" s="39"/>
      <c r="H312" s="45"/>
    </row>
    <row r="313" s="2" customFormat="1" ht="16.8" customHeight="1">
      <c r="A313" s="39"/>
      <c r="B313" s="45"/>
      <c r="C313" s="311" t="s">
        <v>1</v>
      </c>
      <c r="D313" s="311" t="s">
        <v>1123</v>
      </c>
      <c r="E313" s="18" t="s">
        <v>1</v>
      </c>
      <c r="F313" s="312">
        <v>9.3510000000000009</v>
      </c>
      <c r="G313" s="39"/>
      <c r="H313" s="45"/>
    </row>
    <row r="314" s="2" customFormat="1" ht="16.8" customHeight="1">
      <c r="A314" s="39"/>
      <c r="B314" s="45"/>
      <c r="C314" s="311" t="s">
        <v>1</v>
      </c>
      <c r="D314" s="311" t="s">
        <v>1124</v>
      </c>
      <c r="E314" s="18" t="s">
        <v>1</v>
      </c>
      <c r="F314" s="312">
        <v>9.3510000000000009</v>
      </c>
      <c r="G314" s="39"/>
      <c r="H314" s="45"/>
    </row>
    <row r="315" s="2" customFormat="1" ht="16.8" customHeight="1">
      <c r="A315" s="39"/>
      <c r="B315" s="45"/>
      <c r="C315" s="311" t="s">
        <v>1</v>
      </c>
      <c r="D315" s="311" t="s">
        <v>1125</v>
      </c>
      <c r="E315" s="18" t="s">
        <v>1</v>
      </c>
      <c r="F315" s="312">
        <v>60.494999999999997</v>
      </c>
      <c r="G315" s="39"/>
      <c r="H315" s="45"/>
    </row>
    <row r="316" s="2" customFormat="1" ht="16.8" customHeight="1">
      <c r="A316" s="39"/>
      <c r="B316" s="45"/>
      <c r="C316" s="311" t="s">
        <v>1</v>
      </c>
      <c r="D316" s="311" t="s">
        <v>1126</v>
      </c>
      <c r="E316" s="18" t="s">
        <v>1</v>
      </c>
      <c r="F316" s="312">
        <v>60.494999999999997</v>
      </c>
      <c r="G316" s="39"/>
      <c r="H316" s="45"/>
    </row>
    <row r="317" s="2" customFormat="1" ht="16.8" customHeight="1">
      <c r="A317" s="39"/>
      <c r="B317" s="45"/>
      <c r="C317" s="311" t="s">
        <v>1</v>
      </c>
      <c r="D317" s="311" t="s">
        <v>1127</v>
      </c>
      <c r="E317" s="18" t="s">
        <v>1</v>
      </c>
      <c r="F317" s="312">
        <v>5.4950000000000001</v>
      </c>
      <c r="G317" s="39"/>
      <c r="H317" s="45"/>
    </row>
    <row r="318" s="2" customFormat="1" ht="16.8" customHeight="1">
      <c r="A318" s="39"/>
      <c r="B318" s="45"/>
      <c r="C318" s="311" t="s">
        <v>1</v>
      </c>
      <c r="D318" s="311" t="s">
        <v>1128</v>
      </c>
      <c r="E318" s="18" t="s">
        <v>1</v>
      </c>
      <c r="F318" s="312">
        <v>9.3510000000000009</v>
      </c>
      <c r="G318" s="39"/>
      <c r="H318" s="45"/>
    </row>
    <row r="319" s="2" customFormat="1" ht="16.8" customHeight="1">
      <c r="A319" s="39"/>
      <c r="B319" s="45"/>
      <c r="C319" s="311" t="s">
        <v>1</v>
      </c>
      <c r="D319" s="311" t="s">
        <v>1129</v>
      </c>
      <c r="E319" s="18" t="s">
        <v>1</v>
      </c>
      <c r="F319" s="312">
        <v>60.560000000000002</v>
      </c>
      <c r="G319" s="39"/>
      <c r="H319" s="45"/>
    </row>
    <row r="320" s="2" customFormat="1" ht="16.8" customHeight="1">
      <c r="A320" s="39"/>
      <c r="B320" s="45"/>
      <c r="C320" s="311" t="s">
        <v>1</v>
      </c>
      <c r="D320" s="311" t="s">
        <v>1130</v>
      </c>
      <c r="E320" s="18" t="s">
        <v>1</v>
      </c>
      <c r="F320" s="312">
        <v>60.560000000000002</v>
      </c>
      <c r="G320" s="39"/>
      <c r="H320" s="45"/>
    </row>
    <row r="321" s="2" customFormat="1" ht="16.8" customHeight="1">
      <c r="A321" s="39"/>
      <c r="B321" s="45"/>
      <c r="C321" s="311" t="s">
        <v>1</v>
      </c>
      <c r="D321" s="311" t="s">
        <v>1131</v>
      </c>
      <c r="E321" s="18" t="s">
        <v>1</v>
      </c>
      <c r="F321" s="312">
        <v>9.3510000000000009</v>
      </c>
      <c r="G321" s="39"/>
      <c r="H321" s="45"/>
    </row>
    <row r="322" s="2" customFormat="1" ht="16.8" customHeight="1">
      <c r="A322" s="39"/>
      <c r="B322" s="45"/>
      <c r="C322" s="311" t="s">
        <v>1</v>
      </c>
      <c r="D322" s="311" t="s">
        <v>1132</v>
      </c>
      <c r="E322" s="18" t="s">
        <v>1</v>
      </c>
      <c r="F322" s="312">
        <v>9.3140000000000001</v>
      </c>
      <c r="G322" s="39"/>
      <c r="H322" s="45"/>
    </row>
    <row r="323" s="2" customFormat="1" ht="16.8" customHeight="1">
      <c r="A323" s="39"/>
      <c r="B323" s="45"/>
      <c r="C323" s="311" t="s">
        <v>1</v>
      </c>
      <c r="D323" s="311" t="s">
        <v>1133</v>
      </c>
      <c r="E323" s="18" t="s">
        <v>1</v>
      </c>
      <c r="F323" s="312">
        <v>12.616</v>
      </c>
      <c r="G323" s="39"/>
      <c r="H323" s="45"/>
    </row>
    <row r="324" s="2" customFormat="1" ht="16.8" customHeight="1">
      <c r="A324" s="39"/>
      <c r="B324" s="45"/>
      <c r="C324" s="311" t="s">
        <v>1</v>
      </c>
      <c r="D324" s="311" t="s">
        <v>1134</v>
      </c>
      <c r="E324" s="18" t="s">
        <v>1</v>
      </c>
      <c r="F324" s="312">
        <v>16.241</v>
      </c>
      <c r="G324" s="39"/>
      <c r="H324" s="45"/>
    </row>
    <row r="325" s="2" customFormat="1" ht="16.8" customHeight="1">
      <c r="A325" s="39"/>
      <c r="B325" s="45"/>
      <c r="C325" s="311" t="s">
        <v>1</v>
      </c>
      <c r="D325" s="311" t="s">
        <v>1135</v>
      </c>
      <c r="E325" s="18" t="s">
        <v>1</v>
      </c>
      <c r="F325" s="312">
        <v>14.443</v>
      </c>
      <c r="G325" s="39"/>
      <c r="H325" s="45"/>
    </row>
    <row r="326" s="2" customFormat="1" ht="16.8" customHeight="1">
      <c r="A326" s="39"/>
      <c r="B326" s="45"/>
      <c r="C326" s="311" t="s">
        <v>1</v>
      </c>
      <c r="D326" s="311" t="s">
        <v>1136</v>
      </c>
      <c r="E326" s="18" t="s">
        <v>1</v>
      </c>
      <c r="F326" s="312">
        <v>56.430999999999997</v>
      </c>
      <c r="G326" s="39"/>
      <c r="H326" s="45"/>
    </row>
    <row r="327" s="2" customFormat="1" ht="16.8" customHeight="1">
      <c r="A327" s="39"/>
      <c r="B327" s="45"/>
      <c r="C327" s="311" t="s">
        <v>1</v>
      </c>
      <c r="D327" s="311" t="s">
        <v>550</v>
      </c>
      <c r="E327" s="18" t="s">
        <v>1</v>
      </c>
      <c r="F327" s="312">
        <v>0</v>
      </c>
      <c r="G327" s="39"/>
      <c r="H327" s="45"/>
    </row>
    <row r="328" s="2" customFormat="1">
      <c r="A328" s="39"/>
      <c r="B328" s="45"/>
      <c r="C328" s="311" t="s">
        <v>1</v>
      </c>
      <c r="D328" s="311" t="s">
        <v>1137</v>
      </c>
      <c r="E328" s="18" t="s">
        <v>1</v>
      </c>
      <c r="F328" s="312">
        <v>342.69</v>
      </c>
      <c r="G328" s="39"/>
      <c r="H328" s="45"/>
    </row>
    <row r="329" s="2" customFormat="1" ht="16.8" customHeight="1">
      <c r="A329" s="39"/>
      <c r="B329" s="45"/>
      <c r="C329" s="311" t="s">
        <v>1</v>
      </c>
      <c r="D329" s="311" t="s">
        <v>1138</v>
      </c>
      <c r="E329" s="18" t="s">
        <v>1</v>
      </c>
      <c r="F329" s="312">
        <v>47.734000000000002</v>
      </c>
      <c r="G329" s="39"/>
      <c r="H329" s="45"/>
    </row>
    <row r="330" s="2" customFormat="1" ht="16.8" customHeight="1">
      <c r="A330" s="39"/>
      <c r="B330" s="45"/>
      <c r="C330" s="311" t="s">
        <v>1</v>
      </c>
      <c r="D330" s="311" t="s">
        <v>1139</v>
      </c>
      <c r="E330" s="18" t="s">
        <v>1</v>
      </c>
      <c r="F330" s="312">
        <v>74.519000000000005</v>
      </c>
      <c r="G330" s="39"/>
      <c r="H330" s="45"/>
    </row>
    <row r="331" s="2" customFormat="1" ht="16.8" customHeight="1">
      <c r="A331" s="39"/>
      <c r="B331" s="45"/>
      <c r="C331" s="311" t="s">
        <v>1</v>
      </c>
      <c r="D331" s="311" t="s">
        <v>1140</v>
      </c>
      <c r="E331" s="18" t="s">
        <v>1</v>
      </c>
      <c r="F331" s="312">
        <v>40.255000000000003</v>
      </c>
      <c r="G331" s="39"/>
      <c r="H331" s="45"/>
    </row>
    <row r="332" s="2" customFormat="1" ht="16.8" customHeight="1">
      <c r="A332" s="39"/>
      <c r="B332" s="45"/>
      <c r="C332" s="311" t="s">
        <v>1</v>
      </c>
      <c r="D332" s="311" t="s">
        <v>1141</v>
      </c>
      <c r="E332" s="18" t="s">
        <v>1</v>
      </c>
      <c r="F332" s="312">
        <v>51.667000000000002</v>
      </c>
      <c r="G332" s="39"/>
      <c r="H332" s="45"/>
    </row>
    <row r="333" s="2" customFormat="1" ht="16.8" customHeight="1">
      <c r="A333" s="39"/>
      <c r="B333" s="45"/>
      <c r="C333" s="311" t="s">
        <v>1</v>
      </c>
      <c r="D333" s="311" t="s">
        <v>1142</v>
      </c>
      <c r="E333" s="18" t="s">
        <v>1</v>
      </c>
      <c r="F333" s="312">
        <v>42.752000000000002</v>
      </c>
      <c r="G333" s="39"/>
      <c r="H333" s="45"/>
    </row>
    <row r="334" s="2" customFormat="1" ht="16.8" customHeight="1">
      <c r="A334" s="39"/>
      <c r="B334" s="45"/>
      <c r="C334" s="311" t="s">
        <v>1</v>
      </c>
      <c r="D334" s="311" t="s">
        <v>1143</v>
      </c>
      <c r="E334" s="18" t="s">
        <v>1</v>
      </c>
      <c r="F334" s="312">
        <v>31.492999999999999</v>
      </c>
      <c r="G334" s="39"/>
      <c r="H334" s="45"/>
    </row>
    <row r="335" s="2" customFormat="1" ht="16.8" customHeight="1">
      <c r="A335" s="39"/>
      <c r="B335" s="45"/>
      <c r="C335" s="311" t="s">
        <v>1</v>
      </c>
      <c r="D335" s="311" t="s">
        <v>1144</v>
      </c>
      <c r="E335" s="18" t="s">
        <v>1</v>
      </c>
      <c r="F335" s="312">
        <v>52.363999999999997</v>
      </c>
      <c r="G335" s="39"/>
      <c r="H335" s="45"/>
    </row>
    <row r="336" s="2" customFormat="1" ht="16.8" customHeight="1">
      <c r="A336" s="39"/>
      <c r="B336" s="45"/>
      <c r="C336" s="311" t="s">
        <v>1</v>
      </c>
      <c r="D336" s="311" t="s">
        <v>1145</v>
      </c>
      <c r="E336" s="18" t="s">
        <v>1</v>
      </c>
      <c r="F336" s="312">
        <v>60.895000000000003</v>
      </c>
      <c r="G336" s="39"/>
      <c r="H336" s="45"/>
    </row>
    <row r="337" s="2" customFormat="1" ht="16.8" customHeight="1">
      <c r="A337" s="39"/>
      <c r="B337" s="45"/>
      <c r="C337" s="311" t="s">
        <v>1</v>
      </c>
      <c r="D337" s="311" t="s">
        <v>1146</v>
      </c>
      <c r="E337" s="18" t="s">
        <v>1</v>
      </c>
      <c r="F337" s="312">
        <v>27.949000000000002</v>
      </c>
      <c r="G337" s="39"/>
      <c r="H337" s="45"/>
    </row>
    <row r="338" s="2" customFormat="1" ht="16.8" customHeight="1">
      <c r="A338" s="39"/>
      <c r="B338" s="45"/>
      <c r="C338" s="311" t="s">
        <v>1</v>
      </c>
      <c r="D338" s="311" t="s">
        <v>1147</v>
      </c>
      <c r="E338" s="18" t="s">
        <v>1</v>
      </c>
      <c r="F338" s="312">
        <v>51.667000000000002</v>
      </c>
      <c r="G338" s="39"/>
      <c r="H338" s="45"/>
    </row>
    <row r="339" s="2" customFormat="1" ht="16.8" customHeight="1">
      <c r="A339" s="39"/>
      <c r="B339" s="45"/>
      <c r="C339" s="311" t="s">
        <v>1</v>
      </c>
      <c r="D339" s="311" t="s">
        <v>1148</v>
      </c>
      <c r="E339" s="18" t="s">
        <v>1</v>
      </c>
      <c r="F339" s="312">
        <v>16.391999999999999</v>
      </c>
      <c r="G339" s="39"/>
      <c r="H339" s="45"/>
    </row>
    <row r="340" s="2" customFormat="1" ht="16.8" customHeight="1">
      <c r="A340" s="39"/>
      <c r="B340" s="45"/>
      <c r="C340" s="311" t="s">
        <v>1</v>
      </c>
      <c r="D340" s="311" t="s">
        <v>1149</v>
      </c>
      <c r="E340" s="18" t="s">
        <v>1</v>
      </c>
      <c r="F340" s="312">
        <v>18.326000000000001</v>
      </c>
      <c r="G340" s="39"/>
      <c r="H340" s="45"/>
    </row>
    <row r="341" s="2" customFormat="1" ht="16.8" customHeight="1">
      <c r="A341" s="39"/>
      <c r="B341" s="45"/>
      <c r="C341" s="311" t="s">
        <v>1</v>
      </c>
      <c r="D341" s="311" t="s">
        <v>1150</v>
      </c>
      <c r="E341" s="18" t="s">
        <v>1</v>
      </c>
      <c r="F341" s="312">
        <v>55.613999999999997</v>
      </c>
      <c r="G341" s="39"/>
      <c r="H341" s="45"/>
    </row>
    <row r="342" s="2" customFormat="1" ht="16.8" customHeight="1">
      <c r="A342" s="39"/>
      <c r="B342" s="45"/>
      <c r="C342" s="311" t="s">
        <v>1</v>
      </c>
      <c r="D342" s="311" t="s">
        <v>1151</v>
      </c>
      <c r="E342" s="18" t="s">
        <v>1</v>
      </c>
      <c r="F342" s="312">
        <v>18.388999999999999</v>
      </c>
      <c r="G342" s="39"/>
      <c r="H342" s="45"/>
    </row>
    <row r="343" s="2" customFormat="1" ht="16.8" customHeight="1">
      <c r="A343" s="39"/>
      <c r="B343" s="45"/>
      <c r="C343" s="311" t="s">
        <v>1</v>
      </c>
      <c r="D343" s="311" t="s">
        <v>1152</v>
      </c>
      <c r="E343" s="18" t="s">
        <v>1</v>
      </c>
      <c r="F343" s="312">
        <v>17.507999999999999</v>
      </c>
      <c r="G343" s="39"/>
      <c r="H343" s="45"/>
    </row>
    <row r="344" s="2" customFormat="1" ht="16.8" customHeight="1">
      <c r="A344" s="39"/>
      <c r="B344" s="45"/>
      <c r="C344" s="311" t="s">
        <v>1</v>
      </c>
      <c r="D344" s="311" t="s">
        <v>1153</v>
      </c>
      <c r="E344" s="18" t="s">
        <v>1</v>
      </c>
      <c r="F344" s="312">
        <v>46.384999999999998</v>
      </c>
      <c r="G344" s="39"/>
      <c r="H344" s="45"/>
    </row>
    <row r="345" s="2" customFormat="1" ht="16.8" customHeight="1">
      <c r="A345" s="39"/>
      <c r="B345" s="45"/>
      <c r="C345" s="311" t="s">
        <v>1</v>
      </c>
      <c r="D345" s="311" t="s">
        <v>1154</v>
      </c>
      <c r="E345" s="18" t="s">
        <v>1</v>
      </c>
      <c r="F345" s="312">
        <v>46.240000000000002</v>
      </c>
      <c r="G345" s="39"/>
      <c r="H345" s="45"/>
    </row>
    <row r="346" s="2" customFormat="1" ht="16.8" customHeight="1">
      <c r="A346" s="39"/>
      <c r="B346" s="45"/>
      <c r="C346" s="311" t="s">
        <v>1</v>
      </c>
      <c r="D346" s="311" t="s">
        <v>1155</v>
      </c>
      <c r="E346" s="18" t="s">
        <v>1</v>
      </c>
      <c r="F346" s="312">
        <v>47.031999999999996</v>
      </c>
      <c r="G346" s="39"/>
      <c r="H346" s="45"/>
    </row>
    <row r="347" s="2" customFormat="1" ht="16.8" customHeight="1">
      <c r="A347" s="39"/>
      <c r="B347" s="45"/>
      <c r="C347" s="311" t="s">
        <v>1</v>
      </c>
      <c r="D347" s="311" t="s">
        <v>1156</v>
      </c>
      <c r="E347" s="18" t="s">
        <v>1</v>
      </c>
      <c r="F347" s="312">
        <v>23.515000000000001</v>
      </c>
      <c r="G347" s="39"/>
      <c r="H347" s="45"/>
    </row>
    <row r="348" s="2" customFormat="1" ht="16.8" customHeight="1">
      <c r="A348" s="39"/>
      <c r="B348" s="45"/>
      <c r="C348" s="311" t="s">
        <v>176</v>
      </c>
      <c r="D348" s="311" t="s">
        <v>304</v>
      </c>
      <c r="E348" s="18" t="s">
        <v>1</v>
      </c>
      <c r="F348" s="312">
        <v>6875.1729999999998</v>
      </c>
      <c r="G348" s="39"/>
      <c r="H348" s="45"/>
    </row>
    <row r="349" s="2" customFormat="1" ht="16.8" customHeight="1">
      <c r="A349" s="39"/>
      <c r="B349" s="45"/>
      <c r="C349" s="313" t="s">
        <v>7645</v>
      </c>
      <c r="D349" s="39"/>
      <c r="E349" s="39"/>
      <c r="F349" s="39"/>
      <c r="G349" s="39"/>
      <c r="H349" s="45"/>
    </row>
    <row r="350" s="2" customFormat="1" ht="16.8" customHeight="1">
      <c r="A350" s="39"/>
      <c r="B350" s="45"/>
      <c r="C350" s="311" t="s">
        <v>990</v>
      </c>
      <c r="D350" s="311" t="s">
        <v>991</v>
      </c>
      <c r="E350" s="18" t="s">
        <v>297</v>
      </c>
      <c r="F350" s="312">
        <v>6875.1729999999998</v>
      </c>
      <c r="G350" s="39"/>
      <c r="H350" s="45"/>
    </row>
    <row r="351" s="2" customFormat="1" ht="16.8" customHeight="1">
      <c r="A351" s="39"/>
      <c r="B351" s="45"/>
      <c r="C351" s="311" t="s">
        <v>980</v>
      </c>
      <c r="D351" s="311" t="s">
        <v>981</v>
      </c>
      <c r="E351" s="18" t="s">
        <v>297</v>
      </c>
      <c r="F351" s="312">
        <v>7131.152</v>
      </c>
      <c r="G351" s="39"/>
      <c r="H351" s="45"/>
    </row>
    <row r="352" s="2" customFormat="1" ht="16.8" customHeight="1">
      <c r="A352" s="39"/>
      <c r="B352" s="45"/>
      <c r="C352" s="311" t="s">
        <v>1158</v>
      </c>
      <c r="D352" s="311" t="s">
        <v>1159</v>
      </c>
      <c r="E352" s="18" t="s">
        <v>297</v>
      </c>
      <c r="F352" s="312">
        <v>7131.152</v>
      </c>
      <c r="G352" s="39"/>
      <c r="H352" s="45"/>
    </row>
    <row r="353" s="2" customFormat="1" ht="16.8" customHeight="1">
      <c r="A353" s="39"/>
      <c r="B353" s="45"/>
      <c r="C353" s="311" t="s">
        <v>2940</v>
      </c>
      <c r="D353" s="311" t="s">
        <v>2941</v>
      </c>
      <c r="E353" s="18" t="s">
        <v>297</v>
      </c>
      <c r="F353" s="312">
        <v>7137.2420000000002</v>
      </c>
      <c r="G353" s="39"/>
      <c r="H353" s="45"/>
    </row>
    <row r="354" s="2" customFormat="1" ht="16.8" customHeight="1">
      <c r="A354" s="39"/>
      <c r="B354" s="45"/>
      <c r="C354" s="307" t="s">
        <v>180</v>
      </c>
      <c r="D354" s="308" t="s">
        <v>181</v>
      </c>
      <c r="E354" s="309" t="s">
        <v>1</v>
      </c>
      <c r="F354" s="310">
        <v>6.0899999999999999</v>
      </c>
      <c r="G354" s="39"/>
      <c r="H354" s="45"/>
    </row>
    <row r="355" s="2" customFormat="1" ht="16.8" customHeight="1">
      <c r="A355" s="39"/>
      <c r="B355" s="45"/>
      <c r="C355" s="311" t="s">
        <v>1</v>
      </c>
      <c r="D355" s="311" t="s">
        <v>974</v>
      </c>
      <c r="E355" s="18" t="s">
        <v>1</v>
      </c>
      <c r="F355" s="312">
        <v>6.0899999999999999</v>
      </c>
      <c r="G355" s="39"/>
      <c r="H355" s="45"/>
    </row>
    <row r="356" s="2" customFormat="1" ht="16.8" customHeight="1">
      <c r="A356" s="39"/>
      <c r="B356" s="45"/>
      <c r="C356" s="311" t="s">
        <v>180</v>
      </c>
      <c r="D356" s="311" t="s">
        <v>304</v>
      </c>
      <c r="E356" s="18" t="s">
        <v>1</v>
      </c>
      <c r="F356" s="312">
        <v>6.0899999999999999</v>
      </c>
      <c r="G356" s="39"/>
      <c r="H356" s="45"/>
    </row>
    <row r="357" s="2" customFormat="1" ht="16.8" customHeight="1">
      <c r="A357" s="39"/>
      <c r="B357" s="45"/>
      <c r="C357" s="313" t="s">
        <v>7645</v>
      </c>
      <c r="D357" s="39"/>
      <c r="E357" s="39"/>
      <c r="F357" s="39"/>
      <c r="G357" s="39"/>
      <c r="H357" s="45"/>
    </row>
    <row r="358" s="2" customFormat="1">
      <c r="A358" s="39"/>
      <c r="B358" s="45"/>
      <c r="C358" s="311" t="s">
        <v>971</v>
      </c>
      <c r="D358" s="311" t="s">
        <v>972</v>
      </c>
      <c r="E358" s="18" t="s">
        <v>297</v>
      </c>
      <c r="F358" s="312">
        <v>6.0899999999999999</v>
      </c>
      <c r="G358" s="39"/>
      <c r="H358" s="45"/>
    </row>
    <row r="359" s="2" customFormat="1" ht="16.8" customHeight="1">
      <c r="A359" s="39"/>
      <c r="B359" s="45"/>
      <c r="C359" s="311" t="s">
        <v>2940</v>
      </c>
      <c r="D359" s="311" t="s">
        <v>2941</v>
      </c>
      <c r="E359" s="18" t="s">
        <v>297</v>
      </c>
      <c r="F359" s="312">
        <v>7137.2420000000002</v>
      </c>
      <c r="G359" s="39"/>
      <c r="H359" s="45"/>
    </row>
    <row r="360" s="2" customFormat="1" ht="16.8" customHeight="1">
      <c r="A360" s="39"/>
      <c r="B360" s="45"/>
      <c r="C360" s="307" t="s">
        <v>184</v>
      </c>
      <c r="D360" s="308" t="s">
        <v>185</v>
      </c>
      <c r="E360" s="309" t="s">
        <v>1</v>
      </c>
      <c r="F360" s="310">
        <v>596.62</v>
      </c>
      <c r="G360" s="39"/>
      <c r="H360" s="45"/>
    </row>
    <row r="361" s="2" customFormat="1" ht="16.8" customHeight="1">
      <c r="A361" s="39"/>
      <c r="B361" s="45"/>
      <c r="C361" s="311" t="s">
        <v>1</v>
      </c>
      <c r="D361" s="311" t="s">
        <v>2568</v>
      </c>
      <c r="E361" s="18" t="s">
        <v>1</v>
      </c>
      <c r="F361" s="312">
        <v>0</v>
      </c>
      <c r="G361" s="39"/>
      <c r="H361" s="45"/>
    </row>
    <row r="362" s="2" customFormat="1" ht="16.8" customHeight="1">
      <c r="A362" s="39"/>
      <c r="B362" s="45"/>
      <c r="C362" s="311" t="s">
        <v>1</v>
      </c>
      <c r="D362" s="311" t="s">
        <v>536</v>
      </c>
      <c r="E362" s="18" t="s">
        <v>1</v>
      </c>
      <c r="F362" s="312">
        <v>0</v>
      </c>
      <c r="G362" s="39"/>
      <c r="H362" s="45"/>
    </row>
    <row r="363" s="2" customFormat="1" ht="16.8" customHeight="1">
      <c r="A363" s="39"/>
      <c r="B363" s="45"/>
      <c r="C363" s="311" t="s">
        <v>1</v>
      </c>
      <c r="D363" s="311" t="s">
        <v>2569</v>
      </c>
      <c r="E363" s="18" t="s">
        <v>1</v>
      </c>
      <c r="F363" s="312">
        <v>8.9399999999999995</v>
      </c>
      <c r="G363" s="39"/>
      <c r="H363" s="45"/>
    </row>
    <row r="364" s="2" customFormat="1" ht="16.8" customHeight="1">
      <c r="A364" s="39"/>
      <c r="B364" s="45"/>
      <c r="C364" s="311" t="s">
        <v>1</v>
      </c>
      <c r="D364" s="311" t="s">
        <v>2570</v>
      </c>
      <c r="E364" s="18" t="s">
        <v>1</v>
      </c>
      <c r="F364" s="312">
        <v>7.0599999999999996</v>
      </c>
      <c r="G364" s="39"/>
      <c r="H364" s="45"/>
    </row>
    <row r="365" s="2" customFormat="1" ht="16.8" customHeight="1">
      <c r="A365" s="39"/>
      <c r="B365" s="45"/>
      <c r="C365" s="311" t="s">
        <v>1</v>
      </c>
      <c r="D365" s="311" t="s">
        <v>1977</v>
      </c>
      <c r="E365" s="18" t="s">
        <v>1</v>
      </c>
      <c r="F365" s="312">
        <v>10.77</v>
      </c>
      <c r="G365" s="39"/>
      <c r="H365" s="45"/>
    </row>
    <row r="366" s="2" customFormat="1" ht="16.8" customHeight="1">
      <c r="A366" s="39"/>
      <c r="B366" s="45"/>
      <c r="C366" s="311" t="s">
        <v>1</v>
      </c>
      <c r="D366" s="311" t="s">
        <v>2571</v>
      </c>
      <c r="E366" s="18" t="s">
        <v>1</v>
      </c>
      <c r="F366" s="312">
        <v>14.98</v>
      </c>
      <c r="G366" s="39"/>
      <c r="H366" s="45"/>
    </row>
    <row r="367" s="2" customFormat="1" ht="16.8" customHeight="1">
      <c r="A367" s="39"/>
      <c r="B367" s="45"/>
      <c r="C367" s="311" t="s">
        <v>1</v>
      </c>
      <c r="D367" s="311" t="s">
        <v>1987</v>
      </c>
      <c r="E367" s="18" t="s">
        <v>1</v>
      </c>
      <c r="F367" s="312">
        <v>3.7799999999999998</v>
      </c>
      <c r="G367" s="39"/>
      <c r="H367" s="45"/>
    </row>
    <row r="368" s="2" customFormat="1" ht="16.8" customHeight="1">
      <c r="A368" s="39"/>
      <c r="B368" s="45"/>
      <c r="C368" s="311" t="s">
        <v>1</v>
      </c>
      <c r="D368" s="311" t="s">
        <v>1990</v>
      </c>
      <c r="E368" s="18" t="s">
        <v>1</v>
      </c>
      <c r="F368" s="312">
        <v>3.6200000000000001</v>
      </c>
      <c r="G368" s="39"/>
      <c r="H368" s="45"/>
    </row>
    <row r="369" s="2" customFormat="1" ht="16.8" customHeight="1">
      <c r="A369" s="39"/>
      <c r="B369" s="45"/>
      <c r="C369" s="311" t="s">
        <v>1</v>
      </c>
      <c r="D369" s="311" t="s">
        <v>1992</v>
      </c>
      <c r="E369" s="18" t="s">
        <v>1</v>
      </c>
      <c r="F369" s="312">
        <v>8.6899999999999995</v>
      </c>
      <c r="G369" s="39"/>
      <c r="H369" s="45"/>
    </row>
    <row r="370" s="2" customFormat="1" ht="16.8" customHeight="1">
      <c r="A370" s="39"/>
      <c r="B370" s="45"/>
      <c r="C370" s="311" t="s">
        <v>1</v>
      </c>
      <c r="D370" s="311" t="s">
        <v>1993</v>
      </c>
      <c r="E370" s="18" t="s">
        <v>1</v>
      </c>
      <c r="F370" s="312">
        <v>3.6200000000000001</v>
      </c>
      <c r="G370" s="39"/>
      <c r="H370" s="45"/>
    </row>
    <row r="371" s="2" customFormat="1" ht="16.8" customHeight="1">
      <c r="A371" s="39"/>
      <c r="B371" s="45"/>
      <c r="C371" s="311" t="s">
        <v>1</v>
      </c>
      <c r="D371" s="311" t="s">
        <v>1995</v>
      </c>
      <c r="E371" s="18" t="s">
        <v>1</v>
      </c>
      <c r="F371" s="312">
        <v>8.6899999999999995</v>
      </c>
      <c r="G371" s="39"/>
      <c r="H371" s="45"/>
    </row>
    <row r="372" s="2" customFormat="1" ht="16.8" customHeight="1">
      <c r="A372" s="39"/>
      <c r="B372" s="45"/>
      <c r="C372" s="311" t="s">
        <v>1</v>
      </c>
      <c r="D372" s="311" t="s">
        <v>540</v>
      </c>
      <c r="E372" s="18" t="s">
        <v>1</v>
      </c>
      <c r="F372" s="312">
        <v>0</v>
      </c>
      <c r="G372" s="39"/>
      <c r="H372" s="45"/>
    </row>
    <row r="373" s="2" customFormat="1" ht="16.8" customHeight="1">
      <c r="A373" s="39"/>
      <c r="B373" s="45"/>
      <c r="C373" s="311" t="s">
        <v>1</v>
      </c>
      <c r="D373" s="311" t="s">
        <v>2572</v>
      </c>
      <c r="E373" s="18" t="s">
        <v>1</v>
      </c>
      <c r="F373" s="312">
        <v>8.9399999999999995</v>
      </c>
      <c r="G373" s="39"/>
      <c r="H373" s="45"/>
    </row>
    <row r="374" s="2" customFormat="1" ht="16.8" customHeight="1">
      <c r="A374" s="39"/>
      <c r="B374" s="45"/>
      <c r="C374" s="311" t="s">
        <v>1</v>
      </c>
      <c r="D374" s="311" t="s">
        <v>2573</v>
      </c>
      <c r="E374" s="18" t="s">
        <v>1</v>
      </c>
      <c r="F374" s="312">
        <v>6.9800000000000004</v>
      </c>
      <c r="G374" s="39"/>
      <c r="H374" s="45"/>
    </row>
    <row r="375" s="2" customFormat="1" ht="16.8" customHeight="1">
      <c r="A375" s="39"/>
      <c r="B375" s="45"/>
      <c r="C375" s="311" t="s">
        <v>1</v>
      </c>
      <c r="D375" s="311" t="s">
        <v>2001</v>
      </c>
      <c r="E375" s="18" t="s">
        <v>1</v>
      </c>
      <c r="F375" s="312">
        <v>10.82</v>
      </c>
      <c r="G375" s="39"/>
      <c r="H375" s="45"/>
    </row>
    <row r="376" s="2" customFormat="1" ht="16.8" customHeight="1">
      <c r="A376" s="39"/>
      <c r="B376" s="45"/>
      <c r="C376" s="311" t="s">
        <v>1</v>
      </c>
      <c r="D376" s="311" t="s">
        <v>2574</v>
      </c>
      <c r="E376" s="18" t="s">
        <v>1</v>
      </c>
      <c r="F376" s="312">
        <v>14.94</v>
      </c>
      <c r="G376" s="39"/>
      <c r="H376" s="45"/>
    </row>
    <row r="377" s="2" customFormat="1" ht="16.8" customHeight="1">
      <c r="A377" s="39"/>
      <c r="B377" s="45"/>
      <c r="C377" s="311" t="s">
        <v>1</v>
      </c>
      <c r="D377" s="311" t="s">
        <v>2013</v>
      </c>
      <c r="E377" s="18" t="s">
        <v>1</v>
      </c>
      <c r="F377" s="312">
        <v>14.390000000000001</v>
      </c>
      <c r="G377" s="39"/>
      <c r="H377" s="45"/>
    </row>
    <row r="378" s="2" customFormat="1" ht="16.8" customHeight="1">
      <c r="A378" s="39"/>
      <c r="B378" s="45"/>
      <c r="C378" s="311" t="s">
        <v>1</v>
      </c>
      <c r="D378" s="311" t="s">
        <v>2014</v>
      </c>
      <c r="E378" s="18" t="s">
        <v>1</v>
      </c>
      <c r="F378" s="312">
        <v>4.1900000000000004</v>
      </c>
      <c r="G378" s="39"/>
      <c r="H378" s="45"/>
    </row>
    <row r="379" s="2" customFormat="1" ht="16.8" customHeight="1">
      <c r="A379" s="39"/>
      <c r="B379" s="45"/>
      <c r="C379" s="311" t="s">
        <v>1</v>
      </c>
      <c r="D379" s="311" t="s">
        <v>2017</v>
      </c>
      <c r="E379" s="18" t="s">
        <v>1</v>
      </c>
      <c r="F379" s="312">
        <v>18.23</v>
      </c>
      <c r="G379" s="39"/>
      <c r="H379" s="45"/>
    </row>
    <row r="380" s="2" customFormat="1" ht="16.8" customHeight="1">
      <c r="A380" s="39"/>
      <c r="B380" s="45"/>
      <c r="C380" s="311" t="s">
        <v>1</v>
      </c>
      <c r="D380" s="311" t="s">
        <v>544</v>
      </c>
      <c r="E380" s="18" t="s">
        <v>1</v>
      </c>
      <c r="F380" s="312">
        <v>0</v>
      </c>
      <c r="G380" s="39"/>
      <c r="H380" s="45"/>
    </row>
    <row r="381" s="2" customFormat="1" ht="16.8" customHeight="1">
      <c r="A381" s="39"/>
      <c r="B381" s="45"/>
      <c r="C381" s="311" t="s">
        <v>1</v>
      </c>
      <c r="D381" s="311" t="s">
        <v>2020</v>
      </c>
      <c r="E381" s="18" t="s">
        <v>1</v>
      </c>
      <c r="F381" s="312">
        <v>9</v>
      </c>
      <c r="G381" s="39"/>
      <c r="H381" s="45"/>
    </row>
    <row r="382" s="2" customFormat="1" ht="16.8" customHeight="1">
      <c r="A382" s="39"/>
      <c r="B382" s="45"/>
      <c r="C382" s="311" t="s">
        <v>1</v>
      </c>
      <c r="D382" s="311" t="s">
        <v>2575</v>
      </c>
      <c r="E382" s="18" t="s">
        <v>1</v>
      </c>
      <c r="F382" s="312">
        <v>7.0599999999999996</v>
      </c>
      <c r="G382" s="39"/>
      <c r="H382" s="45"/>
    </row>
    <row r="383" s="2" customFormat="1" ht="16.8" customHeight="1">
      <c r="A383" s="39"/>
      <c r="B383" s="45"/>
      <c r="C383" s="311" t="s">
        <v>1</v>
      </c>
      <c r="D383" s="311" t="s">
        <v>2576</v>
      </c>
      <c r="E383" s="18" t="s">
        <v>1</v>
      </c>
      <c r="F383" s="312">
        <v>14.859999999999999</v>
      </c>
      <c r="G383" s="39"/>
      <c r="H383" s="45"/>
    </row>
    <row r="384" s="2" customFormat="1" ht="16.8" customHeight="1">
      <c r="A384" s="39"/>
      <c r="B384" s="45"/>
      <c r="C384" s="311" t="s">
        <v>1</v>
      </c>
      <c r="D384" s="311" t="s">
        <v>2577</v>
      </c>
      <c r="E384" s="18" t="s">
        <v>1</v>
      </c>
      <c r="F384" s="312">
        <v>10.69</v>
      </c>
      <c r="G384" s="39"/>
      <c r="H384" s="45"/>
    </row>
    <row r="385" s="2" customFormat="1" ht="16.8" customHeight="1">
      <c r="A385" s="39"/>
      <c r="B385" s="45"/>
      <c r="C385" s="311" t="s">
        <v>1</v>
      </c>
      <c r="D385" s="311" t="s">
        <v>2035</v>
      </c>
      <c r="E385" s="18" t="s">
        <v>1</v>
      </c>
      <c r="F385" s="312">
        <v>14.390000000000001</v>
      </c>
      <c r="G385" s="39"/>
      <c r="H385" s="45"/>
    </row>
    <row r="386" s="2" customFormat="1" ht="16.8" customHeight="1">
      <c r="A386" s="39"/>
      <c r="B386" s="45"/>
      <c r="C386" s="311" t="s">
        <v>1</v>
      </c>
      <c r="D386" s="311" t="s">
        <v>2036</v>
      </c>
      <c r="E386" s="18" t="s">
        <v>1</v>
      </c>
      <c r="F386" s="312">
        <v>21.030000000000001</v>
      </c>
      <c r="G386" s="39"/>
      <c r="H386" s="45"/>
    </row>
    <row r="387" s="2" customFormat="1" ht="16.8" customHeight="1">
      <c r="A387" s="39"/>
      <c r="B387" s="45"/>
      <c r="C387" s="311" t="s">
        <v>1</v>
      </c>
      <c r="D387" s="311" t="s">
        <v>974</v>
      </c>
      <c r="E387" s="18" t="s">
        <v>1</v>
      </c>
      <c r="F387" s="312">
        <v>6.0899999999999999</v>
      </c>
      <c r="G387" s="39"/>
      <c r="H387" s="45"/>
    </row>
    <row r="388" s="2" customFormat="1" ht="16.8" customHeight="1">
      <c r="A388" s="39"/>
      <c r="B388" s="45"/>
      <c r="C388" s="311" t="s">
        <v>1</v>
      </c>
      <c r="D388" s="311" t="s">
        <v>547</v>
      </c>
      <c r="E388" s="18" t="s">
        <v>1</v>
      </c>
      <c r="F388" s="312">
        <v>0</v>
      </c>
      <c r="G388" s="39"/>
      <c r="H388" s="45"/>
    </row>
    <row r="389" s="2" customFormat="1" ht="16.8" customHeight="1">
      <c r="A389" s="39"/>
      <c r="B389" s="45"/>
      <c r="C389" s="311" t="s">
        <v>1</v>
      </c>
      <c r="D389" s="311" t="s">
        <v>2039</v>
      </c>
      <c r="E389" s="18" t="s">
        <v>1</v>
      </c>
      <c r="F389" s="312">
        <v>9</v>
      </c>
      <c r="G389" s="39"/>
      <c r="H389" s="45"/>
    </row>
    <row r="390" s="2" customFormat="1" ht="16.8" customHeight="1">
      <c r="A390" s="39"/>
      <c r="B390" s="45"/>
      <c r="C390" s="311" t="s">
        <v>1</v>
      </c>
      <c r="D390" s="311" t="s">
        <v>2040</v>
      </c>
      <c r="E390" s="18" t="s">
        <v>1</v>
      </c>
      <c r="F390" s="312">
        <v>6.9699999999999998</v>
      </c>
      <c r="G390" s="39"/>
      <c r="H390" s="45"/>
    </row>
    <row r="391" s="2" customFormat="1" ht="16.8" customHeight="1">
      <c r="A391" s="39"/>
      <c r="B391" s="45"/>
      <c r="C391" s="311" t="s">
        <v>1</v>
      </c>
      <c r="D391" s="311" t="s">
        <v>2578</v>
      </c>
      <c r="E391" s="18" t="s">
        <v>1</v>
      </c>
      <c r="F391" s="312">
        <v>14.869999999999999</v>
      </c>
      <c r="G391" s="39"/>
      <c r="H391" s="45"/>
    </row>
    <row r="392" s="2" customFormat="1" ht="16.8" customHeight="1">
      <c r="A392" s="39"/>
      <c r="B392" s="45"/>
      <c r="C392" s="311" t="s">
        <v>1</v>
      </c>
      <c r="D392" s="311" t="s">
        <v>2054</v>
      </c>
      <c r="E392" s="18" t="s">
        <v>1</v>
      </c>
      <c r="F392" s="312">
        <v>11.789999999999999</v>
      </c>
      <c r="G392" s="39"/>
      <c r="H392" s="45"/>
    </row>
    <row r="393" s="2" customFormat="1" ht="16.8" customHeight="1">
      <c r="A393" s="39"/>
      <c r="B393" s="45"/>
      <c r="C393" s="311" t="s">
        <v>1</v>
      </c>
      <c r="D393" s="311" t="s">
        <v>550</v>
      </c>
      <c r="E393" s="18" t="s">
        <v>1</v>
      </c>
      <c r="F393" s="312">
        <v>0</v>
      </c>
      <c r="G393" s="39"/>
      <c r="H393" s="45"/>
    </row>
    <row r="394" s="2" customFormat="1" ht="16.8" customHeight="1">
      <c r="A394" s="39"/>
      <c r="B394" s="45"/>
      <c r="C394" s="311" t="s">
        <v>1</v>
      </c>
      <c r="D394" s="311" t="s">
        <v>2056</v>
      </c>
      <c r="E394" s="18" t="s">
        <v>1</v>
      </c>
      <c r="F394" s="312">
        <v>13.029999999999999</v>
      </c>
      <c r="G394" s="39"/>
      <c r="H394" s="45"/>
    </row>
    <row r="395" s="2" customFormat="1" ht="16.8" customHeight="1">
      <c r="A395" s="39"/>
      <c r="B395" s="45"/>
      <c r="C395" s="311" t="s">
        <v>1</v>
      </c>
      <c r="D395" s="311" t="s">
        <v>2057</v>
      </c>
      <c r="E395" s="18" t="s">
        <v>1</v>
      </c>
      <c r="F395" s="312">
        <v>250.91999999999999</v>
      </c>
      <c r="G395" s="39"/>
      <c r="H395" s="45"/>
    </row>
    <row r="396" s="2" customFormat="1" ht="16.8" customHeight="1">
      <c r="A396" s="39"/>
      <c r="B396" s="45"/>
      <c r="C396" s="311" t="s">
        <v>1</v>
      </c>
      <c r="D396" s="311" t="s">
        <v>2061</v>
      </c>
      <c r="E396" s="18" t="s">
        <v>1</v>
      </c>
      <c r="F396" s="312">
        <v>11.949999999999999</v>
      </c>
      <c r="G396" s="39"/>
      <c r="H396" s="45"/>
    </row>
    <row r="397" s="2" customFormat="1" ht="16.8" customHeight="1">
      <c r="A397" s="39"/>
      <c r="B397" s="45"/>
      <c r="C397" s="311" t="s">
        <v>1</v>
      </c>
      <c r="D397" s="311" t="s">
        <v>2062</v>
      </c>
      <c r="E397" s="18" t="s">
        <v>1</v>
      </c>
      <c r="F397" s="312">
        <v>8.9100000000000001</v>
      </c>
      <c r="G397" s="39"/>
      <c r="H397" s="45"/>
    </row>
    <row r="398" s="2" customFormat="1" ht="16.8" customHeight="1">
      <c r="A398" s="39"/>
      <c r="B398" s="45"/>
      <c r="C398" s="311" t="s">
        <v>1</v>
      </c>
      <c r="D398" s="311" t="s">
        <v>2579</v>
      </c>
      <c r="E398" s="18" t="s">
        <v>1</v>
      </c>
      <c r="F398" s="312">
        <v>13.52</v>
      </c>
      <c r="G398" s="39"/>
      <c r="H398" s="45"/>
    </row>
    <row r="399" s="2" customFormat="1" ht="16.8" customHeight="1">
      <c r="A399" s="39"/>
      <c r="B399" s="45"/>
      <c r="C399" s="311" t="s">
        <v>1</v>
      </c>
      <c r="D399" s="311" t="s">
        <v>2065</v>
      </c>
      <c r="E399" s="18" t="s">
        <v>1</v>
      </c>
      <c r="F399" s="312">
        <v>16.359999999999999</v>
      </c>
      <c r="G399" s="39"/>
      <c r="H399" s="45"/>
    </row>
    <row r="400" s="2" customFormat="1" ht="16.8" customHeight="1">
      <c r="A400" s="39"/>
      <c r="B400" s="45"/>
      <c r="C400" s="311" t="s">
        <v>1</v>
      </c>
      <c r="D400" s="311" t="s">
        <v>2580</v>
      </c>
      <c r="E400" s="18" t="s">
        <v>1</v>
      </c>
      <c r="F400" s="312">
        <v>5.0899999999999999</v>
      </c>
      <c r="G400" s="39"/>
      <c r="H400" s="45"/>
    </row>
    <row r="401" s="2" customFormat="1" ht="16.8" customHeight="1">
      <c r="A401" s="39"/>
      <c r="B401" s="45"/>
      <c r="C401" s="311" t="s">
        <v>1</v>
      </c>
      <c r="D401" s="311" t="s">
        <v>2076</v>
      </c>
      <c r="E401" s="18" t="s">
        <v>1</v>
      </c>
      <c r="F401" s="312">
        <v>2.4500000000000002</v>
      </c>
      <c r="G401" s="39"/>
      <c r="H401" s="45"/>
    </row>
    <row r="402" s="2" customFormat="1" ht="16.8" customHeight="1">
      <c r="A402" s="39"/>
      <c r="B402" s="45"/>
      <c r="C402" s="311" t="s">
        <v>184</v>
      </c>
      <c r="D402" s="311" t="s">
        <v>316</v>
      </c>
      <c r="E402" s="18" t="s">
        <v>1</v>
      </c>
      <c r="F402" s="312">
        <v>596.62</v>
      </c>
      <c r="G402" s="39"/>
      <c r="H402" s="45"/>
    </row>
    <row r="403" s="2" customFormat="1" ht="16.8" customHeight="1">
      <c r="A403" s="39"/>
      <c r="B403" s="45"/>
      <c r="C403" s="313" t="s">
        <v>7645</v>
      </c>
      <c r="D403" s="39"/>
      <c r="E403" s="39"/>
      <c r="F403" s="39"/>
      <c r="G403" s="39"/>
      <c r="H403" s="45"/>
    </row>
    <row r="404" s="2" customFormat="1" ht="16.8" customHeight="1">
      <c r="A404" s="39"/>
      <c r="B404" s="45"/>
      <c r="C404" s="311" t="s">
        <v>2565</v>
      </c>
      <c r="D404" s="311" t="s">
        <v>2566</v>
      </c>
      <c r="E404" s="18" t="s">
        <v>297</v>
      </c>
      <c r="F404" s="312">
        <v>1002.46</v>
      </c>
      <c r="G404" s="39"/>
      <c r="H404" s="45"/>
    </row>
    <row r="405" s="2" customFormat="1" ht="16.8" customHeight="1">
      <c r="A405" s="39"/>
      <c r="B405" s="45"/>
      <c r="C405" s="311" t="s">
        <v>1402</v>
      </c>
      <c r="D405" s="311" t="s">
        <v>1403</v>
      </c>
      <c r="E405" s="18" t="s">
        <v>297</v>
      </c>
      <c r="F405" s="312">
        <v>3008.8699999999999</v>
      </c>
      <c r="G405" s="39"/>
      <c r="H405" s="45"/>
    </row>
    <row r="406" s="2" customFormat="1" ht="16.8" customHeight="1">
      <c r="A406" s="39"/>
      <c r="B406" s="45"/>
      <c r="C406" s="311" t="s">
        <v>1413</v>
      </c>
      <c r="D406" s="311" t="s">
        <v>1414</v>
      </c>
      <c r="E406" s="18" t="s">
        <v>297</v>
      </c>
      <c r="F406" s="312">
        <v>3610.6439999999998</v>
      </c>
      <c r="G406" s="39"/>
      <c r="H406" s="45"/>
    </row>
    <row r="407" s="2" customFormat="1" ht="16.8" customHeight="1">
      <c r="A407" s="39"/>
      <c r="B407" s="45"/>
      <c r="C407" s="311" t="s">
        <v>1780</v>
      </c>
      <c r="D407" s="311" t="s">
        <v>1781</v>
      </c>
      <c r="E407" s="18" t="s">
        <v>297</v>
      </c>
      <c r="F407" s="312">
        <v>3008.8699999999999</v>
      </c>
      <c r="G407" s="39"/>
      <c r="H407" s="45"/>
    </row>
    <row r="408" s="2" customFormat="1">
      <c r="A408" s="39"/>
      <c r="B408" s="45"/>
      <c r="C408" s="311" t="s">
        <v>1917</v>
      </c>
      <c r="D408" s="311" t="s">
        <v>1918</v>
      </c>
      <c r="E408" s="18" t="s">
        <v>297</v>
      </c>
      <c r="F408" s="312">
        <v>3008.8699999999999</v>
      </c>
      <c r="G408" s="39"/>
      <c r="H408" s="45"/>
    </row>
    <row r="409" s="2" customFormat="1" ht="16.8" customHeight="1">
      <c r="A409" s="39"/>
      <c r="B409" s="45"/>
      <c r="C409" s="311" t="s">
        <v>2515</v>
      </c>
      <c r="D409" s="311" t="s">
        <v>2516</v>
      </c>
      <c r="E409" s="18" t="s">
        <v>297</v>
      </c>
      <c r="F409" s="312">
        <v>1002.46</v>
      </c>
      <c r="G409" s="39"/>
      <c r="H409" s="45"/>
    </row>
    <row r="410" s="2" customFormat="1" ht="16.8" customHeight="1">
      <c r="A410" s="39"/>
      <c r="B410" s="45"/>
      <c r="C410" s="311" t="s">
        <v>2520</v>
      </c>
      <c r="D410" s="311" t="s">
        <v>2521</v>
      </c>
      <c r="E410" s="18" t="s">
        <v>297</v>
      </c>
      <c r="F410" s="312">
        <v>1002.46</v>
      </c>
      <c r="G410" s="39"/>
      <c r="H410" s="45"/>
    </row>
    <row r="411" s="2" customFormat="1">
      <c r="A411" s="39"/>
      <c r="B411" s="45"/>
      <c r="C411" s="311" t="s">
        <v>2619</v>
      </c>
      <c r="D411" s="311" t="s">
        <v>2620</v>
      </c>
      <c r="E411" s="18" t="s">
        <v>297</v>
      </c>
      <c r="F411" s="312">
        <v>1002.46</v>
      </c>
      <c r="G411" s="39"/>
      <c r="H411" s="45"/>
    </row>
    <row r="412" s="2" customFormat="1" ht="16.8" customHeight="1">
      <c r="A412" s="39"/>
      <c r="B412" s="45"/>
      <c r="C412" s="307" t="s">
        <v>187</v>
      </c>
      <c r="D412" s="308" t="s">
        <v>188</v>
      </c>
      <c r="E412" s="309" t="s">
        <v>1</v>
      </c>
      <c r="F412" s="310">
        <v>2006.4100000000001</v>
      </c>
      <c r="G412" s="39"/>
      <c r="H412" s="45"/>
    </row>
    <row r="413" s="2" customFormat="1" ht="16.8" customHeight="1">
      <c r="A413" s="39"/>
      <c r="B413" s="45"/>
      <c r="C413" s="311" t="s">
        <v>1</v>
      </c>
      <c r="D413" s="311" t="s">
        <v>536</v>
      </c>
      <c r="E413" s="18" t="s">
        <v>1</v>
      </c>
      <c r="F413" s="312">
        <v>0</v>
      </c>
      <c r="G413" s="39"/>
      <c r="H413" s="45"/>
    </row>
    <row r="414" s="2" customFormat="1" ht="16.8" customHeight="1">
      <c r="A414" s="39"/>
      <c r="B414" s="45"/>
      <c r="C414" s="311" t="s">
        <v>1</v>
      </c>
      <c r="D414" s="311" t="s">
        <v>1973</v>
      </c>
      <c r="E414" s="18" t="s">
        <v>1</v>
      </c>
      <c r="F414" s="312">
        <v>163.63</v>
      </c>
      <c r="G414" s="39"/>
      <c r="H414" s="45"/>
    </row>
    <row r="415" s="2" customFormat="1" ht="16.8" customHeight="1">
      <c r="A415" s="39"/>
      <c r="B415" s="45"/>
      <c r="C415" s="311" t="s">
        <v>1</v>
      </c>
      <c r="D415" s="311" t="s">
        <v>1974</v>
      </c>
      <c r="E415" s="18" t="s">
        <v>1</v>
      </c>
      <c r="F415" s="312">
        <v>47.560000000000002</v>
      </c>
      <c r="G415" s="39"/>
      <c r="H415" s="45"/>
    </row>
    <row r="416" s="2" customFormat="1" ht="16.8" customHeight="1">
      <c r="A416" s="39"/>
      <c r="B416" s="45"/>
      <c r="C416" s="311" t="s">
        <v>1</v>
      </c>
      <c r="D416" s="311" t="s">
        <v>1979</v>
      </c>
      <c r="E416" s="18" t="s">
        <v>1</v>
      </c>
      <c r="F416" s="312">
        <v>31.27</v>
      </c>
      <c r="G416" s="39"/>
      <c r="H416" s="45"/>
    </row>
    <row r="417" s="2" customFormat="1" ht="16.8" customHeight="1">
      <c r="A417" s="39"/>
      <c r="B417" s="45"/>
      <c r="C417" s="311" t="s">
        <v>1</v>
      </c>
      <c r="D417" s="311" t="s">
        <v>1980</v>
      </c>
      <c r="E417" s="18" t="s">
        <v>1</v>
      </c>
      <c r="F417" s="312">
        <v>29.960000000000001</v>
      </c>
      <c r="G417" s="39"/>
      <c r="H417" s="45"/>
    </row>
    <row r="418" s="2" customFormat="1" ht="16.8" customHeight="1">
      <c r="A418" s="39"/>
      <c r="B418" s="45"/>
      <c r="C418" s="311" t="s">
        <v>1</v>
      </c>
      <c r="D418" s="311" t="s">
        <v>1981</v>
      </c>
      <c r="E418" s="18" t="s">
        <v>1</v>
      </c>
      <c r="F418" s="312">
        <v>34.460000000000001</v>
      </c>
      <c r="G418" s="39"/>
      <c r="H418" s="45"/>
    </row>
    <row r="419" s="2" customFormat="1" ht="16.8" customHeight="1">
      <c r="A419" s="39"/>
      <c r="B419" s="45"/>
      <c r="C419" s="311" t="s">
        <v>1</v>
      </c>
      <c r="D419" s="311" t="s">
        <v>1982</v>
      </c>
      <c r="E419" s="18" t="s">
        <v>1</v>
      </c>
      <c r="F419" s="312">
        <v>35.700000000000003</v>
      </c>
      <c r="G419" s="39"/>
      <c r="H419" s="45"/>
    </row>
    <row r="420" s="2" customFormat="1" ht="16.8" customHeight="1">
      <c r="A420" s="39"/>
      <c r="B420" s="45"/>
      <c r="C420" s="311" t="s">
        <v>1</v>
      </c>
      <c r="D420" s="311" t="s">
        <v>1983</v>
      </c>
      <c r="E420" s="18" t="s">
        <v>1</v>
      </c>
      <c r="F420" s="312">
        <v>34.399999999999999</v>
      </c>
      <c r="G420" s="39"/>
      <c r="H420" s="45"/>
    </row>
    <row r="421" s="2" customFormat="1" ht="16.8" customHeight="1">
      <c r="A421" s="39"/>
      <c r="B421" s="45"/>
      <c r="C421" s="311" t="s">
        <v>1</v>
      </c>
      <c r="D421" s="311" t="s">
        <v>1984</v>
      </c>
      <c r="E421" s="18" t="s">
        <v>1</v>
      </c>
      <c r="F421" s="312">
        <v>17.170000000000002</v>
      </c>
      <c r="G421" s="39"/>
      <c r="H421" s="45"/>
    </row>
    <row r="422" s="2" customFormat="1" ht="16.8" customHeight="1">
      <c r="A422" s="39"/>
      <c r="B422" s="45"/>
      <c r="C422" s="311" t="s">
        <v>1</v>
      </c>
      <c r="D422" s="311" t="s">
        <v>1985</v>
      </c>
      <c r="E422" s="18" t="s">
        <v>1</v>
      </c>
      <c r="F422" s="312">
        <v>17.149999999999999</v>
      </c>
      <c r="G422" s="39"/>
      <c r="H422" s="45"/>
    </row>
    <row r="423" s="2" customFormat="1" ht="16.8" customHeight="1">
      <c r="A423" s="39"/>
      <c r="B423" s="45"/>
      <c r="C423" s="311" t="s">
        <v>1</v>
      </c>
      <c r="D423" s="311" t="s">
        <v>1986</v>
      </c>
      <c r="E423" s="18" t="s">
        <v>1</v>
      </c>
      <c r="F423" s="312">
        <v>34.399999999999999</v>
      </c>
      <c r="G423" s="39"/>
      <c r="H423" s="45"/>
    </row>
    <row r="424" s="2" customFormat="1" ht="16.8" customHeight="1">
      <c r="A424" s="39"/>
      <c r="B424" s="45"/>
      <c r="C424" s="311" t="s">
        <v>1</v>
      </c>
      <c r="D424" s="311" t="s">
        <v>1988</v>
      </c>
      <c r="E424" s="18" t="s">
        <v>1</v>
      </c>
      <c r="F424" s="312">
        <v>5.8399999999999999</v>
      </c>
      <c r="G424" s="39"/>
      <c r="H424" s="45"/>
    </row>
    <row r="425" s="2" customFormat="1" ht="16.8" customHeight="1">
      <c r="A425" s="39"/>
      <c r="B425" s="45"/>
      <c r="C425" s="311" t="s">
        <v>1</v>
      </c>
      <c r="D425" s="311" t="s">
        <v>1989</v>
      </c>
      <c r="E425" s="18" t="s">
        <v>1</v>
      </c>
      <c r="F425" s="312">
        <v>11.77</v>
      </c>
      <c r="G425" s="39"/>
      <c r="H425" s="45"/>
    </row>
    <row r="426" s="2" customFormat="1" ht="16.8" customHeight="1">
      <c r="A426" s="39"/>
      <c r="B426" s="45"/>
      <c r="C426" s="311" t="s">
        <v>1</v>
      </c>
      <c r="D426" s="311" t="s">
        <v>2649</v>
      </c>
      <c r="E426" s="18" t="s">
        <v>1</v>
      </c>
      <c r="F426" s="312">
        <v>0</v>
      </c>
      <c r="G426" s="39"/>
      <c r="H426" s="45"/>
    </row>
    <row r="427" s="2" customFormat="1" ht="16.8" customHeight="1">
      <c r="A427" s="39"/>
      <c r="B427" s="45"/>
      <c r="C427" s="311" t="s">
        <v>1</v>
      </c>
      <c r="D427" s="311" t="s">
        <v>1997</v>
      </c>
      <c r="E427" s="18" t="s">
        <v>1</v>
      </c>
      <c r="F427" s="312">
        <v>163.63</v>
      </c>
      <c r="G427" s="39"/>
      <c r="H427" s="45"/>
    </row>
    <row r="428" s="2" customFormat="1" ht="16.8" customHeight="1">
      <c r="A428" s="39"/>
      <c r="B428" s="45"/>
      <c r="C428" s="311" t="s">
        <v>1</v>
      </c>
      <c r="D428" s="311" t="s">
        <v>1998</v>
      </c>
      <c r="E428" s="18" t="s">
        <v>1</v>
      </c>
      <c r="F428" s="312">
        <v>47.560000000000002</v>
      </c>
      <c r="G428" s="39"/>
      <c r="H428" s="45"/>
    </row>
    <row r="429" s="2" customFormat="1" ht="16.8" customHeight="1">
      <c r="A429" s="39"/>
      <c r="B429" s="45"/>
      <c r="C429" s="311" t="s">
        <v>1</v>
      </c>
      <c r="D429" s="311" t="s">
        <v>2003</v>
      </c>
      <c r="E429" s="18" t="s">
        <v>1</v>
      </c>
      <c r="F429" s="312">
        <v>31.27</v>
      </c>
      <c r="G429" s="39"/>
      <c r="H429" s="45"/>
    </row>
    <row r="430" s="2" customFormat="1" ht="16.8" customHeight="1">
      <c r="A430" s="39"/>
      <c r="B430" s="45"/>
      <c r="C430" s="311" t="s">
        <v>1</v>
      </c>
      <c r="D430" s="311" t="s">
        <v>2004</v>
      </c>
      <c r="E430" s="18" t="s">
        <v>1</v>
      </c>
      <c r="F430" s="312">
        <v>29.960000000000001</v>
      </c>
      <c r="G430" s="39"/>
      <c r="H430" s="45"/>
    </row>
    <row r="431" s="2" customFormat="1" ht="16.8" customHeight="1">
      <c r="A431" s="39"/>
      <c r="B431" s="45"/>
      <c r="C431" s="311" t="s">
        <v>1</v>
      </c>
      <c r="D431" s="311" t="s">
        <v>2005</v>
      </c>
      <c r="E431" s="18" t="s">
        <v>1</v>
      </c>
      <c r="F431" s="312">
        <v>34.460000000000001</v>
      </c>
      <c r="G431" s="39"/>
      <c r="H431" s="45"/>
    </row>
    <row r="432" s="2" customFormat="1" ht="16.8" customHeight="1">
      <c r="A432" s="39"/>
      <c r="B432" s="45"/>
      <c r="C432" s="311" t="s">
        <v>1</v>
      </c>
      <c r="D432" s="311" t="s">
        <v>2006</v>
      </c>
      <c r="E432" s="18" t="s">
        <v>1</v>
      </c>
      <c r="F432" s="312">
        <v>35.700000000000003</v>
      </c>
      <c r="G432" s="39"/>
      <c r="H432" s="45"/>
    </row>
    <row r="433" s="2" customFormat="1" ht="16.8" customHeight="1">
      <c r="A433" s="39"/>
      <c r="B433" s="45"/>
      <c r="C433" s="311" t="s">
        <v>1</v>
      </c>
      <c r="D433" s="311" t="s">
        <v>2007</v>
      </c>
      <c r="E433" s="18" t="s">
        <v>1</v>
      </c>
      <c r="F433" s="312">
        <v>34.399999999999999</v>
      </c>
      <c r="G433" s="39"/>
      <c r="H433" s="45"/>
    </row>
    <row r="434" s="2" customFormat="1" ht="16.8" customHeight="1">
      <c r="A434" s="39"/>
      <c r="B434" s="45"/>
      <c r="C434" s="311" t="s">
        <v>1</v>
      </c>
      <c r="D434" s="311" t="s">
        <v>2008</v>
      </c>
      <c r="E434" s="18" t="s">
        <v>1</v>
      </c>
      <c r="F434" s="312">
        <v>17.170000000000002</v>
      </c>
      <c r="G434" s="39"/>
      <c r="H434" s="45"/>
    </row>
    <row r="435" s="2" customFormat="1" ht="16.8" customHeight="1">
      <c r="A435" s="39"/>
      <c r="B435" s="45"/>
      <c r="C435" s="311" t="s">
        <v>1</v>
      </c>
      <c r="D435" s="311" t="s">
        <v>2009</v>
      </c>
      <c r="E435" s="18" t="s">
        <v>1</v>
      </c>
      <c r="F435" s="312">
        <v>17.149999999999999</v>
      </c>
      <c r="G435" s="39"/>
      <c r="H435" s="45"/>
    </row>
    <row r="436" s="2" customFormat="1" ht="16.8" customHeight="1">
      <c r="A436" s="39"/>
      <c r="B436" s="45"/>
      <c r="C436" s="311" t="s">
        <v>1</v>
      </c>
      <c r="D436" s="311" t="s">
        <v>2010</v>
      </c>
      <c r="E436" s="18" t="s">
        <v>1</v>
      </c>
      <c r="F436" s="312">
        <v>34.399999999999999</v>
      </c>
      <c r="G436" s="39"/>
      <c r="H436" s="45"/>
    </row>
    <row r="437" s="2" customFormat="1" ht="16.8" customHeight="1">
      <c r="A437" s="39"/>
      <c r="B437" s="45"/>
      <c r="C437" s="311" t="s">
        <v>1</v>
      </c>
      <c r="D437" s="311" t="s">
        <v>2011</v>
      </c>
      <c r="E437" s="18" t="s">
        <v>1</v>
      </c>
      <c r="F437" s="312">
        <v>9.8599999999999994</v>
      </c>
      <c r="G437" s="39"/>
      <c r="H437" s="45"/>
    </row>
    <row r="438" s="2" customFormat="1" ht="16.8" customHeight="1">
      <c r="A438" s="39"/>
      <c r="B438" s="45"/>
      <c r="C438" s="311" t="s">
        <v>1</v>
      </c>
      <c r="D438" s="311" t="s">
        <v>2012</v>
      </c>
      <c r="E438" s="18" t="s">
        <v>1</v>
      </c>
      <c r="F438" s="312">
        <v>13.17</v>
      </c>
      <c r="G438" s="39"/>
      <c r="H438" s="45"/>
    </row>
    <row r="439" s="2" customFormat="1" ht="16.8" customHeight="1">
      <c r="A439" s="39"/>
      <c r="B439" s="45"/>
      <c r="C439" s="311" t="s">
        <v>1</v>
      </c>
      <c r="D439" s="311" t="s">
        <v>544</v>
      </c>
      <c r="E439" s="18" t="s">
        <v>1</v>
      </c>
      <c r="F439" s="312">
        <v>0</v>
      </c>
      <c r="G439" s="39"/>
      <c r="H439" s="45"/>
    </row>
    <row r="440" s="2" customFormat="1" ht="16.8" customHeight="1">
      <c r="A440" s="39"/>
      <c r="B440" s="45"/>
      <c r="C440" s="311" t="s">
        <v>1</v>
      </c>
      <c r="D440" s="311" t="s">
        <v>2018</v>
      </c>
      <c r="E440" s="18" t="s">
        <v>1</v>
      </c>
      <c r="F440" s="312">
        <v>163.25</v>
      </c>
      <c r="G440" s="39"/>
      <c r="H440" s="45"/>
    </row>
    <row r="441" s="2" customFormat="1" ht="16.8" customHeight="1">
      <c r="A441" s="39"/>
      <c r="B441" s="45"/>
      <c r="C441" s="311" t="s">
        <v>1</v>
      </c>
      <c r="D441" s="311" t="s">
        <v>2019</v>
      </c>
      <c r="E441" s="18" t="s">
        <v>1</v>
      </c>
      <c r="F441" s="312">
        <v>47.560000000000002</v>
      </c>
      <c r="G441" s="39"/>
      <c r="H441" s="45"/>
    </row>
    <row r="442" s="2" customFormat="1" ht="16.8" customHeight="1">
      <c r="A442" s="39"/>
      <c r="B442" s="45"/>
      <c r="C442" s="311" t="s">
        <v>1</v>
      </c>
      <c r="D442" s="311" t="s">
        <v>2650</v>
      </c>
      <c r="E442" s="18" t="s">
        <v>1</v>
      </c>
      <c r="F442" s="312">
        <v>35.32</v>
      </c>
      <c r="G442" s="39"/>
      <c r="H442" s="45"/>
    </row>
    <row r="443" s="2" customFormat="1" ht="16.8" customHeight="1">
      <c r="A443" s="39"/>
      <c r="B443" s="45"/>
      <c r="C443" s="311" t="s">
        <v>1</v>
      </c>
      <c r="D443" s="311" t="s">
        <v>2025</v>
      </c>
      <c r="E443" s="18" t="s">
        <v>1</v>
      </c>
      <c r="F443" s="312">
        <v>17.890000000000001</v>
      </c>
      <c r="G443" s="39"/>
      <c r="H443" s="45"/>
    </row>
    <row r="444" s="2" customFormat="1" ht="16.8" customHeight="1">
      <c r="A444" s="39"/>
      <c r="B444" s="45"/>
      <c r="C444" s="311" t="s">
        <v>1</v>
      </c>
      <c r="D444" s="311" t="s">
        <v>2651</v>
      </c>
      <c r="E444" s="18" t="s">
        <v>1</v>
      </c>
      <c r="F444" s="312">
        <v>34.460000000000001</v>
      </c>
      <c r="G444" s="39"/>
      <c r="H444" s="45"/>
    </row>
    <row r="445" s="2" customFormat="1" ht="16.8" customHeight="1">
      <c r="A445" s="39"/>
      <c r="B445" s="45"/>
      <c r="C445" s="311" t="s">
        <v>1</v>
      </c>
      <c r="D445" s="311" t="s">
        <v>2027</v>
      </c>
      <c r="E445" s="18" t="s">
        <v>1</v>
      </c>
      <c r="F445" s="312">
        <v>35.700000000000003</v>
      </c>
      <c r="G445" s="39"/>
      <c r="H445" s="45"/>
    </row>
    <row r="446" s="2" customFormat="1" ht="16.8" customHeight="1">
      <c r="A446" s="39"/>
      <c r="B446" s="45"/>
      <c r="C446" s="311" t="s">
        <v>1</v>
      </c>
      <c r="D446" s="311" t="s">
        <v>2028</v>
      </c>
      <c r="E446" s="18" t="s">
        <v>1</v>
      </c>
      <c r="F446" s="312">
        <v>34.399999999999999</v>
      </c>
      <c r="G446" s="39"/>
      <c r="H446" s="45"/>
    </row>
    <row r="447" s="2" customFormat="1" ht="16.8" customHeight="1">
      <c r="A447" s="39"/>
      <c r="B447" s="45"/>
      <c r="C447" s="311" t="s">
        <v>1</v>
      </c>
      <c r="D447" s="311" t="s">
        <v>2029</v>
      </c>
      <c r="E447" s="18" t="s">
        <v>1</v>
      </c>
      <c r="F447" s="312">
        <v>17.170000000000002</v>
      </c>
      <c r="G447" s="39"/>
      <c r="H447" s="45"/>
    </row>
    <row r="448" s="2" customFormat="1" ht="16.8" customHeight="1">
      <c r="A448" s="39"/>
      <c r="B448" s="45"/>
      <c r="C448" s="311" t="s">
        <v>1</v>
      </c>
      <c r="D448" s="311" t="s">
        <v>2030</v>
      </c>
      <c r="E448" s="18" t="s">
        <v>1</v>
      </c>
      <c r="F448" s="312">
        <v>17.149999999999999</v>
      </c>
      <c r="G448" s="39"/>
      <c r="H448" s="45"/>
    </row>
    <row r="449" s="2" customFormat="1" ht="16.8" customHeight="1">
      <c r="A449" s="39"/>
      <c r="B449" s="45"/>
      <c r="C449" s="311" t="s">
        <v>1</v>
      </c>
      <c r="D449" s="311" t="s">
        <v>2031</v>
      </c>
      <c r="E449" s="18" t="s">
        <v>1</v>
      </c>
      <c r="F449" s="312">
        <v>34.399999999999999</v>
      </c>
      <c r="G449" s="39"/>
      <c r="H449" s="45"/>
    </row>
    <row r="450" s="2" customFormat="1" ht="16.8" customHeight="1">
      <c r="A450" s="39"/>
      <c r="B450" s="45"/>
      <c r="C450" s="311" t="s">
        <v>1</v>
      </c>
      <c r="D450" s="311" t="s">
        <v>2033</v>
      </c>
      <c r="E450" s="18" t="s">
        <v>1</v>
      </c>
      <c r="F450" s="312">
        <v>6.3300000000000001</v>
      </c>
      <c r="G450" s="39"/>
      <c r="H450" s="45"/>
    </row>
    <row r="451" s="2" customFormat="1" ht="16.8" customHeight="1">
      <c r="A451" s="39"/>
      <c r="B451" s="45"/>
      <c r="C451" s="311" t="s">
        <v>1</v>
      </c>
      <c r="D451" s="311" t="s">
        <v>2034</v>
      </c>
      <c r="E451" s="18" t="s">
        <v>1</v>
      </c>
      <c r="F451" s="312">
        <v>12.33</v>
      </c>
      <c r="G451" s="39"/>
      <c r="H451" s="45"/>
    </row>
    <row r="452" s="2" customFormat="1" ht="16.8" customHeight="1">
      <c r="A452" s="39"/>
      <c r="B452" s="45"/>
      <c r="C452" s="311" t="s">
        <v>1</v>
      </c>
      <c r="D452" s="311" t="s">
        <v>547</v>
      </c>
      <c r="E452" s="18" t="s">
        <v>1</v>
      </c>
      <c r="F452" s="312">
        <v>0</v>
      </c>
      <c r="G452" s="39"/>
      <c r="H452" s="45"/>
    </row>
    <row r="453" s="2" customFormat="1" ht="16.8" customHeight="1">
      <c r="A453" s="39"/>
      <c r="B453" s="45"/>
      <c r="C453" s="311" t="s">
        <v>1</v>
      </c>
      <c r="D453" s="311" t="s">
        <v>2037</v>
      </c>
      <c r="E453" s="18" t="s">
        <v>1</v>
      </c>
      <c r="F453" s="312">
        <v>163.63</v>
      </c>
      <c r="G453" s="39"/>
      <c r="H453" s="45"/>
    </row>
    <row r="454" s="2" customFormat="1" ht="16.8" customHeight="1">
      <c r="A454" s="39"/>
      <c r="B454" s="45"/>
      <c r="C454" s="311" t="s">
        <v>1</v>
      </c>
      <c r="D454" s="311" t="s">
        <v>2038</v>
      </c>
      <c r="E454" s="18" t="s">
        <v>1</v>
      </c>
      <c r="F454" s="312">
        <v>47.560000000000002</v>
      </c>
      <c r="G454" s="39"/>
      <c r="H454" s="45"/>
    </row>
    <row r="455" s="2" customFormat="1" ht="16.8" customHeight="1">
      <c r="A455" s="39"/>
      <c r="B455" s="45"/>
      <c r="C455" s="311" t="s">
        <v>1</v>
      </c>
      <c r="D455" s="311" t="s">
        <v>2042</v>
      </c>
      <c r="E455" s="18" t="s">
        <v>1</v>
      </c>
      <c r="F455" s="312">
        <v>10.75</v>
      </c>
      <c r="G455" s="39"/>
      <c r="H455" s="45"/>
    </row>
    <row r="456" s="2" customFormat="1" ht="16.8" customHeight="1">
      <c r="A456" s="39"/>
      <c r="B456" s="45"/>
      <c r="C456" s="311" t="s">
        <v>1</v>
      </c>
      <c r="D456" s="311" t="s">
        <v>2043</v>
      </c>
      <c r="E456" s="18" t="s">
        <v>1</v>
      </c>
      <c r="F456" s="312">
        <v>31.27</v>
      </c>
      <c r="G456" s="39"/>
      <c r="H456" s="45"/>
    </row>
    <row r="457" s="2" customFormat="1" ht="16.8" customHeight="1">
      <c r="A457" s="39"/>
      <c r="B457" s="45"/>
      <c r="C457" s="311" t="s">
        <v>1</v>
      </c>
      <c r="D457" s="311" t="s">
        <v>2044</v>
      </c>
      <c r="E457" s="18" t="s">
        <v>1</v>
      </c>
      <c r="F457" s="312">
        <v>29.960000000000001</v>
      </c>
      <c r="G457" s="39"/>
      <c r="H457" s="45"/>
    </row>
    <row r="458" s="2" customFormat="1" ht="16.8" customHeight="1">
      <c r="A458" s="39"/>
      <c r="B458" s="45"/>
      <c r="C458" s="311" t="s">
        <v>1</v>
      </c>
      <c r="D458" s="311" t="s">
        <v>2045</v>
      </c>
      <c r="E458" s="18" t="s">
        <v>1</v>
      </c>
      <c r="F458" s="312">
        <v>34.460000000000001</v>
      </c>
      <c r="G458" s="39"/>
      <c r="H458" s="45"/>
    </row>
    <row r="459" s="2" customFormat="1" ht="16.8" customHeight="1">
      <c r="A459" s="39"/>
      <c r="B459" s="45"/>
      <c r="C459" s="311" t="s">
        <v>1</v>
      </c>
      <c r="D459" s="311" t="s">
        <v>2046</v>
      </c>
      <c r="E459" s="18" t="s">
        <v>1</v>
      </c>
      <c r="F459" s="312">
        <v>35.700000000000003</v>
      </c>
      <c r="G459" s="39"/>
      <c r="H459" s="45"/>
    </row>
    <row r="460" s="2" customFormat="1" ht="16.8" customHeight="1">
      <c r="A460" s="39"/>
      <c r="B460" s="45"/>
      <c r="C460" s="311" t="s">
        <v>1</v>
      </c>
      <c r="D460" s="311" t="s">
        <v>2047</v>
      </c>
      <c r="E460" s="18" t="s">
        <v>1</v>
      </c>
      <c r="F460" s="312">
        <v>34.399999999999999</v>
      </c>
      <c r="G460" s="39"/>
      <c r="H460" s="45"/>
    </row>
    <row r="461" s="2" customFormat="1" ht="16.8" customHeight="1">
      <c r="A461" s="39"/>
      <c r="B461" s="45"/>
      <c r="C461" s="311" t="s">
        <v>1</v>
      </c>
      <c r="D461" s="311" t="s">
        <v>2048</v>
      </c>
      <c r="E461" s="18" t="s">
        <v>1</v>
      </c>
      <c r="F461" s="312">
        <v>17.170000000000002</v>
      </c>
      <c r="G461" s="39"/>
      <c r="H461" s="45"/>
    </row>
    <row r="462" s="2" customFormat="1" ht="16.8" customHeight="1">
      <c r="A462" s="39"/>
      <c r="B462" s="45"/>
      <c r="C462" s="311" t="s">
        <v>1</v>
      </c>
      <c r="D462" s="311" t="s">
        <v>2049</v>
      </c>
      <c r="E462" s="18" t="s">
        <v>1</v>
      </c>
      <c r="F462" s="312">
        <v>17.149999999999999</v>
      </c>
      <c r="G462" s="39"/>
      <c r="H462" s="45"/>
    </row>
    <row r="463" s="2" customFormat="1" ht="16.8" customHeight="1">
      <c r="A463" s="39"/>
      <c r="B463" s="45"/>
      <c r="C463" s="311" t="s">
        <v>1</v>
      </c>
      <c r="D463" s="311" t="s">
        <v>2050</v>
      </c>
      <c r="E463" s="18" t="s">
        <v>1</v>
      </c>
      <c r="F463" s="312">
        <v>34.399999999999999</v>
      </c>
      <c r="G463" s="39"/>
      <c r="H463" s="45"/>
    </row>
    <row r="464" s="2" customFormat="1" ht="16.8" customHeight="1">
      <c r="A464" s="39"/>
      <c r="B464" s="45"/>
      <c r="C464" s="311" t="s">
        <v>1</v>
      </c>
      <c r="D464" s="311" t="s">
        <v>2052</v>
      </c>
      <c r="E464" s="18" t="s">
        <v>1</v>
      </c>
      <c r="F464" s="312">
        <v>6.3300000000000001</v>
      </c>
      <c r="G464" s="39"/>
      <c r="H464" s="45"/>
    </row>
    <row r="465" s="2" customFormat="1" ht="16.8" customHeight="1">
      <c r="A465" s="39"/>
      <c r="B465" s="45"/>
      <c r="C465" s="311" t="s">
        <v>1</v>
      </c>
      <c r="D465" s="311" t="s">
        <v>2053</v>
      </c>
      <c r="E465" s="18" t="s">
        <v>1</v>
      </c>
      <c r="F465" s="312">
        <v>12.33</v>
      </c>
      <c r="G465" s="39"/>
      <c r="H465" s="45"/>
    </row>
    <row r="466" s="2" customFormat="1" ht="16.8" customHeight="1">
      <c r="A466" s="39"/>
      <c r="B466" s="45"/>
      <c r="C466" s="311" t="s">
        <v>1</v>
      </c>
      <c r="D466" s="311" t="s">
        <v>550</v>
      </c>
      <c r="E466" s="18" t="s">
        <v>1</v>
      </c>
      <c r="F466" s="312">
        <v>0</v>
      </c>
      <c r="G466" s="39"/>
      <c r="H466" s="45"/>
    </row>
    <row r="467" s="2" customFormat="1" ht="16.8" customHeight="1">
      <c r="A467" s="39"/>
      <c r="B467" s="45"/>
      <c r="C467" s="311" t="s">
        <v>1</v>
      </c>
      <c r="D467" s="311" t="s">
        <v>2058</v>
      </c>
      <c r="E467" s="18" t="s">
        <v>1</v>
      </c>
      <c r="F467" s="312">
        <v>16.68</v>
      </c>
      <c r="G467" s="39"/>
      <c r="H467" s="45"/>
    </row>
    <row r="468" s="2" customFormat="1" ht="16.8" customHeight="1">
      <c r="A468" s="39"/>
      <c r="B468" s="45"/>
      <c r="C468" s="311" t="s">
        <v>1</v>
      </c>
      <c r="D468" s="311" t="s">
        <v>2059</v>
      </c>
      <c r="E468" s="18" t="s">
        <v>1</v>
      </c>
      <c r="F468" s="312">
        <v>24.800000000000001</v>
      </c>
      <c r="G468" s="39"/>
      <c r="H468" s="45"/>
    </row>
    <row r="469" s="2" customFormat="1" ht="16.8" customHeight="1">
      <c r="A469" s="39"/>
      <c r="B469" s="45"/>
      <c r="C469" s="311" t="s">
        <v>1</v>
      </c>
      <c r="D469" s="311" t="s">
        <v>2060</v>
      </c>
      <c r="E469" s="18" t="s">
        <v>1</v>
      </c>
      <c r="F469" s="312">
        <v>17.23</v>
      </c>
      <c r="G469" s="39"/>
      <c r="H469" s="45"/>
    </row>
    <row r="470" s="2" customFormat="1" ht="16.8" customHeight="1">
      <c r="A470" s="39"/>
      <c r="B470" s="45"/>
      <c r="C470" s="311" t="s">
        <v>1</v>
      </c>
      <c r="D470" s="311" t="s">
        <v>2067</v>
      </c>
      <c r="E470" s="18" t="s">
        <v>1</v>
      </c>
      <c r="F470" s="312">
        <v>13.58</v>
      </c>
      <c r="G470" s="39"/>
      <c r="H470" s="45"/>
    </row>
    <row r="471" s="2" customFormat="1" ht="16.8" customHeight="1">
      <c r="A471" s="39"/>
      <c r="B471" s="45"/>
      <c r="C471" s="311" t="s">
        <v>1</v>
      </c>
      <c r="D471" s="311" t="s">
        <v>2072</v>
      </c>
      <c r="E471" s="18" t="s">
        <v>1</v>
      </c>
      <c r="F471" s="312">
        <v>19.41</v>
      </c>
      <c r="G471" s="39"/>
      <c r="H471" s="45"/>
    </row>
    <row r="472" s="2" customFormat="1" ht="16.8" customHeight="1">
      <c r="A472" s="39"/>
      <c r="B472" s="45"/>
      <c r="C472" s="311" t="s">
        <v>1</v>
      </c>
      <c r="D472" s="311" t="s">
        <v>2073</v>
      </c>
      <c r="E472" s="18" t="s">
        <v>1</v>
      </c>
      <c r="F472" s="312">
        <v>19</v>
      </c>
      <c r="G472" s="39"/>
      <c r="H472" s="45"/>
    </row>
    <row r="473" s="2" customFormat="1" ht="16.8" customHeight="1">
      <c r="A473" s="39"/>
      <c r="B473" s="45"/>
      <c r="C473" s="311" t="s">
        <v>1</v>
      </c>
      <c r="D473" s="311" t="s">
        <v>2074</v>
      </c>
      <c r="E473" s="18" t="s">
        <v>1</v>
      </c>
      <c r="F473" s="312">
        <v>16</v>
      </c>
      <c r="G473" s="39"/>
      <c r="H473" s="45"/>
    </row>
    <row r="474" s="2" customFormat="1" ht="16.8" customHeight="1">
      <c r="A474" s="39"/>
      <c r="B474" s="45"/>
      <c r="C474" s="311" t="s">
        <v>1</v>
      </c>
      <c r="D474" s="311" t="s">
        <v>2075</v>
      </c>
      <c r="E474" s="18" t="s">
        <v>1</v>
      </c>
      <c r="F474" s="312">
        <v>16.600000000000001</v>
      </c>
      <c r="G474" s="39"/>
      <c r="H474" s="45"/>
    </row>
    <row r="475" s="2" customFormat="1" ht="16.8" customHeight="1">
      <c r="A475" s="39"/>
      <c r="B475" s="45"/>
      <c r="C475" s="311" t="s">
        <v>187</v>
      </c>
      <c r="D475" s="311" t="s">
        <v>304</v>
      </c>
      <c r="E475" s="18" t="s">
        <v>1</v>
      </c>
      <c r="F475" s="312">
        <v>2006.4100000000001</v>
      </c>
      <c r="G475" s="39"/>
      <c r="H475" s="45"/>
    </row>
    <row r="476" s="2" customFormat="1" ht="16.8" customHeight="1">
      <c r="A476" s="39"/>
      <c r="B476" s="45"/>
      <c r="C476" s="313" t="s">
        <v>7645</v>
      </c>
      <c r="D476" s="39"/>
      <c r="E476" s="39"/>
      <c r="F476" s="39"/>
      <c r="G476" s="39"/>
      <c r="H476" s="45"/>
    </row>
    <row r="477" s="2" customFormat="1" ht="16.8" customHeight="1">
      <c r="A477" s="39"/>
      <c r="B477" s="45"/>
      <c r="C477" s="311" t="s">
        <v>2646</v>
      </c>
      <c r="D477" s="311" t="s">
        <v>2647</v>
      </c>
      <c r="E477" s="18" t="s">
        <v>297</v>
      </c>
      <c r="F477" s="312">
        <v>2006.4100000000001</v>
      </c>
      <c r="G477" s="39"/>
      <c r="H477" s="45"/>
    </row>
    <row r="478" s="2" customFormat="1" ht="16.8" customHeight="1">
      <c r="A478" s="39"/>
      <c r="B478" s="45"/>
      <c r="C478" s="311" t="s">
        <v>1402</v>
      </c>
      <c r="D478" s="311" t="s">
        <v>1403</v>
      </c>
      <c r="E478" s="18" t="s">
        <v>297</v>
      </c>
      <c r="F478" s="312">
        <v>3008.8699999999999</v>
      </c>
      <c r="G478" s="39"/>
      <c r="H478" s="45"/>
    </row>
    <row r="479" s="2" customFormat="1" ht="16.8" customHeight="1">
      <c r="A479" s="39"/>
      <c r="B479" s="45"/>
      <c r="C479" s="311" t="s">
        <v>1408</v>
      </c>
      <c r="D479" s="311" t="s">
        <v>1409</v>
      </c>
      <c r="E479" s="18" t="s">
        <v>297</v>
      </c>
      <c r="F479" s="312">
        <v>4012.8200000000002</v>
      </c>
      <c r="G479" s="39"/>
      <c r="H479" s="45"/>
    </row>
    <row r="480" s="2" customFormat="1" ht="16.8" customHeight="1">
      <c r="A480" s="39"/>
      <c r="B480" s="45"/>
      <c r="C480" s="311" t="s">
        <v>1413</v>
      </c>
      <c r="D480" s="311" t="s">
        <v>1414</v>
      </c>
      <c r="E480" s="18" t="s">
        <v>297</v>
      </c>
      <c r="F480" s="312">
        <v>3610.6439999999998</v>
      </c>
      <c r="G480" s="39"/>
      <c r="H480" s="45"/>
    </row>
    <row r="481" s="2" customFormat="1" ht="16.8" customHeight="1">
      <c r="A481" s="39"/>
      <c r="B481" s="45"/>
      <c r="C481" s="311" t="s">
        <v>1780</v>
      </c>
      <c r="D481" s="311" t="s">
        <v>1781</v>
      </c>
      <c r="E481" s="18" t="s">
        <v>297</v>
      </c>
      <c r="F481" s="312">
        <v>3008.8699999999999</v>
      </c>
      <c r="G481" s="39"/>
      <c r="H481" s="45"/>
    </row>
    <row r="482" s="2" customFormat="1">
      <c r="A482" s="39"/>
      <c r="B482" s="45"/>
      <c r="C482" s="311" t="s">
        <v>1917</v>
      </c>
      <c r="D482" s="311" t="s">
        <v>1918</v>
      </c>
      <c r="E482" s="18" t="s">
        <v>297</v>
      </c>
      <c r="F482" s="312">
        <v>3008.8699999999999</v>
      </c>
      <c r="G482" s="39"/>
      <c r="H482" s="45"/>
    </row>
    <row r="483" s="2" customFormat="1" ht="16.8" customHeight="1">
      <c r="A483" s="39"/>
      <c r="B483" s="45"/>
      <c r="C483" s="311" t="s">
        <v>2638</v>
      </c>
      <c r="D483" s="311" t="s">
        <v>2639</v>
      </c>
      <c r="E483" s="18" t="s">
        <v>297</v>
      </c>
      <c r="F483" s="312">
        <v>2466.4099999999999</v>
      </c>
      <c r="G483" s="39"/>
      <c r="H483" s="45"/>
    </row>
    <row r="484" s="2" customFormat="1" ht="16.8" customHeight="1">
      <c r="A484" s="39"/>
      <c r="B484" s="45"/>
      <c r="C484" s="311" t="s">
        <v>2643</v>
      </c>
      <c r="D484" s="311" t="s">
        <v>2644</v>
      </c>
      <c r="E484" s="18" t="s">
        <v>297</v>
      </c>
      <c r="F484" s="312">
        <v>2466.4099999999999</v>
      </c>
      <c r="G484" s="39"/>
      <c r="H484" s="45"/>
    </row>
    <row r="485" s="2" customFormat="1">
      <c r="A485" s="39"/>
      <c r="B485" s="45"/>
      <c r="C485" s="311" t="s">
        <v>2777</v>
      </c>
      <c r="D485" s="311" t="s">
        <v>2778</v>
      </c>
      <c r="E485" s="18" t="s">
        <v>297</v>
      </c>
      <c r="F485" s="312">
        <v>2466.4099999999999</v>
      </c>
      <c r="G485" s="39"/>
      <c r="H485" s="45"/>
    </row>
    <row r="486" s="2" customFormat="1" ht="16.8" customHeight="1">
      <c r="A486" s="39"/>
      <c r="B486" s="45"/>
      <c r="C486" s="307" t="s">
        <v>190</v>
      </c>
      <c r="D486" s="308" t="s">
        <v>191</v>
      </c>
      <c r="E486" s="309" t="s">
        <v>1</v>
      </c>
      <c r="F486" s="310">
        <v>405.83999999999998</v>
      </c>
      <c r="G486" s="39"/>
      <c r="H486" s="45"/>
    </row>
    <row r="487" s="2" customFormat="1" ht="16.8" customHeight="1">
      <c r="A487" s="39"/>
      <c r="B487" s="45"/>
      <c r="C487" s="311" t="s">
        <v>1</v>
      </c>
      <c r="D487" s="311" t="s">
        <v>2581</v>
      </c>
      <c r="E487" s="18" t="s">
        <v>1</v>
      </c>
      <c r="F487" s="312">
        <v>0</v>
      </c>
      <c r="G487" s="39"/>
      <c r="H487" s="45"/>
    </row>
    <row r="488" s="2" customFormat="1" ht="16.8" customHeight="1">
      <c r="A488" s="39"/>
      <c r="B488" s="45"/>
      <c r="C488" s="311" t="s">
        <v>1</v>
      </c>
      <c r="D488" s="311" t="s">
        <v>536</v>
      </c>
      <c r="E488" s="18" t="s">
        <v>1</v>
      </c>
      <c r="F488" s="312">
        <v>0</v>
      </c>
      <c r="G488" s="39"/>
      <c r="H488" s="45"/>
    </row>
    <row r="489" s="2" customFormat="1" ht="16.8" customHeight="1">
      <c r="A489" s="39"/>
      <c r="B489" s="45"/>
      <c r="C489" s="311" t="s">
        <v>1</v>
      </c>
      <c r="D489" s="311" t="s">
        <v>2582</v>
      </c>
      <c r="E489" s="18" t="s">
        <v>1</v>
      </c>
      <c r="F489" s="312">
        <v>11.210000000000001</v>
      </c>
      <c r="G489" s="39"/>
      <c r="H489" s="45"/>
    </row>
    <row r="490" s="2" customFormat="1" ht="16.8" customHeight="1">
      <c r="A490" s="39"/>
      <c r="B490" s="45"/>
      <c r="C490" s="311" t="s">
        <v>1</v>
      </c>
      <c r="D490" s="311" t="s">
        <v>2583</v>
      </c>
      <c r="E490" s="18" t="s">
        <v>1</v>
      </c>
      <c r="F490" s="312">
        <v>33.960000000000001</v>
      </c>
      <c r="G490" s="39"/>
      <c r="H490" s="45"/>
    </row>
    <row r="491" s="2" customFormat="1" ht="16.8" customHeight="1">
      <c r="A491" s="39"/>
      <c r="B491" s="45"/>
      <c r="C491" s="311" t="s">
        <v>1</v>
      </c>
      <c r="D491" s="311" t="s">
        <v>2584</v>
      </c>
      <c r="E491" s="18" t="s">
        <v>1</v>
      </c>
      <c r="F491" s="312">
        <v>10.26</v>
      </c>
      <c r="G491" s="39"/>
      <c r="H491" s="45"/>
    </row>
    <row r="492" s="2" customFormat="1" ht="16.8" customHeight="1">
      <c r="A492" s="39"/>
      <c r="B492" s="45"/>
      <c r="C492" s="311" t="s">
        <v>1</v>
      </c>
      <c r="D492" s="311" t="s">
        <v>2585</v>
      </c>
      <c r="E492" s="18" t="s">
        <v>1</v>
      </c>
      <c r="F492" s="312">
        <v>5.6500000000000004</v>
      </c>
      <c r="G492" s="39"/>
      <c r="H492" s="45"/>
    </row>
    <row r="493" s="2" customFormat="1" ht="16.8" customHeight="1">
      <c r="A493" s="39"/>
      <c r="B493" s="45"/>
      <c r="C493" s="311" t="s">
        <v>1</v>
      </c>
      <c r="D493" s="311" t="s">
        <v>2085</v>
      </c>
      <c r="E493" s="18" t="s">
        <v>1</v>
      </c>
      <c r="F493" s="312">
        <v>5.6500000000000004</v>
      </c>
      <c r="G493" s="39"/>
      <c r="H493" s="45"/>
    </row>
    <row r="494" s="2" customFormat="1" ht="16.8" customHeight="1">
      <c r="A494" s="39"/>
      <c r="B494" s="45"/>
      <c r="C494" s="311" t="s">
        <v>1</v>
      </c>
      <c r="D494" s="311" t="s">
        <v>2586</v>
      </c>
      <c r="E494" s="18" t="s">
        <v>1</v>
      </c>
      <c r="F494" s="312">
        <v>14.1</v>
      </c>
      <c r="G494" s="39"/>
      <c r="H494" s="45"/>
    </row>
    <row r="495" s="2" customFormat="1" ht="16.8" customHeight="1">
      <c r="A495" s="39"/>
      <c r="B495" s="45"/>
      <c r="C495" s="311" t="s">
        <v>1</v>
      </c>
      <c r="D495" s="311" t="s">
        <v>1991</v>
      </c>
      <c r="E495" s="18" t="s">
        <v>1</v>
      </c>
      <c r="F495" s="312">
        <v>1.6499999999999999</v>
      </c>
      <c r="G495" s="39"/>
      <c r="H495" s="45"/>
    </row>
    <row r="496" s="2" customFormat="1" ht="16.8" customHeight="1">
      <c r="A496" s="39"/>
      <c r="B496" s="45"/>
      <c r="C496" s="311" t="s">
        <v>1</v>
      </c>
      <c r="D496" s="311" t="s">
        <v>2087</v>
      </c>
      <c r="E496" s="18" t="s">
        <v>1</v>
      </c>
      <c r="F496" s="312">
        <v>3.02</v>
      </c>
      <c r="G496" s="39"/>
      <c r="H496" s="45"/>
    </row>
    <row r="497" s="2" customFormat="1" ht="16.8" customHeight="1">
      <c r="A497" s="39"/>
      <c r="B497" s="45"/>
      <c r="C497" s="311" t="s">
        <v>1</v>
      </c>
      <c r="D497" s="311" t="s">
        <v>1994</v>
      </c>
      <c r="E497" s="18" t="s">
        <v>1</v>
      </c>
      <c r="F497" s="312">
        <v>1.6499999999999999</v>
      </c>
      <c r="G497" s="39"/>
      <c r="H497" s="45"/>
    </row>
    <row r="498" s="2" customFormat="1" ht="16.8" customHeight="1">
      <c r="A498" s="39"/>
      <c r="B498" s="45"/>
      <c r="C498" s="311" t="s">
        <v>1</v>
      </c>
      <c r="D498" s="311" t="s">
        <v>2088</v>
      </c>
      <c r="E498" s="18" t="s">
        <v>1</v>
      </c>
      <c r="F498" s="312">
        <v>3.02</v>
      </c>
      <c r="G498" s="39"/>
      <c r="H498" s="45"/>
    </row>
    <row r="499" s="2" customFormat="1" ht="16.8" customHeight="1">
      <c r="A499" s="39"/>
      <c r="B499" s="45"/>
      <c r="C499" s="311" t="s">
        <v>1</v>
      </c>
      <c r="D499" s="311" t="s">
        <v>540</v>
      </c>
      <c r="E499" s="18" t="s">
        <v>1</v>
      </c>
      <c r="F499" s="312">
        <v>0</v>
      </c>
      <c r="G499" s="39"/>
      <c r="H499" s="45"/>
    </row>
    <row r="500" s="2" customFormat="1" ht="16.8" customHeight="1">
      <c r="A500" s="39"/>
      <c r="B500" s="45"/>
      <c r="C500" s="311" t="s">
        <v>1</v>
      </c>
      <c r="D500" s="311" t="s">
        <v>2089</v>
      </c>
      <c r="E500" s="18" t="s">
        <v>1</v>
      </c>
      <c r="F500" s="312">
        <v>5.54</v>
      </c>
      <c r="G500" s="39"/>
      <c r="H500" s="45"/>
    </row>
    <row r="501" s="2" customFormat="1" ht="16.8" customHeight="1">
      <c r="A501" s="39"/>
      <c r="B501" s="45"/>
      <c r="C501" s="311" t="s">
        <v>1</v>
      </c>
      <c r="D501" s="311" t="s">
        <v>2090</v>
      </c>
      <c r="E501" s="18" t="s">
        <v>1</v>
      </c>
      <c r="F501" s="312">
        <v>5.6699999999999999</v>
      </c>
      <c r="G501" s="39"/>
      <c r="H501" s="45"/>
    </row>
    <row r="502" s="2" customFormat="1" ht="16.8" customHeight="1">
      <c r="A502" s="39"/>
      <c r="B502" s="45"/>
      <c r="C502" s="311" t="s">
        <v>1</v>
      </c>
      <c r="D502" s="311" t="s">
        <v>2587</v>
      </c>
      <c r="E502" s="18" t="s">
        <v>1</v>
      </c>
      <c r="F502" s="312">
        <v>22.640000000000001</v>
      </c>
      <c r="G502" s="39"/>
      <c r="H502" s="45"/>
    </row>
    <row r="503" s="2" customFormat="1" ht="16.8" customHeight="1">
      <c r="A503" s="39"/>
      <c r="B503" s="45"/>
      <c r="C503" s="311" t="s">
        <v>1</v>
      </c>
      <c r="D503" s="311" t="s">
        <v>2588</v>
      </c>
      <c r="E503" s="18" t="s">
        <v>1</v>
      </c>
      <c r="F503" s="312">
        <v>10.26</v>
      </c>
      <c r="G503" s="39"/>
      <c r="H503" s="45"/>
    </row>
    <row r="504" s="2" customFormat="1" ht="16.8" customHeight="1">
      <c r="A504" s="39"/>
      <c r="B504" s="45"/>
      <c r="C504" s="311" t="s">
        <v>1</v>
      </c>
      <c r="D504" s="311" t="s">
        <v>2589</v>
      </c>
      <c r="E504" s="18" t="s">
        <v>1</v>
      </c>
      <c r="F504" s="312">
        <v>5.6299999999999999</v>
      </c>
      <c r="G504" s="39"/>
      <c r="H504" s="45"/>
    </row>
    <row r="505" s="2" customFormat="1" ht="16.8" customHeight="1">
      <c r="A505" s="39"/>
      <c r="B505" s="45"/>
      <c r="C505" s="311" t="s">
        <v>1</v>
      </c>
      <c r="D505" s="311" t="s">
        <v>2590</v>
      </c>
      <c r="E505" s="18" t="s">
        <v>1</v>
      </c>
      <c r="F505" s="312">
        <v>5.6299999999999999</v>
      </c>
      <c r="G505" s="39"/>
      <c r="H505" s="45"/>
    </row>
    <row r="506" s="2" customFormat="1" ht="16.8" customHeight="1">
      <c r="A506" s="39"/>
      <c r="B506" s="45"/>
      <c r="C506" s="311" t="s">
        <v>1</v>
      </c>
      <c r="D506" s="311" t="s">
        <v>2591</v>
      </c>
      <c r="E506" s="18" t="s">
        <v>1</v>
      </c>
      <c r="F506" s="312">
        <v>5.8499999999999996</v>
      </c>
      <c r="G506" s="39"/>
      <c r="H506" s="45"/>
    </row>
    <row r="507" s="2" customFormat="1" ht="16.8" customHeight="1">
      <c r="A507" s="39"/>
      <c r="B507" s="45"/>
      <c r="C507" s="311" t="s">
        <v>1</v>
      </c>
      <c r="D507" s="311" t="s">
        <v>2592</v>
      </c>
      <c r="E507" s="18" t="s">
        <v>1</v>
      </c>
      <c r="F507" s="312">
        <v>14.289999999999999</v>
      </c>
      <c r="G507" s="39"/>
      <c r="H507" s="45"/>
    </row>
    <row r="508" s="2" customFormat="1" ht="16.8" customHeight="1">
      <c r="A508" s="39"/>
      <c r="B508" s="45"/>
      <c r="C508" s="311" t="s">
        <v>1</v>
      </c>
      <c r="D508" s="311" t="s">
        <v>2015</v>
      </c>
      <c r="E508" s="18" t="s">
        <v>1</v>
      </c>
      <c r="F508" s="312">
        <v>1.3799999999999999</v>
      </c>
      <c r="G508" s="39"/>
      <c r="H508" s="45"/>
    </row>
    <row r="509" s="2" customFormat="1" ht="16.8" customHeight="1">
      <c r="A509" s="39"/>
      <c r="B509" s="45"/>
      <c r="C509" s="311" t="s">
        <v>1</v>
      </c>
      <c r="D509" s="311" t="s">
        <v>2016</v>
      </c>
      <c r="E509" s="18" t="s">
        <v>1</v>
      </c>
      <c r="F509" s="312">
        <v>1.4099999999999999</v>
      </c>
      <c r="G509" s="39"/>
      <c r="H509" s="45"/>
    </row>
    <row r="510" s="2" customFormat="1" ht="16.8" customHeight="1">
      <c r="A510" s="39"/>
      <c r="B510" s="45"/>
      <c r="C510" s="311" t="s">
        <v>1</v>
      </c>
      <c r="D510" s="311" t="s">
        <v>544</v>
      </c>
      <c r="E510" s="18" t="s">
        <v>1</v>
      </c>
      <c r="F510" s="312">
        <v>0</v>
      </c>
      <c r="G510" s="39"/>
      <c r="H510" s="45"/>
    </row>
    <row r="511" s="2" customFormat="1" ht="16.8" customHeight="1">
      <c r="A511" s="39"/>
      <c r="B511" s="45"/>
      <c r="C511" s="311" t="s">
        <v>1</v>
      </c>
      <c r="D511" s="311" t="s">
        <v>2593</v>
      </c>
      <c r="E511" s="18" t="s">
        <v>1</v>
      </c>
      <c r="F511" s="312">
        <v>8.9800000000000004</v>
      </c>
      <c r="G511" s="39"/>
      <c r="H511" s="45"/>
    </row>
    <row r="512" s="2" customFormat="1" ht="16.8" customHeight="1">
      <c r="A512" s="39"/>
      <c r="B512" s="45"/>
      <c r="C512" s="311" t="s">
        <v>1</v>
      </c>
      <c r="D512" s="311" t="s">
        <v>2594</v>
      </c>
      <c r="E512" s="18" t="s">
        <v>1</v>
      </c>
      <c r="F512" s="312">
        <v>33.960000000000001</v>
      </c>
      <c r="G512" s="39"/>
      <c r="H512" s="45"/>
    </row>
    <row r="513" s="2" customFormat="1" ht="16.8" customHeight="1">
      <c r="A513" s="39"/>
      <c r="B513" s="45"/>
      <c r="C513" s="311" t="s">
        <v>1</v>
      </c>
      <c r="D513" s="311" t="s">
        <v>2099</v>
      </c>
      <c r="E513" s="18" t="s">
        <v>1</v>
      </c>
      <c r="F513" s="312">
        <v>10.279999999999999</v>
      </c>
      <c r="G513" s="39"/>
      <c r="H513" s="45"/>
    </row>
    <row r="514" s="2" customFormat="1" ht="16.8" customHeight="1">
      <c r="A514" s="39"/>
      <c r="B514" s="45"/>
      <c r="C514" s="311" t="s">
        <v>1</v>
      </c>
      <c r="D514" s="311" t="s">
        <v>2595</v>
      </c>
      <c r="E514" s="18" t="s">
        <v>1</v>
      </c>
      <c r="F514" s="312">
        <v>11.26</v>
      </c>
      <c r="G514" s="39"/>
      <c r="H514" s="45"/>
    </row>
    <row r="515" s="2" customFormat="1" ht="16.8" customHeight="1">
      <c r="A515" s="39"/>
      <c r="B515" s="45"/>
      <c r="C515" s="311" t="s">
        <v>1</v>
      </c>
      <c r="D515" s="311" t="s">
        <v>2596</v>
      </c>
      <c r="E515" s="18" t="s">
        <v>1</v>
      </c>
      <c r="F515" s="312">
        <v>5.8499999999999996</v>
      </c>
      <c r="G515" s="39"/>
      <c r="H515" s="45"/>
    </row>
    <row r="516" s="2" customFormat="1" ht="16.8" customHeight="1">
      <c r="A516" s="39"/>
      <c r="B516" s="45"/>
      <c r="C516" s="311" t="s">
        <v>1</v>
      </c>
      <c r="D516" s="311" t="s">
        <v>2597</v>
      </c>
      <c r="E516" s="18" t="s">
        <v>1</v>
      </c>
      <c r="F516" s="312">
        <v>14.1</v>
      </c>
      <c r="G516" s="39"/>
      <c r="H516" s="45"/>
    </row>
    <row r="517" s="2" customFormat="1" ht="16.8" customHeight="1">
      <c r="A517" s="39"/>
      <c r="B517" s="45"/>
      <c r="C517" s="311" t="s">
        <v>1</v>
      </c>
      <c r="D517" s="311" t="s">
        <v>2598</v>
      </c>
      <c r="E517" s="18" t="s">
        <v>1</v>
      </c>
      <c r="F517" s="312">
        <v>3.2999999999999998</v>
      </c>
      <c r="G517" s="39"/>
      <c r="H517" s="45"/>
    </row>
    <row r="518" s="2" customFormat="1" ht="16.8" customHeight="1">
      <c r="A518" s="39"/>
      <c r="B518" s="45"/>
      <c r="C518" s="311" t="s">
        <v>1</v>
      </c>
      <c r="D518" s="311" t="s">
        <v>547</v>
      </c>
      <c r="E518" s="18" t="s">
        <v>1</v>
      </c>
      <c r="F518" s="312">
        <v>0</v>
      </c>
      <c r="G518" s="39"/>
      <c r="H518" s="45"/>
    </row>
    <row r="519" s="2" customFormat="1" ht="16.8" customHeight="1">
      <c r="A519" s="39"/>
      <c r="B519" s="45"/>
      <c r="C519" s="311" t="s">
        <v>1</v>
      </c>
      <c r="D519" s="311" t="s">
        <v>2102</v>
      </c>
      <c r="E519" s="18" t="s">
        <v>1</v>
      </c>
      <c r="F519" s="312">
        <v>5.54</v>
      </c>
      <c r="G519" s="39"/>
      <c r="H519" s="45"/>
    </row>
    <row r="520" s="2" customFormat="1" ht="16.8" customHeight="1">
      <c r="A520" s="39"/>
      <c r="B520" s="45"/>
      <c r="C520" s="311" t="s">
        <v>1</v>
      </c>
      <c r="D520" s="311" t="s">
        <v>2103</v>
      </c>
      <c r="E520" s="18" t="s">
        <v>1</v>
      </c>
      <c r="F520" s="312">
        <v>5.6699999999999999</v>
      </c>
      <c r="G520" s="39"/>
      <c r="H520" s="45"/>
    </row>
    <row r="521" s="2" customFormat="1" ht="16.8" customHeight="1">
      <c r="A521" s="39"/>
      <c r="B521" s="45"/>
      <c r="C521" s="311" t="s">
        <v>1</v>
      </c>
      <c r="D521" s="311" t="s">
        <v>2599</v>
      </c>
      <c r="E521" s="18" t="s">
        <v>1</v>
      </c>
      <c r="F521" s="312">
        <v>33.960000000000001</v>
      </c>
      <c r="G521" s="39"/>
      <c r="H521" s="45"/>
    </row>
    <row r="522" s="2" customFormat="1" ht="16.8" customHeight="1">
      <c r="A522" s="39"/>
      <c r="B522" s="45"/>
      <c r="C522" s="311" t="s">
        <v>1</v>
      </c>
      <c r="D522" s="311" t="s">
        <v>2600</v>
      </c>
      <c r="E522" s="18" t="s">
        <v>1</v>
      </c>
      <c r="F522" s="312">
        <v>10.26</v>
      </c>
      <c r="G522" s="39"/>
      <c r="H522" s="45"/>
    </row>
    <row r="523" s="2" customFormat="1" ht="16.8" customHeight="1">
      <c r="A523" s="39"/>
      <c r="B523" s="45"/>
      <c r="C523" s="311" t="s">
        <v>1</v>
      </c>
      <c r="D523" s="311" t="s">
        <v>2601</v>
      </c>
      <c r="E523" s="18" t="s">
        <v>1</v>
      </c>
      <c r="F523" s="312">
        <v>5.6299999999999999</v>
      </c>
      <c r="G523" s="39"/>
      <c r="H523" s="45"/>
    </row>
    <row r="524" s="2" customFormat="1" ht="16.8" customHeight="1">
      <c r="A524" s="39"/>
      <c r="B524" s="45"/>
      <c r="C524" s="311" t="s">
        <v>1</v>
      </c>
      <c r="D524" s="311" t="s">
        <v>2602</v>
      </c>
      <c r="E524" s="18" t="s">
        <v>1</v>
      </c>
      <c r="F524" s="312">
        <v>5.8499999999999996</v>
      </c>
      <c r="G524" s="39"/>
      <c r="H524" s="45"/>
    </row>
    <row r="525" s="2" customFormat="1" ht="16.8" customHeight="1">
      <c r="A525" s="39"/>
      <c r="B525" s="45"/>
      <c r="C525" s="311" t="s">
        <v>1</v>
      </c>
      <c r="D525" s="311" t="s">
        <v>2108</v>
      </c>
      <c r="E525" s="18" t="s">
        <v>1</v>
      </c>
      <c r="F525" s="312">
        <v>14.289999999999999</v>
      </c>
      <c r="G525" s="39"/>
      <c r="H525" s="45"/>
    </row>
    <row r="526" s="2" customFormat="1" ht="16.8" customHeight="1">
      <c r="A526" s="39"/>
      <c r="B526" s="45"/>
      <c r="C526" s="311" t="s">
        <v>1</v>
      </c>
      <c r="D526" s="311" t="s">
        <v>2603</v>
      </c>
      <c r="E526" s="18" t="s">
        <v>1</v>
      </c>
      <c r="F526" s="312">
        <v>3.4399999999999999</v>
      </c>
      <c r="G526" s="39"/>
      <c r="H526" s="45"/>
    </row>
    <row r="527" s="2" customFormat="1" ht="16.8" customHeight="1">
      <c r="A527" s="39"/>
      <c r="B527" s="45"/>
      <c r="C527" s="311" t="s">
        <v>1</v>
      </c>
      <c r="D527" s="311" t="s">
        <v>550</v>
      </c>
      <c r="E527" s="18" t="s">
        <v>1</v>
      </c>
      <c r="F527" s="312">
        <v>0</v>
      </c>
      <c r="G527" s="39"/>
      <c r="H527" s="45"/>
    </row>
    <row r="528" s="2" customFormat="1" ht="16.8" customHeight="1">
      <c r="A528" s="39"/>
      <c r="B528" s="45"/>
      <c r="C528" s="311" t="s">
        <v>1</v>
      </c>
      <c r="D528" s="311" t="s">
        <v>2604</v>
      </c>
      <c r="E528" s="18" t="s">
        <v>1</v>
      </c>
      <c r="F528" s="312">
        <v>23.640000000000001</v>
      </c>
      <c r="G528" s="39"/>
      <c r="H528" s="45"/>
    </row>
    <row r="529" s="2" customFormat="1" ht="16.8" customHeight="1">
      <c r="A529" s="39"/>
      <c r="B529" s="45"/>
      <c r="C529" s="311" t="s">
        <v>1</v>
      </c>
      <c r="D529" s="311" t="s">
        <v>2063</v>
      </c>
      <c r="E529" s="18" t="s">
        <v>1</v>
      </c>
      <c r="F529" s="312">
        <v>13.07</v>
      </c>
      <c r="G529" s="39"/>
      <c r="H529" s="45"/>
    </row>
    <row r="530" s="2" customFormat="1" ht="16.8" customHeight="1">
      <c r="A530" s="39"/>
      <c r="B530" s="45"/>
      <c r="C530" s="311" t="s">
        <v>1</v>
      </c>
      <c r="D530" s="311" t="s">
        <v>2605</v>
      </c>
      <c r="E530" s="18" t="s">
        <v>1</v>
      </c>
      <c r="F530" s="312">
        <v>11.199999999999999</v>
      </c>
      <c r="G530" s="39"/>
      <c r="H530" s="45"/>
    </row>
    <row r="531" s="2" customFormat="1" ht="16.8" customHeight="1">
      <c r="A531" s="39"/>
      <c r="B531" s="45"/>
      <c r="C531" s="311" t="s">
        <v>1</v>
      </c>
      <c r="D531" s="311" t="s">
        <v>2606</v>
      </c>
      <c r="E531" s="18" t="s">
        <v>1</v>
      </c>
      <c r="F531" s="312">
        <v>3.52</v>
      </c>
      <c r="G531" s="39"/>
      <c r="H531" s="45"/>
    </row>
    <row r="532" s="2" customFormat="1" ht="16.8" customHeight="1">
      <c r="A532" s="39"/>
      <c r="B532" s="45"/>
      <c r="C532" s="311" t="s">
        <v>1</v>
      </c>
      <c r="D532" s="311" t="s">
        <v>2607</v>
      </c>
      <c r="E532" s="18" t="s">
        <v>1</v>
      </c>
      <c r="F532" s="312">
        <v>4.6299999999999999</v>
      </c>
      <c r="G532" s="39"/>
      <c r="H532" s="45"/>
    </row>
    <row r="533" s="2" customFormat="1" ht="16.8" customHeight="1">
      <c r="A533" s="39"/>
      <c r="B533" s="45"/>
      <c r="C533" s="311" t="s">
        <v>1</v>
      </c>
      <c r="D533" s="311" t="s">
        <v>2608</v>
      </c>
      <c r="E533" s="18" t="s">
        <v>1</v>
      </c>
      <c r="F533" s="312">
        <v>4.6600000000000001</v>
      </c>
      <c r="G533" s="39"/>
      <c r="H533" s="45"/>
    </row>
    <row r="534" s="2" customFormat="1" ht="16.8" customHeight="1">
      <c r="A534" s="39"/>
      <c r="B534" s="45"/>
      <c r="C534" s="311" t="s">
        <v>1</v>
      </c>
      <c r="D534" s="311" t="s">
        <v>2609</v>
      </c>
      <c r="E534" s="18" t="s">
        <v>1</v>
      </c>
      <c r="F534" s="312">
        <v>4.2800000000000002</v>
      </c>
      <c r="G534" s="39"/>
      <c r="H534" s="45"/>
    </row>
    <row r="535" s="2" customFormat="1" ht="16.8" customHeight="1">
      <c r="A535" s="39"/>
      <c r="B535" s="45"/>
      <c r="C535" s="311" t="s">
        <v>190</v>
      </c>
      <c r="D535" s="311" t="s">
        <v>316</v>
      </c>
      <c r="E535" s="18" t="s">
        <v>1</v>
      </c>
      <c r="F535" s="312">
        <v>405.83999999999998</v>
      </c>
      <c r="G535" s="39"/>
      <c r="H535" s="45"/>
    </row>
    <row r="536" s="2" customFormat="1" ht="16.8" customHeight="1">
      <c r="A536" s="39"/>
      <c r="B536" s="45"/>
      <c r="C536" s="313" t="s">
        <v>7645</v>
      </c>
      <c r="D536" s="39"/>
      <c r="E536" s="39"/>
      <c r="F536" s="39"/>
      <c r="G536" s="39"/>
      <c r="H536" s="45"/>
    </row>
    <row r="537" s="2" customFormat="1" ht="16.8" customHeight="1">
      <c r="A537" s="39"/>
      <c r="B537" s="45"/>
      <c r="C537" s="311" t="s">
        <v>2565</v>
      </c>
      <c r="D537" s="311" t="s">
        <v>2566</v>
      </c>
      <c r="E537" s="18" t="s">
        <v>297</v>
      </c>
      <c r="F537" s="312">
        <v>1002.46</v>
      </c>
      <c r="G537" s="39"/>
      <c r="H537" s="45"/>
    </row>
    <row r="538" s="2" customFormat="1" ht="16.8" customHeight="1">
      <c r="A538" s="39"/>
      <c r="B538" s="45"/>
      <c r="C538" s="311" t="s">
        <v>1402</v>
      </c>
      <c r="D538" s="311" t="s">
        <v>1403</v>
      </c>
      <c r="E538" s="18" t="s">
        <v>297</v>
      </c>
      <c r="F538" s="312">
        <v>3008.8699999999999</v>
      </c>
      <c r="G538" s="39"/>
      <c r="H538" s="45"/>
    </row>
    <row r="539" s="2" customFormat="1" ht="16.8" customHeight="1">
      <c r="A539" s="39"/>
      <c r="B539" s="45"/>
      <c r="C539" s="311" t="s">
        <v>1413</v>
      </c>
      <c r="D539" s="311" t="s">
        <v>1414</v>
      </c>
      <c r="E539" s="18" t="s">
        <v>297</v>
      </c>
      <c r="F539" s="312">
        <v>3610.6439999999998</v>
      </c>
      <c r="G539" s="39"/>
      <c r="H539" s="45"/>
    </row>
    <row r="540" s="2" customFormat="1" ht="16.8" customHeight="1">
      <c r="A540" s="39"/>
      <c r="B540" s="45"/>
      <c r="C540" s="311" t="s">
        <v>1780</v>
      </c>
      <c r="D540" s="311" t="s">
        <v>1781</v>
      </c>
      <c r="E540" s="18" t="s">
        <v>297</v>
      </c>
      <c r="F540" s="312">
        <v>3008.8699999999999</v>
      </c>
      <c r="G540" s="39"/>
      <c r="H540" s="45"/>
    </row>
    <row r="541" s="2" customFormat="1">
      <c r="A541" s="39"/>
      <c r="B541" s="45"/>
      <c r="C541" s="311" t="s">
        <v>1917</v>
      </c>
      <c r="D541" s="311" t="s">
        <v>1918</v>
      </c>
      <c r="E541" s="18" t="s">
        <v>297</v>
      </c>
      <c r="F541" s="312">
        <v>3008.8699999999999</v>
      </c>
      <c r="G541" s="39"/>
      <c r="H541" s="45"/>
    </row>
    <row r="542" s="2" customFormat="1" ht="16.8" customHeight="1">
      <c r="A542" s="39"/>
      <c r="B542" s="45"/>
      <c r="C542" s="311" t="s">
        <v>2515</v>
      </c>
      <c r="D542" s="311" t="s">
        <v>2516</v>
      </c>
      <c r="E542" s="18" t="s">
        <v>297</v>
      </c>
      <c r="F542" s="312">
        <v>1002.46</v>
      </c>
      <c r="G542" s="39"/>
      <c r="H542" s="45"/>
    </row>
    <row r="543" s="2" customFormat="1" ht="16.8" customHeight="1">
      <c r="A543" s="39"/>
      <c r="B543" s="45"/>
      <c r="C543" s="311" t="s">
        <v>2520</v>
      </c>
      <c r="D543" s="311" t="s">
        <v>2521</v>
      </c>
      <c r="E543" s="18" t="s">
        <v>297</v>
      </c>
      <c r="F543" s="312">
        <v>1002.46</v>
      </c>
      <c r="G543" s="39"/>
      <c r="H543" s="45"/>
    </row>
    <row r="544" s="2" customFormat="1">
      <c r="A544" s="39"/>
      <c r="B544" s="45"/>
      <c r="C544" s="311" t="s">
        <v>2619</v>
      </c>
      <c r="D544" s="311" t="s">
        <v>2620</v>
      </c>
      <c r="E544" s="18" t="s">
        <v>297</v>
      </c>
      <c r="F544" s="312">
        <v>1002.46</v>
      </c>
      <c r="G544" s="39"/>
      <c r="H544" s="45"/>
    </row>
    <row r="545" s="2" customFormat="1" ht="16.8" customHeight="1">
      <c r="A545" s="39"/>
      <c r="B545" s="45"/>
      <c r="C545" s="311" t="s">
        <v>2623</v>
      </c>
      <c r="D545" s="311" t="s">
        <v>2624</v>
      </c>
      <c r="E545" s="18" t="s">
        <v>297</v>
      </c>
      <c r="F545" s="312">
        <v>466.71600000000001</v>
      </c>
      <c r="G545" s="39"/>
      <c r="H545" s="45"/>
    </row>
    <row r="546" s="2" customFormat="1" ht="16.8" customHeight="1">
      <c r="A546" s="39"/>
      <c r="B546" s="45"/>
      <c r="C546" s="307" t="s">
        <v>193</v>
      </c>
      <c r="D546" s="308" t="s">
        <v>194</v>
      </c>
      <c r="E546" s="309" t="s">
        <v>1</v>
      </c>
      <c r="F546" s="310">
        <v>46.875</v>
      </c>
      <c r="G546" s="39"/>
      <c r="H546" s="45"/>
    </row>
    <row r="547" s="2" customFormat="1" ht="16.8" customHeight="1">
      <c r="A547" s="39"/>
      <c r="B547" s="45"/>
      <c r="C547" s="311" t="s">
        <v>1</v>
      </c>
      <c r="D547" s="311" t="s">
        <v>194</v>
      </c>
      <c r="E547" s="18" t="s">
        <v>1</v>
      </c>
      <c r="F547" s="312">
        <v>0</v>
      </c>
      <c r="G547" s="39"/>
      <c r="H547" s="45"/>
    </row>
    <row r="548" s="2" customFormat="1" ht="16.8" customHeight="1">
      <c r="A548" s="39"/>
      <c r="B548" s="45"/>
      <c r="C548" s="311" t="s">
        <v>1</v>
      </c>
      <c r="D548" s="311" t="s">
        <v>1188</v>
      </c>
      <c r="E548" s="18" t="s">
        <v>1</v>
      </c>
      <c r="F548" s="312">
        <v>46.875</v>
      </c>
      <c r="G548" s="39"/>
      <c r="H548" s="45"/>
    </row>
    <row r="549" s="2" customFormat="1" ht="16.8" customHeight="1">
      <c r="A549" s="39"/>
      <c r="B549" s="45"/>
      <c r="C549" s="311" t="s">
        <v>193</v>
      </c>
      <c r="D549" s="311" t="s">
        <v>316</v>
      </c>
      <c r="E549" s="18" t="s">
        <v>1</v>
      </c>
      <c r="F549" s="312">
        <v>46.875</v>
      </c>
      <c r="G549" s="39"/>
      <c r="H549" s="45"/>
    </row>
    <row r="550" s="2" customFormat="1" ht="16.8" customHeight="1">
      <c r="A550" s="39"/>
      <c r="B550" s="45"/>
      <c r="C550" s="313" t="s">
        <v>7645</v>
      </c>
      <c r="D550" s="39"/>
      <c r="E550" s="39"/>
      <c r="F550" s="39"/>
      <c r="G550" s="39"/>
      <c r="H550" s="45"/>
    </row>
    <row r="551" s="2" customFormat="1">
      <c r="A551" s="39"/>
      <c r="B551" s="45"/>
      <c r="C551" s="311" t="s">
        <v>1185</v>
      </c>
      <c r="D551" s="311" t="s">
        <v>1186</v>
      </c>
      <c r="E551" s="18" t="s">
        <v>297</v>
      </c>
      <c r="F551" s="312">
        <v>46.875</v>
      </c>
      <c r="G551" s="39"/>
      <c r="H551" s="45"/>
    </row>
    <row r="552" s="2" customFormat="1" ht="16.8" customHeight="1">
      <c r="A552" s="39"/>
      <c r="B552" s="45"/>
      <c r="C552" s="311" t="s">
        <v>1179</v>
      </c>
      <c r="D552" s="311" t="s">
        <v>1180</v>
      </c>
      <c r="E552" s="18" t="s">
        <v>297</v>
      </c>
      <c r="F552" s="312">
        <v>112.5</v>
      </c>
      <c r="G552" s="39"/>
      <c r="H552" s="45"/>
    </row>
    <row r="553" s="2" customFormat="1">
      <c r="A553" s="39"/>
      <c r="B553" s="45"/>
      <c r="C553" s="311" t="s">
        <v>1195</v>
      </c>
      <c r="D553" s="311" t="s">
        <v>1196</v>
      </c>
      <c r="E553" s="18" t="s">
        <v>297</v>
      </c>
      <c r="F553" s="312">
        <v>46.875</v>
      </c>
      <c r="G553" s="39"/>
      <c r="H553" s="45"/>
    </row>
    <row r="554" s="2" customFormat="1">
      <c r="A554" s="39"/>
      <c r="B554" s="45"/>
      <c r="C554" s="311" t="s">
        <v>2915</v>
      </c>
      <c r="D554" s="311" t="s">
        <v>2916</v>
      </c>
      <c r="E554" s="18" t="s">
        <v>297</v>
      </c>
      <c r="F554" s="312">
        <v>1844.201</v>
      </c>
      <c r="G554" s="39"/>
      <c r="H554" s="45"/>
    </row>
    <row r="555" s="2" customFormat="1" ht="16.8" customHeight="1">
      <c r="A555" s="39"/>
      <c r="B555" s="45"/>
      <c r="C555" s="307" t="s">
        <v>196</v>
      </c>
      <c r="D555" s="308" t="s">
        <v>197</v>
      </c>
      <c r="E555" s="309" t="s">
        <v>1</v>
      </c>
      <c r="F555" s="310">
        <v>4496</v>
      </c>
      <c r="G555" s="39"/>
      <c r="H555" s="45"/>
    </row>
    <row r="556" s="2" customFormat="1" ht="16.8" customHeight="1">
      <c r="A556" s="39"/>
      <c r="B556" s="45"/>
      <c r="C556" s="311" t="s">
        <v>1</v>
      </c>
      <c r="D556" s="311" t="s">
        <v>302</v>
      </c>
      <c r="E556" s="18" t="s">
        <v>1</v>
      </c>
      <c r="F556" s="312">
        <v>0</v>
      </c>
      <c r="G556" s="39"/>
      <c r="H556" s="45"/>
    </row>
    <row r="557" s="2" customFormat="1" ht="16.8" customHeight="1">
      <c r="A557" s="39"/>
      <c r="B557" s="45"/>
      <c r="C557" s="311" t="s">
        <v>1</v>
      </c>
      <c r="D557" s="311" t="s">
        <v>303</v>
      </c>
      <c r="E557" s="18" t="s">
        <v>1</v>
      </c>
      <c r="F557" s="312">
        <v>4496</v>
      </c>
      <c r="G557" s="39"/>
      <c r="H557" s="45"/>
    </row>
    <row r="558" s="2" customFormat="1" ht="16.8" customHeight="1">
      <c r="A558" s="39"/>
      <c r="B558" s="45"/>
      <c r="C558" s="311" t="s">
        <v>196</v>
      </c>
      <c r="D558" s="311" t="s">
        <v>304</v>
      </c>
      <c r="E558" s="18" t="s">
        <v>1</v>
      </c>
      <c r="F558" s="312">
        <v>4496</v>
      </c>
      <c r="G558" s="39"/>
      <c r="H558" s="45"/>
    </row>
    <row r="559" s="2" customFormat="1" ht="16.8" customHeight="1">
      <c r="A559" s="39"/>
      <c r="B559" s="45"/>
      <c r="C559" s="313" t="s">
        <v>7645</v>
      </c>
      <c r="D559" s="39"/>
      <c r="E559" s="39"/>
      <c r="F559" s="39"/>
      <c r="G559" s="39"/>
      <c r="H559" s="45"/>
    </row>
    <row r="560" s="2" customFormat="1" ht="16.8" customHeight="1">
      <c r="A560" s="39"/>
      <c r="B560" s="45"/>
      <c r="C560" s="311" t="s">
        <v>295</v>
      </c>
      <c r="D560" s="311" t="s">
        <v>296</v>
      </c>
      <c r="E560" s="18" t="s">
        <v>297</v>
      </c>
      <c r="F560" s="312">
        <v>4496</v>
      </c>
      <c r="G560" s="39"/>
      <c r="H560" s="45"/>
    </row>
    <row r="561" s="2" customFormat="1">
      <c r="A561" s="39"/>
      <c r="B561" s="45"/>
      <c r="C561" s="311" t="s">
        <v>347</v>
      </c>
      <c r="D561" s="311" t="s">
        <v>348</v>
      </c>
      <c r="E561" s="18" t="s">
        <v>307</v>
      </c>
      <c r="F561" s="312">
        <v>4879.2399999999998</v>
      </c>
      <c r="G561" s="39"/>
      <c r="H561" s="45"/>
    </row>
    <row r="562" s="2" customFormat="1" ht="16.8" customHeight="1">
      <c r="A562" s="39"/>
      <c r="B562" s="45"/>
      <c r="C562" s="307" t="s">
        <v>199</v>
      </c>
      <c r="D562" s="308" t="s">
        <v>200</v>
      </c>
      <c r="E562" s="309" t="s">
        <v>1</v>
      </c>
      <c r="F562" s="310">
        <v>2646.5500000000002</v>
      </c>
      <c r="G562" s="39"/>
      <c r="H562" s="45"/>
    </row>
    <row r="563" s="2" customFormat="1" ht="16.8" customHeight="1">
      <c r="A563" s="39"/>
      <c r="B563" s="45"/>
      <c r="C563" s="311" t="s">
        <v>1</v>
      </c>
      <c r="D563" s="311" t="s">
        <v>536</v>
      </c>
      <c r="E563" s="18" t="s">
        <v>1</v>
      </c>
      <c r="F563" s="312">
        <v>0</v>
      </c>
      <c r="G563" s="39"/>
      <c r="H563" s="45"/>
    </row>
    <row r="564" s="2" customFormat="1" ht="16.8" customHeight="1">
      <c r="A564" s="39"/>
      <c r="B564" s="45"/>
      <c r="C564" s="311" t="s">
        <v>1</v>
      </c>
      <c r="D564" s="311" t="s">
        <v>1973</v>
      </c>
      <c r="E564" s="18" t="s">
        <v>1</v>
      </c>
      <c r="F564" s="312">
        <v>163.63</v>
      </c>
      <c r="G564" s="39"/>
      <c r="H564" s="45"/>
    </row>
    <row r="565" s="2" customFormat="1" ht="16.8" customHeight="1">
      <c r="A565" s="39"/>
      <c r="B565" s="45"/>
      <c r="C565" s="311" t="s">
        <v>1</v>
      </c>
      <c r="D565" s="311" t="s">
        <v>1974</v>
      </c>
      <c r="E565" s="18" t="s">
        <v>1</v>
      </c>
      <c r="F565" s="312">
        <v>47.560000000000002</v>
      </c>
      <c r="G565" s="39"/>
      <c r="H565" s="45"/>
    </row>
    <row r="566" s="2" customFormat="1" ht="16.8" customHeight="1">
      <c r="A566" s="39"/>
      <c r="B566" s="45"/>
      <c r="C566" s="311" t="s">
        <v>1</v>
      </c>
      <c r="D566" s="311" t="s">
        <v>1975</v>
      </c>
      <c r="E566" s="18" t="s">
        <v>1</v>
      </c>
      <c r="F566" s="312">
        <v>8.8599999999999994</v>
      </c>
      <c r="G566" s="39"/>
      <c r="H566" s="45"/>
    </row>
    <row r="567" s="2" customFormat="1" ht="16.8" customHeight="1">
      <c r="A567" s="39"/>
      <c r="B567" s="45"/>
      <c r="C567" s="311" t="s">
        <v>1</v>
      </c>
      <c r="D567" s="311" t="s">
        <v>1976</v>
      </c>
      <c r="E567" s="18" t="s">
        <v>1</v>
      </c>
      <c r="F567" s="312">
        <v>6.8499999999999996</v>
      </c>
      <c r="G567" s="39"/>
      <c r="H567" s="45"/>
    </row>
    <row r="568" s="2" customFormat="1" ht="16.8" customHeight="1">
      <c r="A568" s="39"/>
      <c r="B568" s="45"/>
      <c r="C568" s="311" t="s">
        <v>1</v>
      </c>
      <c r="D568" s="311" t="s">
        <v>1977</v>
      </c>
      <c r="E568" s="18" t="s">
        <v>1</v>
      </c>
      <c r="F568" s="312">
        <v>10.77</v>
      </c>
      <c r="G568" s="39"/>
      <c r="H568" s="45"/>
    </row>
    <row r="569" s="2" customFormat="1" ht="16.8" customHeight="1">
      <c r="A569" s="39"/>
      <c r="B569" s="45"/>
      <c r="C569" s="311" t="s">
        <v>1</v>
      </c>
      <c r="D569" s="311" t="s">
        <v>1978</v>
      </c>
      <c r="E569" s="18" t="s">
        <v>1</v>
      </c>
      <c r="F569" s="312">
        <v>15.16</v>
      </c>
      <c r="G569" s="39"/>
      <c r="H569" s="45"/>
    </row>
    <row r="570" s="2" customFormat="1" ht="16.8" customHeight="1">
      <c r="A570" s="39"/>
      <c r="B570" s="45"/>
      <c r="C570" s="311" t="s">
        <v>1</v>
      </c>
      <c r="D570" s="311" t="s">
        <v>1979</v>
      </c>
      <c r="E570" s="18" t="s">
        <v>1</v>
      </c>
      <c r="F570" s="312">
        <v>31.27</v>
      </c>
      <c r="G570" s="39"/>
      <c r="H570" s="45"/>
    </row>
    <row r="571" s="2" customFormat="1" ht="16.8" customHeight="1">
      <c r="A571" s="39"/>
      <c r="B571" s="45"/>
      <c r="C571" s="311" t="s">
        <v>1</v>
      </c>
      <c r="D571" s="311" t="s">
        <v>1980</v>
      </c>
      <c r="E571" s="18" t="s">
        <v>1</v>
      </c>
      <c r="F571" s="312">
        <v>29.960000000000001</v>
      </c>
      <c r="G571" s="39"/>
      <c r="H571" s="45"/>
    </row>
    <row r="572" s="2" customFormat="1" ht="16.8" customHeight="1">
      <c r="A572" s="39"/>
      <c r="B572" s="45"/>
      <c r="C572" s="311" t="s">
        <v>1</v>
      </c>
      <c r="D572" s="311" t="s">
        <v>1981</v>
      </c>
      <c r="E572" s="18" t="s">
        <v>1</v>
      </c>
      <c r="F572" s="312">
        <v>34.460000000000001</v>
      </c>
      <c r="G572" s="39"/>
      <c r="H572" s="45"/>
    </row>
    <row r="573" s="2" customFormat="1" ht="16.8" customHeight="1">
      <c r="A573" s="39"/>
      <c r="B573" s="45"/>
      <c r="C573" s="311" t="s">
        <v>1</v>
      </c>
      <c r="D573" s="311" t="s">
        <v>1982</v>
      </c>
      <c r="E573" s="18" t="s">
        <v>1</v>
      </c>
      <c r="F573" s="312">
        <v>35.700000000000003</v>
      </c>
      <c r="G573" s="39"/>
      <c r="H573" s="45"/>
    </row>
    <row r="574" s="2" customFormat="1" ht="16.8" customHeight="1">
      <c r="A574" s="39"/>
      <c r="B574" s="45"/>
      <c r="C574" s="311" t="s">
        <v>1</v>
      </c>
      <c r="D574" s="311" t="s">
        <v>1983</v>
      </c>
      <c r="E574" s="18" t="s">
        <v>1</v>
      </c>
      <c r="F574" s="312">
        <v>34.399999999999999</v>
      </c>
      <c r="G574" s="39"/>
      <c r="H574" s="45"/>
    </row>
    <row r="575" s="2" customFormat="1" ht="16.8" customHeight="1">
      <c r="A575" s="39"/>
      <c r="B575" s="45"/>
      <c r="C575" s="311" t="s">
        <v>1</v>
      </c>
      <c r="D575" s="311" t="s">
        <v>1984</v>
      </c>
      <c r="E575" s="18" t="s">
        <v>1</v>
      </c>
      <c r="F575" s="312">
        <v>17.170000000000002</v>
      </c>
      <c r="G575" s="39"/>
      <c r="H575" s="45"/>
    </row>
    <row r="576" s="2" customFormat="1" ht="16.8" customHeight="1">
      <c r="A576" s="39"/>
      <c r="B576" s="45"/>
      <c r="C576" s="311" t="s">
        <v>1</v>
      </c>
      <c r="D576" s="311" t="s">
        <v>1985</v>
      </c>
      <c r="E576" s="18" t="s">
        <v>1</v>
      </c>
      <c r="F576" s="312">
        <v>17.149999999999999</v>
      </c>
      <c r="G576" s="39"/>
      <c r="H576" s="45"/>
    </row>
    <row r="577" s="2" customFormat="1" ht="16.8" customHeight="1">
      <c r="A577" s="39"/>
      <c r="B577" s="45"/>
      <c r="C577" s="311" t="s">
        <v>1</v>
      </c>
      <c r="D577" s="311" t="s">
        <v>1986</v>
      </c>
      <c r="E577" s="18" t="s">
        <v>1</v>
      </c>
      <c r="F577" s="312">
        <v>34.399999999999999</v>
      </c>
      <c r="G577" s="39"/>
      <c r="H577" s="45"/>
    </row>
    <row r="578" s="2" customFormat="1" ht="16.8" customHeight="1">
      <c r="A578" s="39"/>
      <c r="B578" s="45"/>
      <c r="C578" s="311" t="s">
        <v>1</v>
      </c>
      <c r="D578" s="311" t="s">
        <v>1987</v>
      </c>
      <c r="E578" s="18" t="s">
        <v>1</v>
      </c>
      <c r="F578" s="312">
        <v>3.7799999999999998</v>
      </c>
      <c r="G578" s="39"/>
      <c r="H578" s="45"/>
    </row>
    <row r="579" s="2" customFormat="1" ht="16.8" customHeight="1">
      <c r="A579" s="39"/>
      <c r="B579" s="45"/>
      <c r="C579" s="311" t="s">
        <v>1</v>
      </c>
      <c r="D579" s="311" t="s">
        <v>1988</v>
      </c>
      <c r="E579" s="18" t="s">
        <v>1</v>
      </c>
      <c r="F579" s="312">
        <v>5.8399999999999999</v>
      </c>
      <c r="G579" s="39"/>
      <c r="H579" s="45"/>
    </row>
    <row r="580" s="2" customFormat="1" ht="16.8" customHeight="1">
      <c r="A580" s="39"/>
      <c r="B580" s="45"/>
      <c r="C580" s="311" t="s">
        <v>1</v>
      </c>
      <c r="D580" s="311" t="s">
        <v>1989</v>
      </c>
      <c r="E580" s="18" t="s">
        <v>1</v>
      </c>
      <c r="F580" s="312">
        <v>11.77</v>
      </c>
      <c r="G580" s="39"/>
      <c r="H580" s="45"/>
    </row>
    <row r="581" s="2" customFormat="1" ht="16.8" customHeight="1">
      <c r="A581" s="39"/>
      <c r="B581" s="45"/>
      <c r="C581" s="311" t="s">
        <v>1</v>
      </c>
      <c r="D581" s="311" t="s">
        <v>1990</v>
      </c>
      <c r="E581" s="18" t="s">
        <v>1</v>
      </c>
      <c r="F581" s="312">
        <v>3.6200000000000001</v>
      </c>
      <c r="G581" s="39"/>
      <c r="H581" s="45"/>
    </row>
    <row r="582" s="2" customFormat="1" ht="16.8" customHeight="1">
      <c r="A582" s="39"/>
      <c r="B582" s="45"/>
      <c r="C582" s="311" t="s">
        <v>1</v>
      </c>
      <c r="D582" s="311" t="s">
        <v>1991</v>
      </c>
      <c r="E582" s="18" t="s">
        <v>1</v>
      </c>
      <c r="F582" s="312">
        <v>1.6499999999999999</v>
      </c>
      <c r="G582" s="39"/>
      <c r="H582" s="45"/>
    </row>
    <row r="583" s="2" customFormat="1" ht="16.8" customHeight="1">
      <c r="A583" s="39"/>
      <c r="B583" s="45"/>
      <c r="C583" s="311" t="s">
        <v>1</v>
      </c>
      <c r="D583" s="311" t="s">
        <v>1992</v>
      </c>
      <c r="E583" s="18" t="s">
        <v>1</v>
      </c>
      <c r="F583" s="312">
        <v>8.6899999999999995</v>
      </c>
      <c r="G583" s="39"/>
      <c r="H583" s="45"/>
    </row>
    <row r="584" s="2" customFormat="1" ht="16.8" customHeight="1">
      <c r="A584" s="39"/>
      <c r="B584" s="45"/>
      <c r="C584" s="311" t="s">
        <v>1</v>
      </c>
      <c r="D584" s="311" t="s">
        <v>1993</v>
      </c>
      <c r="E584" s="18" t="s">
        <v>1</v>
      </c>
      <c r="F584" s="312">
        <v>3.6200000000000001</v>
      </c>
      <c r="G584" s="39"/>
      <c r="H584" s="45"/>
    </row>
    <row r="585" s="2" customFormat="1" ht="16.8" customHeight="1">
      <c r="A585" s="39"/>
      <c r="B585" s="45"/>
      <c r="C585" s="311" t="s">
        <v>1</v>
      </c>
      <c r="D585" s="311" t="s">
        <v>1994</v>
      </c>
      <c r="E585" s="18" t="s">
        <v>1</v>
      </c>
      <c r="F585" s="312">
        <v>1.6499999999999999</v>
      </c>
      <c r="G585" s="39"/>
      <c r="H585" s="45"/>
    </row>
    <row r="586" s="2" customFormat="1" ht="16.8" customHeight="1">
      <c r="A586" s="39"/>
      <c r="B586" s="45"/>
      <c r="C586" s="311" t="s">
        <v>1</v>
      </c>
      <c r="D586" s="311" t="s">
        <v>1995</v>
      </c>
      <c r="E586" s="18" t="s">
        <v>1</v>
      </c>
      <c r="F586" s="312">
        <v>8.6899999999999995</v>
      </c>
      <c r="G586" s="39"/>
      <c r="H586" s="45"/>
    </row>
    <row r="587" s="2" customFormat="1" ht="16.8" customHeight="1">
      <c r="A587" s="39"/>
      <c r="B587" s="45"/>
      <c r="C587" s="311" t="s">
        <v>1</v>
      </c>
      <c r="D587" s="311" t="s">
        <v>1996</v>
      </c>
      <c r="E587" s="18" t="s">
        <v>1</v>
      </c>
      <c r="F587" s="312">
        <v>0</v>
      </c>
      <c r="G587" s="39"/>
      <c r="H587" s="45"/>
    </row>
    <row r="588" s="2" customFormat="1" ht="16.8" customHeight="1">
      <c r="A588" s="39"/>
      <c r="B588" s="45"/>
      <c r="C588" s="311" t="s">
        <v>1</v>
      </c>
      <c r="D588" s="311" t="s">
        <v>1997</v>
      </c>
      <c r="E588" s="18" t="s">
        <v>1</v>
      </c>
      <c r="F588" s="312">
        <v>163.63</v>
      </c>
      <c r="G588" s="39"/>
      <c r="H588" s="45"/>
    </row>
    <row r="589" s="2" customFormat="1" ht="16.8" customHeight="1">
      <c r="A589" s="39"/>
      <c r="B589" s="45"/>
      <c r="C589" s="311" t="s">
        <v>1</v>
      </c>
      <c r="D589" s="311" t="s">
        <v>1998</v>
      </c>
      <c r="E589" s="18" t="s">
        <v>1</v>
      </c>
      <c r="F589" s="312">
        <v>47.560000000000002</v>
      </c>
      <c r="G589" s="39"/>
      <c r="H589" s="45"/>
    </row>
    <row r="590" s="2" customFormat="1" ht="16.8" customHeight="1">
      <c r="A590" s="39"/>
      <c r="B590" s="45"/>
      <c r="C590" s="311" t="s">
        <v>1</v>
      </c>
      <c r="D590" s="311" t="s">
        <v>1999</v>
      </c>
      <c r="E590" s="18" t="s">
        <v>1</v>
      </c>
      <c r="F590" s="312">
        <v>8.8599999999999994</v>
      </c>
      <c r="G590" s="39"/>
      <c r="H590" s="45"/>
    </row>
    <row r="591" s="2" customFormat="1" ht="16.8" customHeight="1">
      <c r="A591" s="39"/>
      <c r="B591" s="45"/>
      <c r="C591" s="311" t="s">
        <v>1</v>
      </c>
      <c r="D591" s="311" t="s">
        <v>2000</v>
      </c>
      <c r="E591" s="18" t="s">
        <v>1</v>
      </c>
      <c r="F591" s="312">
        <v>6.8499999999999996</v>
      </c>
      <c r="G591" s="39"/>
      <c r="H591" s="45"/>
    </row>
    <row r="592" s="2" customFormat="1" ht="16.8" customHeight="1">
      <c r="A592" s="39"/>
      <c r="B592" s="45"/>
      <c r="C592" s="311" t="s">
        <v>1</v>
      </c>
      <c r="D592" s="311" t="s">
        <v>2001</v>
      </c>
      <c r="E592" s="18" t="s">
        <v>1</v>
      </c>
      <c r="F592" s="312">
        <v>10.82</v>
      </c>
      <c r="G592" s="39"/>
      <c r="H592" s="45"/>
    </row>
    <row r="593" s="2" customFormat="1" ht="16.8" customHeight="1">
      <c r="A593" s="39"/>
      <c r="B593" s="45"/>
      <c r="C593" s="311" t="s">
        <v>1</v>
      </c>
      <c r="D593" s="311" t="s">
        <v>2002</v>
      </c>
      <c r="E593" s="18" t="s">
        <v>1</v>
      </c>
      <c r="F593" s="312">
        <v>14.9</v>
      </c>
      <c r="G593" s="39"/>
      <c r="H593" s="45"/>
    </row>
    <row r="594" s="2" customFormat="1" ht="16.8" customHeight="1">
      <c r="A594" s="39"/>
      <c r="B594" s="45"/>
      <c r="C594" s="311" t="s">
        <v>1</v>
      </c>
      <c r="D594" s="311" t="s">
        <v>2003</v>
      </c>
      <c r="E594" s="18" t="s">
        <v>1</v>
      </c>
      <c r="F594" s="312">
        <v>31.27</v>
      </c>
      <c r="G594" s="39"/>
      <c r="H594" s="45"/>
    </row>
    <row r="595" s="2" customFormat="1" ht="16.8" customHeight="1">
      <c r="A595" s="39"/>
      <c r="B595" s="45"/>
      <c r="C595" s="311" t="s">
        <v>1</v>
      </c>
      <c r="D595" s="311" t="s">
        <v>2004</v>
      </c>
      <c r="E595" s="18" t="s">
        <v>1</v>
      </c>
      <c r="F595" s="312">
        <v>29.960000000000001</v>
      </c>
      <c r="G595" s="39"/>
      <c r="H595" s="45"/>
    </row>
    <row r="596" s="2" customFormat="1" ht="16.8" customHeight="1">
      <c r="A596" s="39"/>
      <c r="B596" s="45"/>
      <c r="C596" s="311" t="s">
        <v>1</v>
      </c>
      <c r="D596" s="311" t="s">
        <v>2005</v>
      </c>
      <c r="E596" s="18" t="s">
        <v>1</v>
      </c>
      <c r="F596" s="312">
        <v>34.460000000000001</v>
      </c>
      <c r="G596" s="39"/>
      <c r="H596" s="45"/>
    </row>
    <row r="597" s="2" customFormat="1" ht="16.8" customHeight="1">
      <c r="A597" s="39"/>
      <c r="B597" s="45"/>
      <c r="C597" s="311" t="s">
        <v>1</v>
      </c>
      <c r="D597" s="311" t="s">
        <v>2006</v>
      </c>
      <c r="E597" s="18" t="s">
        <v>1</v>
      </c>
      <c r="F597" s="312">
        <v>35.700000000000003</v>
      </c>
      <c r="G597" s="39"/>
      <c r="H597" s="45"/>
    </row>
    <row r="598" s="2" customFormat="1" ht="16.8" customHeight="1">
      <c r="A598" s="39"/>
      <c r="B598" s="45"/>
      <c r="C598" s="311" t="s">
        <v>1</v>
      </c>
      <c r="D598" s="311" t="s">
        <v>2007</v>
      </c>
      <c r="E598" s="18" t="s">
        <v>1</v>
      </c>
      <c r="F598" s="312">
        <v>34.399999999999999</v>
      </c>
      <c r="G598" s="39"/>
      <c r="H598" s="45"/>
    </row>
    <row r="599" s="2" customFormat="1" ht="16.8" customHeight="1">
      <c r="A599" s="39"/>
      <c r="B599" s="45"/>
      <c r="C599" s="311" t="s">
        <v>1</v>
      </c>
      <c r="D599" s="311" t="s">
        <v>2008</v>
      </c>
      <c r="E599" s="18" t="s">
        <v>1</v>
      </c>
      <c r="F599" s="312">
        <v>17.170000000000002</v>
      </c>
      <c r="G599" s="39"/>
      <c r="H599" s="45"/>
    </row>
    <row r="600" s="2" customFormat="1" ht="16.8" customHeight="1">
      <c r="A600" s="39"/>
      <c r="B600" s="45"/>
      <c r="C600" s="311" t="s">
        <v>1</v>
      </c>
      <c r="D600" s="311" t="s">
        <v>2009</v>
      </c>
      <c r="E600" s="18" t="s">
        <v>1</v>
      </c>
      <c r="F600" s="312">
        <v>17.149999999999999</v>
      </c>
      <c r="G600" s="39"/>
      <c r="H600" s="45"/>
    </row>
    <row r="601" s="2" customFormat="1" ht="16.8" customHeight="1">
      <c r="A601" s="39"/>
      <c r="B601" s="45"/>
      <c r="C601" s="311" t="s">
        <v>1</v>
      </c>
      <c r="D601" s="311" t="s">
        <v>2010</v>
      </c>
      <c r="E601" s="18" t="s">
        <v>1</v>
      </c>
      <c r="F601" s="312">
        <v>34.399999999999999</v>
      </c>
      <c r="G601" s="39"/>
      <c r="H601" s="45"/>
    </row>
    <row r="602" s="2" customFormat="1" ht="16.8" customHeight="1">
      <c r="A602" s="39"/>
      <c r="B602" s="45"/>
      <c r="C602" s="311" t="s">
        <v>1</v>
      </c>
      <c r="D602" s="311" t="s">
        <v>2011</v>
      </c>
      <c r="E602" s="18" t="s">
        <v>1</v>
      </c>
      <c r="F602" s="312">
        <v>9.8599999999999994</v>
      </c>
      <c r="G602" s="39"/>
      <c r="H602" s="45"/>
    </row>
    <row r="603" s="2" customFormat="1" ht="16.8" customHeight="1">
      <c r="A603" s="39"/>
      <c r="B603" s="45"/>
      <c r="C603" s="311" t="s">
        <v>1</v>
      </c>
      <c r="D603" s="311" t="s">
        <v>2012</v>
      </c>
      <c r="E603" s="18" t="s">
        <v>1</v>
      </c>
      <c r="F603" s="312">
        <v>13.17</v>
      </c>
      <c r="G603" s="39"/>
      <c r="H603" s="45"/>
    </row>
    <row r="604" s="2" customFormat="1" ht="16.8" customHeight="1">
      <c r="A604" s="39"/>
      <c r="B604" s="45"/>
      <c r="C604" s="311" t="s">
        <v>1</v>
      </c>
      <c r="D604" s="311" t="s">
        <v>2013</v>
      </c>
      <c r="E604" s="18" t="s">
        <v>1</v>
      </c>
      <c r="F604" s="312">
        <v>14.390000000000001</v>
      </c>
      <c r="G604" s="39"/>
      <c r="H604" s="45"/>
    </row>
    <row r="605" s="2" customFormat="1" ht="16.8" customHeight="1">
      <c r="A605" s="39"/>
      <c r="B605" s="45"/>
      <c r="C605" s="311" t="s">
        <v>1</v>
      </c>
      <c r="D605" s="311" t="s">
        <v>2014</v>
      </c>
      <c r="E605" s="18" t="s">
        <v>1</v>
      </c>
      <c r="F605" s="312">
        <v>4.1900000000000004</v>
      </c>
      <c r="G605" s="39"/>
      <c r="H605" s="45"/>
    </row>
    <row r="606" s="2" customFormat="1" ht="16.8" customHeight="1">
      <c r="A606" s="39"/>
      <c r="B606" s="45"/>
      <c r="C606" s="311" t="s">
        <v>1</v>
      </c>
      <c r="D606" s="311" t="s">
        <v>2015</v>
      </c>
      <c r="E606" s="18" t="s">
        <v>1</v>
      </c>
      <c r="F606" s="312">
        <v>1.3799999999999999</v>
      </c>
      <c r="G606" s="39"/>
      <c r="H606" s="45"/>
    </row>
    <row r="607" s="2" customFormat="1" ht="16.8" customHeight="1">
      <c r="A607" s="39"/>
      <c r="B607" s="45"/>
      <c r="C607" s="311" t="s">
        <v>1</v>
      </c>
      <c r="D607" s="311" t="s">
        <v>2016</v>
      </c>
      <c r="E607" s="18" t="s">
        <v>1</v>
      </c>
      <c r="F607" s="312">
        <v>1.4099999999999999</v>
      </c>
      <c r="G607" s="39"/>
      <c r="H607" s="45"/>
    </row>
    <row r="608" s="2" customFormat="1" ht="16.8" customHeight="1">
      <c r="A608" s="39"/>
      <c r="B608" s="45"/>
      <c r="C608" s="311" t="s">
        <v>1</v>
      </c>
      <c r="D608" s="311" t="s">
        <v>2017</v>
      </c>
      <c r="E608" s="18" t="s">
        <v>1</v>
      </c>
      <c r="F608" s="312">
        <v>18.23</v>
      </c>
      <c r="G608" s="39"/>
      <c r="H608" s="45"/>
    </row>
    <row r="609" s="2" customFormat="1" ht="16.8" customHeight="1">
      <c r="A609" s="39"/>
      <c r="B609" s="45"/>
      <c r="C609" s="311" t="s">
        <v>1</v>
      </c>
      <c r="D609" s="311" t="s">
        <v>544</v>
      </c>
      <c r="E609" s="18" t="s">
        <v>1</v>
      </c>
      <c r="F609" s="312">
        <v>0</v>
      </c>
      <c r="G609" s="39"/>
      <c r="H609" s="45"/>
    </row>
    <row r="610" s="2" customFormat="1" ht="16.8" customHeight="1">
      <c r="A610" s="39"/>
      <c r="B610" s="45"/>
      <c r="C610" s="311" t="s">
        <v>1</v>
      </c>
      <c r="D610" s="311" t="s">
        <v>2018</v>
      </c>
      <c r="E610" s="18" t="s">
        <v>1</v>
      </c>
      <c r="F610" s="312">
        <v>163.25</v>
      </c>
      <c r="G610" s="39"/>
      <c r="H610" s="45"/>
    </row>
    <row r="611" s="2" customFormat="1" ht="16.8" customHeight="1">
      <c r="A611" s="39"/>
      <c r="B611" s="45"/>
      <c r="C611" s="311" t="s">
        <v>1</v>
      </c>
      <c r="D611" s="311" t="s">
        <v>2019</v>
      </c>
      <c r="E611" s="18" t="s">
        <v>1</v>
      </c>
      <c r="F611" s="312">
        <v>47.560000000000002</v>
      </c>
      <c r="G611" s="39"/>
      <c r="H611" s="45"/>
    </row>
    <row r="612" s="2" customFormat="1" ht="16.8" customHeight="1">
      <c r="A612" s="39"/>
      <c r="B612" s="45"/>
      <c r="C612" s="311" t="s">
        <v>1</v>
      </c>
      <c r="D612" s="311" t="s">
        <v>2020</v>
      </c>
      <c r="E612" s="18" t="s">
        <v>1</v>
      </c>
      <c r="F612" s="312">
        <v>9</v>
      </c>
      <c r="G612" s="39"/>
      <c r="H612" s="45"/>
    </row>
    <row r="613" s="2" customFormat="1" ht="16.8" customHeight="1">
      <c r="A613" s="39"/>
      <c r="B613" s="45"/>
      <c r="C613" s="311" t="s">
        <v>1</v>
      </c>
      <c r="D613" s="311" t="s">
        <v>2021</v>
      </c>
      <c r="E613" s="18" t="s">
        <v>1</v>
      </c>
      <c r="F613" s="312">
        <v>7.0599999999999996</v>
      </c>
      <c r="G613" s="39"/>
      <c r="H613" s="45"/>
    </row>
    <row r="614" s="2" customFormat="1" ht="16.8" customHeight="1">
      <c r="A614" s="39"/>
      <c r="B614" s="45"/>
      <c r="C614" s="311" t="s">
        <v>1</v>
      </c>
      <c r="D614" s="311" t="s">
        <v>2022</v>
      </c>
      <c r="E614" s="18" t="s">
        <v>1</v>
      </c>
      <c r="F614" s="312">
        <v>14.710000000000001</v>
      </c>
      <c r="G614" s="39"/>
      <c r="H614" s="45"/>
    </row>
    <row r="615" s="2" customFormat="1" ht="16.8" customHeight="1">
      <c r="A615" s="39"/>
      <c r="B615" s="45"/>
      <c r="C615" s="311" t="s">
        <v>1</v>
      </c>
      <c r="D615" s="311" t="s">
        <v>2023</v>
      </c>
      <c r="E615" s="18" t="s">
        <v>1</v>
      </c>
      <c r="F615" s="312">
        <v>10.69</v>
      </c>
      <c r="G615" s="39"/>
      <c r="H615" s="45"/>
    </row>
    <row r="616" s="2" customFormat="1" ht="16.8" customHeight="1">
      <c r="A616" s="39"/>
      <c r="B616" s="45"/>
      <c r="C616" s="311" t="s">
        <v>1</v>
      </c>
      <c r="D616" s="311" t="s">
        <v>2024</v>
      </c>
      <c r="E616" s="18" t="s">
        <v>1</v>
      </c>
      <c r="F616" s="312">
        <v>35.520000000000003</v>
      </c>
      <c r="G616" s="39"/>
      <c r="H616" s="45"/>
    </row>
    <row r="617" s="2" customFormat="1" ht="16.8" customHeight="1">
      <c r="A617" s="39"/>
      <c r="B617" s="45"/>
      <c r="C617" s="311" t="s">
        <v>1</v>
      </c>
      <c r="D617" s="311" t="s">
        <v>2025</v>
      </c>
      <c r="E617" s="18" t="s">
        <v>1</v>
      </c>
      <c r="F617" s="312">
        <v>17.890000000000001</v>
      </c>
      <c r="G617" s="39"/>
      <c r="H617" s="45"/>
    </row>
    <row r="618" s="2" customFormat="1" ht="16.8" customHeight="1">
      <c r="A618" s="39"/>
      <c r="B618" s="45"/>
      <c r="C618" s="311" t="s">
        <v>1</v>
      </c>
      <c r="D618" s="311" t="s">
        <v>2026</v>
      </c>
      <c r="E618" s="18" t="s">
        <v>1</v>
      </c>
      <c r="F618" s="312">
        <v>34.460000000000001</v>
      </c>
      <c r="G618" s="39"/>
      <c r="H618" s="45"/>
    </row>
    <row r="619" s="2" customFormat="1" ht="16.8" customHeight="1">
      <c r="A619" s="39"/>
      <c r="B619" s="45"/>
      <c r="C619" s="311" t="s">
        <v>1</v>
      </c>
      <c r="D619" s="311" t="s">
        <v>2027</v>
      </c>
      <c r="E619" s="18" t="s">
        <v>1</v>
      </c>
      <c r="F619" s="312">
        <v>35.700000000000003</v>
      </c>
      <c r="G619" s="39"/>
      <c r="H619" s="45"/>
    </row>
    <row r="620" s="2" customFormat="1" ht="16.8" customHeight="1">
      <c r="A620" s="39"/>
      <c r="B620" s="45"/>
      <c r="C620" s="311" t="s">
        <v>1</v>
      </c>
      <c r="D620" s="311" t="s">
        <v>2028</v>
      </c>
      <c r="E620" s="18" t="s">
        <v>1</v>
      </c>
      <c r="F620" s="312">
        <v>34.399999999999999</v>
      </c>
      <c r="G620" s="39"/>
      <c r="H620" s="45"/>
    </row>
    <row r="621" s="2" customFormat="1" ht="16.8" customHeight="1">
      <c r="A621" s="39"/>
      <c r="B621" s="45"/>
      <c r="C621" s="311" t="s">
        <v>1</v>
      </c>
      <c r="D621" s="311" t="s">
        <v>2029</v>
      </c>
      <c r="E621" s="18" t="s">
        <v>1</v>
      </c>
      <c r="F621" s="312">
        <v>17.170000000000002</v>
      </c>
      <c r="G621" s="39"/>
      <c r="H621" s="45"/>
    </row>
    <row r="622" s="2" customFormat="1" ht="16.8" customHeight="1">
      <c r="A622" s="39"/>
      <c r="B622" s="45"/>
      <c r="C622" s="311" t="s">
        <v>1</v>
      </c>
      <c r="D622" s="311" t="s">
        <v>2030</v>
      </c>
      <c r="E622" s="18" t="s">
        <v>1</v>
      </c>
      <c r="F622" s="312">
        <v>17.149999999999999</v>
      </c>
      <c r="G622" s="39"/>
      <c r="H622" s="45"/>
    </row>
    <row r="623" s="2" customFormat="1" ht="16.8" customHeight="1">
      <c r="A623" s="39"/>
      <c r="B623" s="45"/>
      <c r="C623" s="311" t="s">
        <v>1</v>
      </c>
      <c r="D623" s="311" t="s">
        <v>2031</v>
      </c>
      <c r="E623" s="18" t="s">
        <v>1</v>
      </c>
      <c r="F623" s="312">
        <v>34.399999999999999</v>
      </c>
      <c r="G623" s="39"/>
      <c r="H623" s="45"/>
    </row>
    <row r="624" s="2" customFormat="1" ht="16.8" customHeight="1">
      <c r="A624" s="39"/>
      <c r="B624" s="45"/>
      <c r="C624" s="311" t="s">
        <v>1</v>
      </c>
      <c r="D624" s="311" t="s">
        <v>2032</v>
      </c>
      <c r="E624" s="18" t="s">
        <v>1</v>
      </c>
      <c r="F624" s="312">
        <v>3.4500000000000002</v>
      </c>
      <c r="G624" s="39"/>
      <c r="H624" s="45"/>
    </row>
    <row r="625" s="2" customFormat="1" ht="16.8" customHeight="1">
      <c r="A625" s="39"/>
      <c r="B625" s="45"/>
      <c r="C625" s="311" t="s">
        <v>1</v>
      </c>
      <c r="D625" s="311" t="s">
        <v>2033</v>
      </c>
      <c r="E625" s="18" t="s">
        <v>1</v>
      </c>
      <c r="F625" s="312">
        <v>6.3300000000000001</v>
      </c>
      <c r="G625" s="39"/>
      <c r="H625" s="45"/>
    </row>
    <row r="626" s="2" customFormat="1" ht="16.8" customHeight="1">
      <c r="A626" s="39"/>
      <c r="B626" s="45"/>
      <c r="C626" s="311" t="s">
        <v>1</v>
      </c>
      <c r="D626" s="311" t="s">
        <v>2034</v>
      </c>
      <c r="E626" s="18" t="s">
        <v>1</v>
      </c>
      <c r="F626" s="312">
        <v>12.33</v>
      </c>
      <c r="G626" s="39"/>
      <c r="H626" s="45"/>
    </row>
    <row r="627" s="2" customFormat="1" ht="16.8" customHeight="1">
      <c r="A627" s="39"/>
      <c r="B627" s="45"/>
      <c r="C627" s="311" t="s">
        <v>1</v>
      </c>
      <c r="D627" s="311" t="s">
        <v>2035</v>
      </c>
      <c r="E627" s="18" t="s">
        <v>1</v>
      </c>
      <c r="F627" s="312">
        <v>14.390000000000001</v>
      </c>
      <c r="G627" s="39"/>
      <c r="H627" s="45"/>
    </row>
    <row r="628" s="2" customFormat="1" ht="16.8" customHeight="1">
      <c r="A628" s="39"/>
      <c r="B628" s="45"/>
      <c r="C628" s="311" t="s">
        <v>1</v>
      </c>
      <c r="D628" s="311" t="s">
        <v>2036</v>
      </c>
      <c r="E628" s="18" t="s">
        <v>1</v>
      </c>
      <c r="F628" s="312">
        <v>21.030000000000001</v>
      </c>
      <c r="G628" s="39"/>
      <c r="H628" s="45"/>
    </row>
    <row r="629" s="2" customFormat="1" ht="16.8" customHeight="1">
      <c r="A629" s="39"/>
      <c r="B629" s="45"/>
      <c r="C629" s="311" t="s">
        <v>1</v>
      </c>
      <c r="D629" s="311" t="s">
        <v>547</v>
      </c>
      <c r="E629" s="18" t="s">
        <v>1</v>
      </c>
      <c r="F629" s="312">
        <v>0</v>
      </c>
      <c r="G629" s="39"/>
      <c r="H629" s="45"/>
    </row>
    <row r="630" s="2" customFormat="1" ht="16.8" customHeight="1">
      <c r="A630" s="39"/>
      <c r="B630" s="45"/>
      <c r="C630" s="311" t="s">
        <v>1</v>
      </c>
      <c r="D630" s="311" t="s">
        <v>2037</v>
      </c>
      <c r="E630" s="18" t="s">
        <v>1</v>
      </c>
      <c r="F630" s="312">
        <v>163.63</v>
      </c>
      <c r="G630" s="39"/>
      <c r="H630" s="45"/>
    </row>
    <row r="631" s="2" customFormat="1" ht="16.8" customHeight="1">
      <c r="A631" s="39"/>
      <c r="B631" s="45"/>
      <c r="C631" s="311" t="s">
        <v>1</v>
      </c>
      <c r="D631" s="311" t="s">
        <v>2038</v>
      </c>
      <c r="E631" s="18" t="s">
        <v>1</v>
      </c>
      <c r="F631" s="312">
        <v>47.560000000000002</v>
      </c>
      <c r="G631" s="39"/>
      <c r="H631" s="45"/>
    </row>
    <row r="632" s="2" customFormat="1" ht="16.8" customHeight="1">
      <c r="A632" s="39"/>
      <c r="B632" s="45"/>
      <c r="C632" s="311" t="s">
        <v>1</v>
      </c>
      <c r="D632" s="311" t="s">
        <v>2039</v>
      </c>
      <c r="E632" s="18" t="s">
        <v>1</v>
      </c>
      <c r="F632" s="312">
        <v>9</v>
      </c>
      <c r="G632" s="39"/>
      <c r="H632" s="45"/>
    </row>
    <row r="633" s="2" customFormat="1" ht="16.8" customHeight="1">
      <c r="A633" s="39"/>
      <c r="B633" s="45"/>
      <c r="C633" s="311" t="s">
        <v>1</v>
      </c>
      <c r="D633" s="311" t="s">
        <v>2040</v>
      </c>
      <c r="E633" s="18" t="s">
        <v>1</v>
      </c>
      <c r="F633" s="312">
        <v>6.9699999999999998</v>
      </c>
      <c r="G633" s="39"/>
      <c r="H633" s="45"/>
    </row>
    <row r="634" s="2" customFormat="1" ht="16.8" customHeight="1">
      <c r="A634" s="39"/>
      <c r="B634" s="45"/>
      <c r="C634" s="311" t="s">
        <v>1</v>
      </c>
      <c r="D634" s="311" t="s">
        <v>2041</v>
      </c>
      <c r="E634" s="18" t="s">
        <v>1</v>
      </c>
      <c r="F634" s="312">
        <v>14.720000000000001</v>
      </c>
      <c r="G634" s="39"/>
      <c r="H634" s="45"/>
    </row>
    <row r="635" s="2" customFormat="1" ht="16.8" customHeight="1">
      <c r="A635" s="39"/>
      <c r="B635" s="45"/>
      <c r="C635" s="311" t="s">
        <v>1</v>
      </c>
      <c r="D635" s="311" t="s">
        <v>2042</v>
      </c>
      <c r="E635" s="18" t="s">
        <v>1</v>
      </c>
      <c r="F635" s="312">
        <v>10.75</v>
      </c>
      <c r="G635" s="39"/>
      <c r="H635" s="45"/>
    </row>
    <row r="636" s="2" customFormat="1" ht="16.8" customHeight="1">
      <c r="A636" s="39"/>
      <c r="B636" s="45"/>
      <c r="C636" s="311" t="s">
        <v>1</v>
      </c>
      <c r="D636" s="311" t="s">
        <v>2043</v>
      </c>
      <c r="E636" s="18" t="s">
        <v>1</v>
      </c>
      <c r="F636" s="312">
        <v>31.27</v>
      </c>
      <c r="G636" s="39"/>
      <c r="H636" s="45"/>
    </row>
    <row r="637" s="2" customFormat="1" ht="16.8" customHeight="1">
      <c r="A637" s="39"/>
      <c r="B637" s="45"/>
      <c r="C637" s="311" t="s">
        <v>1</v>
      </c>
      <c r="D637" s="311" t="s">
        <v>2044</v>
      </c>
      <c r="E637" s="18" t="s">
        <v>1</v>
      </c>
      <c r="F637" s="312">
        <v>29.960000000000001</v>
      </c>
      <c r="G637" s="39"/>
      <c r="H637" s="45"/>
    </row>
    <row r="638" s="2" customFormat="1" ht="16.8" customHeight="1">
      <c r="A638" s="39"/>
      <c r="B638" s="45"/>
      <c r="C638" s="311" t="s">
        <v>1</v>
      </c>
      <c r="D638" s="311" t="s">
        <v>2045</v>
      </c>
      <c r="E638" s="18" t="s">
        <v>1</v>
      </c>
      <c r="F638" s="312">
        <v>34.460000000000001</v>
      </c>
      <c r="G638" s="39"/>
      <c r="H638" s="45"/>
    </row>
    <row r="639" s="2" customFormat="1" ht="16.8" customHeight="1">
      <c r="A639" s="39"/>
      <c r="B639" s="45"/>
      <c r="C639" s="311" t="s">
        <v>1</v>
      </c>
      <c r="D639" s="311" t="s">
        <v>2046</v>
      </c>
      <c r="E639" s="18" t="s">
        <v>1</v>
      </c>
      <c r="F639" s="312">
        <v>35.700000000000003</v>
      </c>
      <c r="G639" s="39"/>
      <c r="H639" s="45"/>
    </row>
    <row r="640" s="2" customFormat="1" ht="16.8" customHeight="1">
      <c r="A640" s="39"/>
      <c r="B640" s="45"/>
      <c r="C640" s="311" t="s">
        <v>1</v>
      </c>
      <c r="D640" s="311" t="s">
        <v>2047</v>
      </c>
      <c r="E640" s="18" t="s">
        <v>1</v>
      </c>
      <c r="F640" s="312">
        <v>34.399999999999999</v>
      </c>
      <c r="G640" s="39"/>
      <c r="H640" s="45"/>
    </row>
    <row r="641" s="2" customFormat="1" ht="16.8" customHeight="1">
      <c r="A641" s="39"/>
      <c r="B641" s="45"/>
      <c r="C641" s="311" t="s">
        <v>1</v>
      </c>
      <c r="D641" s="311" t="s">
        <v>2048</v>
      </c>
      <c r="E641" s="18" t="s">
        <v>1</v>
      </c>
      <c r="F641" s="312">
        <v>17.170000000000002</v>
      </c>
      <c r="G641" s="39"/>
      <c r="H641" s="45"/>
    </row>
    <row r="642" s="2" customFormat="1" ht="16.8" customHeight="1">
      <c r="A642" s="39"/>
      <c r="B642" s="45"/>
      <c r="C642" s="311" t="s">
        <v>1</v>
      </c>
      <c r="D642" s="311" t="s">
        <v>2049</v>
      </c>
      <c r="E642" s="18" t="s">
        <v>1</v>
      </c>
      <c r="F642" s="312">
        <v>17.149999999999999</v>
      </c>
      <c r="G642" s="39"/>
      <c r="H642" s="45"/>
    </row>
    <row r="643" s="2" customFormat="1" ht="16.8" customHeight="1">
      <c r="A643" s="39"/>
      <c r="B643" s="45"/>
      <c r="C643" s="311" t="s">
        <v>1</v>
      </c>
      <c r="D643" s="311" t="s">
        <v>2050</v>
      </c>
      <c r="E643" s="18" t="s">
        <v>1</v>
      </c>
      <c r="F643" s="312">
        <v>34.399999999999999</v>
      </c>
      <c r="G643" s="39"/>
      <c r="H643" s="45"/>
    </row>
    <row r="644" s="2" customFormat="1" ht="16.8" customHeight="1">
      <c r="A644" s="39"/>
      <c r="B644" s="45"/>
      <c r="C644" s="311" t="s">
        <v>1</v>
      </c>
      <c r="D644" s="311" t="s">
        <v>2051</v>
      </c>
      <c r="E644" s="18" t="s">
        <v>1</v>
      </c>
      <c r="F644" s="312">
        <v>3.4500000000000002</v>
      </c>
      <c r="G644" s="39"/>
      <c r="H644" s="45"/>
    </row>
    <row r="645" s="2" customFormat="1" ht="16.8" customHeight="1">
      <c r="A645" s="39"/>
      <c r="B645" s="45"/>
      <c r="C645" s="311" t="s">
        <v>1</v>
      </c>
      <c r="D645" s="311" t="s">
        <v>2052</v>
      </c>
      <c r="E645" s="18" t="s">
        <v>1</v>
      </c>
      <c r="F645" s="312">
        <v>6.3300000000000001</v>
      </c>
      <c r="G645" s="39"/>
      <c r="H645" s="45"/>
    </row>
    <row r="646" s="2" customFormat="1" ht="16.8" customHeight="1">
      <c r="A646" s="39"/>
      <c r="B646" s="45"/>
      <c r="C646" s="311" t="s">
        <v>1</v>
      </c>
      <c r="D646" s="311" t="s">
        <v>2053</v>
      </c>
      <c r="E646" s="18" t="s">
        <v>1</v>
      </c>
      <c r="F646" s="312">
        <v>12.33</v>
      </c>
      <c r="G646" s="39"/>
      <c r="H646" s="45"/>
    </row>
    <row r="647" s="2" customFormat="1" ht="16.8" customHeight="1">
      <c r="A647" s="39"/>
      <c r="B647" s="45"/>
      <c r="C647" s="311" t="s">
        <v>1</v>
      </c>
      <c r="D647" s="311" t="s">
        <v>2054</v>
      </c>
      <c r="E647" s="18" t="s">
        <v>1</v>
      </c>
      <c r="F647" s="312">
        <v>11.789999999999999</v>
      </c>
      <c r="G647" s="39"/>
      <c r="H647" s="45"/>
    </row>
    <row r="648" s="2" customFormat="1" ht="16.8" customHeight="1">
      <c r="A648" s="39"/>
      <c r="B648" s="45"/>
      <c r="C648" s="311" t="s">
        <v>1</v>
      </c>
      <c r="D648" s="311" t="s">
        <v>2055</v>
      </c>
      <c r="E648" s="18" t="s">
        <v>1</v>
      </c>
      <c r="F648" s="312">
        <v>0</v>
      </c>
      <c r="G648" s="39"/>
      <c r="H648" s="45"/>
    </row>
    <row r="649" s="2" customFormat="1" ht="16.8" customHeight="1">
      <c r="A649" s="39"/>
      <c r="B649" s="45"/>
      <c r="C649" s="311" t="s">
        <v>1</v>
      </c>
      <c r="D649" s="311" t="s">
        <v>2056</v>
      </c>
      <c r="E649" s="18" t="s">
        <v>1</v>
      </c>
      <c r="F649" s="312">
        <v>13.029999999999999</v>
      </c>
      <c r="G649" s="39"/>
      <c r="H649" s="45"/>
    </row>
    <row r="650" s="2" customFormat="1" ht="16.8" customHeight="1">
      <c r="A650" s="39"/>
      <c r="B650" s="45"/>
      <c r="C650" s="311" t="s">
        <v>1</v>
      </c>
      <c r="D650" s="311" t="s">
        <v>2057</v>
      </c>
      <c r="E650" s="18" t="s">
        <v>1</v>
      </c>
      <c r="F650" s="312">
        <v>250.91999999999999</v>
      </c>
      <c r="G650" s="39"/>
      <c r="H650" s="45"/>
    </row>
    <row r="651" s="2" customFormat="1" ht="16.8" customHeight="1">
      <c r="A651" s="39"/>
      <c r="B651" s="45"/>
      <c r="C651" s="311" t="s">
        <v>1</v>
      </c>
      <c r="D651" s="311" t="s">
        <v>2058</v>
      </c>
      <c r="E651" s="18" t="s">
        <v>1</v>
      </c>
      <c r="F651" s="312">
        <v>16.68</v>
      </c>
      <c r="G651" s="39"/>
      <c r="H651" s="45"/>
    </row>
    <row r="652" s="2" customFormat="1" ht="16.8" customHeight="1">
      <c r="A652" s="39"/>
      <c r="B652" s="45"/>
      <c r="C652" s="311" t="s">
        <v>1</v>
      </c>
      <c r="D652" s="311" t="s">
        <v>2059</v>
      </c>
      <c r="E652" s="18" t="s">
        <v>1</v>
      </c>
      <c r="F652" s="312">
        <v>24.800000000000001</v>
      </c>
      <c r="G652" s="39"/>
      <c r="H652" s="45"/>
    </row>
    <row r="653" s="2" customFormat="1" ht="16.8" customHeight="1">
      <c r="A653" s="39"/>
      <c r="B653" s="45"/>
      <c r="C653" s="311" t="s">
        <v>1</v>
      </c>
      <c r="D653" s="311" t="s">
        <v>2060</v>
      </c>
      <c r="E653" s="18" t="s">
        <v>1</v>
      </c>
      <c r="F653" s="312">
        <v>17.23</v>
      </c>
      <c r="G653" s="39"/>
      <c r="H653" s="45"/>
    </row>
    <row r="654" s="2" customFormat="1" ht="16.8" customHeight="1">
      <c r="A654" s="39"/>
      <c r="B654" s="45"/>
      <c r="C654" s="311" t="s">
        <v>1</v>
      </c>
      <c r="D654" s="311" t="s">
        <v>2061</v>
      </c>
      <c r="E654" s="18" t="s">
        <v>1</v>
      </c>
      <c r="F654" s="312">
        <v>11.949999999999999</v>
      </c>
      <c r="G654" s="39"/>
      <c r="H654" s="45"/>
    </row>
    <row r="655" s="2" customFormat="1" ht="16.8" customHeight="1">
      <c r="A655" s="39"/>
      <c r="B655" s="45"/>
      <c r="C655" s="311" t="s">
        <v>1</v>
      </c>
      <c r="D655" s="311" t="s">
        <v>2062</v>
      </c>
      <c r="E655" s="18" t="s">
        <v>1</v>
      </c>
      <c r="F655" s="312">
        <v>8.9100000000000001</v>
      </c>
      <c r="G655" s="39"/>
      <c r="H655" s="45"/>
    </row>
    <row r="656" s="2" customFormat="1" ht="16.8" customHeight="1">
      <c r="A656" s="39"/>
      <c r="B656" s="45"/>
      <c r="C656" s="311" t="s">
        <v>1</v>
      </c>
      <c r="D656" s="311" t="s">
        <v>2063</v>
      </c>
      <c r="E656" s="18" t="s">
        <v>1</v>
      </c>
      <c r="F656" s="312">
        <v>13.07</v>
      </c>
      <c r="G656" s="39"/>
      <c r="H656" s="45"/>
    </row>
    <row r="657" s="2" customFormat="1" ht="16.8" customHeight="1">
      <c r="A657" s="39"/>
      <c r="B657" s="45"/>
      <c r="C657" s="311" t="s">
        <v>1</v>
      </c>
      <c r="D657" s="311" t="s">
        <v>2064</v>
      </c>
      <c r="E657" s="18" t="s">
        <v>1</v>
      </c>
      <c r="F657" s="312">
        <v>13.52</v>
      </c>
      <c r="G657" s="39"/>
      <c r="H657" s="45"/>
    </row>
    <row r="658" s="2" customFormat="1" ht="16.8" customHeight="1">
      <c r="A658" s="39"/>
      <c r="B658" s="45"/>
      <c r="C658" s="311" t="s">
        <v>1</v>
      </c>
      <c r="D658" s="311" t="s">
        <v>2065</v>
      </c>
      <c r="E658" s="18" t="s">
        <v>1</v>
      </c>
      <c r="F658" s="312">
        <v>16.359999999999999</v>
      </c>
      <c r="G658" s="39"/>
      <c r="H658" s="45"/>
    </row>
    <row r="659" s="2" customFormat="1" ht="16.8" customHeight="1">
      <c r="A659" s="39"/>
      <c r="B659" s="45"/>
      <c r="C659" s="311" t="s">
        <v>1</v>
      </c>
      <c r="D659" s="311" t="s">
        <v>2066</v>
      </c>
      <c r="E659" s="18" t="s">
        <v>1</v>
      </c>
      <c r="F659" s="312">
        <v>11.4</v>
      </c>
      <c r="G659" s="39"/>
      <c r="H659" s="45"/>
    </row>
    <row r="660" s="2" customFormat="1" ht="16.8" customHeight="1">
      <c r="A660" s="39"/>
      <c r="B660" s="45"/>
      <c r="C660" s="311" t="s">
        <v>1</v>
      </c>
      <c r="D660" s="311" t="s">
        <v>2067</v>
      </c>
      <c r="E660" s="18" t="s">
        <v>1</v>
      </c>
      <c r="F660" s="312">
        <v>13.58</v>
      </c>
      <c r="G660" s="39"/>
      <c r="H660" s="45"/>
    </row>
    <row r="661" s="2" customFormat="1" ht="16.8" customHeight="1">
      <c r="A661" s="39"/>
      <c r="B661" s="45"/>
      <c r="C661" s="311" t="s">
        <v>1</v>
      </c>
      <c r="D661" s="311" t="s">
        <v>2068</v>
      </c>
      <c r="E661" s="18" t="s">
        <v>1</v>
      </c>
      <c r="F661" s="312">
        <v>3.6800000000000002</v>
      </c>
      <c r="G661" s="39"/>
      <c r="H661" s="45"/>
    </row>
    <row r="662" s="2" customFormat="1" ht="16.8" customHeight="1">
      <c r="A662" s="39"/>
      <c r="B662" s="45"/>
      <c r="C662" s="311" t="s">
        <v>1</v>
      </c>
      <c r="D662" s="311" t="s">
        <v>2069</v>
      </c>
      <c r="E662" s="18" t="s">
        <v>1</v>
      </c>
      <c r="F662" s="312">
        <v>4.7800000000000002</v>
      </c>
      <c r="G662" s="39"/>
      <c r="H662" s="45"/>
    </row>
    <row r="663" s="2" customFormat="1" ht="16.8" customHeight="1">
      <c r="A663" s="39"/>
      <c r="B663" s="45"/>
      <c r="C663" s="311" t="s">
        <v>1</v>
      </c>
      <c r="D663" s="311" t="s">
        <v>2070</v>
      </c>
      <c r="E663" s="18" t="s">
        <v>1</v>
      </c>
      <c r="F663" s="312">
        <v>4.8099999999999996</v>
      </c>
      <c r="G663" s="39"/>
      <c r="H663" s="45"/>
    </row>
    <row r="664" s="2" customFormat="1" ht="16.8" customHeight="1">
      <c r="A664" s="39"/>
      <c r="B664" s="45"/>
      <c r="C664" s="311" t="s">
        <v>1</v>
      </c>
      <c r="D664" s="311" t="s">
        <v>2071</v>
      </c>
      <c r="E664" s="18" t="s">
        <v>1</v>
      </c>
      <c r="F664" s="312">
        <v>4.4299999999999997</v>
      </c>
      <c r="G664" s="39"/>
      <c r="H664" s="45"/>
    </row>
    <row r="665" s="2" customFormat="1" ht="16.8" customHeight="1">
      <c r="A665" s="39"/>
      <c r="B665" s="45"/>
      <c r="C665" s="311" t="s">
        <v>1</v>
      </c>
      <c r="D665" s="311" t="s">
        <v>2072</v>
      </c>
      <c r="E665" s="18" t="s">
        <v>1</v>
      </c>
      <c r="F665" s="312">
        <v>19.41</v>
      </c>
      <c r="G665" s="39"/>
      <c r="H665" s="45"/>
    </row>
    <row r="666" s="2" customFormat="1" ht="16.8" customHeight="1">
      <c r="A666" s="39"/>
      <c r="B666" s="45"/>
      <c r="C666" s="311" t="s">
        <v>1</v>
      </c>
      <c r="D666" s="311" t="s">
        <v>2073</v>
      </c>
      <c r="E666" s="18" t="s">
        <v>1</v>
      </c>
      <c r="F666" s="312">
        <v>19</v>
      </c>
      <c r="G666" s="39"/>
      <c r="H666" s="45"/>
    </row>
    <row r="667" s="2" customFormat="1" ht="16.8" customHeight="1">
      <c r="A667" s="39"/>
      <c r="B667" s="45"/>
      <c r="C667" s="311" t="s">
        <v>1</v>
      </c>
      <c r="D667" s="311" t="s">
        <v>2074</v>
      </c>
      <c r="E667" s="18" t="s">
        <v>1</v>
      </c>
      <c r="F667" s="312">
        <v>16</v>
      </c>
      <c r="G667" s="39"/>
      <c r="H667" s="45"/>
    </row>
    <row r="668" s="2" customFormat="1" ht="16.8" customHeight="1">
      <c r="A668" s="39"/>
      <c r="B668" s="45"/>
      <c r="C668" s="311" t="s">
        <v>1</v>
      </c>
      <c r="D668" s="311" t="s">
        <v>2075</v>
      </c>
      <c r="E668" s="18" t="s">
        <v>1</v>
      </c>
      <c r="F668" s="312">
        <v>16.600000000000001</v>
      </c>
      <c r="G668" s="39"/>
      <c r="H668" s="45"/>
    </row>
    <row r="669" s="2" customFormat="1" ht="16.8" customHeight="1">
      <c r="A669" s="39"/>
      <c r="B669" s="45"/>
      <c r="C669" s="311" t="s">
        <v>1</v>
      </c>
      <c r="D669" s="311" t="s">
        <v>2076</v>
      </c>
      <c r="E669" s="18" t="s">
        <v>1</v>
      </c>
      <c r="F669" s="312">
        <v>2.4500000000000002</v>
      </c>
      <c r="G669" s="39"/>
      <c r="H669" s="45"/>
    </row>
    <row r="670" s="2" customFormat="1" ht="16.8" customHeight="1">
      <c r="A670" s="39"/>
      <c r="B670" s="45"/>
      <c r="C670" s="311" t="s">
        <v>199</v>
      </c>
      <c r="D670" s="311" t="s">
        <v>304</v>
      </c>
      <c r="E670" s="18" t="s">
        <v>1</v>
      </c>
      <c r="F670" s="312">
        <v>2646.5500000000002</v>
      </c>
      <c r="G670" s="39"/>
      <c r="H670" s="45"/>
    </row>
    <row r="671" s="2" customFormat="1" ht="16.8" customHeight="1">
      <c r="A671" s="39"/>
      <c r="B671" s="45"/>
      <c r="C671" s="313" t="s">
        <v>7645</v>
      </c>
      <c r="D671" s="39"/>
      <c r="E671" s="39"/>
      <c r="F671" s="39"/>
      <c r="G671" s="39"/>
      <c r="H671" s="45"/>
    </row>
    <row r="672" s="2" customFormat="1" ht="16.8" customHeight="1">
      <c r="A672" s="39"/>
      <c r="B672" s="45"/>
      <c r="C672" s="311" t="s">
        <v>1970</v>
      </c>
      <c r="D672" s="311" t="s">
        <v>1971</v>
      </c>
      <c r="E672" s="18" t="s">
        <v>297</v>
      </c>
      <c r="F672" s="312">
        <v>2646.5500000000002</v>
      </c>
      <c r="G672" s="39"/>
      <c r="H672" s="45"/>
    </row>
    <row r="673" s="2" customFormat="1" ht="16.8" customHeight="1">
      <c r="A673" s="39"/>
      <c r="B673" s="45"/>
      <c r="C673" s="311" t="s">
        <v>2111</v>
      </c>
      <c r="D673" s="311" t="s">
        <v>2112</v>
      </c>
      <c r="E673" s="18" t="s">
        <v>297</v>
      </c>
      <c r="F673" s="312">
        <v>2991.3400000000001</v>
      </c>
      <c r="G673" s="39"/>
      <c r="H673" s="45"/>
    </row>
    <row r="674" s="2" customFormat="1" ht="16.8" customHeight="1">
      <c r="A674" s="39"/>
      <c r="B674" s="45"/>
      <c r="C674" s="307" t="s">
        <v>202</v>
      </c>
      <c r="D674" s="308" t="s">
        <v>203</v>
      </c>
      <c r="E674" s="309" t="s">
        <v>1</v>
      </c>
      <c r="F674" s="310">
        <v>344.79000000000002</v>
      </c>
      <c r="G674" s="39"/>
      <c r="H674" s="45"/>
    </row>
    <row r="675" s="2" customFormat="1" ht="16.8" customHeight="1">
      <c r="A675" s="39"/>
      <c r="B675" s="45"/>
      <c r="C675" s="311" t="s">
        <v>1</v>
      </c>
      <c r="D675" s="311" t="s">
        <v>536</v>
      </c>
      <c r="E675" s="18" t="s">
        <v>1</v>
      </c>
      <c r="F675" s="312">
        <v>0</v>
      </c>
      <c r="G675" s="39"/>
      <c r="H675" s="45"/>
    </row>
    <row r="676" s="2" customFormat="1" ht="16.8" customHeight="1">
      <c r="A676" s="39"/>
      <c r="B676" s="45"/>
      <c r="C676" s="311" t="s">
        <v>1</v>
      </c>
      <c r="D676" s="311" t="s">
        <v>2081</v>
      </c>
      <c r="E676" s="18" t="s">
        <v>1</v>
      </c>
      <c r="F676" s="312">
        <v>11.08</v>
      </c>
      <c r="G676" s="39"/>
      <c r="H676" s="45"/>
    </row>
    <row r="677" s="2" customFormat="1" ht="16.8" customHeight="1">
      <c r="A677" s="39"/>
      <c r="B677" s="45"/>
      <c r="C677" s="311" t="s">
        <v>1</v>
      </c>
      <c r="D677" s="311" t="s">
        <v>2082</v>
      </c>
      <c r="E677" s="18" t="s">
        <v>1</v>
      </c>
      <c r="F677" s="312">
        <v>32.759999999999998</v>
      </c>
      <c r="G677" s="39"/>
      <c r="H677" s="45"/>
    </row>
    <row r="678" s="2" customFormat="1" ht="16.8" customHeight="1">
      <c r="A678" s="39"/>
      <c r="B678" s="45"/>
      <c r="C678" s="311" t="s">
        <v>1</v>
      </c>
      <c r="D678" s="311" t="s">
        <v>2083</v>
      </c>
      <c r="E678" s="18" t="s">
        <v>1</v>
      </c>
      <c r="F678" s="312">
        <v>10.279999999999999</v>
      </c>
      <c r="G678" s="39"/>
      <c r="H678" s="45"/>
    </row>
    <row r="679" s="2" customFormat="1" ht="16.8" customHeight="1">
      <c r="A679" s="39"/>
      <c r="B679" s="45"/>
      <c r="C679" s="311" t="s">
        <v>1</v>
      </c>
      <c r="D679" s="311" t="s">
        <v>2084</v>
      </c>
      <c r="E679" s="18" t="s">
        <v>1</v>
      </c>
      <c r="F679" s="312">
        <v>5.4299999999999997</v>
      </c>
      <c r="G679" s="39"/>
      <c r="H679" s="45"/>
    </row>
    <row r="680" s="2" customFormat="1" ht="16.8" customHeight="1">
      <c r="A680" s="39"/>
      <c r="B680" s="45"/>
      <c r="C680" s="311" t="s">
        <v>1</v>
      </c>
      <c r="D680" s="311" t="s">
        <v>2085</v>
      </c>
      <c r="E680" s="18" t="s">
        <v>1</v>
      </c>
      <c r="F680" s="312">
        <v>5.6500000000000004</v>
      </c>
      <c r="G680" s="39"/>
      <c r="H680" s="45"/>
    </row>
    <row r="681" s="2" customFormat="1" ht="16.8" customHeight="1">
      <c r="A681" s="39"/>
      <c r="B681" s="45"/>
      <c r="C681" s="311" t="s">
        <v>1</v>
      </c>
      <c r="D681" s="311" t="s">
        <v>2086</v>
      </c>
      <c r="E681" s="18" t="s">
        <v>1</v>
      </c>
      <c r="F681" s="312">
        <v>14.23</v>
      </c>
      <c r="G681" s="39"/>
      <c r="H681" s="45"/>
    </row>
    <row r="682" s="2" customFormat="1" ht="16.8" customHeight="1">
      <c r="A682" s="39"/>
      <c r="B682" s="45"/>
      <c r="C682" s="311" t="s">
        <v>1</v>
      </c>
      <c r="D682" s="311" t="s">
        <v>2087</v>
      </c>
      <c r="E682" s="18" t="s">
        <v>1</v>
      </c>
      <c r="F682" s="312">
        <v>3.02</v>
      </c>
      <c r="G682" s="39"/>
      <c r="H682" s="45"/>
    </row>
    <row r="683" s="2" customFormat="1" ht="16.8" customHeight="1">
      <c r="A683" s="39"/>
      <c r="B683" s="45"/>
      <c r="C683" s="311" t="s">
        <v>1</v>
      </c>
      <c r="D683" s="311" t="s">
        <v>2088</v>
      </c>
      <c r="E683" s="18" t="s">
        <v>1</v>
      </c>
      <c r="F683" s="312">
        <v>3.02</v>
      </c>
      <c r="G683" s="39"/>
      <c r="H683" s="45"/>
    </row>
    <row r="684" s="2" customFormat="1" ht="16.8" customHeight="1">
      <c r="A684" s="39"/>
      <c r="B684" s="45"/>
      <c r="C684" s="311" t="s">
        <v>1</v>
      </c>
      <c r="D684" s="311" t="s">
        <v>540</v>
      </c>
      <c r="E684" s="18" t="s">
        <v>1</v>
      </c>
      <c r="F684" s="312">
        <v>0</v>
      </c>
      <c r="G684" s="39"/>
      <c r="H684" s="45"/>
    </row>
    <row r="685" s="2" customFormat="1" ht="16.8" customHeight="1">
      <c r="A685" s="39"/>
      <c r="B685" s="45"/>
      <c r="C685" s="311" t="s">
        <v>1</v>
      </c>
      <c r="D685" s="311" t="s">
        <v>2089</v>
      </c>
      <c r="E685" s="18" t="s">
        <v>1</v>
      </c>
      <c r="F685" s="312">
        <v>5.54</v>
      </c>
      <c r="G685" s="39"/>
      <c r="H685" s="45"/>
    </row>
    <row r="686" s="2" customFormat="1" ht="16.8" customHeight="1">
      <c r="A686" s="39"/>
      <c r="B686" s="45"/>
      <c r="C686" s="311" t="s">
        <v>1</v>
      </c>
      <c r="D686" s="311" t="s">
        <v>2090</v>
      </c>
      <c r="E686" s="18" t="s">
        <v>1</v>
      </c>
      <c r="F686" s="312">
        <v>5.6699999999999999</v>
      </c>
      <c r="G686" s="39"/>
      <c r="H686" s="45"/>
    </row>
    <row r="687" s="2" customFormat="1" ht="16.8" customHeight="1">
      <c r="A687" s="39"/>
      <c r="B687" s="45"/>
      <c r="C687" s="311" t="s">
        <v>1</v>
      </c>
      <c r="D687" s="311" t="s">
        <v>2091</v>
      </c>
      <c r="E687" s="18" t="s">
        <v>1</v>
      </c>
      <c r="F687" s="312">
        <v>27.300000000000001</v>
      </c>
      <c r="G687" s="39"/>
      <c r="H687" s="45"/>
    </row>
    <row r="688" s="2" customFormat="1" ht="16.8" customHeight="1">
      <c r="A688" s="39"/>
      <c r="B688" s="45"/>
      <c r="C688" s="311" t="s">
        <v>1</v>
      </c>
      <c r="D688" s="311" t="s">
        <v>2092</v>
      </c>
      <c r="E688" s="18" t="s">
        <v>1</v>
      </c>
      <c r="F688" s="312">
        <v>5.4199999999999999</v>
      </c>
      <c r="G688" s="39"/>
      <c r="H688" s="45"/>
    </row>
    <row r="689" s="2" customFormat="1" ht="16.8" customHeight="1">
      <c r="A689" s="39"/>
      <c r="B689" s="45"/>
      <c r="C689" s="311" t="s">
        <v>1</v>
      </c>
      <c r="D689" s="311" t="s">
        <v>2093</v>
      </c>
      <c r="E689" s="18" t="s">
        <v>1</v>
      </c>
      <c r="F689" s="312">
        <v>5.4299999999999997</v>
      </c>
      <c r="G689" s="39"/>
      <c r="H689" s="45"/>
    </row>
    <row r="690" s="2" customFormat="1" ht="16.8" customHeight="1">
      <c r="A690" s="39"/>
      <c r="B690" s="45"/>
      <c r="C690" s="311" t="s">
        <v>1</v>
      </c>
      <c r="D690" s="311" t="s">
        <v>2094</v>
      </c>
      <c r="E690" s="18" t="s">
        <v>1</v>
      </c>
      <c r="F690" s="312">
        <v>5.6500000000000004</v>
      </c>
      <c r="G690" s="39"/>
      <c r="H690" s="45"/>
    </row>
    <row r="691" s="2" customFormat="1" ht="16.8" customHeight="1">
      <c r="A691" s="39"/>
      <c r="B691" s="45"/>
      <c r="C691" s="311" t="s">
        <v>1</v>
      </c>
      <c r="D691" s="311" t="s">
        <v>2095</v>
      </c>
      <c r="E691" s="18" t="s">
        <v>1</v>
      </c>
      <c r="F691" s="312">
        <v>14.24</v>
      </c>
      <c r="G691" s="39"/>
      <c r="H691" s="45"/>
    </row>
    <row r="692" s="2" customFormat="1" ht="16.8" customHeight="1">
      <c r="A692" s="39"/>
      <c r="B692" s="45"/>
      <c r="C692" s="311" t="s">
        <v>1</v>
      </c>
      <c r="D692" s="311" t="s">
        <v>2096</v>
      </c>
      <c r="E692" s="18" t="s">
        <v>1</v>
      </c>
      <c r="F692" s="312">
        <v>4.1799999999999997</v>
      </c>
      <c r="G692" s="39"/>
      <c r="H692" s="45"/>
    </row>
    <row r="693" s="2" customFormat="1" ht="16.8" customHeight="1">
      <c r="A693" s="39"/>
      <c r="B693" s="45"/>
      <c r="C693" s="311" t="s">
        <v>1</v>
      </c>
      <c r="D693" s="311" t="s">
        <v>544</v>
      </c>
      <c r="E693" s="18" t="s">
        <v>1</v>
      </c>
      <c r="F693" s="312">
        <v>0</v>
      </c>
      <c r="G693" s="39"/>
      <c r="H693" s="45"/>
    </row>
    <row r="694" s="2" customFormat="1" ht="16.8" customHeight="1">
      <c r="A694" s="39"/>
      <c r="B694" s="45"/>
      <c r="C694" s="311" t="s">
        <v>1</v>
      </c>
      <c r="D694" s="311" t="s">
        <v>2097</v>
      </c>
      <c r="E694" s="18" t="s">
        <v>1</v>
      </c>
      <c r="F694" s="312">
        <v>8.8399999999999999</v>
      </c>
      <c r="G694" s="39"/>
      <c r="H694" s="45"/>
    </row>
    <row r="695" s="2" customFormat="1" ht="16.8" customHeight="1">
      <c r="A695" s="39"/>
      <c r="B695" s="45"/>
      <c r="C695" s="311" t="s">
        <v>1</v>
      </c>
      <c r="D695" s="311" t="s">
        <v>2098</v>
      </c>
      <c r="E695" s="18" t="s">
        <v>1</v>
      </c>
      <c r="F695" s="312">
        <v>43.68</v>
      </c>
      <c r="G695" s="39"/>
      <c r="H695" s="45"/>
    </row>
    <row r="696" s="2" customFormat="1" ht="16.8" customHeight="1">
      <c r="A696" s="39"/>
      <c r="B696" s="45"/>
      <c r="C696" s="311" t="s">
        <v>1</v>
      </c>
      <c r="D696" s="311" t="s">
        <v>2099</v>
      </c>
      <c r="E696" s="18" t="s">
        <v>1</v>
      </c>
      <c r="F696" s="312">
        <v>10.279999999999999</v>
      </c>
      <c r="G696" s="39"/>
      <c r="H696" s="45"/>
    </row>
    <row r="697" s="2" customFormat="1" ht="16.8" customHeight="1">
      <c r="A697" s="39"/>
      <c r="B697" s="45"/>
      <c r="C697" s="311" t="s">
        <v>1</v>
      </c>
      <c r="D697" s="311" t="s">
        <v>2100</v>
      </c>
      <c r="E697" s="18" t="s">
        <v>1</v>
      </c>
      <c r="F697" s="312">
        <v>5.4299999999999997</v>
      </c>
      <c r="G697" s="39"/>
      <c r="H697" s="45"/>
    </row>
    <row r="698" s="2" customFormat="1" ht="16.8" customHeight="1">
      <c r="A698" s="39"/>
      <c r="B698" s="45"/>
      <c r="C698" s="311" t="s">
        <v>1</v>
      </c>
      <c r="D698" s="311" t="s">
        <v>2101</v>
      </c>
      <c r="E698" s="18" t="s">
        <v>1</v>
      </c>
      <c r="F698" s="312">
        <v>14.23</v>
      </c>
      <c r="G698" s="39"/>
      <c r="H698" s="45"/>
    </row>
    <row r="699" s="2" customFormat="1" ht="16.8" customHeight="1">
      <c r="A699" s="39"/>
      <c r="B699" s="45"/>
      <c r="C699" s="311" t="s">
        <v>1</v>
      </c>
      <c r="D699" s="311" t="s">
        <v>547</v>
      </c>
      <c r="E699" s="18" t="s">
        <v>1</v>
      </c>
      <c r="F699" s="312">
        <v>0</v>
      </c>
      <c r="G699" s="39"/>
      <c r="H699" s="45"/>
    </row>
    <row r="700" s="2" customFormat="1" ht="16.8" customHeight="1">
      <c r="A700" s="39"/>
      <c r="B700" s="45"/>
      <c r="C700" s="311" t="s">
        <v>1</v>
      </c>
      <c r="D700" s="311" t="s">
        <v>2102</v>
      </c>
      <c r="E700" s="18" t="s">
        <v>1</v>
      </c>
      <c r="F700" s="312">
        <v>5.54</v>
      </c>
      <c r="G700" s="39"/>
      <c r="H700" s="45"/>
    </row>
    <row r="701" s="2" customFormat="1" ht="16.8" customHeight="1">
      <c r="A701" s="39"/>
      <c r="B701" s="45"/>
      <c r="C701" s="311" t="s">
        <v>1</v>
      </c>
      <c r="D701" s="311" t="s">
        <v>2103</v>
      </c>
      <c r="E701" s="18" t="s">
        <v>1</v>
      </c>
      <c r="F701" s="312">
        <v>5.6699999999999999</v>
      </c>
      <c r="G701" s="39"/>
      <c r="H701" s="45"/>
    </row>
    <row r="702" s="2" customFormat="1" ht="16.8" customHeight="1">
      <c r="A702" s="39"/>
      <c r="B702" s="45"/>
      <c r="C702" s="311" t="s">
        <v>1</v>
      </c>
      <c r="D702" s="311" t="s">
        <v>2104</v>
      </c>
      <c r="E702" s="18" t="s">
        <v>1</v>
      </c>
      <c r="F702" s="312">
        <v>32.759999999999998</v>
      </c>
      <c r="G702" s="39"/>
      <c r="H702" s="45"/>
    </row>
    <row r="703" s="2" customFormat="1" ht="16.8" customHeight="1">
      <c r="A703" s="39"/>
      <c r="B703" s="45"/>
      <c r="C703" s="311" t="s">
        <v>1</v>
      </c>
      <c r="D703" s="311" t="s">
        <v>2105</v>
      </c>
      <c r="E703" s="18" t="s">
        <v>1</v>
      </c>
      <c r="F703" s="312">
        <v>10.279999999999999</v>
      </c>
      <c r="G703" s="39"/>
      <c r="H703" s="45"/>
    </row>
    <row r="704" s="2" customFormat="1" ht="16.8" customHeight="1">
      <c r="A704" s="39"/>
      <c r="B704" s="45"/>
      <c r="C704" s="311" t="s">
        <v>1</v>
      </c>
      <c r="D704" s="311" t="s">
        <v>2106</v>
      </c>
      <c r="E704" s="18" t="s">
        <v>1</v>
      </c>
      <c r="F704" s="312">
        <v>5.4299999999999997</v>
      </c>
      <c r="G704" s="39"/>
      <c r="H704" s="45"/>
    </row>
    <row r="705" s="2" customFormat="1" ht="16.8" customHeight="1">
      <c r="A705" s="39"/>
      <c r="B705" s="45"/>
      <c r="C705" s="311" t="s">
        <v>1</v>
      </c>
      <c r="D705" s="311" t="s">
        <v>2107</v>
      </c>
      <c r="E705" s="18" t="s">
        <v>1</v>
      </c>
      <c r="F705" s="312">
        <v>5.6500000000000004</v>
      </c>
      <c r="G705" s="39"/>
      <c r="H705" s="45"/>
    </row>
    <row r="706" s="2" customFormat="1" ht="16.8" customHeight="1">
      <c r="A706" s="39"/>
      <c r="B706" s="45"/>
      <c r="C706" s="311" t="s">
        <v>1</v>
      </c>
      <c r="D706" s="311" t="s">
        <v>2108</v>
      </c>
      <c r="E706" s="18" t="s">
        <v>1</v>
      </c>
      <c r="F706" s="312">
        <v>14.289999999999999</v>
      </c>
      <c r="G706" s="39"/>
      <c r="H706" s="45"/>
    </row>
    <row r="707" s="2" customFormat="1" ht="16.8" customHeight="1">
      <c r="A707" s="39"/>
      <c r="B707" s="45"/>
      <c r="C707" s="311" t="s">
        <v>1</v>
      </c>
      <c r="D707" s="311" t="s">
        <v>550</v>
      </c>
      <c r="E707" s="18" t="s">
        <v>1</v>
      </c>
      <c r="F707" s="312">
        <v>0</v>
      </c>
      <c r="G707" s="39"/>
      <c r="H707" s="45"/>
    </row>
    <row r="708" s="2" customFormat="1" ht="16.8" customHeight="1">
      <c r="A708" s="39"/>
      <c r="B708" s="45"/>
      <c r="C708" s="311" t="s">
        <v>1</v>
      </c>
      <c r="D708" s="311" t="s">
        <v>2109</v>
      </c>
      <c r="E708" s="18" t="s">
        <v>1</v>
      </c>
      <c r="F708" s="312">
        <v>23.809999999999999</v>
      </c>
      <c r="G708" s="39"/>
      <c r="H708" s="45"/>
    </row>
    <row r="709" s="2" customFormat="1" ht="16.8" customHeight="1">
      <c r="A709" s="39"/>
      <c r="B709" s="45"/>
      <c r="C709" s="311" t="s">
        <v>202</v>
      </c>
      <c r="D709" s="311" t="s">
        <v>304</v>
      </c>
      <c r="E709" s="18" t="s">
        <v>1</v>
      </c>
      <c r="F709" s="312">
        <v>344.79000000000002</v>
      </c>
      <c r="G709" s="39"/>
      <c r="H709" s="45"/>
    </row>
    <row r="710" s="2" customFormat="1" ht="16.8" customHeight="1">
      <c r="A710" s="39"/>
      <c r="B710" s="45"/>
      <c r="C710" s="313" t="s">
        <v>7645</v>
      </c>
      <c r="D710" s="39"/>
      <c r="E710" s="39"/>
      <c r="F710" s="39"/>
      <c r="G710" s="39"/>
      <c r="H710" s="45"/>
    </row>
    <row r="711" s="2" customFormat="1" ht="16.8" customHeight="1">
      <c r="A711" s="39"/>
      <c r="B711" s="45"/>
      <c r="C711" s="311" t="s">
        <v>2078</v>
      </c>
      <c r="D711" s="311" t="s">
        <v>2079</v>
      </c>
      <c r="E711" s="18" t="s">
        <v>297</v>
      </c>
      <c r="F711" s="312">
        <v>344.79000000000002</v>
      </c>
      <c r="G711" s="39"/>
      <c r="H711" s="45"/>
    </row>
    <row r="712" s="2" customFormat="1" ht="16.8" customHeight="1">
      <c r="A712" s="39"/>
      <c r="B712" s="45"/>
      <c r="C712" s="311" t="s">
        <v>2111</v>
      </c>
      <c r="D712" s="311" t="s">
        <v>2112</v>
      </c>
      <c r="E712" s="18" t="s">
        <v>297</v>
      </c>
      <c r="F712" s="312">
        <v>2991.3400000000001</v>
      </c>
      <c r="G712" s="39"/>
      <c r="H712" s="45"/>
    </row>
    <row r="713" s="2" customFormat="1" ht="16.8" customHeight="1">
      <c r="A713" s="39"/>
      <c r="B713" s="45"/>
      <c r="C713" s="307" t="s">
        <v>205</v>
      </c>
      <c r="D713" s="308" t="s">
        <v>206</v>
      </c>
      <c r="E713" s="309" t="s">
        <v>1</v>
      </c>
      <c r="F713" s="310">
        <v>4879.2399999999998</v>
      </c>
      <c r="G713" s="39"/>
      <c r="H713" s="45"/>
    </row>
    <row r="714" s="2" customFormat="1" ht="16.8" customHeight="1">
      <c r="A714" s="39"/>
      <c r="B714" s="45"/>
      <c r="C714" s="311" t="s">
        <v>1</v>
      </c>
      <c r="D714" s="311" t="s">
        <v>350</v>
      </c>
      <c r="E714" s="18" t="s">
        <v>1</v>
      </c>
      <c r="F714" s="312">
        <v>6232.2039999999997</v>
      </c>
      <c r="G714" s="39"/>
      <c r="H714" s="45"/>
    </row>
    <row r="715" s="2" customFormat="1" ht="16.8" customHeight="1">
      <c r="A715" s="39"/>
      <c r="B715" s="45"/>
      <c r="C715" s="311" t="s">
        <v>1</v>
      </c>
      <c r="D715" s="311" t="s">
        <v>351</v>
      </c>
      <c r="E715" s="18" t="s">
        <v>1</v>
      </c>
      <c r="F715" s="312">
        <v>-1352.9639999999999</v>
      </c>
      <c r="G715" s="39"/>
      <c r="H715" s="45"/>
    </row>
    <row r="716" s="2" customFormat="1" ht="16.8" customHeight="1">
      <c r="A716" s="39"/>
      <c r="B716" s="45"/>
      <c r="C716" s="311" t="s">
        <v>205</v>
      </c>
      <c r="D716" s="311" t="s">
        <v>304</v>
      </c>
      <c r="E716" s="18" t="s">
        <v>1</v>
      </c>
      <c r="F716" s="312">
        <v>4879.2399999999998</v>
      </c>
      <c r="G716" s="39"/>
      <c r="H716" s="45"/>
    </row>
    <row r="717" s="2" customFormat="1" ht="16.8" customHeight="1">
      <c r="A717" s="39"/>
      <c r="B717" s="45"/>
      <c r="C717" s="313" t="s">
        <v>7645</v>
      </c>
      <c r="D717" s="39"/>
      <c r="E717" s="39"/>
      <c r="F717" s="39"/>
      <c r="G717" s="39"/>
      <c r="H717" s="45"/>
    </row>
    <row r="718" s="2" customFormat="1">
      <c r="A718" s="39"/>
      <c r="B718" s="45"/>
      <c r="C718" s="311" t="s">
        <v>347</v>
      </c>
      <c r="D718" s="311" t="s">
        <v>348</v>
      </c>
      <c r="E718" s="18" t="s">
        <v>307</v>
      </c>
      <c r="F718" s="312">
        <v>4879.2399999999998</v>
      </c>
      <c r="G718" s="39"/>
      <c r="H718" s="45"/>
    </row>
    <row r="719" s="2" customFormat="1">
      <c r="A719" s="39"/>
      <c r="B719" s="45"/>
      <c r="C719" s="311" t="s">
        <v>353</v>
      </c>
      <c r="D719" s="311" t="s">
        <v>354</v>
      </c>
      <c r="E719" s="18" t="s">
        <v>307</v>
      </c>
      <c r="F719" s="312">
        <v>73188.600000000006</v>
      </c>
      <c r="G719" s="39"/>
      <c r="H719" s="45"/>
    </row>
    <row r="720" s="2" customFormat="1" ht="16.8" customHeight="1">
      <c r="A720" s="39"/>
      <c r="B720" s="45"/>
      <c r="C720" s="311" t="s">
        <v>358</v>
      </c>
      <c r="D720" s="311" t="s">
        <v>359</v>
      </c>
      <c r="E720" s="18" t="s">
        <v>307</v>
      </c>
      <c r="F720" s="312">
        <v>7585.1679999999997</v>
      </c>
      <c r="G720" s="39"/>
      <c r="H720" s="45"/>
    </row>
    <row r="721" s="2" customFormat="1">
      <c r="A721" s="39"/>
      <c r="B721" s="45"/>
      <c r="C721" s="311" t="s">
        <v>363</v>
      </c>
      <c r="D721" s="311" t="s">
        <v>364</v>
      </c>
      <c r="E721" s="18" t="s">
        <v>365</v>
      </c>
      <c r="F721" s="312">
        <v>8782.6319999999996</v>
      </c>
      <c r="G721" s="39"/>
      <c r="H721" s="45"/>
    </row>
    <row r="722" s="2" customFormat="1" ht="16.8" customHeight="1">
      <c r="A722" s="39"/>
      <c r="B722" s="45"/>
      <c r="C722" s="307" t="s">
        <v>208</v>
      </c>
      <c r="D722" s="308" t="s">
        <v>209</v>
      </c>
      <c r="E722" s="309" t="s">
        <v>1</v>
      </c>
      <c r="F722" s="310">
        <v>406.78399999999999</v>
      </c>
      <c r="G722" s="39"/>
      <c r="H722" s="45"/>
    </row>
    <row r="723" s="2" customFormat="1">
      <c r="A723" s="39"/>
      <c r="B723" s="45"/>
      <c r="C723" s="311" t="s">
        <v>1</v>
      </c>
      <c r="D723" s="311" t="s">
        <v>1279</v>
      </c>
      <c r="E723" s="18" t="s">
        <v>1</v>
      </c>
      <c r="F723" s="312">
        <v>0</v>
      </c>
      <c r="G723" s="39"/>
      <c r="H723" s="45"/>
    </row>
    <row r="724" s="2" customFormat="1" ht="16.8" customHeight="1">
      <c r="A724" s="39"/>
      <c r="B724" s="45"/>
      <c r="C724" s="311" t="s">
        <v>1</v>
      </c>
      <c r="D724" s="311" t="s">
        <v>1280</v>
      </c>
      <c r="E724" s="18" t="s">
        <v>1</v>
      </c>
      <c r="F724" s="312">
        <v>91.837999999999994</v>
      </c>
      <c r="G724" s="39"/>
      <c r="H724" s="45"/>
    </row>
    <row r="725" s="2" customFormat="1" ht="16.8" customHeight="1">
      <c r="A725" s="39"/>
      <c r="B725" s="45"/>
      <c r="C725" s="311" t="s">
        <v>1</v>
      </c>
      <c r="D725" s="311" t="s">
        <v>1281</v>
      </c>
      <c r="E725" s="18" t="s">
        <v>1</v>
      </c>
      <c r="F725" s="312">
        <v>91.837999999999994</v>
      </c>
      <c r="G725" s="39"/>
      <c r="H725" s="45"/>
    </row>
    <row r="726" s="2" customFormat="1" ht="16.8" customHeight="1">
      <c r="A726" s="39"/>
      <c r="B726" s="45"/>
      <c r="C726" s="311" t="s">
        <v>1</v>
      </c>
      <c r="D726" s="311" t="s">
        <v>1282</v>
      </c>
      <c r="E726" s="18" t="s">
        <v>1</v>
      </c>
      <c r="F726" s="312">
        <v>86.537000000000006</v>
      </c>
      <c r="G726" s="39"/>
      <c r="H726" s="45"/>
    </row>
    <row r="727" s="2" customFormat="1" ht="16.8" customHeight="1">
      <c r="A727" s="39"/>
      <c r="B727" s="45"/>
      <c r="C727" s="311" t="s">
        <v>1</v>
      </c>
      <c r="D727" s="311" t="s">
        <v>1283</v>
      </c>
      <c r="E727" s="18" t="s">
        <v>1</v>
      </c>
      <c r="F727" s="312">
        <v>86.537000000000006</v>
      </c>
      <c r="G727" s="39"/>
      <c r="H727" s="45"/>
    </row>
    <row r="728" s="2" customFormat="1" ht="16.8" customHeight="1">
      <c r="A728" s="39"/>
      <c r="B728" s="45"/>
      <c r="C728" s="311" t="s">
        <v>1</v>
      </c>
      <c r="D728" s="311" t="s">
        <v>1284</v>
      </c>
      <c r="E728" s="18" t="s">
        <v>1</v>
      </c>
      <c r="F728" s="312">
        <v>50.033999999999999</v>
      </c>
      <c r="G728" s="39"/>
      <c r="H728" s="45"/>
    </row>
    <row r="729" s="2" customFormat="1" ht="16.8" customHeight="1">
      <c r="A729" s="39"/>
      <c r="B729" s="45"/>
      <c r="C729" s="311" t="s">
        <v>208</v>
      </c>
      <c r="D729" s="311" t="s">
        <v>316</v>
      </c>
      <c r="E729" s="18" t="s">
        <v>1</v>
      </c>
      <c r="F729" s="312">
        <v>406.78399999999999</v>
      </c>
      <c r="G729" s="39"/>
      <c r="H729" s="45"/>
    </row>
    <row r="730" s="2" customFormat="1" ht="16.8" customHeight="1">
      <c r="A730" s="39"/>
      <c r="B730" s="45"/>
      <c r="C730" s="313" t="s">
        <v>7645</v>
      </c>
      <c r="D730" s="39"/>
      <c r="E730" s="39"/>
      <c r="F730" s="39"/>
      <c r="G730" s="39"/>
      <c r="H730" s="45"/>
    </row>
    <row r="731" s="2" customFormat="1">
      <c r="A731" s="39"/>
      <c r="B731" s="45"/>
      <c r="C731" s="311" t="s">
        <v>1276</v>
      </c>
      <c r="D731" s="311" t="s">
        <v>1277</v>
      </c>
      <c r="E731" s="18" t="s">
        <v>297</v>
      </c>
      <c r="F731" s="312">
        <v>473.30900000000003</v>
      </c>
      <c r="G731" s="39"/>
      <c r="H731" s="45"/>
    </row>
    <row r="732" s="2" customFormat="1" ht="16.8" customHeight="1">
      <c r="A732" s="39"/>
      <c r="B732" s="45"/>
      <c r="C732" s="311" t="s">
        <v>1199</v>
      </c>
      <c r="D732" s="311" t="s">
        <v>1200</v>
      </c>
      <c r="E732" s="18" t="s">
        <v>297</v>
      </c>
      <c r="F732" s="312">
        <v>4154.9350000000004</v>
      </c>
      <c r="G732" s="39"/>
      <c r="H732" s="45"/>
    </row>
    <row r="733" s="2" customFormat="1">
      <c r="A733" s="39"/>
      <c r="B733" s="45"/>
      <c r="C733" s="311" t="s">
        <v>1301</v>
      </c>
      <c r="D733" s="311" t="s">
        <v>1302</v>
      </c>
      <c r="E733" s="18" t="s">
        <v>297</v>
      </c>
      <c r="F733" s="312">
        <v>473.30900000000003</v>
      </c>
      <c r="G733" s="39"/>
      <c r="H733" s="45"/>
    </row>
    <row r="734" s="2" customFormat="1">
      <c r="A734" s="39"/>
      <c r="B734" s="45"/>
      <c r="C734" s="311" t="s">
        <v>1370</v>
      </c>
      <c r="D734" s="311" t="s">
        <v>1371</v>
      </c>
      <c r="E734" s="18" t="s">
        <v>297</v>
      </c>
      <c r="F734" s="312">
        <v>473.30900000000003</v>
      </c>
      <c r="G734" s="39"/>
      <c r="H734" s="45"/>
    </row>
    <row r="735" s="2" customFormat="1" ht="16.8" customHeight="1">
      <c r="A735" s="39"/>
      <c r="B735" s="45"/>
      <c r="C735" s="311" t="s">
        <v>1512</v>
      </c>
      <c r="D735" s="311" t="s">
        <v>1513</v>
      </c>
      <c r="E735" s="18" t="s">
        <v>297</v>
      </c>
      <c r="F735" s="312">
        <v>469.35199999999998</v>
      </c>
      <c r="G735" s="39"/>
      <c r="H735" s="45"/>
    </row>
    <row r="736" s="2" customFormat="1" ht="16.8" customHeight="1">
      <c r="A736" s="39"/>
      <c r="B736" s="45"/>
      <c r="C736" s="311" t="s">
        <v>1546</v>
      </c>
      <c r="D736" s="311" t="s">
        <v>1547</v>
      </c>
      <c r="E736" s="18" t="s">
        <v>297</v>
      </c>
      <c r="F736" s="312">
        <v>406.78399999999999</v>
      </c>
      <c r="G736" s="39"/>
      <c r="H736" s="45"/>
    </row>
    <row r="737" s="2" customFormat="1" ht="16.8" customHeight="1">
      <c r="A737" s="39"/>
      <c r="B737" s="45"/>
      <c r="C737" s="311" t="s">
        <v>1536</v>
      </c>
      <c r="D737" s="311" t="s">
        <v>1537</v>
      </c>
      <c r="E737" s="18" t="s">
        <v>297</v>
      </c>
      <c r="F737" s="312">
        <v>469.35199999999998</v>
      </c>
      <c r="G737" s="39"/>
      <c r="H737" s="45"/>
    </row>
    <row r="738" s="2" customFormat="1" ht="16.8" customHeight="1">
      <c r="A738" s="39"/>
      <c r="B738" s="45"/>
      <c r="C738" s="311" t="s">
        <v>1573</v>
      </c>
      <c r="D738" s="311" t="s">
        <v>1574</v>
      </c>
      <c r="E738" s="18" t="s">
        <v>297</v>
      </c>
      <c r="F738" s="312">
        <v>406.78399999999999</v>
      </c>
      <c r="G738" s="39"/>
      <c r="H738" s="45"/>
    </row>
    <row r="739" s="2" customFormat="1" ht="16.8" customHeight="1">
      <c r="A739" s="39"/>
      <c r="B739" s="45"/>
      <c r="C739" s="307" t="s">
        <v>211</v>
      </c>
      <c r="D739" s="308" t="s">
        <v>212</v>
      </c>
      <c r="E739" s="309" t="s">
        <v>1</v>
      </c>
      <c r="F739" s="310">
        <v>62.567999999999998</v>
      </c>
      <c r="G739" s="39"/>
      <c r="H739" s="45"/>
    </row>
    <row r="740" s="2" customFormat="1">
      <c r="A740" s="39"/>
      <c r="B740" s="45"/>
      <c r="C740" s="311" t="s">
        <v>1</v>
      </c>
      <c r="D740" s="311" t="s">
        <v>1285</v>
      </c>
      <c r="E740" s="18" t="s">
        <v>1</v>
      </c>
      <c r="F740" s="312">
        <v>0</v>
      </c>
      <c r="G740" s="39"/>
      <c r="H740" s="45"/>
    </row>
    <row r="741" s="2" customFormat="1" ht="16.8" customHeight="1">
      <c r="A741" s="39"/>
      <c r="B741" s="45"/>
      <c r="C741" s="311" t="s">
        <v>1</v>
      </c>
      <c r="D741" s="311" t="s">
        <v>1286</v>
      </c>
      <c r="E741" s="18" t="s">
        <v>1</v>
      </c>
      <c r="F741" s="312">
        <v>29.625</v>
      </c>
      <c r="G741" s="39"/>
      <c r="H741" s="45"/>
    </row>
    <row r="742" s="2" customFormat="1" ht="16.8" customHeight="1">
      <c r="A742" s="39"/>
      <c r="B742" s="45"/>
      <c r="C742" s="311" t="s">
        <v>1</v>
      </c>
      <c r="D742" s="311" t="s">
        <v>1287</v>
      </c>
      <c r="E742" s="18" t="s">
        <v>1</v>
      </c>
      <c r="F742" s="312">
        <v>-13.128</v>
      </c>
      <c r="G742" s="39"/>
      <c r="H742" s="45"/>
    </row>
    <row r="743" s="2" customFormat="1" ht="16.8" customHeight="1">
      <c r="A743" s="39"/>
      <c r="B743" s="45"/>
      <c r="C743" s="311" t="s">
        <v>1</v>
      </c>
      <c r="D743" s="311" t="s">
        <v>1288</v>
      </c>
      <c r="E743" s="18" t="s">
        <v>1</v>
      </c>
      <c r="F743" s="312">
        <v>29.625</v>
      </c>
      <c r="G743" s="39"/>
      <c r="H743" s="45"/>
    </row>
    <row r="744" s="2" customFormat="1" ht="16.8" customHeight="1">
      <c r="A744" s="39"/>
      <c r="B744" s="45"/>
      <c r="C744" s="311" t="s">
        <v>1</v>
      </c>
      <c r="D744" s="311" t="s">
        <v>1289</v>
      </c>
      <c r="E744" s="18" t="s">
        <v>1</v>
      </c>
      <c r="F744" s="312">
        <v>-13.128</v>
      </c>
      <c r="G744" s="39"/>
      <c r="H744" s="45"/>
    </row>
    <row r="745" s="2" customFormat="1" ht="16.8" customHeight="1">
      <c r="A745" s="39"/>
      <c r="B745" s="45"/>
      <c r="C745" s="311" t="s">
        <v>1</v>
      </c>
      <c r="D745" s="311" t="s">
        <v>1290</v>
      </c>
      <c r="E745" s="18" t="s">
        <v>1</v>
      </c>
      <c r="F745" s="312">
        <v>27.914999999999999</v>
      </c>
      <c r="G745" s="39"/>
      <c r="H745" s="45"/>
    </row>
    <row r="746" s="2" customFormat="1" ht="16.8" customHeight="1">
      <c r="A746" s="39"/>
      <c r="B746" s="45"/>
      <c r="C746" s="311" t="s">
        <v>1</v>
      </c>
      <c r="D746" s="311" t="s">
        <v>1291</v>
      </c>
      <c r="E746" s="18" t="s">
        <v>1</v>
      </c>
      <c r="F746" s="312">
        <v>-13.128</v>
      </c>
      <c r="G746" s="39"/>
      <c r="H746" s="45"/>
    </row>
    <row r="747" s="2" customFormat="1" ht="16.8" customHeight="1">
      <c r="A747" s="39"/>
      <c r="B747" s="45"/>
      <c r="C747" s="311" t="s">
        <v>1</v>
      </c>
      <c r="D747" s="311" t="s">
        <v>1292</v>
      </c>
      <c r="E747" s="18" t="s">
        <v>1</v>
      </c>
      <c r="F747" s="312">
        <v>27.914999999999999</v>
      </c>
      <c r="G747" s="39"/>
      <c r="H747" s="45"/>
    </row>
    <row r="748" s="2" customFormat="1" ht="16.8" customHeight="1">
      <c r="A748" s="39"/>
      <c r="B748" s="45"/>
      <c r="C748" s="311" t="s">
        <v>1</v>
      </c>
      <c r="D748" s="311" t="s">
        <v>1291</v>
      </c>
      <c r="E748" s="18" t="s">
        <v>1</v>
      </c>
      <c r="F748" s="312">
        <v>-13.128</v>
      </c>
      <c r="G748" s="39"/>
      <c r="H748" s="45"/>
    </row>
    <row r="749" s="2" customFormat="1" ht="16.8" customHeight="1">
      <c r="A749" s="39"/>
      <c r="B749" s="45"/>
      <c r="C749" s="311" t="s">
        <v>211</v>
      </c>
      <c r="D749" s="311" t="s">
        <v>316</v>
      </c>
      <c r="E749" s="18" t="s">
        <v>1</v>
      </c>
      <c r="F749" s="312">
        <v>62.567999999999998</v>
      </c>
      <c r="G749" s="39"/>
      <c r="H749" s="45"/>
    </row>
    <row r="750" s="2" customFormat="1" ht="16.8" customHeight="1">
      <c r="A750" s="39"/>
      <c r="B750" s="45"/>
      <c r="C750" s="313" t="s">
        <v>7645</v>
      </c>
      <c r="D750" s="39"/>
      <c r="E750" s="39"/>
      <c r="F750" s="39"/>
      <c r="G750" s="39"/>
      <c r="H750" s="45"/>
    </row>
    <row r="751" s="2" customFormat="1">
      <c r="A751" s="39"/>
      <c r="B751" s="45"/>
      <c r="C751" s="311" t="s">
        <v>1276</v>
      </c>
      <c r="D751" s="311" t="s">
        <v>1277</v>
      </c>
      <c r="E751" s="18" t="s">
        <v>297</v>
      </c>
      <c r="F751" s="312">
        <v>473.30900000000003</v>
      </c>
      <c r="G751" s="39"/>
      <c r="H751" s="45"/>
    </row>
    <row r="752" s="2" customFormat="1" ht="16.8" customHeight="1">
      <c r="A752" s="39"/>
      <c r="B752" s="45"/>
      <c r="C752" s="311" t="s">
        <v>1199</v>
      </c>
      <c r="D752" s="311" t="s">
        <v>1200</v>
      </c>
      <c r="E752" s="18" t="s">
        <v>297</v>
      </c>
      <c r="F752" s="312">
        <v>4154.9350000000004</v>
      </c>
      <c r="G752" s="39"/>
      <c r="H752" s="45"/>
    </row>
    <row r="753" s="2" customFormat="1">
      <c r="A753" s="39"/>
      <c r="B753" s="45"/>
      <c r="C753" s="311" t="s">
        <v>1301</v>
      </c>
      <c r="D753" s="311" t="s">
        <v>1302</v>
      </c>
      <c r="E753" s="18" t="s">
        <v>297</v>
      </c>
      <c r="F753" s="312">
        <v>473.30900000000003</v>
      </c>
      <c r="G753" s="39"/>
      <c r="H753" s="45"/>
    </row>
    <row r="754" s="2" customFormat="1">
      <c r="A754" s="39"/>
      <c r="B754" s="45"/>
      <c r="C754" s="311" t="s">
        <v>1370</v>
      </c>
      <c r="D754" s="311" t="s">
        <v>1371</v>
      </c>
      <c r="E754" s="18" t="s">
        <v>297</v>
      </c>
      <c r="F754" s="312">
        <v>473.30900000000003</v>
      </c>
      <c r="G754" s="39"/>
      <c r="H754" s="45"/>
    </row>
    <row r="755" s="2" customFormat="1" ht="16.8" customHeight="1">
      <c r="A755" s="39"/>
      <c r="B755" s="45"/>
      <c r="C755" s="311" t="s">
        <v>1512</v>
      </c>
      <c r="D755" s="311" t="s">
        <v>1513</v>
      </c>
      <c r="E755" s="18" t="s">
        <v>297</v>
      </c>
      <c r="F755" s="312">
        <v>469.35199999999998</v>
      </c>
      <c r="G755" s="39"/>
      <c r="H755" s="45"/>
    </row>
    <row r="756" s="2" customFormat="1" ht="16.8" customHeight="1">
      <c r="A756" s="39"/>
      <c r="B756" s="45"/>
      <c r="C756" s="311" t="s">
        <v>1536</v>
      </c>
      <c r="D756" s="311" t="s">
        <v>1537</v>
      </c>
      <c r="E756" s="18" t="s">
        <v>297</v>
      </c>
      <c r="F756" s="312">
        <v>469.35199999999998</v>
      </c>
      <c r="G756" s="39"/>
      <c r="H756" s="45"/>
    </row>
    <row r="757" s="2" customFormat="1" ht="16.8" customHeight="1">
      <c r="A757" s="39"/>
      <c r="B757" s="45"/>
      <c r="C757" s="307" t="s">
        <v>214</v>
      </c>
      <c r="D757" s="308" t="s">
        <v>215</v>
      </c>
      <c r="E757" s="309" t="s">
        <v>1</v>
      </c>
      <c r="F757" s="310">
        <v>565.36400000000003</v>
      </c>
      <c r="G757" s="39"/>
      <c r="H757" s="45"/>
    </row>
    <row r="758" s="2" customFormat="1" ht="16.8" customHeight="1">
      <c r="A758" s="39"/>
      <c r="B758" s="45"/>
      <c r="C758" s="313" t="s">
        <v>7645</v>
      </c>
      <c r="D758" s="39"/>
      <c r="E758" s="39"/>
      <c r="F758" s="39"/>
      <c r="G758" s="39"/>
      <c r="H758" s="45"/>
    </row>
    <row r="759" s="2" customFormat="1" ht="16.8" customHeight="1">
      <c r="A759" s="39"/>
      <c r="B759" s="45"/>
      <c r="C759" s="311" t="s">
        <v>1199</v>
      </c>
      <c r="D759" s="311" t="s">
        <v>1200</v>
      </c>
      <c r="E759" s="18" t="s">
        <v>297</v>
      </c>
      <c r="F759" s="312">
        <v>4154.9350000000004</v>
      </c>
      <c r="G759" s="39"/>
      <c r="H759" s="45"/>
    </row>
    <row r="760" s="2" customFormat="1">
      <c r="A760" s="39"/>
      <c r="B760" s="45"/>
      <c r="C760" s="311" t="s">
        <v>1374</v>
      </c>
      <c r="D760" s="311" t="s">
        <v>1375</v>
      </c>
      <c r="E760" s="18" t="s">
        <v>297</v>
      </c>
      <c r="F760" s="312">
        <v>1356.577</v>
      </c>
      <c r="G760" s="39"/>
      <c r="H760" s="45"/>
    </row>
    <row r="761" s="2" customFormat="1" ht="16.8" customHeight="1">
      <c r="A761" s="39"/>
      <c r="B761" s="45"/>
      <c r="C761" s="307" t="s">
        <v>217</v>
      </c>
      <c r="D761" s="308" t="s">
        <v>218</v>
      </c>
      <c r="E761" s="309" t="s">
        <v>1</v>
      </c>
      <c r="F761" s="310">
        <v>502.56400000000002</v>
      </c>
      <c r="G761" s="39"/>
      <c r="H761" s="45"/>
    </row>
    <row r="762" s="2" customFormat="1" ht="16.8" customHeight="1">
      <c r="A762" s="39"/>
      <c r="B762" s="45"/>
      <c r="C762" s="311" t="s">
        <v>1</v>
      </c>
      <c r="D762" s="311" t="s">
        <v>1326</v>
      </c>
      <c r="E762" s="18" t="s">
        <v>1</v>
      </c>
      <c r="F762" s="312">
        <v>0</v>
      </c>
      <c r="G762" s="39"/>
      <c r="H762" s="45"/>
    </row>
    <row r="763" s="2" customFormat="1" ht="16.8" customHeight="1">
      <c r="A763" s="39"/>
      <c r="B763" s="45"/>
      <c r="C763" s="311" t="s">
        <v>1</v>
      </c>
      <c r="D763" s="311" t="s">
        <v>1327</v>
      </c>
      <c r="E763" s="18" t="s">
        <v>1</v>
      </c>
      <c r="F763" s="312">
        <v>128.75800000000001</v>
      </c>
      <c r="G763" s="39"/>
      <c r="H763" s="45"/>
    </row>
    <row r="764" s="2" customFormat="1" ht="16.8" customHeight="1">
      <c r="A764" s="39"/>
      <c r="B764" s="45"/>
      <c r="C764" s="311" t="s">
        <v>1</v>
      </c>
      <c r="D764" s="311" t="s">
        <v>1328</v>
      </c>
      <c r="E764" s="18" t="s">
        <v>1</v>
      </c>
      <c r="F764" s="312">
        <v>128.65000000000001</v>
      </c>
      <c r="G764" s="39"/>
      <c r="H764" s="45"/>
    </row>
    <row r="765" s="2" customFormat="1" ht="16.8" customHeight="1">
      <c r="A765" s="39"/>
      <c r="B765" s="45"/>
      <c r="C765" s="311" t="s">
        <v>1</v>
      </c>
      <c r="D765" s="311" t="s">
        <v>1329</v>
      </c>
      <c r="E765" s="18" t="s">
        <v>1</v>
      </c>
      <c r="F765" s="312">
        <v>122.578</v>
      </c>
      <c r="G765" s="39"/>
      <c r="H765" s="45"/>
    </row>
    <row r="766" s="2" customFormat="1" ht="16.8" customHeight="1">
      <c r="A766" s="39"/>
      <c r="B766" s="45"/>
      <c r="C766" s="311" t="s">
        <v>1</v>
      </c>
      <c r="D766" s="311" t="s">
        <v>1330</v>
      </c>
      <c r="E766" s="18" t="s">
        <v>1</v>
      </c>
      <c r="F766" s="312">
        <v>122.578</v>
      </c>
      <c r="G766" s="39"/>
      <c r="H766" s="45"/>
    </row>
    <row r="767" s="2" customFormat="1" ht="16.8" customHeight="1">
      <c r="A767" s="39"/>
      <c r="B767" s="45"/>
      <c r="C767" s="311" t="s">
        <v>217</v>
      </c>
      <c r="D767" s="311" t="s">
        <v>316</v>
      </c>
      <c r="E767" s="18" t="s">
        <v>1</v>
      </c>
      <c r="F767" s="312">
        <v>502.56400000000002</v>
      </c>
      <c r="G767" s="39"/>
      <c r="H767" s="45"/>
    </row>
    <row r="768" s="2" customFormat="1" ht="16.8" customHeight="1">
      <c r="A768" s="39"/>
      <c r="B768" s="45"/>
      <c r="C768" s="313" t="s">
        <v>7645</v>
      </c>
      <c r="D768" s="39"/>
      <c r="E768" s="39"/>
      <c r="F768" s="39"/>
      <c r="G768" s="39"/>
      <c r="H768" s="45"/>
    </row>
    <row r="769" s="2" customFormat="1">
      <c r="A769" s="39"/>
      <c r="B769" s="45"/>
      <c r="C769" s="311" t="s">
        <v>1323</v>
      </c>
      <c r="D769" s="311" t="s">
        <v>1324</v>
      </c>
      <c r="E769" s="18" t="s">
        <v>297</v>
      </c>
      <c r="F769" s="312">
        <v>1198.729</v>
      </c>
      <c r="G769" s="39"/>
      <c r="H769" s="45"/>
    </row>
    <row r="770" s="2" customFormat="1" ht="16.8" customHeight="1">
      <c r="A770" s="39"/>
      <c r="B770" s="45"/>
      <c r="C770" s="311" t="s">
        <v>1199</v>
      </c>
      <c r="D770" s="311" t="s">
        <v>1200</v>
      </c>
      <c r="E770" s="18" t="s">
        <v>297</v>
      </c>
      <c r="F770" s="312">
        <v>4154.9350000000004</v>
      </c>
      <c r="G770" s="39"/>
      <c r="H770" s="45"/>
    </row>
    <row r="771" s="2" customFormat="1">
      <c r="A771" s="39"/>
      <c r="B771" s="45"/>
      <c r="C771" s="311" t="s">
        <v>1350</v>
      </c>
      <c r="D771" s="311" t="s">
        <v>1351</v>
      </c>
      <c r="E771" s="18" t="s">
        <v>297</v>
      </c>
      <c r="F771" s="312">
        <v>548.76400000000001</v>
      </c>
      <c r="G771" s="39"/>
      <c r="H771" s="45"/>
    </row>
    <row r="772" s="2" customFormat="1">
      <c r="A772" s="39"/>
      <c r="B772" s="45"/>
      <c r="C772" s="311" t="s">
        <v>1374</v>
      </c>
      <c r="D772" s="311" t="s">
        <v>1375</v>
      </c>
      <c r="E772" s="18" t="s">
        <v>297</v>
      </c>
      <c r="F772" s="312">
        <v>1356.577</v>
      </c>
      <c r="G772" s="39"/>
      <c r="H772" s="45"/>
    </row>
    <row r="773" s="2" customFormat="1" ht="16.8" customHeight="1">
      <c r="A773" s="39"/>
      <c r="B773" s="45"/>
      <c r="C773" s="307" t="s">
        <v>220</v>
      </c>
      <c r="D773" s="308" t="s">
        <v>221</v>
      </c>
      <c r="E773" s="309" t="s">
        <v>1</v>
      </c>
      <c r="F773" s="310">
        <v>101.7</v>
      </c>
      <c r="G773" s="39"/>
      <c r="H773" s="45"/>
    </row>
    <row r="774" s="2" customFormat="1" ht="16.8" customHeight="1">
      <c r="A774" s="39"/>
      <c r="B774" s="45"/>
      <c r="C774" s="311" t="s">
        <v>1</v>
      </c>
      <c r="D774" s="311" t="s">
        <v>221</v>
      </c>
      <c r="E774" s="18" t="s">
        <v>1</v>
      </c>
      <c r="F774" s="312">
        <v>0</v>
      </c>
      <c r="G774" s="39"/>
      <c r="H774" s="45"/>
    </row>
    <row r="775" s="2" customFormat="1" ht="16.8" customHeight="1">
      <c r="A775" s="39"/>
      <c r="B775" s="45"/>
      <c r="C775" s="311" t="s">
        <v>1</v>
      </c>
      <c r="D775" s="311" t="s">
        <v>1339</v>
      </c>
      <c r="E775" s="18" t="s">
        <v>1</v>
      </c>
      <c r="F775" s="312">
        <v>29.699999999999999</v>
      </c>
      <c r="G775" s="39"/>
      <c r="H775" s="45"/>
    </row>
    <row r="776" s="2" customFormat="1" ht="16.8" customHeight="1">
      <c r="A776" s="39"/>
      <c r="B776" s="45"/>
      <c r="C776" s="311" t="s">
        <v>1</v>
      </c>
      <c r="D776" s="311" t="s">
        <v>1340</v>
      </c>
      <c r="E776" s="18" t="s">
        <v>1</v>
      </c>
      <c r="F776" s="312">
        <v>72</v>
      </c>
      <c r="G776" s="39"/>
      <c r="H776" s="45"/>
    </row>
    <row r="777" s="2" customFormat="1" ht="16.8" customHeight="1">
      <c r="A777" s="39"/>
      <c r="B777" s="45"/>
      <c r="C777" s="311" t="s">
        <v>220</v>
      </c>
      <c r="D777" s="311" t="s">
        <v>316</v>
      </c>
      <c r="E777" s="18" t="s">
        <v>1</v>
      </c>
      <c r="F777" s="312">
        <v>101.7</v>
      </c>
      <c r="G777" s="39"/>
      <c r="H777" s="45"/>
    </row>
    <row r="778" s="2" customFormat="1" ht="16.8" customHeight="1">
      <c r="A778" s="39"/>
      <c r="B778" s="45"/>
      <c r="C778" s="313" t="s">
        <v>7645</v>
      </c>
      <c r="D778" s="39"/>
      <c r="E778" s="39"/>
      <c r="F778" s="39"/>
      <c r="G778" s="39"/>
      <c r="H778" s="45"/>
    </row>
    <row r="779" s="2" customFormat="1">
      <c r="A779" s="39"/>
      <c r="B779" s="45"/>
      <c r="C779" s="311" t="s">
        <v>1323</v>
      </c>
      <c r="D779" s="311" t="s">
        <v>1324</v>
      </c>
      <c r="E779" s="18" t="s">
        <v>297</v>
      </c>
      <c r="F779" s="312">
        <v>1198.729</v>
      </c>
      <c r="G779" s="39"/>
      <c r="H779" s="45"/>
    </row>
    <row r="780" s="2" customFormat="1" ht="16.8" customHeight="1">
      <c r="A780" s="39"/>
      <c r="B780" s="45"/>
      <c r="C780" s="311" t="s">
        <v>1199</v>
      </c>
      <c r="D780" s="311" t="s">
        <v>1200</v>
      </c>
      <c r="E780" s="18" t="s">
        <v>297</v>
      </c>
      <c r="F780" s="312">
        <v>4154.9350000000004</v>
      </c>
      <c r="G780" s="39"/>
      <c r="H780" s="45"/>
    </row>
    <row r="781" s="2" customFormat="1">
      <c r="A781" s="39"/>
      <c r="B781" s="45"/>
      <c r="C781" s="311" t="s">
        <v>1374</v>
      </c>
      <c r="D781" s="311" t="s">
        <v>1375</v>
      </c>
      <c r="E781" s="18" t="s">
        <v>297</v>
      </c>
      <c r="F781" s="312">
        <v>1356.577</v>
      </c>
      <c r="G781" s="39"/>
      <c r="H781" s="45"/>
    </row>
    <row r="782" s="2" customFormat="1">
      <c r="A782" s="39"/>
      <c r="B782" s="45"/>
      <c r="C782" s="311" t="s">
        <v>2915</v>
      </c>
      <c r="D782" s="311" t="s">
        <v>2916</v>
      </c>
      <c r="E782" s="18" t="s">
        <v>297</v>
      </c>
      <c r="F782" s="312">
        <v>1844.201</v>
      </c>
      <c r="G782" s="39"/>
      <c r="H782" s="45"/>
    </row>
    <row r="783" s="2" customFormat="1" ht="16.8" customHeight="1">
      <c r="A783" s="39"/>
      <c r="B783" s="45"/>
      <c r="C783" s="307" t="s">
        <v>223</v>
      </c>
      <c r="D783" s="308" t="s">
        <v>224</v>
      </c>
      <c r="E783" s="309" t="s">
        <v>1</v>
      </c>
      <c r="F783" s="310">
        <v>95.280000000000001</v>
      </c>
      <c r="G783" s="39"/>
      <c r="H783" s="45"/>
    </row>
    <row r="784" s="2" customFormat="1" ht="16.8" customHeight="1">
      <c r="A784" s="39"/>
      <c r="B784" s="45"/>
      <c r="C784" s="311" t="s">
        <v>1</v>
      </c>
      <c r="D784" s="311" t="s">
        <v>224</v>
      </c>
      <c r="E784" s="18" t="s">
        <v>1</v>
      </c>
      <c r="F784" s="312">
        <v>0</v>
      </c>
      <c r="G784" s="39"/>
      <c r="H784" s="45"/>
    </row>
    <row r="785" s="2" customFormat="1" ht="16.8" customHeight="1">
      <c r="A785" s="39"/>
      <c r="B785" s="45"/>
      <c r="C785" s="311" t="s">
        <v>1</v>
      </c>
      <c r="D785" s="311" t="s">
        <v>1313</v>
      </c>
      <c r="E785" s="18" t="s">
        <v>1</v>
      </c>
      <c r="F785" s="312">
        <v>23.82</v>
      </c>
      <c r="G785" s="39"/>
      <c r="H785" s="45"/>
    </row>
    <row r="786" s="2" customFormat="1" ht="16.8" customHeight="1">
      <c r="A786" s="39"/>
      <c r="B786" s="45"/>
      <c r="C786" s="311" t="s">
        <v>1</v>
      </c>
      <c r="D786" s="311" t="s">
        <v>1314</v>
      </c>
      <c r="E786" s="18" t="s">
        <v>1</v>
      </c>
      <c r="F786" s="312">
        <v>23.82</v>
      </c>
      <c r="G786" s="39"/>
      <c r="H786" s="45"/>
    </row>
    <row r="787" s="2" customFormat="1" ht="16.8" customHeight="1">
      <c r="A787" s="39"/>
      <c r="B787" s="45"/>
      <c r="C787" s="311" t="s">
        <v>1</v>
      </c>
      <c r="D787" s="311" t="s">
        <v>1315</v>
      </c>
      <c r="E787" s="18" t="s">
        <v>1</v>
      </c>
      <c r="F787" s="312">
        <v>23.82</v>
      </c>
      <c r="G787" s="39"/>
      <c r="H787" s="45"/>
    </row>
    <row r="788" s="2" customFormat="1" ht="16.8" customHeight="1">
      <c r="A788" s="39"/>
      <c r="B788" s="45"/>
      <c r="C788" s="311" t="s">
        <v>1</v>
      </c>
      <c r="D788" s="311" t="s">
        <v>1316</v>
      </c>
      <c r="E788" s="18" t="s">
        <v>1</v>
      </c>
      <c r="F788" s="312">
        <v>23.82</v>
      </c>
      <c r="G788" s="39"/>
      <c r="H788" s="45"/>
    </row>
    <row r="789" s="2" customFormat="1" ht="16.8" customHeight="1">
      <c r="A789" s="39"/>
      <c r="B789" s="45"/>
      <c r="C789" s="311" t="s">
        <v>223</v>
      </c>
      <c r="D789" s="311" t="s">
        <v>316</v>
      </c>
      <c r="E789" s="18" t="s">
        <v>1</v>
      </c>
      <c r="F789" s="312">
        <v>95.280000000000001</v>
      </c>
      <c r="G789" s="39"/>
      <c r="H789" s="45"/>
    </row>
    <row r="790" s="2" customFormat="1" ht="16.8" customHeight="1">
      <c r="A790" s="39"/>
      <c r="B790" s="45"/>
      <c r="C790" s="313" t="s">
        <v>7645</v>
      </c>
      <c r="D790" s="39"/>
      <c r="E790" s="39"/>
      <c r="F790" s="39"/>
      <c r="G790" s="39"/>
      <c r="H790" s="45"/>
    </row>
    <row r="791" s="2" customFormat="1">
      <c r="A791" s="39"/>
      <c r="B791" s="45"/>
      <c r="C791" s="311" t="s">
        <v>1310</v>
      </c>
      <c r="D791" s="311" t="s">
        <v>1311</v>
      </c>
      <c r="E791" s="18" t="s">
        <v>297</v>
      </c>
      <c r="F791" s="312">
        <v>95.280000000000001</v>
      </c>
      <c r="G791" s="39"/>
      <c r="H791" s="45"/>
    </row>
    <row r="792" s="2" customFormat="1" ht="16.8" customHeight="1">
      <c r="A792" s="39"/>
      <c r="B792" s="45"/>
      <c r="C792" s="311" t="s">
        <v>1199</v>
      </c>
      <c r="D792" s="311" t="s">
        <v>1200</v>
      </c>
      <c r="E792" s="18" t="s">
        <v>297</v>
      </c>
      <c r="F792" s="312">
        <v>4154.9350000000004</v>
      </c>
      <c r="G792" s="39"/>
      <c r="H792" s="45"/>
    </row>
    <row r="793" s="2" customFormat="1">
      <c r="A793" s="39"/>
      <c r="B793" s="45"/>
      <c r="C793" s="311" t="s">
        <v>1374</v>
      </c>
      <c r="D793" s="311" t="s">
        <v>1375</v>
      </c>
      <c r="E793" s="18" t="s">
        <v>297</v>
      </c>
      <c r="F793" s="312">
        <v>1356.577</v>
      </c>
      <c r="G793" s="39"/>
      <c r="H793" s="45"/>
    </row>
    <row r="794" s="2" customFormat="1">
      <c r="A794" s="39"/>
      <c r="B794" s="45"/>
      <c r="C794" s="307" t="s">
        <v>226</v>
      </c>
      <c r="D794" s="308" t="s">
        <v>227</v>
      </c>
      <c r="E794" s="309" t="s">
        <v>1</v>
      </c>
      <c r="F794" s="310">
        <v>3.9569999999999999</v>
      </c>
      <c r="G794" s="39"/>
      <c r="H794" s="45"/>
    </row>
    <row r="795" s="2" customFormat="1">
      <c r="A795" s="39"/>
      <c r="B795" s="45"/>
      <c r="C795" s="311" t="s">
        <v>1</v>
      </c>
      <c r="D795" s="311" t="s">
        <v>227</v>
      </c>
      <c r="E795" s="18" t="s">
        <v>1</v>
      </c>
      <c r="F795" s="312">
        <v>0</v>
      </c>
      <c r="G795" s="39"/>
      <c r="H795" s="45"/>
    </row>
    <row r="796" s="2" customFormat="1" ht="16.8" customHeight="1">
      <c r="A796" s="39"/>
      <c r="B796" s="45"/>
      <c r="C796" s="311" t="s">
        <v>1</v>
      </c>
      <c r="D796" s="311" t="s">
        <v>1293</v>
      </c>
      <c r="E796" s="18" t="s">
        <v>1</v>
      </c>
      <c r="F796" s="312">
        <v>8.0700000000000003</v>
      </c>
      <c r="G796" s="39"/>
      <c r="H796" s="45"/>
    </row>
    <row r="797" s="2" customFormat="1" ht="16.8" customHeight="1">
      <c r="A797" s="39"/>
      <c r="B797" s="45"/>
      <c r="C797" s="311" t="s">
        <v>1</v>
      </c>
      <c r="D797" s="311" t="s">
        <v>1294</v>
      </c>
      <c r="E797" s="18" t="s">
        <v>1</v>
      </c>
      <c r="F797" s="312">
        <v>-4.1130000000000004</v>
      </c>
      <c r="G797" s="39"/>
      <c r="H797" s="45"/>
    </row>
    <row r="798" s="2" customFormat="1" ht="16.8" customHeight="1">
      <c r="A798" s="39"/>
      <c r="B798" s="45"/>
      <c r="C798" s="311" t="s">
        <v>226</v>
      </c>
      <c r="D798" s="311" t="s">
        <v>316</v>
      </c>
      <c r="E798" s="18" t="s">
        <v>1</v>
      </c>
      <c r="F798" s="312">
        <v>3.9569999999999999</v>
      </c>
      <c r="G798" s="39"/>
      <c r="H798" s="45"/>
    </row>
    <row r="799" s="2" customFormat="1" ht="16.8" customHeight="1">
      <c r="A799" s="39"/>
      <c r="B799" s="45"/>
      <c r="C799" s="313" t="s">
        <v>7645</v>
      </c>
      <c r="D799" s="39"/>
      <c r="E799" s="39"/>
      <c r="F799" s="39"/>
      <c r="G799" s="39"/>
      <c r="H799" s="45"/>
    </row>
    <row r="800" s="2" customFormat="1">
      <c r="A800" s="39"/>
      <c r="B800" s="45"/>
      <c r="C800" s="311" t="s">
        <v>1276</v>
      </c>
      <c r="D800" s="311" t="s">
        <v>1277</v>
      </c>
      <c r="E800" s="18" t="s">
        <v>297</v>
      </c>
      <c r="F800" s="312">
        <v>473.30900000000003</v>
      </c>
      <c r="G800" s="39"/>
      <c r="H800" s="45"/>
    </row>
    <row r="801" s="2" customFormat="1" ht="16.8" customHeight="1">
      <c r="A801" s="39"/>
      <c r="B801" s="45"/>
      <c r="C801" s="311" t="s">
        <v>1199</v>
      </c>
      <c r="D801" s="311" t="s">
        <v>1200</v>
      </c>
      <c r="E801" s="18" t="s">
        <v>297</v>
      </c>
      <c r="F801" s="312">
        <v>4154.9350000000004</v>
      </c>
      <c r="G801" s="39"/>
      <c r="H801" s="45"/>
    </row>
    <row r="802" s="2" customFormat="1">
      <c r="A802" s="39"/>
      <c r="B802" s="45"/>
      <c r="C802" s="311" t="s">
        <v>1301</v>
      </c>
      <c r="D802" s="311" t="s">
        <v>1302</v>
      </c>
      <c r="E802" s="18" t="s">
        <v>297</v>
      </c>
      <c r="F802" s="312">
        <v>473.30900000000003</v>
      </c>
      <c r="G802" s="39"/>
      <c r="H802" s="45"/>
    </row>
    <row r="803" s="2" customFormat="1">
      <c r="A803" s="39"/>
      <c r="B803" s="45"/>
      <c r="C803" s="311" t="s">
        <v>1370</v>
      </c>
      <c r="D803" s="311" t="s">
        <v>1371</v>
      </c>
      <c r="E803" s="18" t="s">
        <v>297</v>
      </c>
      <c r="F803" s="312">
        <v>473.30900000000003</v>
      </c>
      <c r="G803" s="39"/>
      <c r="H803" s="45"/>
    </row>
    <row r="804" s="2" customFormat="1">
      <c r="A804" s="39"/>
      <c r="B804" s="45"/>
      <c r="C804" s="311" t="s">
        <v>2915</v>
      </c>
      <c r="D804" s="311" t="s">
        <v>2916</v>
      </c>
      <c r="E804" s="18" t="s">
        <v>297</v>
      </c>
      <c r="F804" s="312">
        <v>1844.201</v>
      </c>
      <c r="G804" s="39"/>
      <c r="H804" s="45"/>
    </row>
    <row r="805" s="2" customFormat="1" ht="16.8" customHeight="1">
      <c r="A805" s="39"/>
      <c r="B805" s="45"/>
      <c r="C805" s="307" t="s">
        <v>229</v>
      </c>
      <c r="D805" s="308" t="s">
        <v>230</v>
      </c>
      <c r="E805" s="309" t="s">
        <v>1</v>
      </c>
      <c r="F805" s="310">
        <v>45.469000000000001</v>
      </c>
      <c r="G805" s="39"/>
      <c r="H805" s="45"/>
    </row>
    <row r="806" s="2" customFormat="1" ht="16.8" customHeight="1">
      <c r="A806" s="39"/>
      <c r="B806" s="45"/>
      <c r="C806" s="311" t="s">
        <v>1</v>
      </c>
      <c r="D806" s="311" t="s">
        <v>230</v>
      </c>
      <c r="E806" s="18" t="s">
        <v>1</v>
      </c>
      <c r="F806" s="312">
        <v>0</v>
      </c>
      <c r="G806" s="39"/>
      <c r="H806" s="45"/>
    </row>
    <row r="807" s="2" customFormat="1" ht="16.8" customHeight="1">
      <c r="A807" s="39"/>
      <c r="B807" s="45"/>
      <c r="C807" s="311" t="s">
        <v>1</v>
      </c>
      <c r="D807" s="311" t="s">
        <v>1342</v>
      </c>
      <c r="E807" s="18" t="s">
        <v>1</v>
      </c>
      <c r="F807" s="312">
        <v>82.629999999999995</v>
      </c>
      <c r="G807" s="39"/>
      <c r="H807" s="45"/>
    </row>
    <row r="808" s="2" customFormat="1" ht="16.8" customHeight="1">
      <c r="A808" s="39"/>
      <c r="B808" s="45"/>
      <c r="C808" s="311" t="s">
        <v>1</v>
      </c>
      <c r="D808" s="311" t="s">
        <v>1343</v>
      </c>
      <c r="E808" s="18" t="s">
        <v>1</v>
      </c>
      <c r="F808" s="312">
        <v>-37.161000000000001</v>
      </c>
      <c r="G808" s="39"/>
      <c r="H808" s="45"/>
    </row>
    <row r="809" s="2" customFormat="1" ht="16.8" customHeight="1">
      <c r="A809" s="39"/>
      <c r="B809" s="45"/>
      <c r="C809" s="311" t="s">
        <v>229</v>
      </c>
      <c r="D809" s="311" t="s">
        <v>316</v>
      </c>
      <c r="E809" s="18" t="s">
        <v>1</v>
      </c>
      <c r="F809" s="312">
        <v>45.469000000000001</v>
      </c>
      <c r="G809" s="39"/>
      <c r="H809" s="45"/>
    </row>
    <row r="810" s="2" customFormat="1" ht="16.8" customHeight="1">
      <c r="A810" s="39"/>
      <c r="B810" s="45"/>
      <c r="C810" s="313" t="s">
        <v>7645</v>
      </c>
      <c r="D810" s="39"/>
      <c r="E810" s="39"/>
      <c r="F810" s="39"/>
      <c r="G810" s="39"/>
      <c r="H810" s="45"/>
    </row>
    <row r="811" s="2" customFormat="1">
      <c r="A811" s="39"/>
      <c r="B811" s="45"/>
      <c r="C811" s="311" t="s">
        <v>1323</v>
      </c>
      <c r="D811" s="311" t="s">
        <v>1324</v>
      </c>
      <c r="E811" s="18" t="s">
        <v>297</v>
      </c>
      <c r="F811" s="312">
        <v>1198.729</v>
      </c>
      <c r="G811" s="39"/>
      <c r="H811" s="45"/>
    </row>
    <row r="812" s="2" customFormat="1" ht="16.8" customHeight="1">
      <c r="A812" s="39"/>
      <c r="B812" s="45"/>
      <c r="C812" s="311" t="s">
        <v>1199</v>
      </c>
      <c r="D812" s="311" t="s">
        <v>1200</v>
      </c>
      <c r="E812" s="18" t="s">
        <v>297</v>
      </c>
      <c r="F812" s="312">
        <v>4154.9350000000004</v>
      </c>
      <c r="G812" s="39"/>
      <c r="H812" s="45"/>
    </row>
    <row r="813" s="2" customFormat="1">
      <c r="A813" s="39"/>
      <c r="B813" s="45"/>
      <c r="C813" s="311" t="s">
        <v>1374</v>
      </c>
      <c r="D813" s="311" t="s">
        <v>1375</v>
      </c>
      <c r="E813" s="18" t="s">
        <v>297</v>
      </c>
      <c r="F813" s="312">
        <v>1356.577</v>
      </c>
      <c r="G813" s="39"/>
      <c r="H813" s="45"/>
    </row>
    <row r="814" s="2" customFormat="1">
      <c r="A814" s="39"/>
      <c r="B814" s="45"/>
      <c r="C814" s="311" t="s">
        <v>2915</v>
      </c>
      <c r="D814" s="311" t="s">
        <v>2916</v>
      </c>
      <c r="E814" s="18" t="s">
        <v>297</v>
      </c>
      <c r="F814" s="312">
        <v>1844.201</v>
      </c>
      <c r="G814" s="39"/>
      <c r="H814" s="45"/>
    </row>
    <row r="815" s="2" customFormat="1">
      <c r="A815" s="39"/>
      <c r="B815" s="45"/>
      <c r="C815" s="307" t="s">
        <v>232</v>
      </c>
      <c r="D815" s="308" t="s">
        <v>233</v>
      </c>
      <c r="E815" s="309" t="s">
        <v>1</v>
      </c>
      <c r="F815" s="310">
        <v>46.200000000000003</v>
      </c>
      <c r="G815" s="39"/>
      <c r="H815" s="45"/>
    </row>
    <row r="816" s="2" customFormat="1" ht="16.8" customHeight="1">
      <c r="A816" s="39"/>
      <c r="B816" s="45"/>
      <c r="C816" s="311" t="s">
        <v>1</v>
      </c>
      <c r="D816" s="311" t="s">
        <v>233</v>
      </c>
      <c r="E816" s="18" t="s">
        <v>1</v>
      </c>
      <c r="F816" s="312">
        <v>0</v>
      </c>
      <c r="G816" s="39"/>
      <c r="H816" s="45"/>
    </row>
    <row r="817" s="2" customFormat="1" ht="16.8" customHeight="1">
      <c r="A817" s="39"/>
      <c r="B817" s="45"/>
      <c r="C817" s="311" t="s">
        <v>1</v>
      </c>
      <c r="D817" s="311" t="s">
        <v>1341</v>
      </c>
      <c r="E817" s="18" t="s">
        <v>1</v>
      </c>
      <c r="F817" s="312">
        <v>46.200000000000003</v>
      </c>
      <c r="G817" s="39"/>
      <c r="H817" s="45"/>
    </row>
    <row r="818" s="2" customFormat="1" ht="16.8" customHeight="1">
      <c r="A818" s="39"/>
      <c r="B818" s="45"/>
      <c r="C818" s="311" t="s">
        <v>232</v>
      </c>
      <c r="D818" s="311" t="s">
        <v>316</v>
      </c>
      <c r="E818" s="18" t="s">
        <v>1</v>
      </c>
      <c r="F818" s="312">
        <v>46.200000000000003</v>
      </c>
      <c r="G818" s="39"/>
      <c r="H818" s="45"/>
    </row>
    <row r="819" s="2" customFormat="1" ht="16.8" customHeight="1">
      <c r="A819" s="39"/>
      <c r="B819" s="45"/>
      <c r="C819" s="313" t="s">
        <v>7645</v>
      </c>
      <c r="D819" s="39"/>
      <c r="E819" s="39"/>
      <c r="F819" s="39"/>
      <c r="G819" s="39"/>
      <c r="H819" s="45"/>
    </row>
    <row r="820" s="2" customFormat="1">
      <c r="A820" s="39"/>
      <c r="B820" s="45"/>
      <c r="C820" s="311" t="s">
        <v>1323</v>
      </c>
      <c r="D820" s="311" t="s">
        <v>1324</v>
      </c>
      <c r="E820" s="18" t="s">
        <v>297</v>
      </c>
      <c r="F820" s="312">
        <v>1198.729</v>
      </c>
      <c r="G820" s="39"/>
      <c r="H820" s="45"/>
    </row>
    <row r="821" s="2" customFormat="1" ht="16.8" customHeight="1">
      <c r="A821" s="39"/>
      <c r="B821" s="45"/>
      <c r="C821" s="311" t="s">
        <v>1199</v>
      </c>
      <c r="D821" s="311" t="s">
        <v>1200</v>
      </c>
      <c r="E821" s="18" t="s">
        <v>297</v>
      </c>
      <c r="F821" s="312">
        <v>4154.9350000000004</v>
      </c>
      <c r="G821" s="39"/>
      <c r="H821" s="45"/>
    </row>
    <row r="822" s="2" customFormat="1">
      <c r="A822" s="39"/>
      <c r="B822" s="45"/>
      <c r="C822" s="311" t="s">
        <v>1350</v>
      </c>
      <c r="D822" s="311" t="s">
        <v>1351</v>
      </c>
      <c r="E822" s="18" t="s">
        <v>297</v>
      </c>
      <c r="F822" s="312">
        <v>548.76400000000001</v>
      </c>
      <c r="G822" s="39"/>
      <c r="H822" s="45"/>
    </row>
    <row r="823" s="2" customFormat="1">
      <c r="A823" s="39"/>
      <c r="B823" s="45"/>
      <c r="C823" s="311" t="s">
        <v>1374</v>
      </c>
      <c r="D823" s="311" t="s">
        <v>1375</v>
      </c>
      <c r="E823" s="18" t="s">
        <v>297</v>
      </c>
      <c r="F823" s="312">
        <v>1356.577</v>
      </c>
      <c r="G823" s="39"/>
      <c r="H823" s="45"/>
    </row>
    <row r="824" s="2" customFormat="1">
      <c r="A824" s="39"/>
      <c r="B824" s="45"/>
      <c r="C824" s="311" t="s">
        <v>2915</v>
      </c>
      <c r="D824" s="311" t="s">
        <v>2916</v>
      </c>
      <c r="E824" s="18" t="s">
        <v>297</v>
      </c>
      <c r="F824" s="312">
        <v>1844.201</v>
      </c>
      <c r="G824" s="39"/>
      <c r="H824" s="45"/>
    </row>
    <row r="825" s="2" customFormat="1" ht="16.8" customHeight="1">
      <c r="A825" s="39"/>
      <c r="B825" s="45"/>
      <c r="C825" s="307" t="s">
        <v>235</v>
      </c>
      <c r="D825" s="308" t="s">
        <v>236</v>
      </c>
      <c r="E825" s="309" t="s">
        <v>1</v>
      </c>
      <c r="F825" s="310">
        <v>3525.1289999999999</v>
      </c>
      <c r="G825" s="39"/>
      <c r="H825" s="45"/>
    </row>
    <row r="826" s="2" customFormat="1" ht="16.8" customHeight="1">
      <c r="A826" s="39"/>
      <c r="B826" s="45"/>
      <c r="C826" s="311" t="s">
        <v>1</v>
      </c>
      <c r="D826" s="311" t="s">
        <v>1596</v>
      </c>
      <c r="E826" s="18" t="s">
        <v>1</v>
      </c>
      <c r="F826" s="312">
        <v>0</v>
      </c>
      <c r="G826" s="39"/>
      <c r="H826" s="45"/>
    </row>
    <row r="827" s="2" customFormat="1" ht="16.8" customHeight="1">
      <c r="A827" s="39"/>
      <c r="B827" s="45"/>
      <c r="C827" s="311" t="s">
        <v>1</v>
      </c>
      <c r="D827" s="311" t="s">
        <v>1597</v>
      </c>
      <c r="E827" s="18" t="s">
        <v>1</v>
      </c>
      <c r="F827" s="312">
        <v>2934.3389999999999</v>
      </c>
      <c r="G827" s="39"/>
      <c r="H827" s="45"/>
    </row>
    <row r="828" s="2" customFormat="1" ht="16.8" customHeight="1">
      <c r="A828" s="39"/>
      <c r="B828" s="45"/>
      <c r="C828" s="311" t="s">
        <v>1</v>
      </c>
      <c r="D828" s="311" t="s">
        <v>1598</v>
      </c>
      <c r="E828" s="18" t="s">
        <v>1</v>
      </c>
      <c r="F828" s="312">
        <v>590.78999999999996</v>
      </c>
      <c r="G828" s="39"/>
      <c r="H828" s="45"/>
    </row>
    <row r="829" s="2" customFormat="1" ht="16.8" customHeight="1">
      <c r="A829" s="39"/>
      <c r="B829" s="45"/>
      <c r="C829" s="311" t="s">
        <v>235</v>
      </c>
      <c r="D829" s="311" t="s">
        <v>316</v>
      </c>
      <c r="E829" s="18" t="s">
        <v>1</v>
      </c>
      <c r="F829" s="312">
        <v>3525.1289999999999</v>
      </c>
      <c r="G829" s="39"/>
      <c r="H829" s="45"/>
    </row>
    <row r="830" s="2" customFormat="1" ht="16.8" customHeight="1">
      <c r="A830" s="39"/>
      <c r="B830" s="45"/>
      <c r="C830" s="313" t="s">
        <v>7645</v>
      </c>
      <c r="D830" s="39"/>
      <c r="E830" s="39"/>
      <c r="F830" s="39"/>
      <c r="G830" s="39"/>
      <c r="H830" s="45"/>
    </row>
    <row r="831" s="2" customFormat="1" ht="16.8" customHeight="1">
      <c r="A831" s="39"/>
      <c r="B831" s="45"/>
      <c r="C831" s="311" t="s">
        <v>1593</v>
      </c>
      <c r="D831" s="311" t="s">
        <v>1594</v>
      </c>
      <c r="E831" s="18" t="s">
        <v>297</v>
      </c>
      <c r="F831" s="312">
        <v>4112.973</v>
      </c>
      <c r="G831" s="39"/>
      <c r="H831" s="45"/>
    </row>
    <row r="832" s="2" customFormat="1">
      <c r="A832" s="39"/>
      <c r="B832" s="45"/>
      <c r="C832" s="311" t="s">
        <v>1694</v>
      </c>
      <c r="D832" s="311" t="s">
        <v>1695</v>
      </c>
      <c r="E832" s="18" t="s">
        <v>297</v>
      </c>
      <c r="F832" s="312">
        <v>3103.1289999999999</v>
      </c>
      <c r="G832" s="39"/>
      <c r="H832" s="45"/>
    </row>
    <row r="833" s="2" customFormat="1">
      <c r="A833" s="39"/>
      <c r="B833" s="45"/>
      <c r="C833" s="311" t="s">
        <v>1714</v>
      </c>
      <c r="D833" s="311" t="s">
        <v>1715</v>
      </c>
      <c r="E833" s="18" t="s">
        <v>297</v>
      </c>
      <c r="F833" s="312">
        <v>3103.1289999999999</v>
      </c>
      <c r="G833" s="39"/>
      <c r="H833" s="45"/>
    </row>
    <row r="834" s="2" customFormat="1" ht="16.8" customHeight="1">
      <c r="A834" s="39"/>
      <c r="B834" s="45"/>
      <c r="C834" s="311" t="s">
        <v>1723</v>
      </c>
      <c r="D834" s="311" t="s">
        <v>1724</v>
      </c>
      <c r="E834" s="18" t="s">
        <v>297</v>
      </c>
      <c r="F834" s="312">
        <v>3103.1289999999999</v>
      </c>
      <c r="G834" s="39"/>
      <c r="H834" s="45"/>
    </row>
    <row r="835" s="2" customFormat="1" ht="16.8" customHeight="1">
      <c r="A835" s="39"/>
      <c r="B835" s="45"/>
      <c r="C835" s="311" t="s">
        <v>1732</v>
      </c>
      <c r="D835" s="311" t="s">
        <v>1733</v>
      </c>
      <c r="E835" s="18" t="s">
        <v>297</v>
      </c>
      <c r="F835" s="312">
        <v>3103.1289999999999</v>
      </c>
      <c r="G835" s="39"/>
      <c r="H835" s="45"/>
    </row>
    <row r="836" s="2" customFormat="1" ht="16.8" customHeight="1">
      <c r="A836" s="39"/>
      <c r="B836" s="45"/>
      <c r="C836" s="311" t="s">
        <v>1823</v>
      </c>
      <c r="D836" s="311" t="s">
        <v>1824</v>
      </c>
      <c r="E836" s="18" t="s">
        <v>297</v>
      </c>
      <c r="F836" s="312">
        <v>3530.3789999999999</v>
      </c>
      <c r="G836" s="39"/>
      <c r="H836" s="45"/>
    </row>
    <row r="837" s="2" customFormat="1" ht="16.8" customHeight="1">
      <c r="A837" s="39"/>
      <c r="B837" s="45"/>
      <c r="C837" s="311" t="s">
        <v>1839</v>
      </c>
      <c r="D837" s="311" t="s">
        <v>1840</v>
      </c>
      <c r="E837" s="18" t="s">
        <v>297</v>
      </c>
      <c r="F837" s="312">
        <v>3525.1289999999999</v>
      </c>
      <c r="G837" s="39"/>
      <c r="H837" s="45"/>
    </row>
    <row r="838" s="2" customFormat="1" ht="16.8" customHeight="1">
      <c r="A838" s="39"/>
      <c r="B838" s="45"/>
      <c r="C838" s="311" t="s">
        <v>1871</v>
      </c>
      <c r="D838" s="311" t="s">
        <v>1872</v>
      </c>
      <c r="E838" s="18" t="s">
        <v>297</v>
      </c>
      <c r="F838" s="312">
        <v>3525.1289999999999</v>
      </c>
      <c r="G838" s="39"/>
      <c r="H838" s="45"/>
    </row>
    <row r="839" s="2" customFormat="1" ht="16.8" customHeight="1">
      <c r="A839" s="39"/>
      <c r="B839" s="45"/>
      <c r="C839" s="311" t="s">
        <v>1736</v>
      </c>
      <c r="D839" s="311" t="s">
        <v>1737</v>
      </c>
      <c r="E839" s="18" t="s">
        <v>1738</v>
      </c>
      <c r="F839" s="312">
        <v>155.15600000000001</v>
      </c>
      <c r="G839" s="39"/>
      <c r="H839" s="45"/>
    </row>
    <row r="840" s="2" customFormat="1" ht="16.8" customHeight="1">
      <c r="A840" s="39"/>
      <c r="B840" s="45"/>
      <c r="C840" s="311" t="s">
        <v>1727</v>
      </c>
      <c r="D840" s="311" t="s">
        <v>1728</v>
      </c>
      <c r="E840" s="18" t="s">
        <v>307</v>
      </c>
      <c r="F840" s="312">
        <v>195.49700000000001</v>
      </c>
      <c r="G840" s="39"/>
      <c r="H840" s="45"/>
    </row>
    <row r="841" s="2" customFormat="1" ht="16.8" customHeight="1">
      <c r="A841" s="39"/>
      <c r="B841" s="45"/>
      <c r="C841" s="311" t="s">
        <v>1843</v>
      </c>
      <c r="D841" s="311" t="s">
        <v>1844</v>
      </c>
      <c r="E841" s="18" t="s">
        <v>297</v>
      </c>
      <c r="F841" s="312">
        <v>7755.2839999999997</v>
      </c>
      <c r="G841" s="39"/>
      <c r="H841" s="45"/>
    </row>
    <row r="842" s="2" customFormat="1" ht="16.8" customHeight="1">
      <c r="A842" s="39"/>
      <c r="B842" s="45"/>
      <c r="C842" s="311" t="s">
        <v>1829</v>
      </c>
      <c r="D842" s="311" t="s">
        <v>1830</v>
      </c>
      <c r="E842" s="18" t="s">
        <v>297</v>
      </c>
      <c r="F842" s="312">
        <v>3877.6419999999998</v>
      </c>
      <c r="G842" s="39"/>
      <c r="H842" s="45"/>
    </row>
    <row r="843" s="2" customFormat="1" ht="16.8" customHeight="1">
      <c r="A843" s="39"/>
      <c r="B843" s="45"/>
      <c r="C843" s="307" t="s">
        <v>238</v>
      </c>
      <c r="D843" s="308" t="s">
        <v>239</v>
      </c>
      <c r="E843" s="309" t="s">
        <v>1</v>
      </c>
      <c r="F843" s="310">
        <v>1352.9639999999999</v>
      </c>
      <c r="G843" s="39"/>
      <c r="H843" s="45"/>
    </row>
    <row r="844" s="2" customFormat="1" ht="16.8" customHeight="1">
      <c r="A844" s="39"/>
      <c r="B844" s="45"/>
      <c r="C844" s="311" t="s">
        <v>1</v>
      </c>
      <c r="D844" s="311" t="s">
        <v>309</v>
      </c>
      <c r="E844" s="18" t="s">
        <v>1</v>
      </c>
      <c r="F844" s="312">
        <v>0</v>
      </c>
      <c r="G844" s="39"/>
      <c r="H844" s="45"/>
    </row>
    <row r="845" s="2" customFormat="1" ht="16.8" customHeight="1">
      <c r="A845" s="39"/>
      <c r="B845" s="45"/>
      <c r="C845" s="311" t="s">
        <v>1</v>
      </c>
      <c r="D845" s="311" t="s">
        <v>376</v>
      </c>
      <c r="E845" s="18" t="s">
        <v>1</v>
      </c>
      <c r="F845" s="312">
        <v>730.79999999999995</v>
      </c>
      <c r="G845" s="39"/>
      <c r="H845" s="45"/>
    </row>
    <row r="846" s="2" customFormat="1" ht="16.8" customHeight="1">
      <c r="A846" s="39"/>
      <c r="B846" s="45"/>
      <c r="C846" s="311" t="s">
        <v>1</v>
      </c>
      <c r="D846" s="311" t="s">
        <v>377</v>
      </c>
      <c r="E846" s="18" t="s">
        <v>1</v>
      </c>
      <c r="F846" s="312">
        <v>138.88999999999999</v>
      </c>
      <c r="G846" s="39"/>
      <c r="H846" s="45"/>
    </row>
    <row r="847" s="2" customFormat="1" ht="16.8" customHeight="1">
      <c r="A847" s="39"/>
      <c r="B847" s="45"/>
      <c r="C847" s="311" t="s">
        <v>1</v>
      </c>
      <c r="D847" s="311" t="s">
        <v>312</v>
      </c>
      <c r="E847" s="18" t="s">
        <v>1</v>
      </c>
      <c r="F847" s="312">
        <v>82.253</v>
      </c>
      <c r="G847" s="39"/>
      <c r="H847" s="45"/>
    </row>
    <row r="848" s="2" customFormat="1" ht="16.8" customHeight="1">
      <c r="A848" s="39"/>
      <c r="B848" s="45"/>
      <c r="C848" s="311" t="s">
        <v>1</v>
      </c>
      <c r="D848" s="311" t="s">
        <v>313</v>
      </c>
      <c r="E848" s="18" t="s">
        <v>1</v>
      </c>
      <c r="F848" s="312">
        <v>4.7329999999999997</v>
      </c>
      <c r="G848" s="39"/>
      <c r="H848" s="45"/>
    </row>
    <row r="849" s="2" customFormat="1" ht="16.8" customHeight="1">
      <c r="A849" s="39"/>
      <c r="B849" s="45"/>
      <c r="C849" s="311" t="s">
        <v>1</v>
      </c>
      <c r="D849" s="311" t="s">
        <v>321</v>
      </c>
      <c r="E849" s="18" t="s">
        <v>1</v>
      </c>
      <c r="F849" s="312">
        <v>0</v>
      </c>
      <c r="G849" s="39"/>
      <c r="H849" s="45"/>
    </row>
    <row r="850" s="2" customFormat="1" ht="16.8" customHeight="1">
      <c r="A850" s="39"/>
      <c r="B850" s="45"/>
      <c r="C850" s="311" t="s">
        <v>1</v>
      </c>
      <c r="D850" s="311" t="s">
        <v>378</v>
      </c>
      <c r="E850" s="18" t="s">
        <v>1</v>
      </c>
      <c r="F850" s="312">
        <v>160.99199999999999</v>
      </c>
      <c r="G850" s="39"/>
      <c r="H850" s="45"/>
    </row>
    <row r="851" s="2" customFormat="1" ht="16.8" customHeight="1">
      <c r="A851" s="39"/>
      <c r="B851" s="45"/>
      <c r="C851" s="311" t="s">
        <v>1</v>
      </c>
      <c r="D851" s="311" t="s">
        <v>379</v>
      </c>
      <c r="E851" s="18" t="s">
        <v>1</v>
      </c>
      <c r="F851" s="312">
        <v>42.569000000000003</v>
      </c>
      <c r="G851" s="39"/>
      <c r="H851" s="45"/>
    </row>
    <row r="852" s="2" customFormat="1" ht="16.8" customHeight="1">
      <c r="A852" s="39"/>
      <c r="B852" s="45"/>
      <c r="C852" s="311" t="s">
        <v>1</v>
      </c>
      <c r="D852" s="311" t="s">
        <v>380</v>
      </c>
      <c r="E852" s="18" t="s">
        <v>1</v>
      </c>
      <c r="F852" s="312">
        <v>60.883000000000003</v>
      </c>
      <c r="G852" s="39"/>
      <c r="H852" s="45"/>
    </row>
    <row r="853" s="2" customFormat="1" ht="16.8" customHeight="1">
      <c r="A853" s="39"/>
      <c r="B853" s="45"/>
      <c r="C853" s="311" t="s">
        <v>1</v>
      </c>
      <c r="D853" s="311" t="s">
        <v>381</v>
      </c>
      <c r="E853" s="18" t="s">
        <v>1</v>
      </c>
      <c r="F853" s="312">
        <v>21.245999999999999</v>
      </c>
      <c r="G853" s="39"/>
      <c r="H853" s="45"/>
    </row>
    <row r="854" s="2" customFormat="1" ht="16.8" customHeight="1">
      <c r="A854" s="39"/>
      <c r="B854" s="45"/>
      <c r="C854" s="311" t="s">
        <v>1</v>
      </c>
      <c r="D854" s="311" t="s">
        <v>382</v>
      </c>
      <c r="E854" s="18" t="s">
        <v>1</v>
      </c>
      <c r="F854" s="312">
        <v>31.741</v>
      </c>
      <c r="G854" s="39"/>
      <c r="H854" s="45"/>
    </row>
    <row r="855" s="2" customFormat="1" ht="16.8" customHeight="1">
      <c r="A855" s="39"/>
      <c r="B855" s="45"/>
      <c r="C855" s="311" t="s">
        <v>1</v>
      </c>
      <c r="D855" s="311" t="s">
        <v>383</v>
      </c>
      <c r="E855" s="18" t="s">
        <v>1</v>
      </c>
      <c r="F855" s="312">
        <v>21.283999999999999</v>
      </c>
      <c r="G855" s="39"/>
      <c r="H855" s="45"/>
    </row>
    <row r="856" s="2" customFormat="1" ht="16.8" customHeight="1">
      <c r="A856" s="39"/>
      <c r="B856" s="45"/>
      <c r="C856" s="311" t="s">
        <v>1</v>
      </c>
      <c r="D856" s="311" t="s">
        <v>384</v>
      </c>
      <c r="E856" s="18" t="s">
        <v>1</v>
      </c>
      <c r="F856" s="312">
        <v>29.858000000000001</v>
      </c>
      <c r="G856" s="39"/>
      <c r="H856" s="45"/>
    </row>
    <row r="857" s="2" customFormat="1" ht="16.8" customHeight="1">
      <c r="A857" s="39"/>
      <c r="B857" s="45"/>
      <c r="C857" s="311" t="s">
        <v>1</v>
      </c>
      <c r="D857" s="311" t="s">
        <v>385</v>
      </c>
      <c r="E857" s="18" t="s">
        <v>1</v>
      </c>
      <c r="F857" s="312">
        <v>53.590000000000003</v>
      </c>
      <c r="G857" s="39"/>
      <c r="H857" s="45"/>
    </row>
    <row r="858" s="2" customFormat="1" ht="16.8" customHeight="1">
      <c r="A858" s="39"/>
      <c r="B858" s="45"/>
      <c r="C858" s="311" t="s">
        <v>1</v>
      </c>
      <c r="D858" s="311" t="s">
        <v>331</v>
      </c>
      <c r="E858" s="18" t="s">
        <v>1</v>
      </c>
      <c r="F858" s="312">
        <v>0</v>
      </c>
      <c r="G858" s="39"/>
      <c r="H858" s="45"/>
    </row>
    <row r="859" s="2" customFormat="1" ht="16.8" customHeight="1">
      <c r="A859" s="39"/>
      <c r="B859" s="45"/>
      <c r="C859" s="311" t="s">
        <v>1</v>
      </c>
      <c r="D859" s="311" t="s">
        <v>386</v>
      </c>
      <c r="E859" s="18" t="s">
        <v>1</v>
      </c>
      <c r="F859" s="312">
        <v>66.006</v>
      </c>
      <c r="G859" s="39"/>
      <c r="H859" s="45"/>
    </row>
    <row r="860" s="2" customFormat="1" ht="16.8" customHeight="1">
      <c r="A860" s="39"/>
      <c r="B860" s="45"/>
      <c r="C860" s="311" t="s">
        <v>1</v>
      </c>
      <c r="D860" s="311" t="s">
        <v>333</v>
      </c>
      <c r="E860" s="18" t="s">
        <v>1</v>
      </c>
      <c r="F860" s="312">
        <v>0</v>
      </c>
      <c r="G860" s="39"/>
      <c r="H860" s="45"/>
    </row>
    <row r="861" s="2" customFormat="1" ht="16.8" customHeight="1">
      <c r="A861" s="39"/>
      <c r="B861" s="45"/>
      <c r="C861" s="311" t="s">
        <v>1</v>
      </c>
      <c r="D861" s="311" t="s">
        <v>387</v>
      </c>
      <c r="E861" s="18" t="s">
        <v>1</v>
      </c>
      <c r="F861" s="312">
        <v>3.3119999999999998</v>
      </c>
      <c r="G861" s="39"/>
      <c r="H861" s="45"/>
    </row>
    <row r="862" s="2" customFormat="1" ht="16.8" customHeight="1">
      <c r="A862" s="39"/>
      <c r="B862" s="45"/>
      <c r="C862" s="311" t="s">
        <v>1</v>
      </c>
      <c r="D862" s="311" t="s">
        <v>388</v>
      </c>
      <c r="E862" s="18" t="s">
        <v>1</v>
      </c>
      <c r="F862" s="312">
        <v>0</v>
      </c>
      <c r="G862" s="39"/>
      <c r="H862" s="45"/>
    </row>
    <row r="863" s="2" customFormat="1" ht="16.8" customHeight="1">
      <c r="A863" s="39"/>
      <c r="B863" s="45"/>
      <c r="C863" s="311" t="s">
        <v>1</v>
      </c>
      <c r="D863" s="311" t="s">
        <v>389</v>
      </c>
      <c r="E863" s="18" t="s">
        <v>1</v>
      </c>
      <c r="F863" s="312">
        <v>-26.832000000000001</v>
      </c>
      <c r="G863" s="39"/>
      <c r="H863" s="45"/>
    </row>
    <row r="864" s="2" customFormat="1" ht="16.8" customHeight="1">
      <c r="A864" s="39"/>
      <c r="B864" s="45"/>
      <c r="C864" s="311" t="s">
        <v>1</v>
      </c>
      <c r="D864" s="311" t="s">
        <v>390</v>
      </c>
      <c r="E864" s="18" t="s">
        <v>1</v>
      </c>
      <c r="F864" s="312">
        <v>-7.4909999999999997</v>
      </c>
      <c r="G864" s="39"/>
      <c r="H864" s="45"/>
    </row>
    <row r="865" s="2" customFormat="1" ht="16.8" customHeight="1">
      <c r="A865" s="39"/>
      <c r="B865" s="45"/>
      <c r="C865" s="311" t="s">
        <v>1</v>
      </c>
      <c r="D865" s="311" t="s">
        <v>391</v>
      </c>
      <c r="E865" s="18" t="s">
        <v>1</v>
      </c>
      <c r="F865" s="312">
        <v>-10.212</v>
      </c>
      <c r="G865" s="39"/>
      <c r="H865" s="45"/>
    </row>
    <row r="866" s="2" customFormat="1" ht="16.8" customHeight="1">
      <c r="A866" s="39"/>
      <c r="B866" s="45"/>
      <c r="C866" s="311" t="s">
        <v>1</v>
      </c>
      <c r="D866" s="311" t="s">
        <v>392</v>
      </c>
      <c r="E866" s="18" t="s">
        <v>1</v>
      </c>
      <c r="F866" s="312">
        <v>-3.7389999999999999</v>
      </c>
      <c r="G866" s="39"/>
      <c r="H866" s="45"/>
    </row>
    <row r="867" s="2" customFormat="1" ht="16.8" customHeight="1">
      <c r="A867" s="39"/>
      <c r="B867" s="45"/>
      <c r="C867" s="311" t="s">
        <v>1</v>
      </c>
      <c r="D867" s="311" t="s">
        <v>393</v>
      </c>
      <c r="E867" s="18" t="s">
        <v>1</v>
      </c>
      <c r="F867" s="312">
        <v>-5.3410000000000002</v>
      </c>
      <c r="G867" s="39"/>
      <c r="H867" s="45"/>
    </row>
    <row r="868" s="2" customFormat="1" ht="16.8" customHeight="1">
      <c r="A868" s="39"/>
      <c r="B868" s="45"/>
      <c r="C868" s="311" t="s">
        <v>1</v>
      </c>
      <c r="D868" s="311" t="s">
        <v>394</v>
      </c>
      <c r="E868" s="18" t="s">
        <v>1</v>
      </c>
      <c r="F868" s="312">
        <v>-3.7450000000000001</v>
      </c>
      <c r="G868" s="39"/>
      <c r="H868" s="45"/>
    </row>
    <row r="869" s="2" customFormat="1" ht="16.8" customHeight="1">
      <c r="A869" s="39"/>
      <c r="B869" s="45"/>
      <c r="C869" s="311" t="s">
        <v>1</v>
      </c>
      <c r="D869" s="311" t="s">
        <v>395</v>
      </c>
      <c r="E869" s="18" t="s">
        <v>1</v>
      </c>
      <c r="F869" s="312">
        <v>-5</v>
      </c>
      <c r="G869" s="39"/>
      <c r="H869" s="45"/>
    </row>
    <row r="870" s="2" customFormat="1" ht="16.8" customHeight="1">
      <c r="A870" s="39"/>
      <c r="B870" s="45"/>
      <c r="C870" s="311" t="s">
        <v>1</v>
      </c>
      <c r="D870" s="311" t="s">
        <v>396</v>
      </c>
      <c r="E870" s="18" t="s">
        <v>1</v>
      </c>
      <c r="F870" s="312">
        <v>-24.545999999999999</v>
      </c>
      <c r="G870" s="39"/>
      <c r="H870" s="45"/>
    </row>
    <row r="871" s="2" customFormat="1" ht="16.8" customHeight="1">
      <c r="A871" s="39"/>
      <c r="B871" s="45"/>
      <c r="C871" s="311" t="s">
        <v>1</v>
      </c>
      <c r="D871" s="311" t="s">
        <v>397</v>
      </c>
      <c r="E871" s="18" t="s">
        <v>1</v>
      </c>
      <c r="F871" s="312">
        <v>-7.327</v>
      </c>
      <c r="G871" s="39"/>
      <c r="H871" s="45"/>
    </row>
    <row r="872" s="2" customFormat="1" ht="16.8" customHeight="1">
      <c r="A872" s="39"/>
      <c r="B872" s="45"/>
      <c r="C872" s="311" t="s">
        <v>1</v>
      </c>
      <c r="D872" s="311" t="s">
        <v>398</v>
      </c>
      <c r="E872" s="18" t="s">
        <v>1</v>
      </c>
      <c r="F872" s="312">
        <v>-0.95999999999999996</v>
      </c>
      <c r="G872" s="39"/>
      <c r="H872" s="45"/>
    </row>
    <row r="873" s="2" customFormat="1" ht="16.8" customHeight="1">
      <c r="A873" s="39"/>
      <c r="B873" s="45"/>
      <c r="C873" s="311" t="s">
        <v>238</v>
      </c>
      <c r="D873" s="311" t="s">
        <v>304</v>
      </c>
      <c r="E873" s="18" t="s">
        <v>1</v>
      </c>
      <c r="F873" s="312">
        <v>1352.9639999999999</v>
      </c>
      <c r="G873" s="39"/>
      <c r="H873" s="45"/>
    </row>
    <row r="874" s="2" customFormat="1" ht="16.8" customHeight="1">
      <c r="A874" s="39"/>
      <c r="B874" s="45"/>
      <c r="C874" s="313" t="s">
        <v>7645</v>
      </c>
      <c r="D874" s="39"/>
      <c r="E874" s="39"/>
      <c r="F874" s="39"/>
      <c r="G874" s="39"/>
      <c r="H874" s="45"/>
    </row>
    <row r="875" s="2" customFormat="1" ht="16.8" customHeight="1">
      <c r="A875" s="39"/>
      <c r="B875" s="45"/>
      <c r="C875" s="311" t="s">
        <v>373</v>
      </c>
      <c r="D875" s="311" t="s">
        <v>374</v>
      </c>
      <c r="E875" s="18" t="s">
        <v>307</v>
      </c>
      <c r="F875" s="312">
        <v>1352.9639999999999</v>
      </c>
      <c r="G875" s="39"/>
      <c r="H875" s="45"/>
    </row>
    <row r="876" s="2" customFormat="1">
      <c r="A876" s="39"/>
      <c r="B876" s="45"/>
      <c r="C876" s="311" t="s">
        <v>342</v>
      </c>
      <c r="D876" s="311" t="s">
        <v>343</v>
      </c>
      <c r="E876" s="18" t="s">
        <v>307</v>
      </c>
      <c r="F876" s="312">
        <v>2705.9279999999999</v>
      </c>
      <c r="G876" s="39"/>
      <c r="H876" s="45"/>
    </row>
    <row r="877" s="2" customFormat="1">
      <c r="A877" s="39"/>
      <c r="B877" s="45"/>
      <c r="C877" s="311" t="s">
        <v>347</v>
      </c>
      <c r="D877" s="311" t="s">
        <v>348</v>
      </c>
      <c r="E877" s="18" t="s">
        <v>307</v>
      </c>
      <c r="F877" s="312">
        <v>4879.2399999999998</v>
      </c>
      <c r="G877" s="39"/>
      <c r="H877" s="45"/>
    </row>
    <row r="878" s="2" customFormat="1" ht="16.8" customHeight="1">
      <c r="A878" s="39"/>
      <c r="B878" s="45"/>
      <c r="C878" s="311" t="s">
        <v>358</v>
      </c>
      <c r="D878" s="311" t="s">
        <v>359</v>
      </c>
      <c r="E878" s="18" t="s">
        <v>307</v>
      </c>
      <c r="F878" s="312">
        <v>7585.1679999999997</v>
      </c>
      <c r="G878" s="39"/>
      <c r="H878" s="45"/>
    </row>
    <row r="879" s="2" customFormat="1" ht="16.8" customHeight="1">
      <c r="A879" s="39"/>
      <c r="B879" s="45"/>
      <c r="C879" s="311" t="s">
        <v>369</v>
      </c>
      <c r="D879" s="311" t="s">
        <v>370</v>
      </c>
      <c r="E879" s="18" t="s">
        <v>307</v>
      </c>
      <c r="F879" s="312">
        <v>1352.9639999999999</v>
      </c>
      <c r="G879" s="39"/>
      <c r="H879" s="45"/>
    </row>
    <row r="880" s="2" customFormat="1" ht="16.8" customHeight="1">
      <c r="A880" s="39"/>
      <c r="B880" s="45"/>
      <c r="C880" s="307" t="s">
        <v>241</v>
      </c>
      <c r="D880" s="308" t="s">
        <v>242</v>
      </c>
      <c r="E880" s="309" t="s">
        <v>1</v>
      </c>
      <c r="F880" s="310">
        <v>721.25999999999999</v>
      </c>
      <c r="G880" s="39"/>
      <c r="H880" s="45"/>
    </row>
    <row r="881" s="2" customFormat="1" ht="16.8" customHeight="1">
      <c r="A881" s="39"/>
      <c r="B881" s="45"/>
      <c r="C881" s="311" t="s">
        <v>1</v>
      </c>
      <c r="D881" s="311" t="s">
        <v>242</v>
      </c>
      <c r="E881" s="18" t="s">
        <v>1</v>
      </c>
      <c r="F881" s="312">
        <v>0</v>
      </c>
      <c r="G881" s="39"/>
      <c r="H881" s="45"/>
    </row>
    <row r="882" s="2" customFormat="1" ht="16.8" customHeight="1">
      <c r="A882" s="39"/>
      <c r="B882" s="45"/>
      <c r="C882" s="311" t="s">
        <v>1</v>
      </c>
      <c r="D882" s="311" t="s">
        <v>944</v>
      </c>
      <c r="E882" s="18" t="s">
        <v>1</v>
      </c>
      <c r="F882" s="312">
        <v>236</v>
      </c>
      <c r="G882" s="39"/>
      <c r="H882" s="45"/>
    </row>
    <row r="883" s="2" customFormat="1" ht="16.8" customHeight="1">
      <c r="A883" s="39"/>
      <c r="B883" s="45"/>
      <c r="C883" s="311" t="s">
        <v>1</v>
      </c>
      <c r="D883" s="311" t="s">
        <v>945</v>
      </c>
      <c r="E883" s="18" t="s">
        <v>1</v>
      </c>
      <c r="F883" s="312">
        <v>119.45999999999999</v>
      </c>
      <c r="G883" s="39"/>
      <c r="H883" s="45"/>
    </row>
    <row r="884" s="2" customFormat="1" ht="16.8" customHeight="1">
      <c r="A884" s="39"/>
      <c r="B884" s="45"/>
      <c r="C884" s="311" t="s">
        <v>1</v>
      </c>
      <c r="D884" s="311" t="s">
        <v>946</v>
      </c>
      <c r="E884" s="18" t="s">
        <v>1</v>
      </c>
      <c r="F884" s="312">
        <v>365.80000000000001</v>
      </c>
      <c r="G884" s="39"/>
      <c r="H884" s="45"/>
    </row>
    <row r="885" s="2" customFormat="1" ht="16.8" customHeight="1">
      <c r="A885" s="39"/>
      <c r="B885" s="45"/>
      <c r="C885" s="311" t="s">
        <v>241</v>
      </c>
      <c r="D885" s="311" t="s">
        <v>316</v>
      </c>
      <c r="E885" s="18" t="s">
        <v>1</v>
      </c>
      <c r="F885" s="312">
        <v>721.25999999999999</v>
      </c>
      <c r="G885" s="39"/>
      <c r="H885" s="45"/>
    </row>
    <row r="886" s="2" customFormat="1" ht="16.8" customHeight="1">
      <c r="A886" s="39"/>
      <c r="B886" s="45"/>
      <c r="C886" s="313" t="s">
        <v>7645</v>
      </c>
      <c r="D886" s="39"/>
      <c r="E886" s="39"/>
      <c r="F886" s="39"/>
      <c r="G886" s="39"/>
      <c r="H886" s="45"/>
    </row>
    <row r="887" s="2" customFormat="1" ht="16.8" customHeight="1">
      <c r="A887" s="39"/>
      <c r="B887" s="45"/>
      <c r="C887" s="311" t="s">
        <v>941</v>
      </c>
      <c r="D887" s="311" t="s">
        <v>942</v>
      </c>
      <c r="E887" s="18" t="s">
        <v>297</v>
      </c>
      <c r="F887" s="312">
        <v>721.25999999999999</v>
      </c>
      <c r="G887" s="39"/>
      <c r="H887" s="45"/>
    </row>
    <row r="888" s="2" customFormat="1" ht="16.8" customHeight="1">
      <c r="A888" s="39"/>
      <c r="B888" s="45"/>
      <c r="C888" s="311" t="s">
        <v>915</v>
      </c>
      <c r="D888" s="311" t="s">
        <v>916</v>
      </c>
      <c r="E888" s="18" t="s">
        <v>297</v>
      </c>
      <c r="F888" s="312">
        <v>721.25999999999999</v>
      </c>
      <c r="G888" s="39"/>
      <c r="H888" s="45"/>
    </row>
    <row r="889" s="2" customFormat="1" ht="16.8" customHeight="1">
      <c r="A889" s="39"/>
      <c r="B889" s="45"/>
      <c r="C889" s="311" t="s">
        <v>919</v>
      </c>
      <c r="D889" s="311" t="s">
        <v>920</v>
      </c>
      <c r="E889" s="18" t="s">
        <v>297</v>
      </c>
      <c r="F889" s="312">
        <v>1021.16</v>
      </c>
      <c r="G889" s="39"/>
      <c r="H889" s="45"/>
    </row>
    <row r="890" s="2" customFormat="1" ht="16.8" customHeight="1">
      <c r="A890" s="39"/>
      <c r="B890" s="45"/>
      <c r="C890" s="307" t="s">
        <v>244</v>
      </c>
      <c r="D890" s="308" t="s">
        <v>245</v>
      </c>
      <c r="E890" s="309" t="s">
        <v>1</v>
      </c>
      <c r="F890" s="310">
        <v>299.89999999999998</v>
      </c>
      <c r="G890" s="39"/>
      <c r="H890" s="45"/>
    </row>
    <row r="891" s="2" customFormat="1" ht="16.8" customHeight="1">
      <c r="A891" s="39"/>
      <c r="B891" s="45"/>
      <c r="C891" s="311" t="s">
        <v>1</v>
      </c>
      <c r="D891" s="311" t="s">
        <v>245</v>
      </c>
      <c r="E891" s="18" t="s">
        <v>1</v>
      </c>
      <c r="F891" s="312">
        <v>0</v>
      </c>
      <c r="G891" s="39"/>
      <c r="H891" s="45"/>
    </row>
    <row r="892" s="2" customFormat="1" ht="16.8" customHeight="1">
      <c r="A892" s="39"/>
      <c r="B892" s="45"/>
      <c r="C892" s="311" t="s">
        <v>1</v>
      </c>
      <c r="D892" s="311" t="s">
        <v>951</v>
      </c>
      <c r="E892" s="18" t="s">
        <v>1</v>
      </c>
      <c r="F892" s="312">
        <v>59.950000000000003</v>
      </c>
      <c r="G892" s="39"/>
      <c r="H892" s="45"/>
    </row>
    <row r="893" s="2" customFormat="1" ht="16.8" customHeight="1">
      <c r="A893" s="39"/>
      <c r="B893" s="45"/>
      <c r="C893" s="311" t="s">
        <v>1</v>
      </c>
      <c r="D893" s="311" t="s">
        <v>952</v>
      </c>
      <c r="E893" s="18" t="s">
        <v>1</v>
      </c>
      <c r="F893" s="312">
        <v>59.950000000000003</v>
      </c>
      <c r="G893" s="39"/>
      <c r="H893" s="45"/>
    </row>
    <row r="894" s="2" customFormat="1" ht="16.8" customHeight="1">
      <c r="A894" s="39"/>
      <c r="B894" s="45"/>
      <c r="C894" s="311" t="s">
        <v>1</v>
      </c>
      <c r="D894" s="311" t="s">
        <v>953</v>
      </c>
      <c r="E894" s="18" t="s">
        <v>1</v>
      </c>
      <c r="F894" s="312">
        <v>54.25</v>
      </c>
      <c r="G894" s="39"/>
      <c r="H894" s="45"/>
    </row>
    <row r="895" s="2" customFormat="1" ht="16.8" customHeight="1">
      <c r="A895" s="39"/>
      <c r="B895" s="45"/>
      <c r="C895" s="311" t="s">
        <v>1</v>
      </c>
      <c r="D895" s="311" t="s">
        <v>954</v>
      </c>
      <c r="E895" s="18" t="s">
        <v>1</v>
      </c>
      <c r="F895" s="312">
        <v>50.200000000000003</v>
      </c>
      <c r="G895" s="39"/>
      <c r="H895" s="45"/>
    </row>
    <row r="896" s="2" customFormat="1" ht="16.8" customHeight="1">
      <c r="A896" s="39"/>
      <c r="B896" s="45"/>
      <c r="C896" s="311" t="s">
        <v>1</v>
      </c>
      <c r="D896" s="311" t="s">
        <v>955</v>
      </c>
      <c r="E896" s="18" t="s">
        <v>1</v>
      </c>
      <c r="F896" s="312">
        <v>75.549999999999997</v>
      </c>
      <c r="G896" s="39"/>
      <c r="H896" s="45"/>
    </row>
    <row r="897" s="2" customFormat="1" ht="16.8" customHeight="1">
      <c r="A897" s="39"/>
      <c r="B897" s="45"/>
      <c r="C897" s="311" t="s">
        <v>244</v>
      </c>
      <c r="D897" s="311" t="s">
        <v>316</v>
      </c>
      <c r="E897" s="18" t="s">
        <v>1</v>
      </c>
      <c r="F897" s="312">
        <v>299.89999999999998</v>
      </c>
      <c r="G897" s="39"/>
      <c r="H897" s="45"/>
    </row>
    <row r="898" s="2" customFormat="1" ht="16.8" customHeight="1">
      <c r="A898" s="39"/>
      <c r="B898" s="45"/>
      <c r="C898" s="313" t="s">
        <v>7645</v>
      </c>
      <c r="D898" s="39"/>
      <c r="E898" s="39"/>
      <c r="F898" s="39"/>
      <c r="G898" s="39"/>
      <c r="H898" s="45"/>
    </row>
    <row r="899" s="2" customFormat="1" ht="16.8" customHeight="1">
      <c r="A899" s="39"/>
      <c r="B899" s="45"/>
      <c r="C899" s="311" t="s">
        <v>948</v>
      </c>
      <c r="D899" s="311" t="s">
        <v>949</v>
      </c>
      <c r="E899" s="18" t="s">
        <v>297</v>
      </c>
      <c r="F899" s="312">
        <v>299.89999999999998</v>
      </c>
      <c r="G899" s="39"/>
      <c r="H899" s="45"/>
    </row>
    <row r="900" s="2" customFormat="1" ht="16.8" customHeight="1">
      <c r="A900" s="39"/>
      <c r="B900" s="45"/>
      <c r="C900" s="311" t="s">
        <v>919</v>
      </c>
      <c r="D900" s="311" t="s">
        <v>920</v>
      </c>
      <c r="E900" s="18" t="s">
        <v>297</v>
      </c>
      <c r="F900" s="312">
        <v>1021.16</v>
      </c>
      <c r="G900" s="39"/>
      <c r="H900" s="45"/>
    </row>
    <row r="901" s="2" customFormat="1" ht="26.4" customHeight="1">
      <c r="A901" s="39"/>
      <c r="B901" s="45"/>
      <c r="C901" s="306" t="s">
        <v>7647</v>
      </c>
      <c r="D901" s="306" t="s">
        <v>88</v>
      </c>
      <c r="E901" s="39"/>
      <c r="F901" s="39"/>
      <c r="G901" s="39"/>
      <c r="H901" s="45"/>
    </row>
    <row r="902" s="2" customFormat="1" ht="16.8" customHeight="1">
      <c r="A902" s="39"/>
      <c r="B902" s="45"/>
      <c r="C902" s="307" t="s">
        <v>160</v>
      </c>
      <c r="D902" s="308" t="s">
        <v>161</v>
      </c>
      <c r="E902" s="309" t="s">
        <v>1</v>
      </c>
      <c r="F902" s="310">
        <v>4210.9359999999997</v>
      </c>
      <c r="G902" s="39"/>
      <c r="H902" s="45"/>
    </row>
    <row r="903" s="2" customFormat="1" ht="16.8" customHeight="1">
      <c r="A903" s="39"/>
      <c r="B903" s="45"/>
      <c r="C903" s="307" t="s">
        <v>163</v>
      </c>
      <c r="D903" s="308" t="s">
        <v>164</v>
      </c>
      <c r="E903" s="309" t="s">
        <v>1</v>
      </c>
      <c r="F903" s="310">
        <v>1108.316</v>
      </c>
      <c r="G903" s="39"/>
      <c r="H903" s="45"/>
    </row>
    <row r="904" s="2" customFormat="1" ht="16.8" customHeight="1">
      <c r="A904" s="39"/>
      <c r="B904" s="45"/>
      <c r="C904" s="307" t="s">
        <v>167</v>
      </c>
      <c r="D904" s="308" t="s">
        <v>168</v>
      </c>
      <c r="E904" s="309" t="s">
        <v>1</v>
      </c>
      <c r="F904" s="310">
        <v>2273.9000000000001</v>
      </c>
      <c r="G904" s="39"/>
      <c r="H904" s="45"/>
    </row>
    <row r="905" s="2" customFormat="1" ht="16.8" customHeight="1">
      <c r="A905" s="39"/>
      <c r="B905" s="45"/>
      <c r="C905" s="307" t="s">
        <v>170</v>
      </c>
      <c r="D905" s="308" t="s">
        <v>171</v>
      </c>
      <c r="E905" s="309" t="s">
        <v>1</v>
      </c>
      <c r="F905" s="310">
        <v>1683.6479999999999</v>
      </c>
      <c r="G905" s="39"/>
      <c r="H905" s="45"/>
    </row>
    <row r="906" s="2" customFormat="1" ht="16.8" customHeight="1">
      <c r="A906" s="39"/>
      <c r="B906" s="45"/>
      <c r="C906" s="307" t="s">
        <v>3265</v>
      </c>
      <c r="D906" s="308" t="s">
        <v>7646</v>
      </c>
      <c r="E906" s="309" t="s">
        <v>1</v>
      </c>
      <c r="F906" s="310">
        <v>517.67200000000003</v>
      </c>
      <c r="G906" s="39"/>
      <c r="H906" s="45"/>
    </row>
    <row r="907" s="2" customFormat="1">
      <c r="A907" s="39"/>
      <c r="B907" s="45"/>
      <c r="C907" s="311" t="s">
        <v>1</v>
      </c>
      <c r="D907" s="311" t="s">
        <v>3263</v>
      </c>
      <c r="E907" s="18" t="s">
        <v>1</v>
      </c>
      <c r="F907" s="312">
        <v>0</v>
      </c>
      <c r="G907" s="39"/>
      <c r="H907" s="45"/>
    </row>
    <row r="908" s="2" customFormat="1" ht="16.8" customHeight="1">
      <c r="A908" s="39"/>
      <c r="B908" s="45"/>
      <c r="C908" s="311" t="s">
        <v>1</v>
      </c>
      <c r="D908" s="311" t="s">
        <v>3264</v>
      </c>
      <c r="E908" s="18" t="s">
        <v>1</v>
      </c>
      <c r="F908" s="312">
        <v>0</v>
      </c>
      <c r="G908" s="39"/>
      <c r="H908" s="45"/>
    </row>
    <row r="909" s="2" customFormat="1">
      <c r="A909" s="39"/>
      <c r="B909" s="45"/>
      <c r="C909" s="311" t="s">
        <v>1</v>
      </c>
      <c r="D909" s="311" t="s">
        <v>3254</v>
      </c>
      <c r="E909" s="18" t="s">
        <v>1</v>
      </c>
      <c r="F909" s="312">
        <v>100.806</v>
      </c>
      <c r="G909" s="39"/>
      <c r="H909" s="45"/>
    </row>
    <row r="910" s="2" customFormat="1">
      <c r="A910" s="39"/>
      <c r="B910" s="45"/>
      <c r="C910" s="311" t="s">
        <v>1</v>
      </c>
      <c r="D910" s="311" t="s">
        <v>3255</v>
      </c>
      <c r="E910" s="18" t="s">
        <v>1</v>
      </c>
      <c r="F910" s="312">
        <v>416.86599999999999</v>
      </c>
      <c r="G910" s="39"/>
      <c r="H910" s="45"/>
    </row>
    <row r="911" s="2" customFormat="1" ht="16.8" customHeight="1">
      <c r="A911" s="39"/>
      <c r="B911" s="45"/>
      <c r="C911" s="311" t="s">
        <v>3265</v>
      </c>
      <c r="D911" s="311" t="s">
        <v>304</v>
      </c>
      <c r="E911" s="18" t="s">
        <v>1</v>
      </c>
      <c r="F911" s="312">
        <v>517.67200000000003</v>
      </c>
      <c r="G911" s="39"/>
      <c r="H911" s="45"/>
    </row>
    <row r="912" s="2" customFormat="1" ht="16.8" customHeight="1">
      <c r="A912" s="39"/>
      <c r="B912" s="45"/>
      <c r="C912" s="307" t="s">
        <v>173</v>
      </c>
      <c r="D912" s="308" t="s">
        <v>174</v>
      </c>
      <c r="E912" s="309" t="s">
        <v>1</v>
      </c>
      <c r="F912" s="310">
        <v>255.97900000000001</v>
      </c>
      <c r="G912" s="39"/>
      <c r="H912" s="45"/>
    </row>
    <row r="913" s="2" customFormat="1" ht="16.8" customHeight="1">
      <c r="A913" s="39"/>
      <c r="B913" s="45"/>
      <c r="C913" s="307" t="s">
        <v>176</v>
      </c>
      <c r="D913" s="308" t="s">
        <v>177</v>
      </c>
      <c r="E913" s="309" t="s">
        <v>1</v>
      </c>
      <c r="F913" s="310">
        <v>6854.5190000000002</v>
      </c>
      <c r="G913" s="39"/>
      <c r="H913" s="45"/>
    </row>
    <row r="914" s="2" customFormat="1" ht="16.8" customHeight="1">
      <c r="A914" s="39"/>
      <c r="B914" s="45"/>
      <c r="C914" s="307" t="s">
        <v>180</v>
      </c>
      <c r="D914" s="308" t="s">
        <v>181</v>
      </c>
      <c r="E914" s="309" t="s">
        <v>1</v>
      </c>
      <c r="F914" s="310">
        <v>6.0899999999999999</v>
      </c>
      <c r="G914" s="39"/>
      <c r="H914" s="45"/>
    </row>
    <row r="915" s="2" customFormat="1" ht="16.8" customHeight="1">
      <c r="A915" s="39"/>
      <c r="B915" s="45"/>
      <c r="C915" s="307" t="s">
        <v>184</v>
      </c>
      <c r="D915" s="308" t="s">
        <v>185</v>
      </c>
      <c r="E915" s="309" t="s">
        <v>1</v>
      </c>
      <c r="F915" s="310">
        <v>596.62</v>
      </c>
      <c r="G915" s="39"/>
      <c r="H915" s="45"/>
    </row>
    <row r="916" s="2" customFormat="1" ht="16.8" customHeight="1">
      <c r="A916" s="39"/>
      <c r="B916" s="45"/>
      <c r="C916" s="307" t="s">
        <v>187</v>
      </c>
      <c r="D916" s="308" t="s">
        <v>188</v>
      </c>
      <c r="E916" s="309" t="s">
        <v>1</v>
      </c>
      <c r="F916" s="310">
        <v>2006.4100000000001</v>
      </c>
      <c r="G916" s="39"/>
      <c r="H916" s="45"/>
    </row>
    <row r="917" s="2" customFormat="1" ht="16.8" customHeight="1">
      <c r="A917" s="39"/>
      <c r="B917" s="45"/>
      <c r="C917" s="307" t="s">
        <v>190</v>
      </c>
      <c r="D917" s="308" t="s">
        <v>191</v>
      </c>
      <c r="E917" s="309" t="s">
        <v>1</v>
      </c>
      <c r="F917" s="310">
        <v>405.83999999999998</v>
      </c>
      <c r="G917" s="39"/>
      <c r="H917" s="45"/>
    </row>
    <row r="918" s="2" customFormat="1" ht="16.8" customHeight="1">
      <c r="A918" s="39"/>
      <c r="B918" s="45"/>
      <c r="C918" s="307" t="s">
        <v>193</v>
      </c>
      <c r="D918" s="308" t="s">
        <v>194</v>
      </c>
      <c r="E918" s="309" t="s">
        <v>1</v>
      </c>
      <c r="F918" s="310">
        <v>46.875</v>
      </c>
      <c r="G918" s="39"/>
      <c r="H918" s="45"/>
    </row>
    <row r="919" s="2" customFormat="1" ht="16.8" customHeight="1">
      <c r="A919" s="39"/>
      <c r="B919" s="45"/>
      <c r="C919" s="313" t="s">
        <v>7645</v>
      </c>
      <c r="D919" s="39"/>
      <c r="E919" s="39"/>
      <c r="F919" s="39"/>
      <c r="G919" s="39"/>
      <c r="H919" s="45"/>
    </row>
    <row r="920" s="2" customFormat="1">
      <c r="A920" s="39"/>
      <c r="B920" s="45"/>
      <c r="C920" s="311" t="s">
        <v>3687</v>
      </c>
      <c r="D920" s="311" t="s">
        <v>3688</v>
      </c>
      <c r="E920" s="18" t="s">
        <v>297</v>
      </c>
      <c r="F920" s="312">
        <v>268.62099999999998</v>
      </c>
      <c r="G920" s="39"/>
      <c r="H920" s="45"/>
    </row>
    <row r="921" s="2" customFormat="1" ht="16.8" customHeight="1">
      <c r="A921" s="39"/>
      <c r="B921" s="45"/>
      <c r="C921" s="307" t="s">
        <v>196</v>
      </c>
      <c r="D921" s="308" t="s">
        <v>197</v>
      </c>
      <c r="E921" s="309" t="s">
        <v>1</v>
      </c>
      <c r="F921" s="310">
        <v>4496</v>
      </c>
      <c r="G921" s="39"/>
      <c r="H921" s="45"/>
    </row>
    <row r="922" s="2" customFormat="1" ht="16.8" customHeight="1">
      <c r="A922" s="39"/>
      <c r="B922" s="45"/>
      <c r="C922" s="307" t="s">
        <v>199</v>
      </c>
      <c r="D922" s="308" t="s">
        <v>200</v>
      </c>
      <c r="E922" s="309" t="s">
        <v>1</v>
      </c>
      <c r="F922" s="310">
        <v>2646.5500000000002</v>
      </c>
      <c r="G922" s="39"/>
      <c r="H922" s="45"/>
    </row>
    <row r="923" s="2" customFormat="1" ht="16.8" customHeight="1">
      <c r="A923" s="39"/>
      <c r="B923" s="45"/>
      <c r="C923" s="307" t="s">
        <v>202</v>
      </c>
      <c r="D923" s="308" t="s">
        <v>203</v>
      </c>
      <c r="E923" s="309" t="s">
        <v>1</v>
      </c>
      <c r="F923" s="310">
        <v>344.79000000000002</v>
      </c>
      <c r="G923" s="39"/>
      <c r="H923" s="45"/>
    </row>
    <row r="924" s="2" customFormat="1" ht="16.8" customHeight="1">
      <c r="A924" s="39"/>
      <c r="B924" s="45"/>
      <c r="C924" s="307" t="s">
        <v>205</v>
      </c>
      <c r="D924" s="308" t="s">
        <v>206</v>
      </c>
      <c r="E924" s="309" t="s">
        <v>1</v>
      </c>
      <c r="F924" s="310">
        <v>4865.4880000000003</v>
      </c>
      <c r="G924" s="39"/>
      <c r="H924" s="45"/>
    </row>
    <row r="925" s="2" customFormat="1" ht="16.8" customHeight="1">
      <c r="A925" s="39"/>
      <c r="B925" s="45"/>
      <c r="C925" s="307" t="s">
        <v>208</v>
      </c>
      <c r="D925" s="308" t="s">
        <v>209</v>
      </c>
      <c r="E925" s="309" t="s">
        <v>1</v>
      </c>
      <c r="F925" s="310">
        <v>406.78399999999999</v>
      </c>
      <c r="G925" s="39"/>
      <c r="H925" s="45"/>
    </row>
    <row r="926" s="2" customFormat="1" ht="16.8" customHeight="1">
      <c r="A926" s="39"/>
      <c r="B926" s="45"/>
      <c r="C926" s="307" t="s">
        <v>211</v>
      </c>
      <c r="D926" s="308" t="s">
        <v>212</v>
      </c>
      <c r="E926" s="309" t="s">
        <v>1</v>
      </c>
      <c r="F926" s="310">
        <v>62.567999999999998</v>
      </c>
      <c r="G926" s="39"/>
      <c r="H926" s="45"/>
    </row>
    <row r="927" s="2" customFormat="1" ht="16.8" customHeight="1">
      <c r="A927" s="39"/>
      <c r="B927" s="45"/>
      <c r="C927" s="313" t="s">
        <v>7645</v>
      </c>
      <c r="D927" s="39"/>
      <c r="E927" s="39"/>
      <c r="F927" s="39"/>
      <c r="G927" s="39"/>
      <c r="H927" s="45"/>
    </row>
    <row r="928" s="2" customFormat="1" ht="16.8" customHeight="1">
      <c r="A928" s="39"/>
      <c r="B928" s="45"/>
      <c r="C928" s="311" t="s">
        <v>3699</v>
      </c>
      <c r="D928" s="311" t="s">
        <v>3700</v>
      </c>
      <c r="E928" s="18" t="s">
        <v>297</v>
      </c>
      <c r="F928" s="312">
        <v>1327.4760000000001</v>
      </c>
      <c r="G928" s="39"/>
      <c r="H928" s="45"/>
    </row>
    <row r="929" s="2" customFormat="1" ht="16.8" customHeight="1">
      <c r="A929" s="39"/>
      <c r="B929" s="45"/>
      <c r="C929" s="307" t="s">
        <v>214</v>
      </c>
      <c r="D929" s="308" t="s">
        <v>215</v>
      </c>
      <c r="E929" s="309" t="s">
        <v>1</v>
      </c>
      <c r="F929" s="310">
        <v>565.36400000000003</v>
      </c>
      <c r="G929" s="39"/>
      <c r="H929" s="45"/>
    </row>
    <row r="930" s="2" customFormat="1" ht="16.8" customHeight="1">
      <c r="A930" s="39"/>
      <c r="B930" s="45"/>
      <c r="C930" s="313" t="s">
        <v>7645</v>
      </c>
      <c r="D930" s="39"/>
      <c r="E930" s="39"/>
      <c r="F930" s="39"/>
      <c r="G930" s="39"/>
      <c r="H930" s="45"/>
    </row>
    <row r="931" s="2" customFormat="1" ht="16.8" customHeight="1">
      <c r="A931" s="39"/>
      <c r="B931" s="45"/>
      <c r="C931" s="311" t="s">
        <v>3699</v>
      </c>
      <c r="D931" s="311" t="s">
        <v>3700</v>
      </c>
      <c r="E931" s="18" t="s">
        <v>297</v>
      </c>
      <c r="F931" s="312">
        <v>1327.4760000000001</v>
      </c>
      <c r="G931" s="39"/>
      <c r="H931" s="45"/>
    </row>
    <row r="932" s="2" customFormat="1" ht="16.8" customHeight="1">
      <c r="A932" s="39"/>
      <c r="B932" s="45"/>
      <c r="C932" s="307" t="s">
        <v>217</v>
      </c>
      <c r="D932" s="308" t="s">
        <v>218</v>
      </c>
      <c r="E932" s="309" t="s">
        <v>1</v>
      </c>
      <c r="F932" s="310">
        <v>502.56400000000002</v>
      </c>
      <c r="G932" s="39"/>
      <c r="H932" s="45"/>
    </row>
    <row r="933" s="2" customFormat="1" ht="16.8" customHeight="1">
      <c r="A933" s="39"/>
      <c r="B933" s="45"/>
      <c r="C933" s="313" t="s">
        <v>7645</v>
      </c>
      <c r="D933" s="39"/>
      <c r="E933" s="39"/>
      <c r="F933" s="39"/>
      <c r="G933" s="39"/>
      <c r="H933" s="45"/>
    </row>
    <row r="934" s="2" customFormat="1" ht="16.8" customHeight="1">
      <c r="A934" s="39"/>
      <c r="B934" s="45"/>
      <c r="C934" s="311" t="s">
        <v>3699</v>
      </c>
      <c r="D934" s="311" t="s">
        <v>3700</v>
      </c>
      <c r="E934" s="18" t="s">
        <v>297</v>
      </c>
      <c r="F934" s="312">
        <v>1327.4760000000001</v>
      </c>
      <c r="G934" s="39"/>
      <c r="H934" s="45"/>
    </row>
    <row r="935" s="2" customFormat="1" ht="16.8" customHeight="1">
      <c r="A935" s="39"/>
      <c r="B935" s="45"/>
      <c r="C935" s="307" t="s">
        <v>220</v>
      </c>
      <c r="D935" s="308" t="s">
        <v>221</v>
      </c>
      <c r="E935" s="309" t="s">
        <v>1</v>
      </c>
      <c r="F935" s="310">
        <v>101.7</v>
      </c>
      <c r="G935" s="39"/>
      <c r="H935" s="45"/>
    </row>
    <row r="936" s="2" customFormat="1" ht="16.8" customHeight="1">
      <c r="A936" s="39"/>
      <c r="B936" s="45"/>
      <c r="C936" s="313" t="s">
        <v>7645</v>
      </c>
      <c r="D936" s="39"/>
      <c r="E936" s="39"/>
      <c r="F936" s="39"/>
      <c r="G936" s="39"/>
      <c r="H936" s="45"/>
    </row>
    <row r="937" s="2" customFormat="1" ht="16.8" customHeight="1">
      <c r="A937" s="39"/>
      <c r="B937" s="45"/>
      <c r="C937" s="311" t="s">
        <v>3699</v>
      </c>
      <c r="D937" s="311" t="s">
        <v>3700</v>
      </c>
      <c r="E937" s="18" t="s">
        <v>297</v>
      </c>
      <c r="F937" s="312">
        <v>1327.4760000000001</v>
      </c>
      <c r="G937" s="39"/>
      <c r="H937" s="45"/>
    </row>
    <row r="938" s="2" customFormat="1">
      <c r="A938" s="39"/>
      <c r="B938" s="45"/>
      <c r="C938" s="311" t="s">
        <v>3687</v>
      </c>
      <c r="D938" s="311" t="s">
        <v>3688</v>
      </c>
      <c r="E938" s="18" t="s">
        <v>297</v>
      </c>
      <c r="F938" s="312">
        <v>268.62099999999998</v>
      </c>
      <c r="G938" s="39"/>
      <c r="H938" s="45"/>
    </row>
    <row r="939" s="2" customFormat="1" ht="16.8" customHeight="1">
      <c r="A939" s="39"/>
      <c r="B939" s="45"/>
      <c r="C939" s="307" t="s">
        <v>223</v>
      </c>
      <c r="D939" s="308" t="s">
        <v>224</v>
      </c>
      <c r="E939" s="309" t="s">
        <v>1</v>
      </c>
      <c r="F939" s="310">
        <v>95.280000000000001</v>
      </c>
      <c r="G939" s="39"/>
      <c r="H939" s="45"/>
    </row>
    <row r="940" s="2" customFormat="1" ht="16.8" customHeight="1">
      <c r="A940" s="39"/>
      <c r="B940" s="45"/>
      <c r="C940" s="313" t="s">
        <v>7645</v>
      </c>
      <c r="D940" s="39"/>
      <c r="E940" s="39"/>
      <c r="F940" s="39"/>
      <c r="G940" s="39"/>
      <c r="H940" s="45"/>
    </row>
    <row r="941" s="2" customFormat="1" ht="16.8" customHeight="1">
      <c r="A941" s="39"/>
      <c r="B941" s="45"/>
      <c r="C941" s="311" t="s">
        <v>3699</v>
      </c>
      <c r="D941" s="311" t="s">
        <v>3700</v>
      </c>
      <c r="E941" s="18" t="s">
        <v>297</v>
      </c>
      <c r="F941" s="312">
        <v>1327.4760000000001</v>
      </c>
      <c r="G941" s="39"/>
      <c r="H941" s="45"/>
    </row>
    <row r="942" s="2" customFormat="1">
      <c r="A942" s="39"/>
      <c r="B942" s="45"/>
      <c r="C942" s="307" t="s">
        <v>226</v>
      </c>
      <c r="D942" s="308" t="s">
        <v>227</v>
      </c>
      <c r="E942" s="309" t="s">
        <v>1</v>
      </c>
      <c r="F942" s="310">
        <v>3.9569999999999999</v>
      </c>
      <c r="G942" s="39"/>
      <c r="H942" s="45"/>
    </row>
    <row r="943" s="2" customFormat="1" ht="16.8" customHeight="1">
      <c r="A943" s="39"/>
      <c r="B943" s="45"/>
      <c r="C943" s="313" t="s">
        <v>7645</v>
      </c>
      <c r="D943" s="39"/>
      <c r="E943" s="39"/>
      <c r="F943" s="39"/>
      <c r="G943" s="39"/>
      <c r="H943" s="45"/>
    </row>
    <row r="944" s="2" customFormat="1">
      <c r="A944" s="39"/>
      <c r="B944" s="45"/>
      <c r="C944" s="311" t="s">
        <v>3687</v>
      </c>
      <c r="D944" s="311" t="s">
        <v>3688</v>
      </c>
      <c r="E944" s="18" t="s">
        <v>297</v>
      </c>
      <c r="F944" s="312">
        <v>268.62099999999998</v>
      </c>
      <c r="G944" s="39"/>
      <c r="H944" s="45"/>
    </row>
    <row r="945" s="2" customFormat="1" ht="16.8" customHeight="1">
      <c r="A945" s="39"/>
      <c r="B945" s="45"/>
      <c r="C945" s="307" t="s">
        <v>229</v>
      </c>
      <c r="D945" s="308" t="s">
        <v>230</v>
      </c>
      <c r="E945" s="309" t="s">
        <v>1</v>
      </c>
      <c r="F945" s="310">
        <v>45.469000000000001</v>
      </c>
      <c r="G945" s="39"/>
      <c r="H945" s="45"/>
    </row>
    <row r="946" s="2" customFormat="1" ht="16.8" customHeight="1">
      <c r="A946" s="39"/>
      <c r="B946" s="45"/>
      <c r="C946" s="313" t="s">
        <v>7645</v>
      </c>
      <c r="D946" s="39"/>
      <c r="E946" s="39"/>
      <c r="F946" s="39"/>
      <c r="G946" s="39"/>
      <c r="H946" s="45"/>
    </row>
    <row r="947" s="2" customFormat="1">
      <c r="A947" s="39"/>
      <c r="B947" s="45"/>
      <c r="C947" s="311" t="s">
        <v>3687</v>
      </c>
      <c r="D947" s="311" t="s">
        <v>3688</v>
      </c>
      <c r="E947" s="18" t="s">
        <v>297</v>
      </c>
      <c r="F947" s="312">
        <v>268.62099999999998</v>
      </c>
      <c r="G947" s="39"/>
      <c r="H947" s="45"/>
    </row>
    <row r="948" s="2" customFormat="1">
      <c r="A948" s="39"/>
      <c r="B948" s="45"/>
      <c r="C948" s="307" t="s">
        <v>232</v>
      </c>
      <c r="D948" s="308" t="s">
        <v>233</v>
      </c>
      <c r="E948" s="309" t="s">
        <v>1</v>
      </c>
      <c r="F948" s="310">
        <v>46.200000000000003</v>
      </c>
      <c r="G948" s="39"/>
      <c r="H948" s="45"/>
    </row>
    <row r="949" s="2" customFormat="1" ht="16.8" customHeight="1">
      <c r="A949" s="39"/>
      <c r="B949" s="45"/>
      <c r="C949" s="313" t="s">
        <v>7645</v>
      </c>
      <c r="D949" s="39"/>
      <c r="E949" s="39"/>
      <c r="F949" s="39"/>
      <c r="G949" s="39"/>
      <c r="H949" s="45"/>
    </row>
    <row r="950" s="2" customFormat="1">
      <c r="A950" s="39"/>
      <c r="B950" s="45"/>
      <c r="C950" s="311" t="s">
        <v>3687</v>
      </c>
      <c r="D950" s="311" t="s">
        <v>3688</v>
      </c>
      <c r="E950" s="18" t="s">
        <v>297</v>
      </c>
      <c r="F950" s="312">
        <v>268.62099999999998</v>
      </c>
      <c r="G950" s="39"/>
      <c r="H950" s="45"/>
    </row>
    <row r="951" s="2" customFormat="1" ht="16.8" customHeight="1">
      <c r="A951" s="39"/>
      <c r="B951" s="45"/>
      <c r="C951" s="307" t="s">
        <v>235</v>
      </c>
      <c r="D951" s="308" t="s">
        <v>236</v>
      </c>
      <c r="E951" s="309" t="s">
        <v>1</v>
      </c>
      <c r="F951" s="310">
        <v>3525.1289999999999</v>
      </c>
      <c r="G951" s="39"/>
      <c r="H951" s="45"/>
    </row>
    <row r="952" s="2" customFormat="1" ht="16.8" customHeight="1">
      <c r="A952" s="39"/>
      <c r="B952" s="45"/>
      <c r="C952" s="307" t="s">
        <v>238</v>
      </c>
      <c r="D952" s="308" t="s">
        <v>239</v>
      </c>
      <c r="E952" s="309" t="s">
        <v>1</v>
      </c>
      <c r="F952" s="310">
        <v>1352.9639999999999</v>
      </c>
      <c r="G952" s="39"/>
      <c r="H952" s="45"/>
    </row>
    <row r="953" s="2" customFormat="1" ht="16.8" customHeight="1">
      <c r="A953" s="39"/>
      <c r="B953" s="45"/>
      <c r="C953" s="307" t="s">
        <v>241</v>
      </c>
      <c r="D953" s="308" t="s">
        <v>242</v>
      </c>
      <c r="E953" s="309" t="s">
        <v>1</v>
      </c>
      <c r="F953" s="310">
        <v>721.25999999999999</v>
      </c>
      <c r="G953" s="39"/>
      <c r="H953" s="45"/>
    </row>
    <row r="954" s="2" customFormat="1" ht="16.8" customHeight="1">
      <c r="A954" s="39"/>
      <c r="B954" s="45"/>
      <c r="C954" s="307" t="s">
        <v>244</v>
      </c>
      <c r="D954" s="308" t="s">
        <v>245</v>
      </c>
      <c r="E954" s="309" t="s">
        <v>1</v>
      </c>
      <c r="F954" s="310">
        <v>299.89999999999998</v>
      </c>
      <c r="G954" s="39"/>
      <c r="H954" s="45"/>
    </row>
    <row r="955" s="2" customFormat="1" ht="26.4" customHeight="1">
      <c r="A955" s="39"/>
      <c r="B955" s="45"/>
      <c r="C955" s="306" t="s">
        <v>7648</v>
      </c>
      <c r="D955" s="306" t="s">
        <v>103</v>
      </c>
      <c r="E955" s="39"/>
      <c r="F955" s="39"/>
      <c r="G955" s="39"/>
      <c r="H955" s="45"/>
    </row>
    <row r="956" s="2" customFormat="1" ht="16.8" customHeight="1">
      <c r="A956" s="39"/>
      <c r="B956" s="45"/>
      <c r="C956" s="307" t="s">
        <v>4796</v>
      </c>
      <c r="D956" s="308" t="s">
        <v>4797</v>
      </c>
      <c r="E956" s="309" t="s">
        <v>1</v>
      </c>
      <c r="F956" s="310">
        <v>201.36000000000001</v>
      </c>
      <c r="G956" s="39"/>
      <c r="H956" s="45"/>
    </row>
    <row r="957" s="2" customFormat="1" ht="16.8" customHeight="1">
      <c r="A957" s="39"/>
      <c r="B957" s="45"/>
      <c r="C957" s="311" t="s">
        <v>1</v>
      </c>
      <c r="D957" s="311" t="s">
        <v>4822</v>
      </c>
      <c r="E957" s="18" t="s">
        <v>1</v>
      </c>
      <c r="F957" s="312">
        <v>0</v>
      </c>
      <c r="G957" s="39"/>
      <c r="H957" s="45"/>
    </row>
    <row r="958" s="2" customFormat="1" ht="16.8" customHeight="1">
      <c r="A958" s="39"/>
      <c r="B958" s="45"/>
      <c r="C958" s="311" t="s">
        <v>1</v>
      </c>
      <c r="D958" s="311" t="s">
        <v>4823</v>
      </c>
      <c r="E958" s="18" t="s">
        <v>1</v>
      </c>
      <c r="F958" s="312">
        <v>201.36000000000001</v>
      </c>
      <c r="G958" s="39"/>
      <c r="H958" s="45"/>
    </row>
    <row r="959" s="2" customFormat="1" ht="16.8" customHeight="1">
      <c r="A959" s="39"/>
      <c r="B959" s="45"/>
      <c r="C959" s="311" t="s">
        <v>4796</v>
      </c>
      <c r="D959" s="311" t="s">
        <v>304</v>
      </c>
      <c r="E959" s="18" t="s">
        <v>1</v>
      </c>
      <c r="F959" s="312">
        <v>201.36000000000001</v>
      </c>
      <c r="G959" s="39"/>
      <c r="H959" s="45"/>
    </row>
    <row r="960" s="2" customFormat="1" ht="16.8" customHeight="1">
      <c r="A960" s="39"/>
      <c r="B960" s="45"/>
      <c r="C960" s="313" t="s">
        <v>7645</v>
      </c>
      <c r="D960" s="39"/>
      <c r="E960" s="39"/>
      <c r="F960" s="39"/>
      <c r="G960" s="39"/>
      <c r="H960" s="45"/>
    </row>
    <row r="961" s="2" customFormat="1">
      <c r="A961" s="39"/>
      <c r="B961" s="45"/>
      <c r="C961" s="311" t="s">
        <v>347</v>
      </c>
      <c r="D961" s="311" t="s">
        <v>4820</v>
      </c>
      <c r="E961" s="18" t="s">
        <v>307</v>
      </c>
      <c r="F961" s="312">
        <v>201.36000000000001</v>
      </c>
      <c r="G961" s="39"/>
      <c r="H961" s="45"/>
    </row>
    <row r="962" s="2" customFormat="1" ht="16.8" customHeight="1">
      <c r="A962" s="39"/>
      <c r="B962" s="45"/>
      <c r="C962" s="311" t="s">
        <v>342</v>
      </c>
      <c r="D962" s="311" t="s">
        <v>4817</v>
      </c>
      <c r="E962" s="18" t="s">
        <v>307</v>
      </c>
      <c r="F962" s="312">
        <v>704.75999999999999</v>
      </c>
      <c r="G962" s="39"/>
      <c r="H962" s="45"/>
    </row>
    <row r="963" s="2" customFormat="1">
      <c r="A963" s="39"/>
      <c r="B963" s="45"/>
      <c r="C963" s="311" t="s">
        <v>353</v>
      </c>
      <c r="D963" s="311" t="s">
        <v>4824</v>
      </c>
      <c r="E963" s="18" t="s">
        <v>307</v>
      </c>
      <c r="F963" s="312">
        <v>3020.4000000000001</v>
      </c>
      <c r="G963" s="39"/>
      <c r="H963" s="45"/>
    </row>
    <row r="964" s="2" customFormat="1" ht="16.8" customHeight="1">
      <c r="A964" s="39"/>
      <c r="B964" s="45"/>
      <c r="C964" s="311" t="s">
        <v>358</v>
      </c>
      <c r="D964" s="311" t="s">
        <v>4827</v>
      </c>
      <c r="E964" s="18" t="s">
        <v>307</v>
      </c>
      <c r="F964" s="312">
        <v>704.75999999999999</v>
      </c>
      <c r="G964" s="39"/>
      <c r="H964" s="45"/>
    </row>
    <row r="965" s="2" customFormat="1">
      <c r="A965" s="39"/>
      <c r="B965" s="45"/>
      <c r="C965" s="311" t="s">
        <v>363</v>
      </c>
      <c r="D965" s="311" t="s">
        <v>364</v>
      </c>
      <c r="E965" s="18" t="s">
        <v>365</v>
      </c>
      <c r="F965" s="312">
        <v>362.44799999999998</v>
      </c>
      <c r="G965" s="39"/>
      <c r="H965" s="45"/>
    </row>
    <row r="966" s="2" customFormat="1" ht="16.8" customHeight="1">
      <c r="A966" s="39"/>
      <c r="B966" s="45"/>
      <c r="C966" s="311" t="s">
        <v>369</v>
      </c>
      <c r="D966" s="311" t="s">
        <v>370</v>
      </c>
      <c r="E966" s="18" t="s">
        <v>307</v>
      </c>
      <c r="F966" s="312">
        <v>453.06</v>
      </c>
      <c r="G966" s="39"/>
      <c r="H966" s="45"/>
    </row>
    <row r="967" s="2" customFormat="1" ht="16.8" customHeight="1">
      <c r="A967" s="39"/>
      <c r="B967" s="45"/>
      <c r="C967" s="307" t="s">
        <v>4799</v>
      </c>
      <c r="D967" s="308" t="s">
        <v>4800</v>
      </c>
      <c r="E967" s="309" t="s">
        <v>1</v>
      </c>
      <c r="F967" s="310">
        <v>251.69999999999999</v>
      </c>
      <c r="G967" s="39"/>
      <c r="H967" s="45"/>
    </row>
    <row r="968" s="2" customFormat="1" ht="16.8" customHeight="1">
      <c r="A968" s="39"/>
      <c r="B968" s="45"/>
      <c r="C968" s="311" t="s">
        <v>1</v>
      </c>
      <c r="D968" s="311" t="s">
        <v>4814</v>
      </c>
      <c r="E968" s="18" t="s">
        <v>1</v>
      </c>
      <c r="F968" s="312">
        <v>0</v>
      </c>
      <c r="G968" s="39"/>
      <c r="H968" s="45"/>
    </row>
    <row r="969" s="2" customFormat="1" ht="16.8" customHeight="1">
      <c r="A969" s="39"/>
      <c r="B969" s="45"/>
      <c r="C969" s="311" t="s">
        <v>1</v>
      </c>
      <c r="D969" s="311" t="s">
        <v>4838</v>
      </c>
      <c r="E969" s="18" t="s">
        <v>1</v>
      </c>
      <c r="F969" s="312">
        <v>66</v>
      </c>
      <c r="G969" s="39"/>
      <c r="H969" s="45"/>
    </row>
    <row r="970" s="2" customFormat="1" ht="16.8" customHeight="1">
      <c r="A970" s="39"/>
      <c r="B970" s="45"/>
      <c r="C970" s="311" t="s">
        <v>1</v>
      </c>
      <c r="D970" s="311" t="s">
        <v>4839</v>
      </c>
      <c r="E970" s="18" t="s">
        <v>1</v>
      </c>
      <c r="F970" s="312">
        <v>185.69999999999999</v>
      </c>
      <c r="G970" s="39"/>
      <c r="H970" s="45"/>
    </row>
    <row r="971" s="2" customFormat="1" ht="16.8" customHeight="1">
      <c r="A971" s="39"/>
      <c r="B971" s="45"/>
      <c r="C971" s="311" t="s">
        <v>4799</v>
      </c>
      <c r="D971" s="311" t="s">
        <v>304</v>
      </c>
      <c r="E971" s="18" t="s">
        <v>1</v>
      </c>
      <c r="F971" s="312">
        <v>251.69999999999999</v>
      </c>
      <c r="G971" s="39"/>
      <c r="H971" s="45"/>
    </row>
    <row r="972" s="2" customFormat="1" ht="16.8" customHeight="1">
      <c r="A972" s="39"/>
      <c r="B972" s="45"/>
      <c r="C972" s="313" t="s">
        <v>7645</v>
      </c>
      <c r="D972" s="39"/>
      <c r="E972" s="39"/>
      <c r="F972" s="39"/>
      <c r="G972" s="39"/>
      <c r="H972" s="45"/>
    </row>
    <row r="973" s="2" customFormat="1" ht="16.8" customHeight="1">
      <c r="A973" s="39"/>
      <c r="B973" s="45"/>
      <c r="C973" s="311" t="s">
        <v>4835</v>
      </c>
      <c r="D973" s="311" t="s">
        <v>4836</v>
      </c>
      <c r="E973" s="18" t="s">
        <v>307</v>
      </c>
      <c r="F973" s="312">
        <v>251.69999999999999</v>
      </c>
      <c r="G973" s="39"/>
      <c r="H973" s="45"/>
    </row>
    <row r="974" s="2" customFormat="1" ht="16.8" customHeight="1">
      <c r="A974" s="39"/>
      <c r="B974" s="45"/>
      <c r="C974" s="311" t="s">
        <v>342</v>
      </c>
      <c r="D974" s="311" t="s">
        <v>4817</v>
      </c>
      <c r="E974" s="18" t="s">
        <v>307</v>
      </c>
      <c r="F974" s="312">
        <v>704.75999999999999</v>
      </c>
      <c r="G974" s="39"/>
      <c r="H974" s="45"/>
    </row>
    <row r="975" s="2" customFormat="1">
      <c r="A975" s="39"/>
      <c r="B975" s="45"/>
      <c r="C975" s="311" t="s">
        <v>347</v>
      </c>
      <c r="D975" s="311" t="s">
        <v>4820</v>
      </c>
      <c r="E975" s="18" t="s">
        <v>307</v>
      </c>
      <c r="F975" s="312">
        <v>201.36000000000001</v>
      </c>
      <c r="G975" s="39"/>
      <c r="H975" s="45"/>
    </row>
    <row r="976" s="2" customFormat="1" ht="16.8" customHeight="1">
      <c r="A976" s="39"/>
      <c r="B976" s="45"/>
      <c r="C976" s="311" t="s">
        <v>358</v>
      </c>
      <c r="D976" s="311" t="s">
        <v>4827</v>
      </c>
      <c r="E976" s="18" t="s">
        <v>307</v>
      </c>
      <c r="F976" s="312">
        <v>704.75999999999999</v>
      </c>
      <c r="G976" s="39"/>
      <c r="H976" s="45"/>
    </row>
    <row r="977" s="2" customFormat="1" ht="16.8" customHeight="1">
      <c r="A977" s="39"/>
      <c r="B977" s="45"/>
      <c r="C977" s="311" t="s">
        <v>369</v>
      </c>
      <c r="D977" s="311" t="s">
        <v>370</v>
      </c>
      <c r="E977" s="18" t="s">
        <v>307</v>
      </c>
      <c r="F977" s="312">
        <v>453.06</v>
      </c>
      <c r="G977" s="39"/>
      <c r="H977" s="45"/>
    </row>
    <row r="978" s="2" customFormat="1" ht="26.4" customHeight="1">
      <c r="A978" s="39"/>
      <c r="B978" s="45"/>
      <c r="C978" s="306" t="s">
        <v>7649</v>
      </c>
      <c r="D978" s="306" t="s">
        <v>112</v>
      </c>
      <c r="E978" s="39"/>
      <c r="F978" s="39"/>
      <c r="G978" s="39"/>
      <c r="H978" s="45"/>
    </row>
    <row r="979" s="2" customFormat="1" ht="16.8" customHeight="1">
      <c r="A979" s="39"/>
      <c r="B979" s="45"/>
      <c r="C979" s="307" t="s">
        <v>5743</v>
      </c>
      <c r="D979" s="308" t="s">
        <v>4797</v>
      </c>
      <c r="E979" s="309" t="s">
        <v>1</v>
      </c>
      <c r="F979" s="310">
        <v>163.19999999999999</v>
      </c>
      <c r="G979" s="39"/>
      <c r="H979" s="45"/>
    </row>
    <row r="980" s="2" customFormat="1" ht="16.8" customHeight="1">
      <c r="A980" s="39"/>
      <c r="B980" s="45"/>
      <c r="C980" s="311" t="s">
        <v>5743</v>
      </c>
      <c r="D980" s="311" t="s">
        <v>5744</v>
      </c>
      <c r="E980" s="18" t="s">
        <v>1</v>
      </c>
      <c r="F980" s="312">
        <v>163.19999999999999</v>
      </c>
      <c r="G980" s="39"/>
      <c r="H980" s="45"/>
    </row>
    <row r="981" s="2" customFormat="1" ht="16.8" customHeight="1">
      <c r="A981" s="39"/>
      <c r="B981" s="45"/>
      <c r="C981" s="313" t="s">
        <v>7645</v>
      </c>
      <c r="D981" s="39"/>
      <c r="E981" s="39"/>
      <c r="F981" s="39"/>
      <c r="G981" s="39"/>
      <c r="H981" s="45"/>
    </row>
    <row r="982" s="2" customFormat="1">
      <c r="A982" s="39"/>
      <c r="B982" s="45"/>
      <c r="C982" s="311" t="s">
        <v>347</v>
      </c>
      <c r="D982" s="311" t="s">
        <v>4820</v>
      </c>
      <c r="E982" s="18" t="s">
        <v>307</v>
      </c>
      <c r="F982" s="312">
        <v>163.19999999999999</v>
      </c>
      <c r="G982" s="39"/>
      <c r="H982" s="45"/>
    </row>
    <row r="983" s="2" customFormat="1" ht="16.8" customHeight="1">
      <c r="A983" s="39"/>
      <c r="B983" s="45"/>
      <c r="C983" s="311" t="s">
        <v>342</v>
      </c>
      <c r="D983" s="311" t="s">
        <v>4817</v>
      </c>
      <c r="E983" s="18" t="s">
        <v>307</v>
      </c>
      <c r="F983" s="312">
        <v>261.12</v>
      </c>
      <c r="G983" s="39"/>
      <c r="H983" s="45"/>
    </row>
    <row r="984" s="2" customFormat="1">
      <c r="A984" s="39"/>
      <c r="B984" s="45"/>
      <c r="C984" s="311" t="s">
        <v>353</v>
      </c>
      <c r="D984" s="311" t="s">
        <v>4824</v>
      </c>
      <c r="E984" s="18" t="s">
        <v>307</v>
      </c>
      <c r="F984" s="312">
        <v>2448</v>
      </c>
      <c r="G984" s="39"/>
      <c r="H984" s="45"/>
    </row>
    <row r="985" s="2" customFormat="1" ht="16.8" customHeight="1">
      <c r="A985" s="39"/>
      <c r="B985" s="45"/>
      <c r="C985" s="311" t="s">
        <v>358</v>
      </c>
      <c r="D985" s="311" t="s">
        <v>4827</v>
      </c>
      <c r="E985" s="18" t="s">
        <v>307</v>
      </c>
      <c r="F985" s="312">
        <v>212.16</v>
      </c>
      <c r="G985" s="39"/>
      <c r="H985" s="45"/>
    </row>
    <row r="986" s="2" customFormat="1">
      <c r="A986" s="39"/>
      <c r="B986" s="45"/>
      <c r="C986" s="311" t="s">
        <v>363</v>
      </c>
      <c r="D986" s="311" t="s">
        <v>364</v>
      </c>
      <c r="E986" s="18" t="s">
        <v>365</v>
      </c>
      <c r="F986" s="312">
        <v>293.75999999999999</v>
      </c>
      <c r="G986" s="39"/>
      <c r="H986" s="45"/>
    </row>
    <row r="987" s="2" customFormat="1" ht="16.8" customHeight="1">
      <c r="A987" s="39"/>
      <c r="B987" s="45"/>
      <c r="C987" s="307" t="s">
        <v>5745</v>
      </c>
      <c r="D987" s="308" t="s">
        <v>5746</v>
      </c>
      <c r="E987" s="309" t="s">
        <v>1</v>
      </c>
      <c r="F987" s="310">
        <v>48.960000000000001</v>
      </c>
      <c r="G987" s="39"/>
      <c r="H987" s="45"/>
    </row>
    <row r="988" s="2" customFormat="1" ht="16.8" customHeight="1">
      <c r="A988" s="39"/>
      <c r="B988" s="45"/>
      <c r="C988" s="311" t="s">
        <v>1</v>
      </c>
      <c r="D988" s="311" t="s">
        <v>5767</v>
      </c>
      <c r="E988" s="18" t="s">
        <v>1</v>
      </c>
      <c r="F988" s="312">
        <v>48.960000000000001</v>
      </c>
      <c r="G988" s="39"/>
      <c r="H988" s="45"/>
    </row>
    <row r="989" s="2" customFormat="1" ht="16.8" customHeight="1">
      <c r="A989" s="39"/>
      <c r="B989" s="45"/>
      <c r="C989" s="311" t="s">
        <v>5745</v>
      </c>
      <c r="D989" s="311" t="s">
        <v>304</v>
      </c>
      <c r="E989" s="18" t="s">
        <v>1</v>
      </c>
      <c r="F989" s="312">
        <v>48.960000000000001</v>
      </c>
      <c r="G989" s="39"/>
      <c r="H989" s="45"/>
    </row>
    <row r="990" s="2" customFormat="1" ht="16.8" customHeight="1">
      <c r="A990" s="39"/>
      <c r="B990" s="45"/>
      <c r="C990" s="313" t="s">
        <v>7645</v>
      </c>
      <c r="D990" s="39"/>
      <c r="E990" s="39"/>
      <c r="F990" s="39"/>
      <c r="G990" s="39"/>
      <c r="H990" s="45"/>
    </row>
    <row r="991" s="2" customFormat="1" ht="16.8" customHeight="1">
      <c r="A991" s="39"/>
      <c r="B991" s="45"/>
      <c r="C991" s="311" t="s">
        <v>373</v>
      </c>
      <c r="D991" s="311" t="s">
        <v>374</v>
      </c>
      <c r="E991" s="18" t="s">
        <v>307</v>
      </c>
      <c r="F991" s="312">
        <v>48.960000000000001</v>
      </c>
      <c r="G991" s="39"/>
      <c r="H991" s="45"/>
    </row>
    <row r="992" s="2" customFormat="1" ht="16.8" customHeight="1">
      <c r="A992" s="39"/>
      <c r="B992" s="45"/>
      <c r="C992" s="311" t="s">
        <v>342</v>
      </c>
      <c r="D992" s="311" t="s">
        <v>4817</v>
      </c>
      <c r="E992" s="18" t="s">
        <v>307</v>
      </c>
      <c r="F992" s="312">
        <v>261.12</v>
      </c>
      <c r="G992" s="39"/>
      <c r="H992" s="45"/>
    </row>
    <row r="993" s="2" customFormat="1" ht="16.8" customHeight="1">
      <c r="A993" s="39"/>
      <c r="B993" s="45"/>
      <c r="C993" s="311" t="s">
        <v>358</v>
      </c>
      <c r="D993" s="311" t="s">
        <v>4827</v>
      </c>
      <c r="E993" s="18" t="s">
        <v>307</v>
      </c>
      <c r="F993" s="312">
        <v>212.16</v>
      </c>
      <c r="G993" s="39"/>
      <c r="H993" s="45"/>
    </row>
    <row r="994" s="2" customFormat="1" ht="26.4" customHeight="1">
      <c r="A994" s="39"/>
      <c r="B994" s="45"/>
      <c r="C994" s="306" t="s">
        <v>7650</v>
      </c>
      <c r="D994" s="306" t="s">
        <v>118</v>
      </c>
      <c r="E994" s="39"/>
      <c r="F994" s="39"/>
      <c r="G994" s="39"/>
      <c r="H994" s="45"/>
    </row>
    <row r="995" s="2" customFormat="1" ht="16.8" customHeight="1">
      <c r="A995" s="39"/>
      <c r="B995" s="45"/>
      <c r="C995" s="307" t="s">
        <v>5898</v>
      </c>
      <c r="D995" s="308" t="s">
        <v>5899</v>
      </c>
      <c r="E995" s="309" t="s">
        <v>1</v>
      </c>
      <c r="F995" s="310">
        <v>92</v>
      </c>
      <c r="G995" s="39"/>
      <c r="H995" s="45"/>
    </row>
    <row r="996" s="2" customFormat="1" ht="16.8" customHeight="1">
      <c r="A996" s="39"/>
      <c r="B996" s="45"/>
      <c r="C996" s="311" t="s">
        <v>1</v>
      </c>
      <c r="D996" s="311" t="s">
        <v>5923</v>
      </c>
      <c r="E996" s="18" t="s">
        <v>1</v>
      </c>
      <c r="F996" s="312">
        <v>0</v>
      </c>
      <c r="G996" s="39"/>
      <c r="H996" s="45"/>
    </row>
    <row r="997" s="2" customFormat="1" ht="16.8" customHeight="1">
      <c r="A997" s="39"/>
      <c r="B997" s="45"/>
      <c r="C997" s="311" t="s">
        <v>1</v>
      </c>
      <c r="D997" s="311" t="s">
        <v>5927</v>
      </c>
      <c r="E997" s="18" t="s">
        <v>1</v>
      </c>
      <c r="F997" s="312">
        <v>46</v>
      </c>
      <c r="G997" s="39"/>
      <c r="H997" s="45"/>
    </row>
    <row r="998" s="2" customFormat="1" ht="16.8" customHeight="1">
      <c r="A998" s="39"/>
      <c r="B998" s="45"/>
      <c r="C998" s="311" t="s">
        <v>1</v>
      </c>
      <c r="D998" s="311" t="s">
        <v>5928</v>
      </c>
      <c r="E998" s="18" t="s">
        <v>1</v>
      </c>
      <c r="F998" s="312">
        <v>46</v>
      </c>
      <c r="G998" s="39"/>
      <c r="H998" s="45"/>
    </row>
    <row r="999" s="2" customFormat="1" ht="16.8" customHeight="1">
      <c r="A999" s="39"/>
      <c r="B999" s="45"/>
      <c r="C999" s="311" t="s">
        <v>5898</v>
      </c>
      <c r="D999" s="311" t="s">
        <v>304</v>
      </c>
      <c r="E999" s="18" t="s">
        <v>1</v>
      </c>
      <c r="F999" s="312">
        <v>92</v>
      </c>
      <c r="G999" s="39"/>
      <c r="H999" s="45"/>
    </row>
    <row r="1000" s="2" customFormat="1" ht="16.8" customHeight="1">
      <c r="A1000" s="39"/>
      <c r="B1000" s="45"/>
      <c r="C1000" s="313" t="s">
        <v>7645</v>
      </c>
      <c r="D1000" s="39"/>
      <c r="E1000" s="39"/>
      <c r="F1000" s="39"/>
      <c r="G1000" s="39"/>
      <c r="H1000" s="45"/>
    </row>
    <row r="1001" s="2" customFormat="1">
      <c r="A1001" s="39"/>
      <c r="B1001" s="45"/>
      <c r="C1001" s="311" t="s">
        <v>5924</v>
      </c>
      <c r="D1001" s="311" t="s">
        <v>5925</v>
      </c>
      <c r="E1001" s="18" t="s">
        <v>297</v>
      </c>
      <c r="F1001" s="312">
        <v>92</v>
      </c>
      <c r="G1001" s="39"/>
      <c r="H1001" s="45"/>
    </row>
    <row r="1002" s="2" customFormat="1">
      <c r="A1002" s="39"/>
      <c r="B1002" s="45"/>
      <c r="C1002" s="311" t="s">
        <v>5920</v>
      </c>
      <c r="D1002" s="311" t="s">
        <v>5921</v>
      </c>
      <c r="E1002" s="18" t="s">
        <v>297</v>
      </c>
      <c r="F1002" s="312">
        <v>92</v>
      </c>
      <c r="G1002" s="39"/>
      <c r="H1002" s="45"/>
    </row>
    <row r="1003" s="2" customFormat="1" ht="16.8" customHeight="1">
      <c r="A1003" s="39"/>
      <c r="B1003" s="45"/>
      <c r="C1003" s="311" t="s">
        <v>6015</v>
      </c>
      <c r="D1003" s="311" t="s">
        <v>6016</v>
      </c>
      <c r="E1003" s="18" t="s">
        <v>297</v>
      </c>
      <c r="F1003" s="312">
        <v>2536.355</v>
      </c>
      <c r="G1003" s="39"/>
      <c r="H1003" s="45"/>
    </row>
    <row r="1004" s="2" customFormat="1" ht="16.8" customHeight="1">
      <c r="A1004" s="39"/>
      <c r="B1004" s="45"/>
      <c r="C1004" s="311" t="s">
        <v>6022</v>
      </c>
      <c r="D1004" s="311" t="s">
        <v>6023</v>
      </c>
      <c r="E1004" s="18" t="s">
        <v>297</v>
      </c>
      <c r="F1004" s="312">
        <v>92</v>
      </c>
      <c r="G1004" s="39"/>
      <c r="H1004" s="45"/>
    </row>
    <row r="1005" s="2" customFormat="1" ht="16.8" customHeight="1">
      <c r="A1005" s="39"/>
      <c r="B1005" s="45"/>
      <c r="C1005" s="311" t="s">
        <v>6025</v>
      </c>
      <c r="D1005" s="311" t="s">
        <v>6026</v>
      </c>
      <c r="E1005" s="18" t="s">
        <v>297</v>
      </c>
      <c r="F1005" s="312">
        <v>92</v>
      </c>
      <c r="G1005" s="39"/>
      <c r="H1005" s="45"/>
    </row>
    <row r="1006" s="2" customFormat="1" ht="16.8" customHeight="1">
      <c r="A1006" s="39"/>
      <c r="B1006" s="45"/>
      <c r="C1006" s="311" t="s">
        <v>6028</v>
      </c>
      <c r="D1006" s="311" t="s">
        <v>6029</v>
      </c>
      <c r="E1006" s="18" t="s">
        <v>297</v>
      </c>
      <c r="F1006" s="312">
        <v>184</v>
      </c>
      <c r="G1006" s="39"/>
      <c r="H1006" s="45"/>
    </row>
    <row r="1007" s="2" customFormat="1">
      <c r="A1007" s="39"/>
      <c r="B1007" s="45"/>
      <c r="C1007" s="311" t="s">
        <v>6035</v>
      </c>
      <c r="D1007" s="311" t="s">
        <v>6036</v>
      </c>
      <c r="E1007" s="18" t="s">
        <v>297</v>
      </c>
      <c r="F1007" s="312">
        <v>92</v>
      </c>
      <c r="G1007" s="39"/>
      <c r="H1007" s="45"/>
    </row>
    <row r="1008" s="2" customFormat="1" ht="16.8" customHeight="1">
      <c r="A1008" s="39"/>
      <c r="B1008" s="45"/>
      <c r="C1008" s="311" t="s">
        <v>6038</v>
      </c>
      <c r="D1008" s="311" t="s">
        <v>6039</v>
      </c>
      <c r="E1008" s="18" t="s">
        <v>297</v>
      </c>
      <c r="F1008" s="312">
        <v>92</v>
      </c>
      <c r="G1008" s="39"/>
      <c r="H1008" s="45"/>
    </row>
    <row r="1009" s="2" customFormat="1" ht="16.8" customHeight="1">
      <c r="A1009" s="39"/>
      <c r="B1009" s="45"/>
      <c r="C1009" s="307" t="s">
        <v>5900</v>
      </c>
      <c r="D1009" s="308" t="s">
        <v>5901</v>
      </c>
      <c r="E1009" s="309" t="s">
        <v>1</v>
      </c>
      <c r="F1009" s="310">
        <v>477.68000000000001</v>
      </c>
      <c r="G1009" s="39"/>
      <c r="H1009" s="45"/>
    </row>
    <row r="1010" s="2" customFormat="1" ht="16.8" customHeight="1">
      <c r="A1010" s="39"/>
      <c r="B1010" s="45"/>
      <c r="C1010" s="311" t="s">
        <v>1</v>
      </c>
      <c r="D1010" s="311" t="s">
        <v>6044</v>
      </c>
      <c r="E1010" s="18" t="s">
        <v>1</v>
      </c>
      <c r="F1010" s="312">
        <v>0</v>
      </c>
      <c r="G1010" s="39"/>
      <c r="H1010" s="45"/>
    </row>
    <row r="1011" s="2" customFormat="1" ht="16.8" customHeight="1">
      <c r="A1011" s="39"/>
      <c r="B1011" s="45"/>
      <c r="C1011" s="311" t="s">
        <v>1</v>
      </c>
      <c r="D1011" s="311" t="s">
        <v>6045</v>
      </c>
      <c r="E1011" s="18" t="s">
        <v>1</v>
      </c>
      <c r="F1011" s="312">
        <v>11.880000000000001</v>
      </c>
      <c r="G1011" s="39"/>
      <c r="H1011" s="45"/>
    </row>
    <row r="1012" s="2" customFormat="1" ht="16.8" customHeight="1">
      <c r="A1012" s="39"/>
      <c r="B1012" s="45"/>
      <c r="C1012" s="311" t="s">
        <v>1</v>
      </c>
      <c r="D1012" s="311" t="s">
        <v>6046</v>
      </c>
      <c r="E1012" s="18" t="s">
        <v>1</v>
      </c>
      <c r="F1012" s="312">
        <v>20.800000000000001</v>
      </c>
      <c r="G1012" s="39"/>
      <c r="H1012" s="45"/>
    </row>
    <row r="1013" s="2" customFormat="1" ht="16.8" customHeight="1">
      <c r="A1013" s="39"/>
      <c r="B1013" s="45"/>
      <c r="C1013" s="311" t="s">
        <v>1</v>
      </c>
      <c r="D1013" s="311" t="s">
        <v>6047</v>
      </c>
      <c r="E1013" s="18" t="s">
        <v>1</v>
      </c>
      <c r="F1013" s="312">
        <v>345</v>
      </c>
      <c r="G1013" s="39"/>
      <c r="H1013" s="45"/>
    </row>
    <row r="1014" s="2" customFormat="1" ht="16.8" customHeight="1">
      <c r="A1014" s="39"/>
      <c r="B1014" s="45"/>
      <c r="C1014" s="311" t="s">
        <v>1</v>
      </c>
      <c r="D1014" s="311" t="s">
        <v>6048</v>
      </c>
      <c r="E1014" s="18" t="s">
        <v>1</v>
      </c>
      <c r="F1014" s="312">
        <v>100</v>
      </c>
      <c r="G1014" s="39"/>
      <c r="H1014" s="45"/>
    </row>
    <row r="1015" s="2" customFormat="1" ht="16.8" customHeight="1">
      <c r="A1015" s="39"/>
      <c r="B1015" s="45"/>
      <c r="C1015" s="311" t="s">
        <v>5900</v>
      </c>
      <c r="D1015" s="311" t="s">
        <v>304</v>
      </c>
      <c r="E1015" s="18" t="s">
        <v>1</v>
      </c>
      <c r="F1015" s="312">
        <v>477.68000000000001</v>
      </c>
      <c r="G1015" s="39"/>
      <c r="H1015" s="45"/>
    </row>
    <row r="1016" s="2" customFormat="1" ht="16.8" customHeight="1">
      <c r="A1016" s="39"/>
      <c r="B1016" s="45"/>
      <c r="C1016" s="313" t="s">
        <v>7645</v>
      </c>
      <c r="D1016" s="39"/>
      <c r="E1016" s="39"/>
      <c r="F1016" s="39"/>
      <c r="G1016" s="39"/>
      <c r="H1016" s="45"/>
    </row>
    <row r="1017" s="2" customFormat="1" ht="16.8" customHeight="1">
      <c r="A1017" s="39"/>
      <c r="B1017" s="45"/>
      <c r="C1017" s="311" t="s">
        <v>6041</v>
      </c>
      <c r="D1017" s="311" t="s">
        <v>6042</v>
      </c>
      <c r="E1017" s="18" t="s">
        <v>297</v>
      </c>
      <c r="F1017" s="312">
        <v>477.68000000000001</v>
      </c>
      <c r="G1017" s="39"/>
      <c r="H1017" s="45"/>
    </row>
    <row r="1018" s="2" customFormat="1" ht="16.8" customHeight="1">
      <c r="A1018" s="39"/>
      <c r="B1018" s="45"/>
      <c r="C1018" s="311" t="s">
        <v>295</v>
      </c>
      <c r="D1018" s="311" t="s">
        <v>296</v>
      </c>
      <c r="E1018" s="18" t="s">
        <v>297</v>
      </c>
      <c r="F1018" s="312">
        <v>2830.0349999999999</v>
      </c>
      <c r="G1018" s="39"/>
      <c r="H1018" s="45"/>
    </row>
    <row r="1019" s="2" customFormat="1">
      <c r="A1019" s="39"/>
      <c r="B1019" s="45"/>
      <c r="C1019" s="311" t="s">
        <v>5931</v>
      </c>
      <c r="D1019" s="311" t="s">
        <v>5932</v>
      </c>
      <c r="E1019" s="18" t="s">
        <v>307</v>
      </c>
      <c r="F1019" s="312">
        <v>632.78599999999994</v>
      </c>
      <c r="G1019" s="39"/>
      <c r="H1019" s="45"/>
    </row>
    <row r="1020" s="2" customFormat="1" ht="16.8" customHeight="1">
      <c r="A1020" s="39"/>
      <c r="B1020" s="45"/>
      <c r="C1020" s="311" t="s">
        <v>5960</v>
      </c>
      <c r="D1020" s="311" t="s">
        <v>5961</v>
      </c>
      <c r="E1020" s="18" t="s">
        <v>297</v>
      </c>
      <c r="F1020" s="312">
        <v>2830.0349999999999</v>
      </c>
      <c r="G1020" s="39"/>
      <c r="H1020" s="45"/>
    </row>
    <row r="1021" s="2" customFormat="1" ht="16.8" customHeight="1">
      <c r="A1021" s="39"/>
      <c r="B1021" s="45"/>
      <c r="C1021" s="311" t="s">
        <v>400</v>
      </c>
      <c r="D1021" s="311" t="s">
        <v>5977</v>
      </c>
      <c r="E1021" s="18" t="s">
        <v>297</v>
      </c>
      <c r="F1021" s="312">
        <v>2830.0349999999999</v>
      </c>
      <c r="G1021" s="39"/>
      <c r="H1021" s="45"/>
    </row>
    <row r="1022" s="2" customFormat="1">
      <c r="A1022" s="39"/>
      <c r="B1022" s="45"/>
      <c r="C1022" s="311" t="s">
        <v>6003</v>
      </c>
      <c r="D1022" s="311" t="s">
        <v>6004</v>
      </c>
      <c r="E1022" s="18" t="s">
        <v>297</v>
      </c>
      <c r="F1022" s="312">
        <v>2830.0349999999999</v>
      </c>
      <c r="G1022" s="39"/>
      <c r="H1022" s="45"/>
    </row>
    <row r="1023" s="2" customFormat="1" ht="16.8" customHeight="1">
      <c r="A1023" s="39"/>
      <c r="B1023" s="45"/>
      <c r="C1023" s="311" t="s">
        <v>6012</v>
      </c>
      <c r="D1023" s="311" t="s">
        <v>6013</v>
      </c>
      <c r="E1023" s="18" t="s">
        <v>297</v>
      </c>
      <c r="F1023" s="312">
        <v>477.68000000000001</v>
      </c>
      <c r="G1023" s="39"/>
      <c r="H1023" s="45"/>
    </row>
    <row r="1024" s="2" customFormat="1" ht="16.8" customHeight="1">
      <c r="A1024" s="39"/>
      <c r="B1024" s="45"/>
      <c r="C1024" s="311" t="s">
        <v>6256</v>
      </c>
      <c r="D1024" s="311" t="s">
        <v>6257</v>
      </c>
      <c r="E1024" s="18" t="s">
        <v>297</v>
      </c>
      <c r="F1024" s="312">
        <v>2830.0349999999999</v>
      </c>
      <c r="G1024" s="39"/>
      <c r="H1024" s="45"/>
    </row>
    <row r="1025" s="2" customFormat="1" ht="16.8" customHeight="1">
      <c r="A1025" s="39"/>
      <c r="B1025" s="45"/>
      <c r="C1025" s="311" t="s">
        <v>6006</v>
      </c>
      <c r="D1025" s="311" t="s">
        <v>6007</v>
      </c>
      <c r="E1025" s="18" t="s">
        <v>365</v>
      </c>
      <c r="F1025" s="312">
        <v>208.17599999999999</v>
      </c>
      <c r="G1025" s="39"/>
      <c r="H1025" s="45"/>
    </row>
    <row r="1026" s="2" customFormat="1" ht="16.8" customHeight="1">
      <c r="A1026" s="39"/>
      <c r="B1026" s="45"/>
      <c r="C1026" s="307" t="s">
        <v>5903</v>
      </c>
      <c r="D1026" s="308" t="s">
        <v>5904</v>
      </c>
      <c r="E1026" s="309" t="s">
        <v>1</v>
      </c>
      <c r="F1026" s="310">
        <v>45.104999999999997</v>
      </c>
      <c r="G1026" s="39"/>
      <c r="H1026" s="45"/>
    </row>
    <row r="1027" s="2" customFormat="1" ht="16.8" customHeight="1">
      <c r="A1027" s="39"/>
      <c r="B1027" s="45"/>
      <c r="C1027" s="311" t="s">
        <v>1</v>
      </c>
      <c r="D1027" s="311" t="s">
        <v>6063</v>
      </c>
      <c r="E1027" s="18" t="s">
        <v>1</v>
      </c>
      <c r="F1027" s="312">
        <v>0</v>
      </c>
      <c r="G1027" s="39"/>
      <c r="H1027" s="45"/>
    </row>
    <row r="1028" s="2" customFormat="1" ht="16.8" customHeight="1">
      <c r="A1028" s="39"/>
      <c r="B1028" s="45"/>
      <c r="C1028" s="311" t="s">
        <v>1</v>
      </c>
      <c r="D1028" s="311" t="s">
        <v>6064</v>
      </c>
      <c r="E1028" s="18" t="s">
        <v>1</v>
      </c>
      <c r="F1028" s="312">
        <v>45.104999999999997</v>
      </c>
      <c r="G1028" s="39"/>
      <c r="H1028" s="45"/>
    </row>
    <row r="1029" s="2" customFormat="1" ht="16.8" customHeight="1">
      <c r="A1029" s="39"/>
      <c r="B1029" s="45"/>
      <c r="C1029" s="311" t="s">
        <v>5903</v>
      </c>
      <c r="D1029" s="311" t="s">
        <v>316</v>
      </c>
      <c r="E1029" s="18" t="s">
        <v>1</v>
      </c>
      <c r="F1029" s="312">
        <v>45.104999999999997</v>
      </c>
      <c r="G1029" s="39"/>
      <c r="H1029" s="45"/>
    </row>
    <row r="1030" s="2" customFormat="1" ht="16.8" customHeight="1">
      <c r="A1030" s="39"/>
      <c r="B1030" s="45"/>
      <c r="C1030" s="313" t="s">
        <v>7645</v>
      </c>
      <c r="D1030" s="39"/>
      <c r="E1030" s="39"/>
      <c r="F1030" s="39"/>
      <c r="G1030" s="39"/>
      <c r="H1030" s="45"/>
    </row>
    <row r="1031" s="2" customFormat="1" ht="16.8" customHeight="1">
      <c r="A1031" s="39"/>
      <c r="B1031" s="45"/>
      <c r="C1031" s="311" t="s">
        <v>6059</v>
      </c>
      <c r="D1031" s="311" t="s">
        <v>6060</v>
      </c>
      <c r="E1031" s="18" t="s">
        <v>297</v>
      </c>
      <c r="F1031" s="312">
        <v>1651.105</v>
      </c>
      <c r="G1031" s="39"/>
      <c r="H1031" s="45"/>
    </row>
    <row r="1032" s="2" customFormat="1" ht="16.8" customHeight="1">
      <c r="A1032" s="39"/>
      <c r="B1032" s="45"/>
      <c r="C1032" s="311" t="s">
        <v>295</v>
      </c>
      <c r="D1032" s="311" t="s">
        <v>296</v>
      </c>
      <c r="E1032" s="18" t="s">
        <v>297</v>
      </c>
      <c r="F1032" s="312">
        <v>2830.0349999999999</v>
      </c>
      <c r="G1032" s="39"/>
      <c r="H1032" s="45"/>
    </row>
    <row r="1033" s="2" customFormat="1">
      <c r="A1033" s="39"/>
      <c r="B1033" s="45"/>
      <c r="C1033" s="311" t="s">
        <v>5931</v>
      </c>
      <c r="D1033" s="311" t="s">
        <v>5932</v>
      </c>
      <c r="E1033" s="18" t="s">
        <v>307</v>
      </c>
      <c r="F1033" s="312">
        <v>632.78599999999994</v>
      </c>
      <c r="G1033" s="39"/>
      <c r="H1033" s="45"/>
    </row>
    <row r="1034" s="2" customFormat="1" ht="16.8" customHeight="1">
      <c r="A1034" s="39"/>
      <c r="B1034" s="45"/>
      <c r="C1034" s="311" t="s">
        <v>5960</v>
      </c>
      <c r="D1034" s="311" t="s">
        <v>5961</v>
      </c>
      <c r="E1034" s="18" t="s">
        <v>297</v>
      </c>
      <c r="F1034" s="312">
        <v>2830.0349999999999</v>
      </c>
      <c r="G1034" s="39"/>
      <c r="H1034" s="45"/>
    </row>
    <row r="1035" s="2" customFormat="1" ht="16.8" customHeight="1">
      <c r="A1035" s="39"/>
      <c r="B1035" s="45"/>
      <c r="C1035" s="311" t="s">
        <v>400</v>
      </c>
      <c r="D1035" s="311" t="s">
        <v>5977</v>
      </c>
      <c r="E1035" s="18" t="s">
        <v>297</v>
      </c>
      <c r="F1035" s="312">
        <v>2830.0349999999999</v>
      </c>
      <c r="G1035" s="39"/>
      <c r="H1035" s="45"/>
    </row>
    <row r="1036" s="2" customFormat="1">
      <c r="A1036" s="39"/>
      <c r="B1036" s="45"/>
      <c r="C1036" s="311" t="s">
        <v>6003</v>
      </c>
      <c r="D1036" s="311" t="s">
        <v>6004</v>
      </c>
      <c r="E1036" s="18" t="s">
        <v>297</v>
      </c>
      <c r="F1036" s="312">
        <v>2830.0349999999999</v>
      </c>
      <c r="G1036" s="39"/>
      <c r="H1036" s="45"/>
    </row>
    <row r="1037" s="2" customFormat="1" ht="16.8" customHeight="1">
      <c r="A1037" s="39"/>
      <c r="B1037" s="45"/>
      <c r="C1037" s="311" t="s">
        <v>6015</v>
      </c>
      <c r="D1037" s="311" t="s">
        <v>6016</v>
      </c>
      <c r="E1037" s="18" t="s">
        <v>297</v>
      </c>
      <c r="F1037" s="312">
        <v>2536.355</v>
      </c>
      <c r="G1037" s="39"/>
      <c r="H1037" s="45"/>
    </row>
    <row r="1038" s="2" customFormat="1" ht="16.8" customHeight="1">
      <c r="A1038" s="39"/>
      <c r="B1038" s="45"/>
      <c r="C1038" s="311" t="s">
        <v>919</v>
      </c>
      <c r="D1038" s="311" t="s">
        <v>920</v>
      </c>
      <c r="E1038" s="18" t="s">
        <v>297</v>
      </c>
      <c r="F1038" s="312">
        <v>2352.355</v>
      </c>
      <c r="G1038" s="39"/>
      <c r="H1038" s="45"/>
    </row>
    <row r="1039" s="2" customFormat="1" ht="16.8" customHeight="1">
      <c r="A1039" s="39"/>
      <c r="B1039" s="45"/>
      <c r="C1039" s="311" t="s">
        <v>6246</v>
      </c>
      <c r="D1039" s="311" t="s">
        <v>6247</v>
      </c>
      <c r="E1039" s="18" t="s">
        <v>297</v>
      </c>
      <c r="F1039" s="312">
        <v>2352.355</v>
      </c>
      <c r="G1039" s="39"/>
      <c r="H1039" s="45"/>
    </row>
    <row r="1040" s="2" customFormat="1" ht="16.8" customHeight="1">
      <c r="A1040" s="39"/>
      <c r="B1040" s="45"/>
      <c r="C1040" s="311" t="s">
        <v>6250</v>
      </c>
      <c r="D1040" s="311" t="s">
        <v>6251</v>
      </c>
      <c r="E1040" s="18" t="s">
        <v>297</v>
      </c>
      <c r="F1040" s="312">
        <v>2352.355</v>
      </c>
      <c r="G1040" s="39"/>
      <c r="H1040" s="45"/>
    </row>
    <row r="1041" s="2" customFormat="1" ht="16.8" customHeight="1">
      <c r="A1041" s="39"/>
      <c r="B1041" s="45"/>
      <c r="C1041" s="311" t="s">
        <v>6256</v>
      </c>
      <c r="D1041" s="311" t="s">
        <v>6257</v>
      </c>
      <c r="E1041" s="18" t="s">
        <v>297</v>
      </c>
      <c r="F1041" s="312">
        <v>2830.0349999999999</v>
      </c>
      <c r="G1041" s="39"/>
      <c r="H1041" s="45"/>
    </row>
    <row r="1042" s="2" customFormat="1" ht="16.8" customHeight="1">
      <c r="A1042" s="39"/>
      <c r="B1042" s="45"/>
      <c r="C1042" s="311" t="s">
        <v>6006</v>
      </c>
      <c r="D1042" s="311" t="s">
        <v>6007</v>
      </c>
      <c r="E1042" s="18" t="s">
        <v>365</v>
      </c>
      <c r="F1042" s="312">
        <v>208.17599999999999</v>
      </c>
      <c r="G1042" s="39"/>
      <c r="H1042" s="45"/>
    </row>
    <row r="1043" s="2" customFormat="1" ht="16.8" customHeight="1">
      <c r="A1043" s="39"/>
      <c r="B1043" s="45"/>
      <c r="C1043" s="311" t="s">
        <v>6066</v>
      </c>
      <c r="D1043" s="311" t="s">
        <v>6067</v>
      </c>
      <c r="E1043" s="18" t="s">
        <v>297</v>
      </c>
      <c r="F1043" s="312">
        <v>1981.326</v>
      </c>
      <c r="G1043" s="39"/>
      <c r="H1043" s="45"/>
    </row>
    <row r="1044" s="2" customFormat="1" ht="16.8" customHeight="1">
      <c r="A1044" s="39"/>
      <c r="B1044" s="45"/>
      <c r="C1044" s="307" t="s">
        <v>5906</v>
      </c>
      <c r="D1044" s="308" t="s">
        <v>5907</v>
      </c>
      <c r="E1044" s="309" t="s">
        <v>1</v>
      </c>
      <c r="F1044" s="310">
        <v>800</v>
      </c>
      <c r="G1044" s="39"/>
      <c r="H1044" s="45"/>
    </row>
    <row r="1045" s="2" customFormat="1" ht="16.8" customHeight="1">
      <c r="A1045" s="39"/>
      <c r="B1045" s="45"/>
      <c r="C1045" s="311" t="s">
        <v>1</v>
      </c>
      <c r="D1045" s="311" t="s">
        <v>6065</v>
      </c>
      <c r="E1045" s="18" t="s">
        <v>1</v>
      </c>
      <c r="F1045" s="312">
        <v>0</v>
      </c>
      <c r="G1045" s="39"/>
      <c r="H1045" s="45"/>
    </row>
    <row r="1046" s="2" customFormat="1" ht="16.8" customHeight="1">
      <c r="A1046" s="39"/>
      <c r="B1046" s="45"/>
      <c r="C1046" s="311" t="s">
        <v>1</v>
      </c>
      <c r="D1046" s="311" t="s">
        <v>5908</v>
      </c>
      <c r="E1046" s="18" t="s">
        <v>1</v>
      </c>
      <c r="F1046" s="312">
        <v>800</v>
      </c>
      <c r="G1046" s="39"/>
      <c r="H1046" s="45"/>
    </row>
    <row r="1047" s="2" customFormat="1" ht="16.8" customHeight="1">
      <c r="A1047" s="39"/>
      <c r="B1047" s="45"/>
      <c r="C1047" s="311" t="s">
        <v>5906</v>
      </c>
      <c r="D1047" s="311" t="s">
        <v>316</v>
      </c>
      <c r="E1047" s="18" t="s">
        <v>1</v>
      </c>
      <c r="F1047" s="312">
        <v>800</v>
      </c>
      <c r="G1047" s="39"/>
      <c r="H1047" s="45"/>
    </row>
    <row r="1048" s="2" customFormat="1" ht="16.8" customHeight="1">
      <c r="A1048" s="39"/>
      <c r="B1048" s="45"/>
      <c r="C1048" s="313" t="s">
        <v>7645</v>
      </c>
      <c r="D1048" s="39"/>
      <c r="E1048" s="39"/>
      <c r="F1048" s="39"/>
      <c r="G1048" s="39"/>
      <c r="H1048" s="45"/>
    </row>
    <row r="1049" s="2" customFormat="1" ht="16.8" customHeight="1">
      <c r="A1049" s="39"/>
      <c r="B1049" s="45"/>
      <c r="C1049" s="311" t="s">
        <v>6059</v>
      </c>
      <c r="D1049" s="311" t="s">
        <v>6060</v>
      </c>
      <c r="E1049" s="18" t="s">
        <v>297</v>
      </c>
      <c r="F1049" s="312">
        <v>1651.105</v>
      </c>
      <c r="G1049" s="39"/>
      <c r="H1049" s="45"/>
    </row>
    <row r="1050" s="2" customFormat="1" ht="16.8" customHeight="1">
      <c r="A1050" s="39"/>
      <c r="B1050" s="45"/>
      <c r="C1050" s="311" t="s">
        <v>295</v>
      </c>
      <c r="D1050" s="311" t="s">
        <v>296</v>
      </c>
      <c r="E1050" s="18" t="s">
        <v>297</v>
      </c>
      <c r="F1050" s="312">
        <v>2830.0349999999999</v>
      </c>
      <c r="G1050" s="39"/>
      <c r="H1050" s="45"/>
    </row>
    <row r="1051" s="2" customFormat="1">
      <c r="A1051" s="39"/>
      <c r="B1051" s="45"/>
      <c r="C1051" s="311" t="s">
        <v>5931</v>
      </c>
      <c r="D1051" s="311" t="s">
        <v>5932</v>
      </c>
      <c r="E1051" s="18" t="s">
        <v>307</v>
      </c>
      <c r="F1051" s="312">
        <v>632.78599999999994</v>
      </c>
      <c r="G1051" s="39"/>
      <c r="H1051" s="45"/>
    </row>
    <row r="1052" s="2" customFormat="1" ht="16.8" customHeight="1">
      <c r="A1052" s="39"/>
      <c r="B1052" s="45"/>
      <c r="C1052" s="311" t="s">
        <v>5960</v>
      </c>
      <c r="D1052" s="311" t="s">
        <v>5961</v>
      </c>
      <c r="E1052" s="18" t="s">
        <v>297</v>
      </c>
      <c r="F1052" s="312">
        <v>2830.0349999999999</v>
      </c>
      <c r="G1052" s="39"/>
      <c r="H1052" s="45"/>
    </row>
    <row r="1053" s="2" customFormat="1" ht="16.8" customHeight="1">
      <c r="A1053" s="39"/>
      <c r="B1053" s="45"/>
      <c r="C1053" s="311" t="s">
        <v>400</v>
      </c>
      <c r="D1053" s="311" t="s">
        <v>5977</v>
      </c>
      <c r="E1053" s="18" t="s">
        <v>297</v>
      </c>
      <c r="F1053" s="312">
        <v>2830.0349999999999</v>
      </c>
      <c r="G1053" s="39"/>
      <c r="H1053" s="45"/>
    </row>
    <row r="1054" s="2" customFormat="1">
      <c r="A1054" s="39"/>
      <c r="B1054" s="45"/>
      <c r="C1054" s="311" t="s">
        <v>6003</v>
      </c>
      <c r="D1054" s="311" t="s">
        <v>6004</v>
      </c>
      <c r="E1054" s="18" t="s">
        <v>297</v>
      </c>
      <c r="F1054" s="312">
        <v>2830.0349999999999</v>
      </c>
      <c r="G1054" s="39"/>
      <c r="H1054" s="45"/>
    </row>
    <row r="1055" s="2" customFormat="1" ht="16.8" customHeight="1">
      <c r="A1055" s="39"/>
      <c r="B1055" s="45"/>
      <c r="C1055" s="311" t="s">
        <v>6015</v>
      </c>
      <c r="D1055" s="311" t="s">
        <v>6016</v>
      </c>
      <c r="E1055" s="18" t="s">
        <v>297</v>
      </c>
      <c r="F1055" s="312">
        <v>2536.355</v>
      </c>
      <c r="G1055" s="39"/>
      <c r="H1055" s="45"/>
    </row>
    <row r="1056" s="2" customFormat="1" ht="16.8" customHeight="1">
      <c r="A1056" s="39"/>
      <c r="B1056" s="45"/>
      <c r="C1056" s="311" t="s">
        <v>919</v>
      </c>
      <c r="D1056" s="311" t="s">
        <v>920</v>
      </c>
      <c r="E1056" s="18" t="s">
        <v>297</v>
      </c>
      <c r="F1056" s="312">
        <v>2352.355</v>
      </c>
      <c r="G1056" s="39"/>
      <c r="H1056" s="45"/>
    </row>
    <row r="1057" s="2" customFormat="1" ht="16.8" customHeight="1">
      <c r="A1057" s="39"/>
      <c r="B1057" s="45"/>
      <c r="C1057" s="311" t="s">
        <v>6246</v>
      </c>
      <c r="D1057" s="311" t="s">
        <v>6247</v>
      </c>
      <c r="E1057" s="18" t="s">
        <v>297</v>
      </c>
      <c r="F1057" s="312">
        <v>2352.355</v>
      </c>
      <c r="G1057" s="39"/>
      <c r="H1057" s="45"/>
    </row>
    <row r="1058" s="2" customFormat="1" ht="16.8" customHeight="1">
      <c r="A1058" s="39"/>
      <c r="B1058" s="45"/>
      <c r="C1058" s="311" t="s">
        <v>6250</v>
      </c>
      <c r="D1058" s="311" t="s">
        <v>6251</v>
      </c>
      <c r="E1058" s="18" t="s">
        <v>297</v>
      </c>
      <c r="F1058" s="312">
        <v>2352.355</v>
      </c>
      <c r="G1058" s="39"/>
      <c r="H1058" s="45"/>
    </row>
    <row r="1059" s="2" customFormat="1" ht="16.8" customHeight="1">
      <c r="A1059" s="39"/>
      <c r="B1059" s="45"/>
      <c r="C1059" s="311" t="s">
        <v>6256</v>
      </c>
      <c r="D1059" s="311" t="s">
        <v>6257</v>
      </c>
      <c r="E1059" s="18" t="s">
        <v>297</v>
      </c>
      <c r="F1059" s="312">
        <v>2830.0349999999999</v>
      </c>
      <c r="G1059" s="39"/>
      <c r="H1059" s="45"/>
    </row>
    <row r="1060" s="2" customFormat="1" ht="16.8" customHeight="1">
      <c r="A1060" s="39"/>
      <c r="B1060" s="45"/>
      <c r="C1060" s="311" t="s">
        <v>6006</v>
      </c>
      <c r="D1060" s="311" t="s">
        <v>6007</v>
      </c>
      <c r="E1060" s="18" t="s">
        <v>365</v>
      </c>
      <c r="F1060" s="312">
        <v>208.17599999999999</v>
      </c>
      <c r="G1060" s="39"/>
      <c r="H1060" s="45"/>
    </row>
    <row r="1061" s="2" customFormat="1" ht="16.8" customHeight="1">
      <c r="A1061" s="39"/>
      <c r="B1061" s="45"/>
      <c r="C1061" s="311" t="s">
        <v>6066</v>
      </c>
      <c r="D1061" s="311" t="s">
        <v>6067</v>
      </c>
      <c r="E1061" s="18" t="s">
        <v>297</v>
      </c>
      <c r="F1061" s="312">
        <v>1981.326</v>
      </c>
      <c r="G1061" s="39"/>
      <c r="H1061" s="45"/>
    </row>
    <row r="1062" s="2" customFormat="1" ht="16.8" customHeight="1">
      <c r="A1062" s="39"/>
      <c r="B1062" s="45"/>
      <c r="C1062" s="307" t="s">
        <v>5909</v>
      </c>
      <c r="D1062" s="308" t="s">
        <v>5910</v>
      </c>
      <c r="E1062" s="309" t="s">
        <v>1</v>
      </c>
      <c r="F1062" s="310">
        <v>806</v>
      </c>
      <c r="G1062" s="39"/>
      <c r="H1062" s="45"/>
    </row>
    <row r="1063" s="2" customFormat="1" ht="16.8" customHeight="1">
      <c r="A1063" s="39"/>
      <c r="B1063" s="45"/>
      <c r="C1063" s="311" t="s">
        <v>1</v>
      </c>
      <c r="D1063" s="311" t="s">
        <v>6062</v>
      </c>
      <c r="E1063" s="18" t="s">
        <v>1</v>
      </c>
      <c r="F1063" s="312">
        <v>0</v>
      </c>
      <c r="G1063" s="39"/>
      <c r="H1063" s="45"/>
    </row>
    <row r="1064" s="2" customFormat="1" ht="16.8" customHeight="1">
      <c r="A1064" s="39"/>
      <c r="B1064" s="45"/>
      <c r="C1064" s="311" t="s">
        <v>1</v>
      </c>
      <c r="D1064" s="311" t="s">
        <v>5911</v>
      </c>
      <c r="E1064" s="18" t="s">
        <v>1</v>
      </c>
      <c r="F1064" s="312">
        <v>806</v>
      </c>
      <c r="G1064" s="39"/>
      <c r="H1064" s="45"/>
    </row>
    <row r="1065" s="2" customFormat="1" ht="16.8" customHeight="1">
      <c r="A1065" s="39"/>
      <c r="B1065" s="45"/>
      <c r="C1065" s="311" t="s">
        <v>5909</v>
      </c>
      <c r="D1065" s="311" t="s">
        <v>316</v>
      </c>
      <c r="E1065" s="18" t="s">
        <v>1</v>
      </c>
      <c r="F1065" s="312">
        <v>806</v>
      </c>
      <c r="G1065" s="39"/>
      <c r="H1065" s="45"/>
    </row>
    <row r="1066" s="2" customFormat="1" ht="16.8" customHeight="1">
      <c r="A1066" s="39"/>
      <c r="B1066" s="45"/>
      <c r="C1066" s="313" t="s">
        <v>7645</v>
      </c>
      <c r="D1066" s="39"/>
      <c r="E1066" s="39"/>
      <c r="F1066" s="39"/>
      <c r="G1066" s="39"/>
      <c r="H1066" s="45"/>
    </row>
    <row r="1067" s="2" customFormat="1" ht="16.8" customHeight="1">
      <c r="A1067" s="39"/>
      <c r="B1067" s="45"/>
      <c r="C1067" s="311" t="s">
        <v>6059</v>
      </c>
      <c r="D1067" s="311" t="s">
        <v>6060</v>
      </c>
      <c r="E1067" s="18" t="s">
        <v>297</v>
      </c>
      <c r="F1067" s="312">
        <v>1651.105</v>
      </c>
      <c r="G1067" s="39"/>
      <c r="H1067" s="45"/>
    </row>
    <row r="1068" s="2" customFormat="1" ht="16.8" customHeight="1">
      <c r="A1068" s="39"/>
      <c r="B1068" s="45"/>
      <c r="C1068" s="311" t="s">
        <v>295</v>
      </c>
      <c r="D1068" s="311" t="s">
        <v>296</v>
      </c>
      <c r="E1068" s="18" t="s">
        <v>297</v>
      </c>
      <c r="F1068" s="312">
        <v>2830.0349999999999</v>
      </c>
      <c r="G1068" s="39"/>
      <c r="H1068" s="45"/>
    </row>
    <row r="1069" s="2" customFormat="1">
      <c r="A1069" s="39"/>
      <c r="B1069" s="45"/>
      <c r="C1069" s="311" t="s">
        <v>5931</v>
      </c>
      <c r="D1069" s="311" t="s">
        <v>5932</v>
      </c>
      <c r="E1069" s="18" t="s">
        <v>307</v>
      </c>
      <c r="F1069" s="312">
        <v>632.78599999999994</v>
      </c>
      <c r="G1069" s="39"/>
      <c r="H1069" s="45"/>
    </row>
    <row r="1070" s="2" customFormat="1" ht="16.8" customHeight="1">
      <c r="A1070" s="39"/>
      <c r="B1070" s="45"/>
      <c r="C1070" s="311" t="s">
        <v>5960</v>
      </c>
      <c r="D1070" s="311" t="s">
        <v>5961</v>
      </c>
      <c r="E1070" s="18" t="s">
        <v>297</v>
      </c>
      <c r="F1070" s="312">
        <v>2830.0349999999999</v>
      </c>
      <c r="G1070" s="39"/>
      <c r="H1070" s="45"/>
    </row>
    <row r="1071" s="2" customFormat="1" ht="16.8" customHeight="1">
      <c r="A1071" s="39"/>
      <c r="B1071" s="45"/>
      <c r="C1071" s="311" t="s">
        <v>400</v>
      </c>
      <c r="D1071" s="311" t="s">
        <v>5977</v>
      </c>
      <c r="E1071" s="18" t="s">
        <v>297</v>
      </c>
      <c r="F1071" s="312">
        <v>2830.0349999999999</v>
      </c>
      <c r="G1071" s="39"/>
      <c r="H1071" s="45"/>
    </row>
    <row r="1072" s="2" customFormat="1">
      <c r="A1072" s="39"/>
      <c r="B1072" s="45"/>
      <c r="C1072" s="311" t="s">
        <v>6003</v>
      </c>
      <c r="D1072" s="311" t="s">
        <v>6004</v>
      </c>
      <c r="E1072" s="18" t="s">
        <v>297</v>
      </c>
      <c r="F1072" s="312">
        <v>2830.0349999999999</v>
      </c>
      <c r="G1072" s="39"/>
      <c r="H1072" s="45"/>
    </row>
    <row r="1073" s="2" customFormat="1" ht="16.8" customHeight="1">
      <c r="A1073" s="39"/>
      <c r="B1073" s="45"/>
      <c r="C1073" s="311" t="s">
        <v>6015</v>
      </c>
      <c r="D1073" s="311" t="s">
        <v>6016</v>
      </c>
      <c r="E1073" s="18" t="s">
        <v>297</v>
      </c>
      <c r="F1073" s="312">
        <v>2536.355</v>
      </c>
      <c r="G1073" s="39"/>
      <c r="H1073" s="45"/>
    </row>
    <row r="1074" s="2" customFormat="1" ht="16.8" customHeight="1">
      <c r="A1074" s="39"/>
      <c r="B1074" s="45"/>
      <c r="C1074" s="311" t="s">
        <v>919</v>
      </c>
      <c r="D1074" s="311" t="s">
        <v>920</v>
      </c>
      <c r="E1074" s="18" t="s">
        <v>297</v>
      </c>
      <c r="F1074" s="312">
        <v>2352.355</v>
      </c>
      <c r="G1074" s="39"/>
      <c r="H1074" s="45"/>
    </row>
    <row r="1075" s="2" customFormat="1" ht="16.8" customHeight="1">
      <c r="A1075" s="39"/>
      <c r="B1075" s="45"/>
      <c r="C1075" s="311" t="s">
        <v>6246</v>
      </c>
      <c r="D1075" s="311" t="s">
        <v>6247</v>
      </c>
      <c r="E1075" s="18" t="s">
        <v>297</v>
      </c>
      <c r="F1075" s="312">
        <v>2352.355</v>
      </c>
      <c r="G1075" s="39"/>
      <c r="H1075" s="45"/>
    </row>
    <row r="1076" s="2" customFormat="1" ht="16.8" customHeight="1">
      <c r="A1076" s="39"/>
      <c r="B1076" s="45"/>
      <c r="C1076" s="311" t="s">
        <v>6250</v>
      </c>
      <c r="D1076" s="311" t="s">
        <v>6251</v>
      </c>
      <c r="E1076" s="18" t="s">
        <v>297</v>
      </c>
      <c r="F1076" s="312">
        <v>2352.355</v>
      </c>
      <c r="G1076" s="39"/>
      <c r="H1076" s="45"/>
    </row>
    <row r="1077" s="2" customFormat="1" ht="16.8" customHeight="1">
      <c r="A1077" s="39"/>
      <c r="B1077" s="45"/>
      <c r="C1077" s="311" t="s">
        <v>6256</v>
      </c>
      <c r="D1077" s="311" t="s">
        <v>6257</v>
      </c>
      <c r="E1077" s="18" t="s">
        <v>297</v>
      </c>
      <c r="F1077" s="312">
        <v>2830.0349999999999</v>
      </c>
      <c r="G1077" s="39"/>
      <c r="H1077" s="45"/>
    </row>
    <row r="1078" s="2" customFormat="1" ht="16.8" customHeight="1">
      <c r="A1078" s="39"/>
      <c r="B1078" s="45"/>
      <c r="C1078" s="311" t="s">
        <v>6006</v>
      </c>
      <c r="D1078" s="311" t="s">
        <v>6007</v>
      </c>
      <c r="E1078" s="18" t="s">
        <v>365</v>
      </c>
      <c r="F1078" s="312">
        <v>208.17599999999999</v>
      </c>
      <c r="G1078" s="39"/>
      <c r="H1078" s="45"/>
    </row>
    <row r="1079" s="2" customFormat="1" ht="16.8" customHeight="1">
      <c r="A1079" s="39"/>
      <c r="B1079" s="45"/>
      <c r="C1079" s="311" t="s">
        <v>6066</v>
      </c>
      <c r="D1079" s="311" t="s">
        <v>6067</v>
      </c>
      <c r="E1079" s="18" t="s">
        <v>297</v>
      </c>
      <c r="F1079" s="312">
        <v>1981.326</v>
      </c>
      <c r="G1079" s="39"/>
      <c r="H1079" s="45"/>
    </row>
    <row r="1080" s="2" customFormat="1">
      <c r="A1080" s="39"/>
      <c r="B1080" s="45"/>
      <c r="C1080" s="307" t="s">
        <v>5912</v>
      </c>
      <c r="D1080" s="308" t="s">
        <v>5913</v>
      </c>
      <c r="E1080" s="309" t="s">
        <v>1</v>
      </c>
      <c r="F1080" s="310">
        <v>701.25</v>
      </c>
      <c r="G1080" s="39"/>
      <c r="H1080" s="45"/>
    </row>
    <row r="1081" s="2" customFormat="1" ht="16.8" customHeight="1">
      <c r="A1081" s="39"/>
      <c r="B1081" s="45"/>
      <c r="C1081" s="311" t="s">
        <v>1</v>
      </c>
      <c r="D1081" s="311" t="s">
        <v>6074</v>
      </c>
      <c r="E1081" s="18" t="s">
        <v>1</v>
      </c>
      <c r="F1081" s="312">
        <v>0</v>
      </c>
      <c r="G1081" s="39"/>
      <c r="H1081" s="45"/>
    </row>
    <row r="1082" s="2" customFormat="1" ht="16.8" customHeight="1">
      <c r="A1082" s="39"/>
      <c r="B1082" s="45"/>
      <c r="C1082" s="311" t="s">
        <v>1</v>
      </c>
      <c r="D1082" s="311" t="s">
        <v>6075</v>
      </c>
      <c r="E1082" s="18" t="s">
        <v>1</v>
      </c>
      <c r="F1082" s="312">
        <v>701.25</v>
      </c>
      <c r="G1082" s="39"/>
      <c r="H1082" s="45"/>
    </row>
    <row r="1083" s="2" customFormat="1" ht="16.8" customHeight="1">
      <c r="A1083" s="39"/>
      <c r="B1083" s="45"/>
      <c r="C1083" s="311" t="s">
        <v>5912</v>
      </c>
      <c r="D1083" s="311" t="s">
        <v>316</v>
      </c>
      <c r="E1083" s="18" t="s">
        <v>1</v>
      </c>
      <c r="F1083" s="312">
        <v>701.25</v>
      </c>
      <c r="G1083" s="39"/>
      <c r="H1083" s="45"/>
    </row>
    <row r="1084" s="2" customFormat="1" ht="16.8" customHeight="1">
      <c r="A1084" s="39"/>
      <c r="B1084" s="45"/>
      <c r="C1084" s="313" t="s">
        <v>7645</v>
      </c>
      <c r="D1084" s="39"/>
      <c r="E1084" s="39"/>
      <c r="F1084" s="39"/>
      <c r="G1084" s="39"/>
      <c r="H1084" s="45"/>
    </row>
    <row r="1085" s="2" customFormat="1" ht="16.8" customHeight="1">
      <c r="A1085" s="39"/>
      <c r="B1085" s="45"/>
      <c r="C1085" s="311" t="s">
        <v>6071</v>
      </c>
      <c r="D1085" s="311" t="s">
        <v>6072</v>
      </c>
      <c r="E1085" s="18" t="s">
        <v>297</v>
      </c>
      <c r="F1085" s="312">
        <v>701.25</v>
      </c>
      <c r="G1085" s="39"/>
      <c r="H1085" s="45"/>
    </row>
    <row r="1086" s="2" customFormat="1" ht="16.8" customHeight="1">
      <c r="A1086" s="39"/>
      <c r="B1086" s="45"/>
      <c r="C1086" s="311" t="s">
        <v>295</v>
      </c>
      <c r="D1086" s="311" t="s">
        <v>296</v>
      </c>
      <c r="E1086" s="18" t="s">
        <v>297</v>
      </c>
      <c r="F1086" s="312">
        <v>2830.0349999999999</v>
      </c>
      <c r="G1086" s="39"/>
      <c r="H1086" s="45"/>
    </row>
    <row r="1087" s="2" customFormat="1">
      <c r="A1087" s="39"/>
      <c r="B1087" s="45"/>
      <c r="C1087" s="311" t="s">
        <v>5931</v>
      </c>
      <c r="D1087" s="311" t="s">
        <v>5932</v>
      </c>
      <c r="E1087" s="18" t="s">
        <v>307</v>
      </c>
      <c r="F1087" s="312">
        <v>632.78599999999994</v>
      </c>
      <c r="G1087" s="39"/>
      <c r="H1087" s="45"/>
    </row>
    <row r="1088" s="2" customFormat="1" ht="16.8" customHeight="1">
      <c r="A1088" s="39"/>
      <c r="B1088" s="45"/>
      <c r="C1088" s="311" t="s">
        <v>5960</v>
      </c>
      <c r="D1088" s="311" t="s">
        <v>5961</v>
      </c>
      <c r="E1088" s="18" t="s">
        <v>297</v>
      </c>
      <c r="F1088" s="312">
        <v>2830.0349999999999</v>
      </c>
      <c r="G1088" s="39"/>
      <c r="H1088" s="45"/>
    </row>
    <row r="1089" s="2" customFormat="1" ht="16.8" customHeight="1">
      <c r="A1089" s="39"/>
      <c r="B1089" s="45"/>
      <c r="C1089" s="311" t="s">
        <v>400</v>
      </c>
      <c r="D1089" s="311" t="s">
        <v>5977</v>
      </c>
      <c r="E1089" s="18" t="s">
        <v>297</v>
      </c>
      <c r="F1089" s="312">
        <v>2830.0349999999999</v>
      </c>
      <c r="G1089" s="39"/>
      <c r="H1089" s="45"/>
    </row>
    <row r="1090" s="2" customFormat="1">
      <c r="A1090" s="39"/>
      <c r="B1090" s="45"/>
      <c r="C1090" s="311" t="s">
        <v>6003</v>
      </c>
      <c r="D1090" s="311" t="s">
        <v>6004</v>
      </c>
      <c r="E1090" s="18" t="s">
        <v>297</v>
      </c>
      <c r="F1090" s="312">
        <v>2830.0349999999999</v>
      </c>
      <c r="G1090" s="39"/>
      <c r="H1090" s="45"/>
    </row>
    <row r="1091" s="2" customFormat="1" ht="16.8" customHeight="1">
      <c r="A1091" s="39"/>
      <c r="B1091" s="45"/>
      <c r="C1091" s="311" t="s">
        <v>6015</v>
      </c>
      <c r="D1091" s="311" t="s">
        <v>6016</v>
      </c>
      <c r="E1091" s="18" t="s">
        <v>297</v>
      </c>
      <c r="F1091" s="312">
        <v>2536.355</v>
      </c>
      <c r="G1091" s="39"/>
      <c r="H1091" s="45"/>
    </row>
    <row r="1092" s="2" customFormat="1" ht="16.8" customHeight="1">
      <c r="A1092" s="39"/>
      <c r="B1092" s="45"/>
      <c r="C1092" s="311" t="s">
        <v>919</v>
      </c>
      <c r="D1092" s="311" t="s">
        <v>920</v>
      </c>
      <c r="E1092" s="18" t="s">
        <v>297</v>
      </c>
      <c r="F1092" s="312">
        <v>2352.355</v>
      </c>
      <c r="G1092" s="39"/>
      <c r="H1092" s="45"/>
    </row>
    <row r="1093" s="2" customFormat="1" ht="16.8" customHeight="1">
      <c r="A1093" s="39"/>
      <c r="B1093" s="45"/>
      <c r="C1093" s="311" t="s">
        <v>6246</v>
      </c>
      <c r="D1093" s="311" t="s">
        <v>6247</v>
      </c>
      <c r="E1093" s="18" t="s">
        <v>297</v>
      </c>
      <c r="F1093" s="312">
        <v>2352.355</v>
      </c>
      <c r="G1093" s="39"/>
      <c r="H1093" s="45"/>
    </row>
    <row r="1094" s="2" customFormat="1" ht="16.8" customHeight="1">
      <c r="A1094" s="39"/>
      <c r="B1094" s="45"/>
      <c r="C1094" s="311" t="s">
        <v>6250</v>
      </c>
      <c r="D1094" s="311" t="s">
        <v>6251</v>
      </c>
      <c r="E1094" s="18" t="s">
        <v>297</v>
      </c>
      <c r="F1094" s="312">
        <v>2352.355</v>
      </c>
      <c r="G1094" s="39"/>
      <c r="H1094" s="45"/>
    </row>
    <row r="1095" s="2" customFormat="1" ht="16.8" customHeight="1">
      <c r="A1095" s="39"/>
      <c r="B1095" s="45"/>
      <c r="C1095" s="311" t="s">
        <v>6256</v>
      </c>
      <c r="D1095" s="311" t="s">
        <v>6257</v>
      </c>
      <c r="E1095" s="18" t="s">
        <v>297</v>
      </c>
      <c r="F1095" s="312">
        <v>2830.0349999999999</v>
      </c>
      <c r="G1095" s="39"/>
      <c r="H1095" s="45"/>
    </row>
    <row r="1096" s="2" customFormat="1" ht="16.8" customHeight="1">
      <c r="A1096" s="39"/>
      <c r="B1096" s="45"/>
      <c r="C1096" s="311" t="s">
        <v>6006</v>
      </c>
      <c r="D1096" s="311" t="s">
        <v>6007</v>
      </c>
      <c r="E1096" s="18" t="s">
        <v>365</v>
      </c>
      <c r="F1096" s="312">
        <v>208.17599999999999</v>
      </c>
      <c r="G1096" s="39"/>
      <c r="H1096" s="45"/>
    </row>
    <row r="1097" s="2" customFormat="1" ht="16.8" customHeight="1">
      <c r="A1097" s="39"/>
      <c r="B1097" s="45"/>
      <c r="C1097" s="307" t="s">
        <v>4796</v>
      </c>
      <c r="D1097" s="308" t="s">
        <v>4797</v>
      </c>
      <c r="E1097" s="309" t="s">
        <v>1</v>
      </c>
      <c r="F1097" s="310">
        <v>739.26599999999996</v>
      </c>
      <c r="G1097" s="39"/>
      <c r="H1097" s="45"/>
    </row>
    <row r="1098" s="2" customFormat="1" ht="16.8" customHeight="1">
      <c r="A1098" s="39"/>
      <c r="B1098" s="45"/>
      <c r="C1098" s="311" t="s">
        <v>1</v>
      </c>
      <c r="D1098" s="311" t="s">
        <v>4822</v>
      </c>
      <c r="E1098" s="18" t="s">
        <v>1</v>
      </c>
      <c r="F1098" s="312">
        <v>0</v>
      </c>
      <c r="G1098" s="39"/>
      <c r="H1098" s="45"/>
    </row>
    <row r="1099" s="2" customFormat="1" ht="16.8" customHeight="1">
      <c r="A1099" s="39"/>
      <c r="B1099" s="45"/>
      <c r="C1099" s="311" t="s">
        <v>1</v>
      </c>
      <c r="D1099" s="311" t="s">
        <v>5957</v>
      </c>
      <c r="E1099" s="18" t="s">
        <v>1</v>
      </c>
      <c r="F1099" s="312">
        <v>739.26599999999996</v>
      </c>
      <c r="G1099" s="39"/>
      <c r="H1099" s="45"/>
    </row>
    <row r="1100" s="2" customFormat="1" ht="16.8" customHeight="1">
      <c r="A1100" s="39"/>
      <c r="B1100" s="45"/>
      <c r="C1100" s="311" t="s">
        <v>4796</v>
      </c>
      <c r="D1100" s="311" t="s">
        <v>304</v>
      </c>
      <c r="E1100" s="18" t="s">
        <v>1</v>
      </c>
      <c r="F1100" s="312">
        <v>739.26599999999996</v>
      </c>
      <c r="G1100" s="39"/>
      <c r="H1100" s="45"/>
    </row>
    <row r="1101" s="2" customFormat="1" ht="16.8" customHeight="1">
      <c r="A1101" s="39"/>
      <c r="B1101" s="45"/>
      <c r="C1101" s="313" t="s">
        <v>7645</v>
      </c>
      <c r="D1101" s="39"/>
      <c r="E1101" s="39"/>
      <c r="F1101" s="39"/>
      <c r="G1101" s="39"/>
      <c r="H1101" s="45"/>
    </row>
    <row r="1102" s="2" customFormat="1">
      <c r="A1102" s="39"/>
      <c r="B1102" s="45"/>
      <c r="C1102" s="311" t="s">
        <v>347</v>
      </c>
      <c r="D1102" s="311" t="s">
        <v>4820</v>
      </c>
      <c r="E1102" s="18" t="s">
        <v>307</v>
      </c>
      <c r="F1102" s="312">
        <v>739.26599999999996</v>
      </c>
      <c r="G1102" s="39"/>
      <c r="H1102" s="45"/>
    </row>
    <row r="1103" s="2" customFormat="1" ht="16.8" customHeight="1">
      <c r="A1103" s="39"/>
      <c r="B1103" s="45"/>
      <c r="C1103" s="311" t="s">
        <v>342</v>
      </c>
      <c r="D1103" s="311" t="s">
        <v>4817</v>
      </c>
      <c r="E1103" s="18" t="s">
        <v>307</v>
      </c>
      <c r="F1103" s="312">
        <v>1431.2660000000001</v>
      </c>
      <c r="G1103" s="39"/>
      <c r="H1103" s="45"/>
    </row>
    <row r="1104" s="2" customFormat="1">
      <c r="A1104" s="39"/>
      <c r="B1104" s="45"/>
      <c r="C1104" s="311" t="s">
        <v>353</v>
      </c>
      <c r="D1104" s="311" t="s">
        <v>4824</v>
      </c>
      <c r="E1104" s="18" t="s">
        <v>307</v>
      </c>
      <c r="F1104" s="312">
        <v>11088.99</v>
      </c>
      <c r="G1104" s="39"/>
      <c r="H1104" s="45"/>
    </row>
    <row r="1105" s="2" customFormat="1" ht="16.8" customHeight="1">
      <c r="A1105" s="39"/>
      <c r="B1105" s="45"/>
      <c r="C1105" s="311" t="s">
        <v>358</v>
      </c>
      <c r="D1105" s="311" t="s">
        <v>4827</v>
      </c>
      <c r="E1105" s="18" t="s">
        <v>307</v>
      </c>
      <c r="F1105" s="312">
        <v>1431.2660000000001</v>
      </c>
      <c r="G1105" s="39"/>
      <c r="H1105" s="45"/>
    </row>
    <row r="1106" s="2" customFormat="1">
      <c r="A1106" s="39"/>
      <c r="B1106" s="45"/>
      <c r="C1106" s="311" t="s">
        <v>363</v>
      </c>
      <c r="D1106" s="311" t="s">
        <v>364</v>
      </c>
      <c r="E1106" s="18" t="s">
        <v>365</v>
      </c>
      <c r="F1106" s="312">
        <v>1330.6790000000001</v>
      </c>
      <c r="G1106" s="39"/>
      <c r="H1106" s="45"/>
    </row>
    <row r="1107" s="2" customFormat="1" ht="16.8" customHeight="1">
      <c r="A1107" s="39"/>
      <c r="B1107" s="45"/>
      <c r="C1107" s="311" t="s">
        <v>369</v>
      </c>
      <c r="D1107" s="311" t="s">
        <v>370</v>
      </c>
      <c r="E1107" s="18" t="s">
        <v>307</v>
      </c>
      <c r="F1107" s="312">
        <v>1085.2660000000001</v>
      </c>
      <c r="G1107" s="39"/>
      <c r="H1107" s="45"/>
    </row>
    <row r="1108" s="2" customFormat="1" ht="16.8" customHeight="1">
      <c r="A1108" s="39"/>
      <c r="B1108" s="45"/>
      <c r="C1108" s="307" t="s">
        <v>4799</v>
      </c>
      <c r="D1108" s="308" t="s">
        <v>4800</v>
      </c>
      <c r="E1108" s="309" t="s">
        <v>1</v>
      </c>
      <c r="F1108" s="310">
        <v>346</v>
      </c>
      <c r="G1108" s="39"/>
      <c r="H1108" s="45"/>
    </row>
    <row r="1109" s="2" customFormat="1" ht="16.8" customHeight="1">
      <c r="A1109" s="39"/>
      <c r="B1109" s="45"/>
      <c r="C1109" s="311" t="s">
        <v>1</v>
      </c>
      <c r="D1109" s="311" t="s">
        <v>5968</v>
      </c>
      <c r="E1109" s="18" t="s">
        <v>1</v>
      </c>
      <c r="F1109" s="312">
        <v>76</v>
      </c>
      <c r="G1109" s="39"/>
      <c r="H1109" s="45"/>
    </row>
    <row r="1110" s="2" customFormat="1">
      <c r="A1110" s="39"/>
      <c r="B1110" s="45"/>
      <c r="C1110" s="311" t="s">
        <v>1</v>
      </c>
      <c r="D1110" s="311" t="s">
        <v>5969</v>
      </c>
      <c r="E1110" s="18" t="s">
        <v>1</v>
      </c>
      <c r="F1110" s="312">
        <v>160</v>
      </c>
      <c r="G1110" s="39"/>
      <c r="H1110" s="45"/>
    </row>
    <row r="1111" s="2" customFormat="1" ht="16.8" customHeight="1">
      <c r="A1111" s="39"/>
      <c r="B1111" s="45"/>
      <c r="C1111" s="311" t="s">
        <v>1</v>
      </c>
      <c r="D1111" s="311" t="s">
        <v>5970</v>
      </c>
      <c r="E1111" s="18" t="s">
        <v>1</v>
      </c>
      <c r="F1111" s="312">
        <v>110</v>
      </c>
      <c r="G1111" s="39"/>
      <c r="H1111" s="45"/>
    </row>
    <row r="1112" s="2" customFormat="1" ht="16.8" customHeight="1">
      <c r="A1112" s="39"/>
      <c r="B1112" s="45"/>
      <c r="C1112" s="311" t="s">
        <v>4799</v>
      </c>
      <c r="D1112" s="311" t="s">
        <v>304</v>
      </c>
      <c r="E1112" s="18" t="s">
        <v>1</v>
      </c>
      <c r="F1112" s="312">
        <v>346</v>
      </c>
      <c r="G1112" s="39"/>
      <c r="H1112" s="45"/>
    </row>
    <row r="1113" s="2" customFormat="1" ht="16.8" customHeight="1">
      <c r="A1113" s="39"/>
      <c r="B1113" s="45"/>
      <c r="C1113" s="313" t="s">
        <v>7645</v>
      </c>
      <c r="D1113" s="39"/>
      <c r="E1113" s="39"/>
      <c r="F1113" s="39"/>
      <c r="G1113" s="39"/>
      <c r="H1113" s="45"/>
    </row>
    <row r="1114" s="2" customFormat="1" ht="16.8" customHeight="1">
      <c r="A1114" s="39"/>
      <c r="B1114" s="45"/>
      <c r="C1114" s="311" t="s">
        <v>4835</v>
      </c>
      <c r="D1114" s="311" t="s">
        <v>4836</v>
      </c>
      <c r="E1114" s="18" t="s">
        <v>307</v>
      </c>
      <c r="F1114" s="312">
        <v>346</v>
      </c>
      <c r="G1114" s="39"/>
      <c r="H1114" s="45"/>
    </row>
    <row r="1115" s="2" customFormat="1" ht="16.8" customHeight="1">
      <c r="A1115" s="39"/>
      <c r="B1115" s="45"/>
      <c r="C1115" s="311" t="s">
        <v>342</v>
      </c>
      <c r="D1115" s="311" t="s">
        <v>4817</v>
      </c>
      <c r="E1115" s="18" t="s">
        <v>307</v>
      </c>
      <c r="F1115" s="312">
        <v>1431.2660000000001</v>
      </c>
      <c r="G1115" s="39"/>
      <c r="H1115" s="45"/>
    </row>
    <row r="1116" s="2" customFormat="1">
      <c r="A1116" s="39"/>
      <c r="B1116" s="45"/>
      <c r="C1116" s="311" t="s">
        <v>347</v>
      </c>
      <c r="D1116" s="311" t="s">
        <v>4820</v>
      </c>
      <c r="E1116" s="18" t="s">
        <v>307</v>
      </c>
      <c r="F1116" s="312">
        <v>739.26599999999996</v>
      </c>
      <c r="G1116" s="39"/>
      <c r="H1116" s="45"/>
    </row>
    <row r="1117" s="2" customFormat="1" ht="16.8" customHeight="1">
      <c r="A1117" s="39"/>
      <c r="B1117" s="45"/>
      <c r="C1117" s="311" t="s">
        <v>358</v>
      </c>
      <c r="D1117" s="311" t="s">
        <v>4827</v>
      </c>
      <c r="E1117" s="18" t="s">
        <v>307</v>
      </c>
      <c r="F1117" s="312">
        <v>1431.2660000000001</v>
      </c>
      <c r="G1117" s="39"/>
      <c r="H1117" s="45"/>
    </row>
    <row r="1118" s="2" customFormat="1" ht="16.8" customHeight="1">
      <c r="A1118" s="39"/>
      <c r="B1118" s="45"/>
      <c r="C1118" s="311" t="s">
        <v>369</v>
      </c>
      <c r="D1118" s="311" t="s">
        <v>370</v>
      </c>
      <c r="E1118" s="18" t="s">
        <v>307</v>
      </c>
      <c r="F1118" s="312">
        <v>1085.2660000000001</v>
      </c>
      <c r="G1118" s="39"/>
      <c r="H1118" s="45"/>
    </row>
    <row r="1119" s="2" customFormat="1" ht="26.4" customHeight="1">
      <c r="A1119" s="39"/>
      <c r="B1119" s="45"/>
      <c r="C1119" s="306" t="s">
        <v>7651</v>
      </c>
      <c r="D1119" s="306" t="s">
        <v>122</v>
      </c>
      <c r="E1119" s="39"/>
      <c r="F1119" s="39"/>
      <c r="G1119" s="39"/>
      <c r="H1119" s="45"/>
    </row>
    <row r="1120" s="2" customFormat="1" ht="16.8" customHeight="1">
      <c r="A1120" s="39"/>
      <c r="B1120" s="45"/>
      <c r="C1120" s="307" t="s">
        <v>4796</v>
      </c>
      <c r="D1120" s="308" t="s">
        <v>4797</v>
      </c>
      <c r="E1120" s="309" t="s">
        <v>1</v>
      </c>
      <c r="F1120" s="310">
        <v>39.460000000000001</v>
      </c>
      <c r="G1120" s="39"/>
      <c r="H1120" s="45"/>
    </row>
    <row r="1121" s="2" customFormat="1" ht="16.8" customHeight="1">
      <c r="A1121" s="39"/>
      <c r="B1121" s="45"/>
      <c r="C1121" s="311" t="s">
        <v>1</v>
      </c>
      <c r="D1121" s="311" t="s">
        <v>4822</v>
      </c>
      <c r="E1121" s="18" t="s">
        <v>1</v>
      </c>
      <c r="F1121" s="312">
        <v>0</v>
      </c>
      <c r="G1121" s="39"/>
      <c r="H1121" s="45"/>
    </row>
    <row r="1122" s="2" customFormat="1" ht="16.8" customHeight="1">
      <c r="A1122" s="39"/>
      <c r="B1122" s="45"/>
      <c r="C1122" s="311" t="s">
        <v>1</v>
      </c>
      <c r="D1122" s="311" t="s">
        <v>6316</v>
      </c>
      <c r="E1122" s="18" t="s">
        <v>1</v>
      </c>
      <c r="F1122" s="312">
        <v>39.460000000000001</v>
      </c>
      <c r="G1122" s="39"/>
      <c r="H1122" s="45"/>
    </row>
    <row r="1123" s="2" customFormat="1" ht="16.8" customHeight="1">
      <c r="A1123" s="39"/>
      <c r="B1123" s="45"/>
      <c r="C1123" s="311" t="s">
        <v>4796</v>
      </c>
      <c r="D1123" s="311" t="s">
        <v>304</v>
      </c>
      <c r="E1123" s="18" t="s">
        <v>1</v>
      </c>
      <c r="F1123" s="312">
        <v>39.460000000000001</v>
      </c>
      <c r="G1123" s="39"/>
      <c r="H1123" s="45"/>
    </row>
    <row r="1124" s="2" customFormat="1" ht="16.8" customHeight="1">
      <c r="A1124" s="39"/>
      <c r="B1124" s="45"/>
      <c r="C1124" s="313" t="s">
        <v>7645</v>
      </c>
      <c r="D1124" s="39"/>
      <c r="E1124" s="39"/>
      <c r="F1124" s="39"/>
      <c r="G1124" s="39"/>
      <c r="H1124" s="45"/>
    </row>
    <row r="1125" s="2" customFormat="1">
      <c r="A1125" s="39"/>
      <c r="B1125" s="45"/>
      <c r="C1125" s="311" t="s">
        <v>347</v>
      </c>
      <c r="D1125" s="311" t="s">
        <v>4820</v>
      </c>
      <c r="E1125" s="18" t="s">
        <v>307</v>
      </c>
      <c r="F1125" s="312">
        <v>39.460000000000001</v>
      </c>
      <c r="G1125" s="39"/>
      <c r="H1125" s="45"/>
    </row>
    <row r="1126" s="2" customFormat="1" ht="16.8" customHeight="1">
      <c r="A1126" s="39"/>
      <c r="B1126" s="45"/>
      <c r="C1126" s="311" t="s">
        <v>342</v>
      </c>
      <c r="D1126" s="311" t="s">
        <v>4817</v>
      </c>
      <c r="E1126" s="18" t="s">
        <v>307</v>
      </c>
      <c r="F1126" s="312">
        <v>147.38</v>
      </c>
      <c r="G1126" s="39"/>
      <c r="H1126" s="45"/>
    </row>
    <row r="1127" s="2" customFormat="1">
      <c r="A1127" s="39"/>
      <c r="B1127" s="45"/>
      <c r="C1127" s="311" t="s">
        <v>353</v>
      </c>
      <c r="D1127" s="311" t="s">
        <v>4824</v>
      </c>
      <c r="E1127" s="18" t="s">
        <v>307</v>
      </c>
      <c r="F1127" s="312">
        <v>591.89999999999998</v>
      </c>
      <c r="G1127" s="39"/>
      <c r="H1127" s="45"/>
    </row>
    <row r="1128" s="2" customFormat="1" ht="16.8" customHeight="1">
      <c r="A1128" s="39"/>
      <c r="B1128" s="45"/>
      <c r="C1128" s="311" t="s">
        <v>358</v>
      </c>
      <c r="D1128" s="311" t="s">
        <v>4827</v>
      </c>
      <c r="E1128" s="18" t="s">
        <v>307</v>
      </c>
      <c r="F1128" s="312">
        <v>147.38</v>
      </c>
      <c r="G1128" s="39"/>
      <c r="H1128" s="45"/>
    </row>
    <row r="1129" s="2" customFormat="1">
      <c r="A1129" s="39"/>
      <c r="B1129" s="45"/>
      <c r="C1129" s="311" t="s">
        <v>363</v>
      </c>
      <c r="D1129" s="311" t="s">
        <v>364</v>
      </c>
      <c r="E1129" s="18" t="s">
        <v>365</v>
      </c>
      <c r="F1129" s="312">
        <v>71.028000000000006</v>
      </c>
      <c r="G1129" s="39"/>
      <c r="H1129" s="45"/>
    </row>
    <row r="1130" s="2" customFormat="1" ht="16.8" customHeight="1">
      <c r="A1130" s="39"/>
      <c r="B1130" s="45"/>
      <c r="C1130" s="311" t="s">
        <v>369</v>
      </c>
      <c r="D1130" s="311" t="s">
        <v>370</v>
      </c>
      <c r="E1130" s="18" t="s">
        <v>307</v>
      </c>
      <c r="F1130" s="312">
        <v>93.420000000000002</v>
      </c>
      <c r="G1130" s="39"/>
      <c r="H1130" s="45"/>
    </row>
    <row r="1131" s="2" customFormat="1" ht="16.8" customHeight="1">
      <c r="A1131" s="39"/>
      <c r="B1131" s="45"/>
      <c r="C1131" s="307" t="s">
        <v>4799</v>
      </c>
      <c r="D1131" s="308" t="s">
        <v>4800</v>
      </c>
      <c r="E1131" s="309" t="s">
        <v>1</v>
      </c>
      <c r="F1131" s="310">
        <v>53.960000000000001</v>
      </c>
      <c r="G1131" s="39"/>
      <c r="H1131" s="45"/>
    </row>
    <row r="1132" s="2" customFormat="1" ht="16.8" customHeight="1">
      <c r="A1132" s="39"/>
      <c r="B1132" s="45"/>
      <c r="C1132" s="311" t="s">
        <v>1</v>
      </c>
      <c r="D1132" s="311" t="s">
        <v>6322</v>
      </c>
      <c r="E1132" s="18" t="s">
        <v>1</v>
      </c>
      <c r="F1132" s="312">
        <v>19</v>
      </c>
      <c r="G1132" s="39"/>
      <c r="H1132" s="45"/>
    </row>
    <row r="1133" s="2" customFormat="1" ht="16.8" customHeight="1">
      <c r="A1133" s="39"/>
      <c r="B1133" s="45"/>
      <c r="C1133" s="311" t="s">
        <v>1</v>
      </c>
      <c r="D1133" s="311" t="s">
        <v>6323</v>
      </c>
      <c r="E1133" s="18" t="s">
        <v>1</v>
      </c>
      <c r="F1133" s="312">
        <v>34.960000000000001</v>
      </c>
      <c r="G1133" s="39"/>
      <c r="H1133" s="45"/>
    </row>
    <row r="1134" s="2" customFormat="1" ht="16.8" customHeight="1">
      <c r="A1134" s="39"/>
      <c r="B1134" s="45"/>
      <c r="C1134" s="311" t="s">
        <v>4799</v>
      </c>
      <c r="D1134" s="311" t="s">
        <v>304</v>
      </c>
      <c r="E1134" s="18" t="s">
        <v>1</v>
      </c>
      <c r="F1134" s="312">
        <v>53.960000000000001</v>
      </c>
      <c r="G1134" s="39"/>
      <c r="H1134" s="45"/>
    </row>
    <row r="1135" s="2" customFormat="1" ht="16.8" customHeight="1">
      <c r="A1135" s="39"/>
      <c r="B1135" s="45"/>
      <c r="C1135" s="313" t="s">
        <v>7645</v>
      </c>
      <c r="D1135" s="39"/>
      <c r="E1135" s="39"/>
      <c r="F1135" s="39"/>
      <c r="G1135" s="39"/>
      <c r="H1135" s="45"/>
    </row>
    <row r="1136" s="2" customFormat="1" ht="16.8" customHeight="1">
      <c r="A1136" s="39"/>
      <c r="B1136" s="45"/>
      <c r="C1136" s="311" t="s">
        <v>4835</v>
      </c>
      <c r="D1136" s="311" t="s">
        <v>4836</v>
      </c>
      <c r="E1136" s="18" t="s">
        <v>307</v>
      </c>
      <c r="F1136" s="312">
        <v>53.960000000000001</v>
      </c>
      <c r="G1136" s="39"/>
      <c r="H1136" s="45"/>
    </row>
    <row r="1137" s="2" customFormat="1" ht="16.8" customHeight="1">
      <c r="A1137" s="39"/>
      <c r="B1137" s="45"/>
      <c r="C1137" s="311" t="s">
        <v>342</v>
      </c>
      <c r="D1137" s="311" t="s">
        <v>4817</v>
      </c>
      <c r="E1137" s="18" t="s">
        <v>307</v>
      </c>
      <c r="F1137" s="312">
        <v>147.38</v>
      </c>
      <c r="G1137" s="39"/>
      <c r="H1137" s="45"/>
    </row>
    <row r="1138" s="2" customFormat="1">
      <c r="A1138" s="39"/>
      <c r="B1138" s="45"/>
      <c r="C1138" s="311" t="s">
        <v>347</v>
      </c>
      <c r="D1138" s="311" t="s">
        <v>4820</v>
      </c>
      <c r="E1138" s="18" t="s">
        <v>307</v>
      </c>
      <c r="F1138" s="312">
        <v>39.460000000000001</v>
      </c>
      <c r="G1138" s="39"/>
      <c r="H1138" s="45"/>
    </row>
    <row r="1139" s="2" customFormat="1" ht="16.8" customHeight="1">
      <c r="A1139" s="39"/>
      <c r="B1139" s="45"/>
      <c r="C1139" s="311" t="s">
        <v>358</v>
      </c>
      <c r="D1139" s="311" t="s">
        <v>4827</v>
      </c>
      <c r="E1139" s="18" t="s">
        <v>307</v>
      </c>
      <c r="F1139" s="312">
        <v>147.38</v>
      </c>
      <c r="G1139" s="39"/>
      <c r="H1139" s="45"/>
    </row>
    <row r="1140" s="2" customFormat="1" ht="16.8" customHeight="1">
      <c r="A1140" s="39"/>
      <c r="B1140" s="45"/>
      <c r="C1140" s="311" t="s">
        <v>369</v>
      </c>
      <c r="D1140" s="311" t="s">
        <v>370</v>
      </c>
      <c r="E1140" s="18" t="s">
        <v>307</v>
      </c>
      <c r="F1140" s="312">
        <v>93.420000000000002</v>
      </c>
      <c r="G1140" s="39"/>
      <c r="H1140" s="45"/>
    </row>
    <row r="1141" s="2" customFormat="1" ht="26.4" customHeight="1">
      <c r="A1141" s="39"/>
      <c r="B1141" s="45"/>
      <c r="C1141" s="306" t="s">
        <v>7652</v>
      </c>
      <c r="D1141" s="306" t="s">
        <v>125</v>
      </c>
      <c r="E1141" s="39"/>
      <c r="F1141" s="39"/>
      <c r="G1141" s="39"/>
      <c r="H1141" s="45"/>
    </row>
    <row r="1142" s="2" customFormat="1" ht="16.8" customHeight="1">
      <c r="A1142" s="39"/>
      <c r="B1142" s="45"/>
      <c r="C1142" s="307" t="s">
        <v>4796</v>
      </c>
      <c r="D1142" s="308" t="s">
        <v>4797</v>
      </c>
      <c r="E1142" s="309" t="s">
        <v>1</v>
      </c>
      <c r="F1142" s="310">
        <v>34.840000000000003</v>
      </c>
      <c r="G1142" s="39"/>
      <c r="H1142" s="45"/>
    </row>
    <row r="1143" s="2" customFormat="1" ht="16.8" customHeight="1">
      <c r="A1143" s="39"/>
      <c r="B1143" s="45"/>
      <c r="C1143" s="311" t="s">
        <v>1</v>
      </c>
      <c r="D1143" s="311" t="s">
        <v>4822</v>
      </c>
      <c r="E1143" s="18" t="s">
        <v>1</v>
      </c>
      <c r="F1143" s="312">
        <v>0</v>
      </c>
      <c r="G1143" s="39"/>
      <c r="H1143" s="45"/>
    </row>
    <row r="1144" s="2" customFormat="1" ht="16.8" customHeight="1">
      <c r="A1144" s="39"/>
      <c r="B1144" s="45"/>
      <c r="C1144" s="311" t="s">
        <v>1</v>
      </c>
      <c r="D1144" s="311" t="s">
        <v>6440</v>
      </c>
      <c r="E1144" s="18" t="s">
        <v>1</v>
      </c>
      <c r="F1144" s="312">
        <v>34.840000000000003</v>
      </c>
      <c r="G1144" s="39"/>
      <c r="H1144" s="45"/>
    </row>
    <row r="1145" s="2" customFormat="1" ht="16.8" customHeight="1">
      <c r="A1145" s="39"/>
      <c r="B1145" s="45"/>
      <c r="C1145" s="311" t="s">
        <v>4796</v>
      </c>
      <c r="D1145" s="311" t="s">
        <v>304</v>
      </c>
      <c r="E1145" s="18" t="s">
        <v>1</v>
      </c>
      <c r="F1145" s="312">
        <v>34.840000000000003</v>
      </c>
      <c r="G1145" s="39"/>
      <c r="H1145" s="45"/>
    </row>
    <row r="1146" s="2" customFormat="1" ht="16.8" customHeight="1">
      <c r="A1146" s="39"/>
      <c r="B1146" s="45"/>
      <c r="C1146" s="313" t="s">
        <v>7645</v>
      </c>
      <c r="D1146" s="39"/>
      <c r="E1146" s="39"/>
      <c r="F1146" s="39"/>
      <c r="G1146" s="39"/>
      <c r="H1146" s="45"/>
    </row>
    <row r="1147" s="2" customFormat="1">
      <c r="A1147" s="39"/>
      <c r="B1147" s="45"/>
      <c r="C1147" s="311" t="s">
        <v>347</v>
      </c>
      <c r="D1147" s="311" t="s">
        <v>4820</v>
      </c>
      <c r="E1147" s="18" t="s">
        <v>307</v>
      </c>
      <c r="F1147" s="312">
        <v>34.840000000000003</v>
      </c>
      <c r="G1147" s="39"/>
      <c r="H1147" s="45"/>
    </row>
    <row r="1148" s="2" customFormat="1" ht="16.8" customHeight="1">
      <c r="A1148" s="39"/>
      <c r="B1148" s="45"/>
      <c r="C1148" s="311" t="s">
        <v>342</v>
      </c>
      <c r="D1148" s="311" t="s">
        <v>4817</v>
      </c>
      <c r="E1148" s="18" t="s">
        <v>307</v>
      </c>
      <c r="F1148" s="312">
        <v>149.63999999999999</v>
      </c>
      <c r="G1148" s="39"/>
      <c r="H1148" s="45"/>
    </row>
    <row r="1149" s="2" customFormat="1">
      <c r="A1149" s="39"/>
      <c r="B1149" s="45"/>
      <c r="C1149" s="311" t="s">
        <v>353</v>
      </c>
      <c r="D1149" s="311" t="s">
        <v>4824</v>
      </c>
      <c r="E1149" s="18" t="s">
        <v>307</v>
      </c>
      <c r="F1149" s="312">
        <v>522.60000000000002</v>
      </c>
      <c r="G1149" s="39"/>
      <c r="H1149" s="45"/>
    </row>
    <row r="1150" s="2" customFormat="1" ht="16.8" customHeight="1">
      <c r="A1150" s="39"/>
      <c r="B1150" s="45"/>
      <c r="C1150" s="311" t="s">
        <v>358</v>
      </c>
      <c r="D1150" s="311" t="s">
        <v>4827</v>
      </c>
      <c r="E1150" s="18" t="s">
        <v>307</v>
      </c>
      <c r="F1150" s="312">
        <v>149.63999999999999</v>
      </c>
      <c r="G1150" s="39"/>
      <c r="H1150" s="45"/>
    </row>
    <row r="1151" s="2" customFormat="1">
      <c r="A1151" s="39"/>
      <c r="B1151" s="45"/>
      <c r="C1151" s="311" t="s">
        <v>363</v>
      </c>
      <c r="D1151" s="311" t="s">
        <v>364</v>
      </c>
      <c r="E1151" s="18" t="s">
        <v>365</v>
      </c>
      <c r="F1151" s="312">
        <v>62.712000000000003</v>
      </c>
      <c r="G1151" s="39"/>
      <c r="H1151" s="45"/>
    </row>
    <row r="1152" s="2" customFormat="1" ht="16.8" customHeight="1">
      <c r="A1152" s="39"/>
      <c r="B1152" s="45"/>
      <c r="C1152" s="307" t="s">
        <v>4799</v>
      </c>
      <c r="D1152" s="308" t="s">
        <v>4800</v>
      </c>
      <c r="E1152" s="309" t="s">
        <v>1</v>
      </c>
      <c r="F1152" s="310">
        <v>57.399999999999999</v>
      </c>
      <c r="G1152" s="39"/>
      <c r="H1152" s="45"/>
    </row>
    <row r="1153" s="2" customFormat="1" ht="16.8" customHeight="1">
      <c r="A1153" s="39"/>
      <c r="B1153" s="45"/>
      <c r="C1153" s="311" t="s">
        <v>1</v>
      </c>
      <c r="D1153" s="311" t="s">
        <v>6446</v>
      </c>
      <c r="E1153" s="18" t="s">
        <v>1</v>
      </c>
      <c r="F1153" s="312">
        <v>43.399999999999999</v>
      </c>
      <c r="G1153" s="39"/>
      <c r="H1153" s="45"/>
    </row>
    <row r="1154" s="2" customFormat="1" ht="16.8" customHeight="1">
      <c r="A1154" s="39"/>
      <c r="B1154" s="45"/>
      <c r="C1154" s="311" t="s">
        <v>1</v>
      </c>
      <c r="D1154" s="311" t="s">
        <v>6447</v>
      </c>
      <c r="E1154" s="18" t="s">
        <v>1</v>
      </c>
      <c r="F1154" s="312">
        <v>14</v>
      </c>
      <c r="G1154" s="39"/>
      <c r="H1154" s="45"/>
    </row>
    <row r="1155" s="2" customFormat="1" ht="16.8" customHeight="1">
      <c r="A1155" s="39"/>
      <c r="B1155" s="45"/>
      <c r="C1155" s="311" t="s">
        <v>4799</v>
      </c>
      <c r="D1155" s="311" t="s">
        <v>304</v>
      </c>
      <c r="E1155" s="18" t="s">
        <v>1</v>
      </c>
      <c r="F1155" s="312">
        <v>57.399999999999999</v>
      </c>
      <c r="G1155" s="39"/>
      <c r="H1155" s="45"/>
    </row>
    <row r="1156" s="2" customFormat="1" ht="16.8" customHeight="1">
      <c r="A1156" s="39"/>
      <c r="B1156" s="45"/>
      <c r="C1156" s="313" t="s">
        <v>7645</v>
      </c>
      <c r="D1156" s="39"/>
      <c r="E1156" s="39"/>
      <c r="F1156" s="39"/>
      <c r="G1156" s="39"/>
      <c r="H1156" s="45"/>
    </row>
    <row r="1157" s="2" customFormat="1" ht="16.8" customHeight="1">
      <c r="A1157" s="39"/>
      <c r="B1157" s="45"/>
      <c r="C1157" s="311" t="s">
        <v>4835</v>
      </c>
      <c r="D1157" s="311" t="s">
        <v>4836</v>
      </c>
      <c r="E1157" s="18" t="s">
        <v>307</v>
      </c>
      <c r="F1157" s="312">
        <v>57.399999999999999</v>
      </c>
      <c r="G1157" s="39"/>
      <c r="H1157" s="45"/>
    </row>
    <row r="1158" s="2" customFormat="1" ht="16.8" customHeight="1">
      <c r="A1158" s="39"/>
      <c r="B1158" s="45"/>
      <c r="C1158" s="311" t="s">
        <v>342</v>
      </c>
      <c r="D1158" s="311" t="s">
        <v>4817</v>
      </c>
      <c r="E1158" s="18" t="s">
        <v>307</v>
      </c>
      <c r="F1158" s="312">
        <v>149.63999999999999</v>
      </c>
      <c r="G1158" s="39"/>
      <c r="H1158" s="45"/>
    </row>
    <row r="1159" s="2" customFormat="1">
      <c r="A1159" s="39"/>
      <c r="B1159" s="45"/>
      <c r="C1159" s="311" t="s">
        <v>347</v>
      </c>
      <c r="D1159" s="311" t="s">
        <v>4820</v>
      </c>
      <c r="E1159" s="18" t="s">
        <v>307</v>
      </c>
      <c r="F1159" s="312">
        <v>34.840000000000003</v>
      </c>
      <c r="G1159" s="39"/>
      <c r="H1159" s="45"/>
    </row>
    <row r="1160" s="2" customFormat="1" ht="16.8" customHeight="1">
      <c r="A1160" s="39"/>
      <c r="B1160" s="45"/>
      <c r="C1160" s="311" t="s">
        <v>358</v>
      </c>
      <c r="D1160" s="311" t="s">
        <v>4827</v>
      </c>
      <c r="E1160" s="18" t="s">
        <v>307</v>
      </c>
      <c r="F1160" s="312">
        <v>149.63999999999999</v>
      </c>
      <c r="G1160" s="39"/>
      <c r="H1160" s="45"/>
    </row>
    <row r="1161" s="2" customFormat="1" ht="26.4" customHeight="1">
      <c r="A1161" s="39"/>
      <c r="B1161" s="45"/>
      <c r="C1161" s="306" t="s">
        <v>7653</v>
      </c>
      <c r="D1161" s="306" t="s">
        <v>131</v>
      </c>
      <c r="E1161" s="39"/>
      <c r="F1161" s="39"/>
      <c r="G1161" s="39"/>
      <c r="H1161" s="45"/>
    </row>
    <row r="1162" s="2" customFormat="1" ht="16.8" customHeight="1">
      <c r="A1162" s="39"/>
      <c r="B1162" s="45"/>
      <c r="C1162" s="307" t="s">
        <v>5743</v>
      </c>
      <c r="D1162" s="308" t="s">
        <v>4797</v>
      </c>
      <c r="E1162" s="309" t="s">
        <v>1</v>
      </c>
      <c r="F1162" s="310">
        <v>1.28</v>
      </c>
      <c r="G1162" s="39"/>
      <c r="H1162" s="45"/>
    </row>
    <row r="1163" s="2" customFormat="1" ht="16.8" customHeight="1">
      <c r="A1163" s="39"/>
      <c r="B1163" s="45"/>
      <c r="C1163" s="311" t="s">
        <v>5743</v>
      </c>
      <c r="D1163" s="311" t="s">
        <v>6595</v>
      </c>
      <c r="E1163" s="18" t="s">
        <v>1</v>
      </c>
      <c r="F1163" s="312">
        <v>1.28</v>
      </c>
      <c r="G1163" s="39"/>
      <c r="H1163" s="45"/>
    </row>
    <row r="1164" s="2" customFormat="1" ht="16.8" customHeight="1">
      <c r="A1164" s="39"/>
      <c r="B1164" s="45"/>
      <c r="C1164" s="313" t="s">
        <v>7645</v>
      </c>
      <c r="D1164" s="39"/>
      <c r="E1164" s="39"/>
      <c r="F1164" s="39"/>
      <c r="G1164" s="39"/>
      <c r="H1164" s="45"/>
    </row>
    <row r="1165" s="2" customFormat="1">
      <c r="A1165" s="39"/>
      <c r="B1165" s="45"/>
      <c r="C1165" s="311" t="s">
        <v>347</v>
      </c>
      <c r="D1165" s="311" t="s">
        <v>4820</v>
      </c>
      <c r="E1165" s="18" t="s">
        <v>307</v>
      </c>
      <c r="F1165" s="312">
        <v>1.28</v>
      </c>
      <c r="G1165" s="39"/>
      <c r="H1165" s="45"/>
    </row>
    <row r="1166" s="2" customFormat="1" ht="16.8" customHeight="1">
      <c r="A1166" s="39"/>
      <c r="B1166" s="45"/>
      <c r="C1166" s="311" t="s">
        <v>342</v>
      </c>
      <c r="D1166" s="311" t="s">
        <v>4817</v>
      </c>
      <c r="E1166" s="18" t="s">
        <v>307</v>
      </c>
      <c r="F1166" s="312">
        <v>1.6000000000000001</v>
      </c>
      <c r="G1166" s="39"/>
      <c r="H1166" s="45"/>
    </row>
    <row r="1167" s="2" customFormat="1" ht="16.8" customHeight="1">
      <c r="A1167" s="39"/>
      <c r="B1167" s="45"/>
      <c r="C1167" s="307" t="s">
        <v>5745</v>
      </c>
      <c r="D1167" s="308" t="s">
        <v>5746</v>
      </c>
      <c r="E1167" s="309" t="s">
        <v>1</v>
      </c>
      <c r="F1167" s="310">
        <v>0.16</v>
      </c>
      <c r="G1167" s="39"/>
      <c r="H1167" s="45"/>
    </row>
    <row r="1168" s="2" customFormat="1" ht="16.8" customHeight="1">
      <c r="A1168" s="39"/>
      <c r="B1168" s="45"/>
      <c r="C1168" s="311" t="s">
        <v>1</v>
      </c>
      <c r="D1168" s="311" t="s">
        <v>6610</v>
      </c>
      <c r="E1168" s="18" t="s">
        <v>1</v>
      </c>
      <c r="F1168" s="312">
        <v>0.16</v>
      </c>
      <c r="G1168" s="39"/>
      <c r="H1168" s="45"/>
    </row>
    <row r="1169" s="2" customFormat="1" ht="16.8" customHeight="1">
      <c r="A1169" s="39"/>
      <c r="B1169" s="45"/>
      <c r="C1169" s="311" t="s">
        <v>5745</v>
      </c>
      <c r="D1169" s="311" t="s">
        <v>304</v>
      </c>
      <c r="E1169" s="18" t="s">
        <v>1</v>
      </c>
      <c r="F1169" s="312">
        <v>0.16</v>
      </c>
      <c r="G1169" s="39"/>
      <c r="H1169" s="45"/>
    </row>
    <row r="1170" s="2" customFormat="1" ht="16.8" customHeight="1">
      <c r="A1170" s="39"/>
      <c r="B1170" s="45"/>
      <c r="C1170" s="313" t="s">
        <v>7645</v>
      </c>
      <c r="D1170" s="39"/>
      <c r="E1170" s="39"/>
      <c r="F1170" s="39"/>
      <c r="G1170" s="39"/>
      <c r="H1170" s="45"/>
    </row>
    <row r="1171" s="2" customFormat="1" ht="16.8" customHeight="1">
      <c r="A1171" s="39"/>
      <c r="B1171" s="45"/>
      <c r="C1171" s="311" t="s">
        <v>373</v>
      </c>
      <c r="D1171" s="311" t="s">
        <v>374</v>
      </c>
      <c r="E1171" s="18" t="s">
        <v>307</v>
      </c>
      <c r="F1171" s="312">
        <v>0.16</v>
      </c>
      <c r="G1171" s="39"/>
      <c r="H1171" s="45"/>
    </row>
    <row r="1172" s="2" customFormat="1" ht="16.8" customHeight="1">
      <c r="A1172" s="39"/>
      <c r="B1172" s="45"/>
      <c r="C1172" s="311" t="s">
        <v>342</v>
      </c>
      <c r="D1172" s="311" t="s">
        <v>4817</v>
      </c>
      <c r="E1172" s="18" t="s">
        <v>307</v>
      </c>
      <c r="F1172" s="312">
        <v>1.6000000000000001</v>
      </c>
      <c r="G1172" s="39"/>
      <c r="H1172" s="45"/>
    </row>
    <row r="1173" s="2" customFormat="1" ht="26.4" customHeight="1">
      <c r="A1173" s="39"/>
      <c r="B1173" s="45"/>
      <c r="C1173" s="306" t="s">
        <v>7654</v>
      </c>
      <c r="D1173" s="306" t="s">
        <v>137</v>
      </c>
      <c r="E1173" s="39"/>
      <c r="F1173" s="39"/>
      <c r="G1173" s="39"/>
      <c r="H1173" s="45"/>
    </row>
    <row r="1174" s="2" customFormat="1" ht="16.8" customHeight="1">
      <c r="A1174" s="39"/>
      <c r="B1174" s="45"/>
      <c r="C1174" s="307" t="s">
        <v>6703</v>
      </c>
      <c r="D1174" s="308" t="s">
        <v>6704</v>
      </c>
      <c r="E1174" s="309" t="s">
        <v>1</v>
      </c>
      <c r="F1174" s="310">
        <v>57</v>
      </c>
      <c r="G1174" s="39"/>
      <c r="H1174" s="45"/>
    </row>
    <row r="1175" s="2" customFormat="1" ht="16.8" customHeight="1">
      <c r="A1175" s="39"/>
      <c r="B1175" s="45"/>
      <c r="C1175" s="311" t="s">
        <v>1</v>
      </c>
      <c r="D1175" s="311" t="s">
        <v>6812</v>
      </c>
      <c r="E1175" s="18" t="s">
        <v>1</v>
      </c>
      <c r="F1175" s="312">
        <v>0</v>
      </c>
      <c r="G1175" s="39"/>
      <c r="H1175" s="45"/>
    </row>
    <row r="1176" s="2" customFormat="1" ht="16.8" customHeight="1">
      <c r="A1176" s="39"/>
      <c r="B1176" s="45"/>
      <c r="C1176" s="311" t="s">
        <v>1</v>
      </c>
      <c r="D1176" s="311" t="s">
        <v>767</v>
      </c>
      <c r="E1176" s="18" t="s">
        <v>1</v>
      </c>
      <c r="F1176" s="312">
        <v>57</v>
      </c>
      <c r="G1176" s="39"/>
      <c r="H1176" s="45"/>
    </row>
    <row r="1177" s="2" customFormat="1" ht="16.8" customHeight="1">
      <c r="A1177" s="39"/>
      <c r="B1177" s="45"/>
      <c r="C1177" s="311" t="s">
        <v>6703</v>
      </c>
      <c r="D1177" s="311" t="s">
        <v>304</v>
      </c>
      <c r="E1177" s="18" t="s">
        <v>1</v>
      </c>
      <c r="F1177" s="312">
        <v>57</v>
      </c>
      <c r="G1177" s="39"/>
      <c r="H1177" s="45"/>
    </row>
    <row r="1178" s="2" customFormat="1" ht="16.8" customHeight="1">
      <c r="A1178" s="39"/>
      <c r="B1178" s="45"/>
      <c r="C1178" s="313" t="s">
        <v>7645</v>
      </c>
      <c r="D1178" s="39"/>
      <c r="E1178" s="39"/>
      <c r="F1178" s="39"/>
      <c r="G1178" s="39"/>
      <c r="H1178" s="45"/>
    </row>
    <row r="1179" s="2" customFormat="1" ht="16.8" customHeight="1">
      <c r="A1179" s="39"/>
      <c r="B1179" s="45"/>
      <c r="C1179" s="311" t="s">
        <v>6809</v>
      </c>
      <c r="D1179" s="311" t="s">
        <v>6810</v>
      </c>
      <c r="E1179" s="18" t="s">
        <v>297</v>
      </c>
      <c r="F1179" s="312">
        <v>57</v>
      </c>
      <c r="G1179" s="39"/>
      <c r="H1179" s="45"/>
    </row>
    <row r="1180" s="2" customFormat="1" ht="16.8" customHeight="1">
      <c r="A1180" s="39"/>
      <c r="B1180" s="45"/>
      <c r="C1180" s="311" t="s">
        <v>295</v>
      </c>
      <c r="D1180" s="311" t="s">
        <v>296</v>
      </c>
      <c r="E1180" s="18" t="s">
        <v>297</v>
      </c>
      <c r="F1180" s="312">
        <v>2976</v>
      </c>
      <c r="G1180" s="39"/>
      <c r="H1180" s="45"/>
    </row>
    <row r="1181" s="2" customFormat="1">
      <c r="A1181" s="39"/>
      <c r="B1181" s="45"/>
      <c r="C1181" s="311" t="s">
        <v>6761</v>
      </c>
      <c r="D1181" s="311" t="s">
        <v>6762</v>
      </c>
      <c r="E1181" s="18" t="s">
        <v>297</v>
      </c>
      <c r="F1181" s="312">
        <v>2976</v>
      </c>
      <c r="G1181" s="39"/>
      <c r="H1181" s="45"/>
    </row>
    <row r="1182" s="2" customFormat="1">
      <c r="A1182" s="39"/>
      <c r="B1182" s="45"/>
      <c r="C1182" s="311" t="s">
        <v>6764</v>
      </c>
      <c r="D1182" s="311" t="s">
        <v>6765</v>
      </c>
      <c r="E1182" s="18" t="s">
        <v>297</v>
      </c>
      <c r="F1182" s="312">
        <v>2976</v>
      </c>
      <c r="G1182" s="39"/>
      <c r="H1182" s="45"/>
    </row>
    <row r="1183" s="2" customFormat="1" ht="16.8" customHeight="1">
      <c r="A1183" s="39"/>
      <c r="B1183" s="45"/>
      <c r="C1183" s="311" t="s">
        <v>6772</v>
      </c>
      <c r="D1183" s="311" t="s">
        <v>6773</v>
      </c>
      <c r="E1183" s="18" t="s">
        <v>297</v>
      </c>
      <c r="F1183" s="312">
        <v>2976</v>
      </c>
      <c r="G1183" s="39"/>
      <c r="H1183" s="45"/>
    </row>
    <row r="1184" s="2" customFormat="1" ht="16.8" customHeight="1">
      <c r="A1184" s="39"/>
      <c r="B1184" s="45"/>
      <c r="C1184" s="311" t="s">
        <v>6775</v>
      </c>
      <c r="D1184" s="311" t="s">
        <v>6776</v>
      </c>
      <c r="E1184" s="18" t="s">
        <v>297</v>
      </c>
      <c r="F1184" s="312">
        <v>2976</v>
      </c>
      <c r="G1184" s="39"/>
      <c r="H1184" s="45"/>
    </row>
    <row r="1185" s="2" customFormat="1" ht="16.8" customHeight="1">
      <c r="A1185" s="39"/>
      <c r="B1185" s="45"/>
      <c r="C1185" s="311" t="s">
        <v>6778</v>
      </c>
      <c r="D1185" s="311" t="s">
        <v>6779</v>
      </c>
      <c r="E1185" s="18" t="s">
        <v>297</v>
      </c>
      <c r="F1185" s="312">
        <v>2976</v>
      </c>
      <c r="G1185" s="39"/>
      <c r="H1185" s="45"/>
    </row>
    <row r="1186" s="2" customFormat="1">
      <c r="A1186" s="39"/>
      <c r="B1186" s="45"/>
      <c r="C1186" s="311" t="s">
        <v>6800</v>
      </c>
      <c r="D1186" s="311" t="s">
        <v>6801</v>
      </c>
      <c r="E1186" s="18" t="s">
        <v>297</v>
      </c>
      <c r="F1186" s="312">
        <v>2976</v>
      </c>
      <c r="G1186" s="39"/>
      <c r="H1186" s="45"/>
    </row>
    <row r="1187" s="2" customFormat="1" ht="16.8" customHeight="1">
      <c r="A1187" s="39"/>
      <c r="B1187" s="45"/>
      <c r="C1187" s="311" t="s">
        <v>6887</v>
      </c>
      <c r="D1187" s="311" t="s">
        <v>6888</v>
      </c>
      <c r="E1187" s="18" t="s">
        <v>297</v>
      </c>
      <c r="F1187" s="312">
        <v>57</v>
      </c>
      <c r="G1187" s="39"/>
      <c r="H1187" s="45"/>
    </row>
    <row r="1188" s="2" customFormat="1" ht="16.8" customHeight="1">
      <c r="A1188" s="39"/>
      <c r="B1188" s="45"/>
      <c r="C1188" s="311" t="s">
        <v>6907</v>
      </c>
      <c r="D1188" s="311" t="s">
        <v>6908</v>
      </c>
      <c r="E1188" s="18" t="s">
        <v>297</v>
      </c>
      <c r="F1188" s="312">
        <v>57</v>
      </c>
      <c r="G1188" s="39"/>
      <c r="H1188" s="45"/>
    </row>
    <row r="1189" s="2" customFormat="1" ht="16.8" customHeight="1">
      <c r="A1189" s="39"/>
      <c r="B1189" s="45"/>
      <c r="C1189" s="311" t="s">
        <v>6890</v>
      </c>
      <c r="D1189" s="311" t="s">
        <v>6891</v>
      </c>
      <c r="E1189" s="18" t="s">
        <v>365</v>
      </c>
      <c r="F1189" s="312">
        <v>6.3840000000000003</v>
      </c>
      <c r="G1189" s="39"/>
      <c r="H1189" s="45"/>
    </row>
    <row r="1190" s="2" customFormat="1" ht="16.8" customHeight="1">
      <c r="A1190" s="39"/>
      <c r="B1190" s="45"/>
      <c r="C1190" s="307" t="s">
        <v>6705</v>
      </c>
      <c r="D1190" s="308" t="s">
        <v>6706</v>
      </c>
      <c r="E1190" s="309" t="s">
        <v>1</v>
      </c>
      <c r="F1190" s="310">
        <v>139</v>
      </c>
      <c r="G1190" s="39"/>
      <c r="H1190" s="45"/>
    </row>
    <row r="1191" s="2" customFormat="1" ht="16.8" customHeight="1">
      <c r="A1191" s="39"/>
      <c r="B1191" s="45"/>
      <c r="C1191" s="311" t="s">
        <v>1</v>
      </c>
      <c r="D1191" s="311" t="s">
        <v>6904</v>
      </c>
      <c r="E1191" s="18" t="s">
        <v>1</v>
      </c>
      <c r="F1191" s="312">
        <v>0</v>
      </c>
      <c r="G1191" s="39"/>
      <c r="H1191" s="45"/>
    </row>
    <row r="1192" s="2" customFormat="1" ht="16.8" customHeight="1">
      <c r="A1192" s="39"/>
      <c r="B1192" s="45"/>
      <c r="C1192" s="311" t="s">
        <v>1</v>
      </c>
      <c r="D1192" s="311" t="s">
        <v>6905</v>
      </c>
      <c r="E1192" s="18" t="s">
        <v>1</v>
      </c>
      <c r="F1192" s="312">
        <v>139</v>
      </c>
      <c r="G1192" s="39"/>
      <c r="H1192" s="45"/>
    </row>
    <row r="1193" s="2" customFormat="1" ht="16.8" customHeight="1">
      <c r="A1193" s="39"/>
      <c r="B1193" s="45"/>
      <c r="C1193" s="311" t="s">
        <v>6705</v>
      </c>
      <c r="D1193" s="311" t="s">
        <v>304</v>
      </c>
      <c r="E1193" s="18" t="s">
        <v>1</v>
      </c>
      <c r="F1193" s="312">
        <v>139</v>
      </c>
      <c r="G1193" s="39"/>
      <c r="H1193" s="45"/>
    </row>
    <row r="1194" s="2" customFormat="1" ht="16.8" customHeight="1">
      <c r="A1194" s="39"/>
      <c r="B1194" s="45"/>
      <c r="C1194" s="313" t="s">
        <v>7645</v>
      </c>
      <c r="D1194" s="39"/>
      <c r="E1194" s="39"/>
      <c r="F1194" s="39"/>
      <c r="G1194" s="39"/>
      <c r="H1194" s="45"/>
    </row>
    <row r="1195" s="2" customFormat="1" ht="16.8" customHeight="1">
      <c r="A1195" s="39"/>
      <c r="B1195" s="45"/>
      <c r="C1195" s="311" t="s">
        <v>6901</v>
      </c>
      <c r="D1195" s="311" t="s">
        <v>6902</v>
      </c>
      <c r="E1195" s="18" t="s">
        <v>297</v>
      </c>
      <c r="F1195" s="312">
        <v>139</v>
      </c>
      <c r="G1195" s="39"/>
      <c r="H1195" s="45"/>
    </row>
    <row r="1196" s="2" customFormat="1" ht="16.8" customHeight="1">
      <c r="A1196" s="39"/>
      <c r="B1196" s="45"/>
      <c r="C1196" s="311" t="s">
        <v>295</v>
      </c>
      <c r="D1196" s="311" t="s">
        <v>296</v>
      </c>
      <c r="E1196" s="18" t="s">
        <v>297</v>
      </c>
      <c r="F1196" s="312">
        <v>2976</v>
      </c>
      <c r="G1196" s="39"/>
      <c r="H1196" s="45"/>
    </row>
    <row r="1197" s="2" customFormat="1">
      <c r="A1197" s="39"/>
      <c r="B1197" s="45"/>
      <c r="C1197" s="311" t="s">
        <v>6761</v>
      </c>
      <c r="D1197" s="311" t="s">
        <v>6762</v>
      </c>
      <c r="E1197" s="18" t="s">
        <v>297</v>
      </c>
      <c r="F1197" s="312">
        <v>2976</v>
      </c>
      <c r="G1197" s="39"/>
      <c r="H1197" s="45"/>
    </row>
    <row r="1198" s="2" customFormat="1">
      <c r="A1198" s="39"/>
      <c r="B1198" s="45"/>
      <c r="C1198" s="311" t="s">
        <v>6764</v>
      </c>
      <c r="D1198" s="311" t="s">
        <v>6765</v>
      </c>
      <c r="E1198" s="18" t="s">
        <v>297</v>
      </c>
      <c r="F1198" s="312">
        <v>2976</v>
      </c>
      <c r="G1198" s="39"/>
      <c r="H1198" s="45"/>
    </row>
    <row r="1199" s="2" customFormat="1" ht="16.8" customHeight="1">
      <c r="A1199" s="39"/>
      <c r="B1199" s="45"/>
      <c r="C1199" s="311" t="s">
        <v>6772</v>
      </c>
      <c r="D1199" s="311" t="s">
        <v>6773</v>
      </c>
      <c r="E1199" s="18" t="s">
        <v>297</v>
      </c>
      <c r="F1199" s="312">
        <v>2976</v>
      </c>
      <c r="G1199" s="39"/>
      <c r="H1199" s="45"/>
    </row>
    <row r="1200" s="2" customFormat="1" ht="16.8" customHeight="1">
      <c r="A1200" s="39"/>
      <c r="B1200" s="45"/>
      <c r="C1200" s="311" t="s">
        <v>6775</v>
      </c>
      <c r="D1200" s="311" t="s">
        <v>6776</v>
      </c>
      <c r="E1200" s="18" t="s">
        <v>297</v>
      </c>
      <c r="F1200" s="312">
        <v>2976</v>
      </c>
      <c r="G1200" s="39"/>
      <c r="H1200" s="45"/>
    </row>
    <row r="1201" s="2" customFormat="1" ht="16.8" customHeight="1">
      <c r="A1201" s="39"/>
      <c r="B1201" s="45"/>
      <c r="C1201" s="311" t="s">
        <v>6778</v>
      </c>
      <c r="D1201" s="311" t="s">
        <v>6779</v>
      </c>
      <c r="E1201" s="18" t="s">
        <v>297</v>
      </c>
      <c r="F1201" s="312">
        <v>2976</v>
      </c>
      <c r="G1201" s="39"/>
      <c r="H1201" s="45"/>
    </row>
    <row r="1202" s="2" customFormat="1">
      <c r="A1202" s="39"/>
      <c r="B1202" s="45"/>
      <c r="C1202" s="311" t="s">
        <v>6800</v>
      </c>
      <c r="D1202" s="311" t="s">
        <v>6801</v>
      </c>
      <c r="E1202" s="18" t="s">
        <v>297</v>
      </c>
      <c r="F1202" s="312">
        <v>2976</v>
      </c>
      <c r="G1202" s="39"/>
      <c r="H1202" s="45"/>
    </row>
    <row r="1203" s="2" customFormat="1" ht="16.8" customHeight="1">
      <c r="A1203" s="39"/>
      <c r="B1203" s="45"/>
      <c r="C1203" s="307" t="s">
        <v>6707</v>
      </c>
      <c r="D1203" s="308" t="s">
        <v>6708</v>
      </c>
      <c r="E1203" s="309" t="s">
        <v>1</v>
      </c>
      <c r="F1203" s="310">
        <v>2780</v>
      </c>
      <c r="G1203" s="39"/>
      <c r="H1203" s="45"/>
    </row>
    <row r="1204" s="2" customFormat="1" ht="16.8" customHeight="1">
      <c r="A1204" s="39"/>
      <c r="B1204" s="45"/>
      <c r="C1204" s="311" t="s">
        <v>1</v>
      </c>
      <c r="D1204" s="311" t="s">
        <v>6767</v>
      </c>
      <c r="E1204" s="18" t="s">
        <v>1</v>
      </c>
      <c r="F1204" s="312">
        <v>0</v>
      </c>
      <c r="G1204" s="39"/>
      <c r="H1204" s="45"/>
    </row>
    <row r="1205" s="2" customFormat="1" ht="16.8" customHeight="1">
      <c r="A1205" s="39"/>
      <c r="B1205" s="45"/>
      <c r="C1205" s="311" t="s">
        <v>1</v>
      </c>
      <c r="D1205" s="311" t="s">
        <v>6784</v>
      </c>
      <c r="E1205" s="18" t="s">
        <v>1</v>
      </c>
      <c r="F1205" s="312">
        <v>2780</v>
      </c>
      <c r="G1205" s="39"/>
      <c r="H1205" s="45"/>
    </row>
    <row r="1206" s="2" customFormat="1" ht="16.8" customHeight="1">
      <c r="A1206" s="39"/>
      <c r="B1206" s="45"/>
      <c r="C1206" s="311" t="s">
        <v>6707</v>
      </c>
      <c r="D1206" s="311" t="s">
        <v>304</v>
      </c>
      <c r="E1206" s="18" t="s">
        <v>1</v>
      </c>
      <c r="F1206" s="312">
        <v>2780</v>
      </c>
      <c r="G1206" s="39"/>
      <c r="H1206" s="45"/>
    </row>
    <row r="1207" s="2" customFormat="1" ht="16.8" customHeight="1">
      <c r="A1207" s="39"/>
      <c r="B1207" s="45"/>
      <c r="C1207" s="313" t="s">
        <v>7645</v>
      </c>
      <c r="D1207" s="39"/>
      <c r="E1207" s="39"/>
      <c r="F1207" s="39"/>
      <c r="G1207" s="39"/>
      <c r="H1207" s="45"/>
    </row>
    <row r="1208" s="2" customFormat="1" ht="16.8" customHeight="1">
      <c r="A1208" s="39"/>
      <c r="B1208" s="45"/>
      <c r="C1208" s="311" t="s">
        <v>6781</v>
      </c>
      <c r="D1208" s="311" t="s">
        <v>6782</v>
      </c>
      <c r="E1208" s="18" t="s">
        <v>297</v>
      </c>
      <c r="F1208" s="312">
        <v>2780</v>
      </c>
      <c r="G1208" s="39"/>
      <c r="H1208" s="45"/>
    </row>
    <row r="1209" s="2" customFormat="1" ht="16.8" customHeight="1">
      <c r="A1209" s="39"/>
      <c r="B1209" s="45"/>
      <c r="C1209" s="311" t="s">
        <v>295</v>
      </c>
      <c r="D1209" s="311" t="s">
        <v>296</v>
      </c>
      <c r="E1209" s="18" t="s">
        <v>297</v>
      </c>
      <c r="F1209" s="312">
        <v>2976</v>
      </c>
      <c r="G1209" s="39"/>
      <c r="H1209" s="45"/>
    </row>
    <row r="1210" s="2" customFormat="1">
      <c r="A1210" s="39"/>
      <c r="B1210" s="45"/>
      <c r="C1210" s="311" t="s">
        <v>6761</v>
      </c>
      <c r="D1210" s="311" t="s">
        <v>6762</v>
      </c>
      <c r="E1210" s="18" t="s">
        <v>297</v>
      </c>
      <c r="F1210" s="312">
        <v>2976</v>
      </c>
      <c r="G1210" s="39"/>
      <c r="H1210" s="45"/>
    </row>
    <row r="1211" s="2" customFormat="1">
      <c r="A1211" s="39"/>
      <c r="B1211" s="45"/>
      <c r="C1211" s="311" t="s">
        <v>6764</v>
      </c>
      <c r="D1211" s="311" t="s">
        <v>6765</v>
      </c>
      <c r="E1211" s="18" t="s">
        <v>297</v>
      </c>
      <c r="F1211" s="312">
        <v>2976</v>
      </c>
      <c r="G1211" s="39"/>
      <c r="H1211" s="45"/>
    </row>
    <row r="1212" s="2" customFormat="1" ht="16.8" customHeight="1">
      <c r="A1212" s="39"/>
      <c r="B1212" s="45"/>
      <c r="C1212" s="311" t="s">
        <v>6772</v>
      </c>
      <c r="D1212" s="311" t="s">
        <v>6773</v>
      </c>
      <c r="E1212" s="18" t="s">
        <v>297</v>
      </c>
      <c r="F1212" s="312">
        <v>2976</v>
      </c>
      <c r="G1212" s="39"/>
      <c r="H1212" s="45"/>
    </row>
    <row r="1213" s="2" customFormat="1" ht="16.8" customHeight="1">
      <c r="A1213" s="39"/>
      <c r="B1213" s="45"/>
      <c r="C1213" s="311" t="s">
        <v>6775</v>
      </c>
      <c r="D1213" s="311" t="s">
        <v>6776</v>
      </c>
      <c r="E1213" s="18" t="s">
        <v>297</v>
      </c>
      <c r="F1213" s="312">
        <v>2976</v>
      </c>
      <c r="G1213" s="39"/>
      <c r="H1213" s="45"/>
    </row>
    <row r="1214" s="2" customFormat="1" ht="16.8" customHeight="1">
      <c r="A1214" s="39"/>
      <c r="B1214" s="45"/>
      <c r="C1214" s="311" t="s">
        <v>6778</v>
      </c>
      <c r="D1214" s="311" t="s">
        <v>6779</v>
      </c>
      <c r="E1214" s="18" t="s">
        <v>297</v>
      </c>
      <c r="F1214" s="312">
        <v>2976</v>
      </c>
      <c r="G1214" s="39"/>
      <c r="H1214" s="45"/>
    </row>
    <row r="1215" s="2" customFormat="1">
      <c r="A1215" s="39"/>
      <c r="B1215" s="45"/>
      <c r="C1215" s="311" t="s">
        <v>6800</v>
      </c>
      <c r="D1215" s="311" t="s">
        <v>6801</v>
      </c>
      <c r="E1215" s="18" t="s">
        <v>297</v>
      </c>
      <c r="F1215" s="312">
        <v>2976</v>
      </c>
      <c r="G1215" s="39"/>
      <c r="H1215" s="45"/>
    </row>
    <row r="1216" s="2" customFormat="1" ht="16.8" customHeight="1">
      <c r="A1216" s="39"/>
      <c r="B1216" s="45"/>
      <c r="C1216" s="311" t="s">
        <v>6803</v>
      </c>
      <c r="D1216" s="311" t="s">
        <v>6804</v>
      </c>
      <c r="E1216" s="18" t="s">
        <v>297</v>
      </c>
      <c r="F1216" s="312">
        <v>2780</v>
      </c>
      <c r="G1216" s="39"/>
      <c r="H1216" s="45"/>
    </row>
    <row r="1217" s="2" customFormat="1" ht="16.8" customHeight="1">
      <c r="A1217" s="39"/>
      <c r="B1217" s="45"/>
      <c r="C1217" s="311" t="s">
        <v>6806</v>
      </c>
      <c r="D1217" s="311" t="s">
        <v>6807</v>
      </c>
      <c r="E1217" s="18" t="s">
        <v>297</v>
      </c>
      <c r="F1217" s="312">
        <v>2780</v>
      </c>
      <c r="G1217" s="39"/>
      <c r="H1217" s="45"/>
    </row>
    <row r="1218" s="2" customFormat="1" ht="26.4" customHeight="1">
      <c r="A1218" s="39"/>
      <c r="B1218" s="45"/>
      <c r="C1218" s="306" t="s">
        <v>7655</v>
      </c>
      <c r="D1218" s="306" t="s">
        <v>149</v>
      </c>
      <c r="E1218" s="39"/>
      <c r="F1218" s="39"/>
      <c r="G1218" s="39"/>
      <c r="H1218" s="45"/>
    </row>
    <row r="1219" s="2" customFormat="1" ht="16.8" customHeight="1">
      <c r="A1219" s="39"/>
      <c r="B1219" s="45"/>
      <c r="C1219" s="307" t="s">
        <v>5743</v>
      </c>
      <c r="D1219" s="308" t="s">
        <v>4797</v>
      </c>
      <c r="E1219" s="309" t="s">
        <v>1</v>
      </c>
      <c r="F1219" s="310">
        <v>84</v>
      </c>
      <c r="G1219" s="39"/>
      <c r="H1219" s="45"/>
    </row>
    <row r="1220" s="2" customFormat="1" ht="16.8" customHeight="1">
      <c r="A1220" s="39"/>
      <c r="B1220" s="45"/>
      <c r="C1220" s="311" t="s">
        <v>5743</v>
      </c>
      <c r="D1220" s="311" t="s">
        <v>7155</v>
      </c>
      <c r="E1220" s="18" t="s">
        <v>1</v>
      </c>
      <c r="F1220" s="312">
        <v>84</v>
      </c>
      <c r="G1220" s="39"/>
      <c r="H1220" s="45"/>
    </row>
    <row r="1221" s="2" customFormat="1" ht="16.8" customHeight="1">
      <c r="A1221" s="39"/>
      <c r="B1221" s="45"/>
      <c r="C1221" s="313" t="s">
        <v>7645</v>
      </c>
      <c r="D1221" s="39"/>
      <c r="E1221" s="39"/>
      <c r="F1221" s="39"/>
      <c r="G1221" s="39"/>
      <c r="H1221" s="45"/>
    </row>
    <row r="1222" s="2" customFormat="1">
      <c r="A1222" s="39"/>
      <c r="B1222" s="45"/>
      <c r="C1222" s="311" t="s">
        <v>347</v>
      </c>
      <c r="D1222" s="311" t="s">
        <v>4820</v>
      </c>
      <c r="E1222" s="18" t="s">
        <v>307</v>
      </c>
      <c r="F1222" s="312">
        <v>84</v>
      </c>
      <c r="G1222" s="39"/>
      <c r="H1222" s="45"/>
    </row>
    <row r="1223" s="2" customFormat="1" ht="16.8" customHeight="1">
      <c r="A1223" s="39"/>
      <c r="B1223" s="45"/>
      <c r="C1223" s="311" t="s">
        <v>342</v>
      </c>
      <c r="D1223" s="311" t="s">
        <v>4817</v>
      </c>
      <c r="E1223" s="18" t="s">
        <v>307</v>
      </c>
      <c r="F1223" s="312">
        <v>108</v>
      </c>
      <c r="G1223" s="39"/>
      <c r="H1223" s="45"/>
    </row>
    <row r="1224" s="2" customFormat="1">
      <c r="A1224" s="39"/>
      <c r="B1224" s="45"/>
      <c r="C1224" s="311" t="s">
        <v>353</v>
      </c>
      <c r="D1224" s="311" t="s">
        <v>4824</v>
      </c>
      <c r="E1224" s="18" t="s">
        <v>307</v>
      </c>
      <c r="F1224" s="312">
        <v>1260</v>
      </c>
      <c r="G1224" s="39"/>
      <c r="H1224" s="45"/>
    </row>
    <row r="1225" s="2" customFormat="1" ht="16.8" customHeight="1">
      <c r="A1225" s="39"/>
      <c r="B1225" s="45"/>
      <c r="C1225" s="311" t="s">
        <v>358</v>
      </c>
      <c r="D1225" s="311" t="s">
        <v>4827</v>
      </c>
      <c r="E1225" s="18" t="s">
        <v>307</v>
      </c>
      <c r="F1225" s="312">
        <v>108</v>
      </c>
      <c r="G1225" s="39"/>
      <c r="H1225" s="45"/>
    </row>
    <row r="1226" s="2" customFormat="1">
      <c r="A1226" s="39"/>
      <c r="B1226" s="45"/>
      <c r="C1226" s="311" t="s">
        <v>363</v>
      </c>
      <c r="D1226" s="311" t="s">
        <v>364</v>
      </c>
      <c r="E1226" s="18" t="s">
        <v>365</v>
      </c>
      <c r="F1226" s="312">
        <v>151.19999999999999</v>
      </c>
      <c r="G1226" s="39"/>
      <c r="H1226" s="45"/>
    </row>
    <row r="1227" s="2" customFormat="1" ht="16.8" customHeight="1">
      <c r="A1227" s="39"/>
      <c r="B1227" s="45"/>
      <c r="C1227" s="307" t="s">
        <v>4799</v>
      </c>
      <c r="D1227" s="308" t="s">
        <v>5746</v>
      </c>
      <c r="E1227" s="309" t="s">
        <v>1</v>
      </c>
      <c r="F1227" s="310">
        <v>12</v>
      </c>
      <c r="G1227" s="39"/>
      <c r="H1227" s="45"/>
    </row>
    <row r="1228" s="2" customFormat="1" ht="16.8" customHeight="1">
      <c r="A1228" s="39"/>
      <c r="B1228" s="45"/>
      <c r="C1228" s="311" t="s">
        <v>1</v>
      </c>
      <c r="D1228" s="311" t="s">
        <v>7161</v>
      </c>
      <c r="E1228" s="18" t="s">
        <v>1</v>
      </c>
      <c r="F1228" s="312">
        <v>12</v>
      </c>
      <c r="G1228" s="39"/>
      <c r="H1228" s="45"/>
    </row>
    <row r="1229" s="2" customFormat="1" ht="16.8" customHeight="1">
      <c r="A1229" s="39"/>
      <c r="B1229" s="45"/>
      <c r="C1229" s="311" t="s">
        <v>4799</v>
      </c>
      <c r="D1229" s="311" t="s">
        <v>304</v>
      </c>
      <c r="E1229" s="18" t="s">
        <v>1</v>
      </c>
      <c r="F1229" s="312">
        <v>12</v>
      </c>
      <c r="G1229" s="39"/>
      <c r="H1229" s="45"/>
    </row>
    <row r="1230" s="2" customFormat="1" ht="16.8" customHeight="1">
      <c r="A1230" s="39"/>
      <c r="B1230" s="45"/>
      <c r="C1230" s="313" t="s">
        <v>7645</v>
      </c>
      <c r="D1230" s="39"/>
      <c r="E1230" s="39"/>
      <c r="F1230" s="39"/>
      <c r="G1230" s="39"/>
      <c r="H1230" s="45"/>
    </row>
    <row r="1231" s="2" customFormat="1" ht="16.8" customHeight="1">
      <c r="A1231" s="39"/>
      <c r="B1231" s="45"/>
      <c r="C1231" s="311" t="s">
        <v>373</v>
      </c>
      <c r="D1231" s="311" t="s">
        <v>374</v>
      </c>
      <c r="E1231" s="18" t="s">
        <v>307</v>
      </c>
      <c r="F1231" s="312">
        <v>12</v>
      </c>
      <c r="G1231" s="39"/>
      <c r="H1231" s="45"/>
    </row>
    <row r="1232" s="2" customFormat="1" ht="16.8" customHeight="1">
      <c r="A1232" s="39"/>
      <c r="B1232" s="45"/>
      <c r="C1232" s="311" t="s">
        <v>342</v>
      </c>
      <c r="D1232" s="311" t="s">
        <v>4817</v>
      </c>
      <c r="E1232" s="18" t="s">
        <v>307</v>
      </c>
      <c r="F1232" s="312">
        <v>108</v>
      </c>
      <c r="G1232" s="39"/>
      <c r="H1232" s="45"/>
    </row>
    <row r="1233" s="2" customFormat="1">
      <c r="A1233" s="39"/>
      <c r="B1233" s="45"/>
      <c r="C1233" s="311" t="s">
        <v>347</v>
      </c>
      <c r="D1233" s="311" t="s">
        <v>4820</v>
      </c>
      <c r="E1233" s="18" t="s">
        <v>307</v>
      </c>
      <c r="F1233" s="312">
        <v>84</v>
      </c>
      <c r="G1233" s="39"/>
      <c r="H1233" s="45"/>
    </row>
    <row r="1234" s="2" customFormat="1" ht="16.8" customHeight="1">
      <c r="A1234" s="39"/>
      <c r="B1234" s="45"/>
      <c r="C1234" s="311" t="s">
        <v>358</v>
      </c>
      <c r="D1234" s="311" t="s">
        <v>4827</v>
      </c>
      <c r="E1234" s="18" t="s">
        <v>307</v>
      </c>
      <c r="F1234" s="312">
        <v>108</v>
      </c>
      <c r="G1234" s="39"/>
      <c r="H1234" s="45"/>
    </row>
    <row r="1235" s="2" customFormat="1" ht="26.4" customHeight="1">
      <c r="A1235" s="39"/>
      <c r="B1235" s="45"/>
      <c r="C1235" s="306" t="s">
        <v>7656</v>
      </c>
      <c r="D1235" s="306" t="s">
        <v>152</v>
      </c>
      <c r="E1235" s="39"/>
      <c r="F1235" s="39"/>
      <c r="G1235" s="39"/>
      <c r="H1235" s="45"/>
    </row>
    <row r="1236" s="2" customFormat="1" ht="16.8" customHeight="1">
      <c r="A1236" s="39"/>
      <c r="B1236" s="45"/>
      <c r="C1236" s="307" t="s">
        <v>4796</v>
      </c>
      <c r="D1236" s="308" t="s">
        <v>4797</v>
      </c>
      <c r="E1236" s="309" t="s">
        <v>1</v>
      </c>
      <c r="F1236" s="310">
        <v>1082.31</v>
      </c>
      <c r="G1236" s="39"/>
      <c r="H1236" s="45"/>
    </row>
    <row r="1237" s="2" customFormat="1" ht="16.8" customHeight="1">
      <c r="A1237" s="39"/>
      <c r="B1237" s="45"/>
      <c r="C1237" s="311" t="s">
        <v>1</v>
      </c>
      <c r="D1237" s="311" t="s">
        <v>4822</v>
      </c>
      <c r="E1237" s="18" t="s">
        <v>1</v>
      </c>
      <c r="F1237" s="312">
        <v>0</v>
      </c>
      <c r="G1237" s="39"/>
      <c r="H1237" s="45"/>
    </row>
    <row r="1238" s="2" customFormat="1" ht="16.8" customHeight="1">
      <c r="A1238" s="39"/>
      <c r="B1238" s="45"/>
      <c r="C1238" s="311" t="s">
        <v>1</v>
      </c>
      <c r="D1238" s="311" t="s">
        <v>7230</v>
      </c>
      <c r="E1238" s="18" t="s">
        <v>1</v>
      </c>
      <c r="F1238" s="312">
        <v>1082.31</v>
      </c>
      <c r="G1238" s="39"/>
      <c r="H1238" s="45"/>
    </row>
    <row r="1239" s="2" customFormat="1" ht="16.8" customHeight="1">
      <c r="A1239" s="39"/>
      <c r="B1239" s="45"/>
      <c r="C1239" s="311" t="s">
        <v>4796</v>
      </c>
      <c r="D1239" s="311" t="s">
        <v>304</v>
      </c>
      <c r="E1239" s="18" t="s">
        <v>1</v>
      </c>
      <c r="F1239" s="312">
        <v>1082.31</v>
      </c>
      <c r="G1239" s="39"/>
      <c r="H1239" s="45"/>
    </row>
    <row r="1240" s="2" customFormat="1" ht="16.8" customHeight="1">
      <c r="A1240" s="39"/>
      <c r="B1240" s="45"/>
      <c r="C1240" s="313" t="s">
        <v>7645</v>
      </c>
      <c r="D1240" s="39"/>
      <c r="E1240" s="39"/>
      <c r="F1240" s="39"/>
      <c r="G1240" s="39"/>
      <c r="H1240" s="45"/>
    </row>
    <row r="1241" s="2" customFormat="1">
      <c r="A1241" s="39"/>
      <c r="B1241" s="45"/>
      <c r="C1241" s="311" t="s">
        <v>347</v>
      </c>
      <c r="D1241" s="311" t="s">
        <v>4820</v>
      </c>
      <c r="E1241" s="18" t="s">
        <v>307</v>
      </c>
      <c r="F1241" s="312">
        <v>1082.31</v>
      </c>
      <c r="G1241" s="39"/>
      <c r="H1241" s="45"/>
    </row>
    <row r="1242" s="2" customFormat="1" ht="16.8" customHeight="1">
      <c r="A1242" s="39"/>
      <c r="B1242" s="45"/>
      <c r="C1242" s="311" t="s">
        <v>342</v>
      </c>
      <c r="D1242" s="311" t="s">
        <v>4817</v>
      </c>
      <c r="E1242" s="18" t="s">
        <v>307</v>
      </c>
      <c r="F1242" s="312">
        <v>8019.6899999999996</v>
      </c>
      <c r="G1242" s="39"/>
      <c r="H1242" s="45"/>
    </row>
    <row r="1243" s="2" customFormat="1">
      <c r="A1243" s="39"/>
      <c r="B1243" s="45"/>
      <c r="C1243" s="311" t="s">
        <v>353</v>
      </c>
      <c r="D1243" s="311" t="s">
        <v>4824</v>
      </c>
      <c r="E1243" s="18" t="s">
        <v>307</v>
      </c>
      <c r="F1243" s="312">
        <v>16234.65</v>
      </c>
      <c r="G1243" s="39"/>
      <c r="H1243" s="45"/>
    </row>
    <row r="1244" s="2" customFormat="1" ht="16.8" customHeight="1">
      <c r="A1244" s="39"/>
      <c r="B1244" s="45"/>
      <c r="C1244" s="311" t="s">
        <v>358</v>
      </c>
      <c r="D1244" s="311" t="s">
        <v>4827</v>
      </c>
      <c r="E1244" s="18" t="s">
        <v>307</v>
      </c>
      <c r="F1244" s="312">
        <v>8019.6899999999996</v>
      </c>
      <c r="G1244" s="39"/>
      <c r="H1244" s="45"/>
    </row>
    <row r="1245" s="2" customFormat="1">
      <c r="A1245" s="39"/>
      <c r="B1245" s="45"/>
      <c r="C1245" s="311" t="s">
        <v>363</v>
      </c>
      <c r="D1245" s="311" t="s">
        <v>364</v>
      </c>
      <c r="E1245" s="18" t="s">
        <v>365</v>
      </c>
      <c r="F1245" s="312">
        <v>1948.1579999999999</v>
      </c>
      <c r="G1245" s="39"/>
      <c r="H1245" s="45"/>
    </row>
    <row r="1246" s="2" customFormat="1" ht="16.8" customHeight="1">
      <c r="A1246" s="39"/>
      <c r="B1246" s="45"/>
      <c r="C1246" s="311" t="s">
        <v>369</v>
      </c>
      <c r="D1246" s="311" t="s">
        <v>370</v>
      </c>
      <c r="E1246" s="18" t="s">
        <v>307</v>
      </c>
      <c r="F1246" s="312">
        <v>4551</v>
      </c>
      <c r="G1246" s="39"/>
      <c r="H1246" s="45"/>
    </row>
    <row r="1247" s="2" customFormat="1" ht="16.8" customHeight="1">
      <c r="A1247" s="39"/>
      <c r="B1247" s="45"/>
      <c r="C1247" s="307" t="s">
        <v>4799</v>
      </c>
      <c r="D1247" s="308" t="s">
        <v>4800</v>
      </c>
      <c r="E1247" s="309" t="s">
        <v>1</v>
      </c>
      <c r="F1247" s="310">
        <v>3468.6900000000001</v>
      </c>
      <c r="G1247" s="39"/>
      <c r="H1247" s="45"/>
    </row>
    <row r="1248" s="2" customFormat="1" ht="16.8" customHeight="1">
      <c r="A1248" s="39"/>
      <c r="B1248" s="45"/>
      <c r="C1248" s="311" t="s">
        <v>1</v>
      </c>
      <c r="D1248" s="311" t="s">
        <v>7236</v>
      </c>
      <c r="E1248" s="18" t="s">
        <v>1</v>
      </c>
      <c r="F1248" s="312">
        <v>0</v>
      </c>
      <c r="G1248" s="39"/>
      <c r="H1248" s="45"/>
    </row>
    <row r="1249" s="2" customFormat="1" ht="16.8" customHeight="1">
      <c r="A1249" s="39"/>
      <c r="B1249" s="45"/>
      <c r="C1249" s="311" t="s">
        <v>1</v>
      </c>
      <c r="D1249" s="311" t="s">
        <v>7237</v>
      </c>
      <c r="E1249" s="18" t="s">
        <v>1</v>
      </c>
      <c r="F1249" s="312">
        <v>1482</v>
      </c>
      <c r="G1249" s="39"/>
      <c r="H1249" s="45"/>
    </row>
    <row r="1250" s="2" customFormat="1" ht="16.8" customHeight="1">
      <c r="A1250" s="39"/>
      <c r="B1250" s="45"/>
      <c r="C1250" s="311" t="s">
        <v>1</v>
      </c>
      <c r="D1250" s="311" t="s">
        <v>7238</v>
      </c>
      <c r="E1250" s="18" t="s">
        <v>1</v>
      </c>
      <c r="F1250" s="312">
        <v>124.25</v>
      </c>
      <c r="G1250" s="39"/>
      <c r="H1250" s="45"/>
    </row>
    <row r="1251" s="2" customFormat="1" ht="16.8" customHeight="1">
      <c r="A1251" s="39"/>
      <c r="B1251" s="45"/>
      <c r="C1251" s="311" t="s">
        <v>1</v>
      </c>
      <c r="D1251" s="311" t="s">
        <v>7239</v>
      </c>
      <c r="E1251" s="18" t="s">
        <v>1</v>
      </c>
      <c r="F1251" s="312">
        <v>18.649999999999999</v>
      </c>
      <c r="G1251" s="39"/>
      <c r="H1251" s="45"/>
    </row>
    <row r="1252" s="2" customFormat="1" ht="16.8" customHeight="1">
      <c r="A1252" s="39"/>
      <c r="B1252" s="45"/>
      <c r="C1252" s="311" t="s">
        <v>1</v>
      </c>
      <c r="D1252" s="311" t="s">
        <v>7209</v>
      </c>
      <c r="E1252" s="18" t="s">
        <v>1</v>
      </c>
      <c r="F1252" s="312">
        <v>0</v>
      </c>
      <c r="G1252" s="39"/>
      <c r="H1252" s="45"/>
    </row>
    <row r="1253" s="2" customFormat="1" ht="16.8" customHeight="1">
      <c r="A1253" s="39"/>
      <c r="B1253" s="45"/>
      <c r="C1253" s="311" t="s">
        <v>1</v>
      </c>
      <c r="D1253" s="311" t="s">
        <v>7240</v>
      </c>
      <c r="E1253" s="18" t="s">
        <v>1</v>
      </c>
      <c r="F1253" s="312">
        <v>681.79999999999995</v>
      </c>
      <c r="G1253" s="39"/>
      <c r="H1253" s="45"/>
    </row>
    <row r="1254" s="2" customFormat="1" ht="16.8" customHeight="1">
      <c r="A1254" s="39"/>
      <c r="B1254" s="45"/>
      <c r="C1254" s="311" t="s">
        <v>1</v>
      </c>
      <c r="D1254" s="311" t="s">
        <v>7241</v>
      </c>
      <c r="E1254" s="18" t="s">
        <v>1</v>
      </c>
      <c r="F1254" s="312">
        <v>1037.4000000000001</v>
      </c>
      <c r="G1254" s="39"/>
      <c r="H1254" s="45"/>
    </row>
    <row r="1255" s="2" customFormat="1" ht="16.8" customHeight="1">
      <c r="A1255" s="39"/>
      <c r="B1255" s="45"/>
      <c r="C1255" s="311" t="s">
        <v>1</v>
      </c>
      <c r="D1255" s="311" t="s">
        <v>7242</v>
      </c>
      <c r="E1255" s="18" t="s">
        <v>1</v>
      </c>
      <c r="F1255" s="312">
        <v>33.390000000000001</v>
      </c>
      <c r="G1255" s="39"/>
      <c r="H1255" s="45"/>
    </row>
    <row r="1256" s="2" customFormat="1" ht="16.8" customHeight="1">
      <c r="A1256" s="39"/>
      <c r="B1256" s="45"/>
      <c r="C1256" s="311" t="s">
        <v>1</v>
      </c>
      <c r="D1256" s="311" t="s">
        <v>7243</v>
      </c>
      <c r="E1256" s="18" t="s">
        <v>1</v>
      </c>
      <c r="F1256" s="312">
        <v>73.920000000000002</v>
      </c>
      <c r="G1256" s="39"/>
      <c r="H1256" s="45"/>
    </row>
    <row r="1257" s="2" customFormat="1" ht="16.8" customHeight="1">
      <c r="A1257" s="39"/>
      <c r="B1257" s="45"/>
      <c r="C1257" s="311" t="s">
        <v>1</v>
      </c>
      <c r="D1257" s="311" t="s">
        <v>7244</v>
      </c>
      <c r="E1257" s="18" t="s">
        <v>1</v>
      </c>
      <c r="F1257" s="312">
        <v>17.280000000000001</v>
      </c>
      <c r="G1257" s="39"/>
      <c r="H1257" s="45"/>
    </row>
    <row r="1258" s="2" customFormat="1" ht="16.8" customHeight="1">
      <c r="A1258" s="39"/>
      <c r="B1258" s="45"/>
      <c r="C1258" s="311" t="s">
        <v>4799</v>
      </c>
      <c r="D1258" s="311" t="s">
        <v>304</v>
      </c>
      <c r="E1258" s="18" t="s">
        <v>1</v>
      </c>
      <c r="F1258" s="312">
        <v>3468.6900000000001</v>
      </c>
      <c r="G1258" s="39"/>
      <c r="H1258" s="45"/>
    </row>
    <row r="1259" s="2" customFormat="1" ht="16.8" customHeight="1">
      <c r="A1259" s="39"/>
      <c r="B1259" s="45"/>
      <c r="C1259" s="313" t="s">
        <v>7645</v>
      </c>
      <c r="D1259" s="39"/>
      <c r="E1259" s="39"/>
      <c r="F1259" s="39"/>
      <c r="G1259" s="39"/>
      <c r="H1259" s="45"/>
    </row>
    <row r="1260" s="2" customFormat="1" ht="16.8" customHeight="1">
      <c r="A1260" s="39"/>
      <c r="B1260" s="45"/>
      <c r="C1260" s="311" t="s">
        <v>4835</v>
      </c>
      <c r="D1260" s="311" t="s">
        <v>4836</v>
      </c>
      <c r="E1260" s="18" t="s">
        <v>307</v>
      </c>
      <c r="F1260" s="312">
        <v>3468.6900000000001</v>
      </c>
      <c r="G1260" s="39"/>
      <c r="H1260" s="45"/>
    </row>
    <row r="1261" s="2" customFormat="1" ht="16.8" customHeight="1">
      <c r="A1261" s="39"/>
      <c r="B1261" s="45"/>
      <c r="C1261" s="311" t="s">
        <v>342</v>
      </c>
      <c r="D1261" s="311" t="s">
        <v>4817</v>
      </c>
      <c r="E1261" s="18" t="s">
        <v>307</v>
      </c>
      <c r="F1261" s="312">
        <v>8019.6899999999996</v>
      </c>
      <c r="G1261" s="39"/>
      <c r="H1261" s="45"/>
    </row>
    <row r="1262" s="2" customFormat="1">
      <c r="A1262" s="39"/>
      <c r="B1262" s="45"/>
      <c r="C1262" s="311" t="s">
        <v>347</v>
      </c>
      <c r="D1262" s="311" t="s">
        <v>4820</v>
      </c>
      <c r="E1262" s="18" t="s">
        <v>307</v>
      </c>
      <c r="F1262" s="312">
        <v>1082.31</v>
      </c>
      <c r="G1262" s="39"/>
      <c r="H1262" s="45"/>
    </row>
    <row r="1263" s="2" customFormat="1" ht="16.8" customHeight="1">
      <c r="A1263" s="39"/>
      <c r="B1263" s="45"/>
      <c r="C1263" s="311" t="s">
        <v>358</v>
      </c>
      <c r="D1263" s="311" t="s">
        <v>4827</v>
      </c>
      <c r="E1263" s="18" t="s">
        <v>307</v>
      </c>
      <c r="F1263" s="312">
        <v>8019.6899999999996</v>
      </c>
      <c r="G1263" s="39"/>
      <c r="H1263" s="45"/>
    </row>
    <row r="1264" s="2" customFormat="1" ht="16.8" customHeight="1">
      <c r="A1264" s="39"/>
      <c r="B1264" s="45"/>
      <c r="C1264" s="311" t="s">
        <v>369</v>
      </c>
      <c r="D1264" s="311" t="s">
        <v>370</v>
      </c>
      <c r="E1264" s="18" t="s">
        <v>307</v>
      </c>
      <c r="F1264" s="312">
        <v>4551</v>
      </c>
      <c r="G1264" s="39"/>
      <c r="H1264" s="45"/>
    </row>
    <row r="1265" s="2" customFormat="1" ht="26.4" customHeight="1">
      <c r="A1265" s="39"/>
      <c r="B1265" s="45"/>
      <c r="C1265" s="306" t="s">
        <v>7657</v>
      </c>
      <c r="D1265" s="306" t="s">
        <v>155</v>
      </c>
      <c r="E1265" s="39"/>
      <c r="F1265" s="39"/>
      <c r="G1265" s="39"/>
      <c r="H1265" s="45"/>
    </row>
    <row r="1266" s="2" customFormat="1" ht="16.8" customHeight="1">
      <c r="A1266" s="39"/>
      <c r="B1266" s="45"/>
      <c r="C1266" s="307" t="s">
        <v>4796</v>
      </c>
      <c r="D1266" s="308" t="s">
        <v>4797</v>
      </c>
      <c r="E1266" s="309" t="s">
        <v>1</v>
      </c>
      <c r="F1266" s="310">
        <v>11.375999999999999</v>
      </c>
      <c r="G1266" s="39"/>
      <c r="H1266" s="45"/>
    </row>
    <row r="1267" s="2" customFormat="1" ht="16.8" customHeight="1">
      <c r="A1267" s="39"/>
      <c r="B1267" s="45"/>
      <c r="C1267" s="311" t="s">
        <v>1</v>
      </c>
      <c r="D1267" s="311" t="s">
        <v>4822</v>
      </c>
      <c r="E1267" s="18" t="s">
        <v>1</v>
      </c>
      <c r="F1267" s="312">
        <v>0</v>
      </c>
      <c r="G1267" s="39"/>
      <c r="H1267" s="45"/>
    </row>
    <row r="1268" s="2" customFormat="1" ht="16.8" customHeight="1">
      <c r="A1268" s="39"/>
      <c r="B1268" s="45"/>
      <c r="C1268" s="311" t="s">
        <v>1</v>
      </c>
      <c r="D1268" s="311" t="s">
        <v>7526</v>
      </c>
      <c r="E1268" s="18" t="s">
        <v>1</v>
      </c>
      <c r="F1268" s="312">
        <v>11.375999999999999</v>
      </c>
      <c r="G1268" s="39"/>
      <c r="H1268" s="45"/>
    </row>
    <row r="1269" s="2" customFormat="1" ht="16.8" customHeight="1">
      <c r="A1269" s="39"/>
      <c r="B1269" s="45"/>
      <c r="C1269" s="311" t="s">
        <v>4796</v>
      </c>
      <c r="D1269" s="311" t="s">
        <v>304</v>
      </c>
      <c r="E1269" s="18" t="s">
        <v>1</v>
      </c>
      <c r="F1269" s="312">
        <v>11.375999999999999</v>
      </c>
      <c r="G1269" s="39"/>
      <c r="H1269" s="45"/>
    </row>
    <row r="1270" s="2" customFormat="1" ht="16.8" customHeight="1">
      <c r="A1270" s="39"/>
      <c r="B1270" s="45"/>
      <c r="C1270" s="313" t="s">
        <v>7645</v>
      </c>
      <c r="D1270" s="39"/>
      <c r="E1270" s="39"/>
      <c r="F1270" s="39"/>
      <c r="G1270" s="39"/>
      <c r="H1270" s="45"/>
    </row>
    <row r="1271" s="2" customFormat="1">
      <c r="A1271" s="39"/>
      <c r="B1271" s="45"/>
      <c r="C1271" s="311" t="s">
        <v>347</v>
      </c>
      <c r="D1271" s="311" t="s">
        <v>4820</v>
      </c>
      <c r="E1271" s="18" t="s">
        <v>307</v>
      </c>
      <c r="F1271" s="312">
        <v>11.375999999999999</v>
      </c>
      <c r="G1271" s="39"/>
      <c r="H1271" s="45"/>
    </row>
    <row r="1272" s="2" customFormat="1" ht="16.8" customHeight="1">
      <c r="A1272" s="39"/>
      <c r="B1272" s="45"/>
      <c r="C1272" s="311" t="s">
        <v>342</v>
      </c>
      <c r="D1272" s="311" t="s">
        <v>4817</v>
      </c>
      <c r="E1272" s="18" t="s">
        <v>307</v>
      </c>
      <c r="F1272" s="312">
        <v>102.384</v>
      </c>
      <c r="G1272" s="39"/>
      <c r="H1272" s="45"/>
    </row>
    <row r="1273" s="2" customFormat="1">
      <c r="A1273" s="39"/>
      <c r="B1273" s="45"/>
      <c r="C1273" s="311" t="s">
        <v>353</v>
      </c>
      <c r="D1273" s="311" t="s">
        <v>4824</v>
      </c>
      <c r="E1273" s="18" t="s">
        <v>307</v>
      </c>
      <c r="F1273" s="312">
        <v>170.63999999999999</v>
      </c>
      <c r="G1273" s="39"/>
      <c r="H1273" s="45"/>
    </row>
    <row r="1274" s="2" customFormat="1" ht="16.8" customHeight="1">
      <c r="A1274" s="39"/>
      <c r="B1274" s="45"/>
      <c r="C1274" s="311" t="s">
        <v>358</v>
      </c>
      <c r="D1274" s="311" t="s">
        <v>4827</v>
      </c>
      <c r="E1274" s="18" t="s">
        <v>307</v>
      </c>
      <c r="F1274" s="312">
        <v>102.384</v>
      </c>
      <c r="G1274" s="39"/>
      <c r="H1274" s="45"/>
    </row>
    <row r="1275" s="2" customFormat="1">
      <c r="A1275" s="39"/>
      <c r="B1275" s="45"/>
      <c r="C1275" s="311" t="s">
        <v>363</v>
      </c>
      <c r="D1275" s="311" t="s">
        <v>364</v>
      </c>
      <c r="E1275" s="18" t="s">
        <v>365</v>
      </c>
      <c r="F1275" s="312">
        <v>20.477</v>
      </c>
      <c r="G1275" s="39"/>
      <c r="H1275" s="45"/>
    </row>
    <row r="1276" s="2" customFormat="1" ht="16.8" customHeight="1">
      <c r="A1276" s="39"/>
      <c r="B1276" s="45"/>
      <c r="C1276" s="311" t="s">
        <v>369</v>
      </c>
      <c r="D1276" s="311" t="s">
        <v>370</v>
      </c>
      <c r="E1276" s="18" t="s">
        <v>307</v>
      </c>
      <c r="F1276" s="312">
        <v>56.880000000000003</v>
      </c>
      <c r="G1276" s="39"/>
      <c r="H1276" s="45"/>
    </row>
    <row r="1277" s="2" customFormat="1" ht="16.8" customHeight="1">
      <c r="A1277" s="39"/>
      <c r="B1277" s="45"/>
      <c r="C1277" s="307" t="s">
        <v>4799</v>
      </c>
      <c r="D1277" s="308" t="s">
        <v>4800</v>
      </c>
      <c r="E1277" s="309" t="s">
        <v>1</v>
      </c>
      <c r="F1277" s="310">
        <v>45.503999999999998</v>
      </c>
      <c r="G1277" s="39"/>
      <c r="H1277" s="45"/>
    </row>
    <row r="1278" s="2" customFormat="1" ht="16.8" customHeight="1">
      <c r="A1278" s="39"/>
      <c r="B1278" s="45"/>
      <c r="C1278" s="311" t="s">
        <v>1</v>
      </c>
      <c r="D1278" s="311" t="s">
        <v>7532</v>
      </c>
      <c r="E1278" s="18" t="s">
        <v>1</v>
      </c>
      <c r="F1278" s="312">
        <v>45.503999999999998</v>
      </c>
      <c r="G1278" s="39"/>
      <c r="H1278" s="45"/>
    </row>
    <row r="1279" s="2" customFormat="1" ht="16.8" customHeight="1">
      <c r="A1279" s="39"/>
      <c r="B1279" s="45"/>
      <c r="C1279" s="311" t="s">
        <v>4799</v>
      </c>
      <c r="D1279" s="311" t="s">
        <v>304</v>
      </c>
      <c r="E1279" s="18" t="s">
        <v>1</v>
      </c>
      <c r="F1279" s="312">
        <v>45.503999999999998</v>
      </c>
      <c r="G1279" s="39"/>
      <c r="H1279" s="45"/>
    </row>
    <row r="1280" s="2" customFormat="1" ht="16.8" customHeight="1">
      <c r="A1280" s="39"/>
      <c r="B1280" s="45"/>
      <c r="C1280" s="313" t="s">
        <v>7645</v>
      </c>
      <c r="D1280" s="39"/>
      <c r="E1280" s="39"/>
      <c r="F1280" s="39"/>
      <c r="G1280" s="39"/>
      <c r="H1280" s="45"/>
    </row>
    <row r="1281" s="2" customFormat="1" ht="16.8" customHeight="1">
      <c r="A1281" s="39"/>
      <c r="B1281" s="45"/>
      <c r="C1281" s="311" t="s">
        <v>4835</v>
      </c>
      <c r="D1281" s="311" t="s">
        <v>4836</v>
      </c>
      <c r="E1281" s="18" t="s">
        <v>307</v>
      </c>
      <c r="F1281" s="312">
        <v>45.503999999999998</v>
      </c>
      <c r="G1281" s="39"/>
      <c r="H1281" s="45"/>
    </row>
    <row r="1282" s="2" customFormat="1" ht="16.8" customHeight="1">
      <c r="A1282" s="39"/>
      <c r="B1282" s="45"/>
      <c r="C1282" s="311" t="s">
        <v>342</v>
      </c>
      <c r="D1282" s="311" t="s">
        <v>4817</v>
      </c>
      <c r="E1282" s="18" t="s">
        <v>307</v>
      </c>
      <c r="F1282" s="312">
        <v>102.384</v>
      </c>
      <c r="G1282" s="39"/>
      <c r="H1282" s="45"/>
    </row>
    <row r="1283" s="2" customFormat="1">
      <c r="A1283" s="39"/>
      <c r="B1283" s="45"/>
      <c r="C1283" s="311" t="s">
        <v>347</v>
      </c>
      <c r="D1283" s="311" t="s">
        <v>4820</v>
      </c>
      <c r="E1283" s="18" t="s">
        <v>307</v>
      </c>
      <c r="F1283" s="312">
        <v>11.375999999999999</v>
      </c>
      <c r="G1283" s="39"/>
      <c r="H1283" s="45"/>
    </row>
    <row r="1284" s="2" customFormat="1" ht="16.8" customHeight="1">
      <c r="A1284" s="39"/>
      <c r="B1284" s="45"/>
      <c r="C1284" s="311" t="s">
        <v>358</v>
      </c>
      <c r="D1284" s="311" t="s">
        <v>4827</v>
      </c>
      <c r="E1284" s="18" t="s">
        <v>307</v>
      </c>
      <c r="F1284" s="312">
        <v>102.384</v>
      </c>
      <c r="G1284" s="39"/>
      <c r="H1284" s="45"/>
    </row>
    <row r="1285" s="2" customFormat="1" ht="16.8" customHeight="1">
      <c r="A1285" s="39"/>
      <c r="B1285" s="45"/>
      <c r="C1285" s="311" t="s">
        <v>369</v>
      </c>
      <c r="D1285" s="311" t="s">
        <v>370</v>
      </c>
      <c r="E1285" s="18" t="s">
        <v>307</v>
      </c>
      <c r="F1285" s="312">
        <v>56.880000000000003</v>
      </c>
      <c r="G1285" s="39"/>
      <c r="H1285" s="45"/>
    </row>
    <row r="1286" s="2" customFormat="1" ht="7.44" customHeight="1">
      <c r="A1286" s="39"/>
      <c r="B1286" s="173"/>
      <c r="C1286" s="174"/>
      <c r="D1286" s="174"/>
      <c r="E1286" s="174"/>
      <c r="F1286" s="174"/>
      <c r="G1286" s="174"/>
      <c r="H1286" s="45"/>
    </row>
    <row r="1287" s="2" customFormat="1">
      <c r="A1287" s="39"/>
      <c r="B1287" s="39"/>
      <c r="C1287" s="39"/>
      <c r="D1287" s="39"/>
      <c r="E1287" s="39"/>
      <c r="F1287" s="39"/>
      <c r="G1287" s="39"/>
      <c r="H1287" s="39"/>
    </row>
  </sheetData>
  <sheetProtection sheet="1" formatColumns="0" formatRows="0" objects="1" scenarios="1" spinCount="100000" saltValue="C2D9WodsLZprfW8RTbLosbvmsAk/w9+7FKyiV7LcHObcik7JlO7Gash34nZxDcjft8tignTI4+Is0rH8AQ8uNQ==" hashValue="QgCOHViL0GN1nr1zsORI6w/8myDDwJdAtaDcYlEbt2XFmkdcM7TgOn6BflU+7xJorcUaZGakXeDtXAc9ZGqdDw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  <c r="AZ2" s="137" t="s">
        <v>193</v>
      </c>
      <c r="BA2" s="137" t="s">
        <v>194</v>
      </c>
      <c r="BB2" s="137" t="s">
        <v>1</v>
      </c>
      <c r="BC2" s="137" t="s">
        <v>195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  <c r="AZ3" s="137" t="s">
        <v>211</v>
      </c>
      <c r="BA3" s="137" t="s">
        <v>212</v>
      </c>
      <c r="BB3" s="137" t="s">
        <v>1</v>
      </c>
      <c r="BC3" s="137" t="s">
        <v>213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  <c r="AZ4" s="137" t="s">
        <v>214</v>
      </c>
      <c r="BA4" s="137" t="s">
        <v>215</v>
      </c>
      <c r="BB4" s="137" t="s">
        <v>1</v>
      </c>
      <c r="BC4" s="137" t="s">
        <v>216</v>
      </c>
      <c r="BD4" s="137" t="s">
        <v>120</v>
      </c>
    </row>
    <row r="5" s="1" customFormat="1" ht="6.96" customHeight="1">
      <c r="B5" s="21"/>
      <c r="L5" s="21"/>
      <c r="AZ5" s="137" t="s">
        <v>217</v>
      </c>
      <c r="BA5" s="137" t="s">
        <v>218</v>
      </c>
      <c r="BB5" s="137" t="s">
        <v>1</v>
      </c>
      <c r="BC5" s="137" t="s">
        <v>219</v>
      </c>
      <c r="BD5" s="137" t="s">
        <v>120</v>
      </c>
    </row>
    <row r="6" s="1" customFormat="1" ht="12" customHeight="1">
      <c r="B6" s="21"/>
      <c r="D6" s="142" t="s">
        <v>16</v>
      </c>
      <c r="L6" s="21"/>
      <c r="AZ6" s="137" t="s">
        <v>220</v>
      </c>
      <c r="BA6" s="137" t="s">
        <v>221</v>
      </c>
      <c r="BB6" s="137" t="s">
        <v>1</v>
      </c>
      <c r="BC6" s="137" t="s">
        <v>222</v>
      </c>
      <c r="BD6" s="137" t="s">
        <v>120</v>
      </c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  <c r="AZ7" s="137" t="s">
        <v>223</v>
      </c>
      <c r="BA7" s="137" t="s">
        <v>224</v>
      </c>
      <c r="BB7" s="137" t="s">
        <v>1</v>
      </c>
      <c r="BC7" s="137" t="s">
        <v>225</v>
      </c>
      <c r="BD7" s="137" t="s">
        <v>120</v>
      </c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Z8" s="137" t="s">
        <v>226</v>
      </c>
      <c r="BA8" s="137" t="s">
        <v>227</v>
      </c>
      <c r="BB8" s="137" t="s">
        <v>1</v>
      </c>
      <c r="BC8" s="137" t="s">
        <v>228</v>
      </c>
      <c r="BD8" s="137" t="s">
        <v>120</v>
      </c>
    </row>
    <row r="9" s="2" customFormat="1" ht="30" customHeight="1">
      <c r="A9" s="39"/>
      <c r="B9" s="45"/>
      <c r="C9" s="39"/>
      <c r="D9" s="39"/>
      <c r="E9" s="144" t="s">
        <v>2952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Z9" s="137" t="s">
        <v>229</v>
      </c>
      <c r="BA9" s="137" t="s">
        <v>230</v>
      </c>
      <c r="BB9" s="137" t="s">
        <v>1</v>
      </c>
      <c r="BC9" s="137" t="s">
        <v>231</v>
      </c>
      <c r="BD9" s="137" t="s">
        <v>120</v>
      </c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Z10" s="137" t="s">
        <v>232</v>
      </c>
      <c r="BA10" s="137" t="s">
        <v>233</v>
      </c>
      <c r="BB10" s="137" t="s">
        <v>1</v>
      </c>
      <c r="BC10" s="137" t="s">
        <v>234</v>
      </c>
      <c r="BD10" s="137" t="s">
        <v>120</v>
      </c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ROUND(J128,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ROUND((SUM(BE128:BE641)),  2)</f>
        <v>0</v>
      </c>
      <c r="G33" s="39"/>
      <c r="H33" s="39"/>
      <c r="I33" s="158">
        <v>0.20999999999999999</v>
      </c>
      <c r="J33" s="157">
        <f>ROUND(((SUM(BE128:BE641))*I33),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ROUND((SUM(BF128:BF641)),  2)</f>
        <v>0</v>
      </c>
      <c r="G34" s="39"/>
      <c r="H34" s="39"/>
      <c r="I34" s="158">
        <v>0.14999999999999999</v>
      </c>
      <c r="J34" s="157">
        <f>ROUND(((SUM(BF128:BF641))*I34),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ROUND((SUM(BG128:BG641)),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ROUND((SUM(BH128:BH641)),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ROUND((SUM(BI128:BI641)),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01.1.2.R04 - Domov pro seniory - stavební řešení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J128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J129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254</v>
      </c>
      <c r="E98" s="191"/>
      <c r="F98" s="191"/>
      <c r="G98" s="191"/>
      <c r="H98" s="191"/>
      <c r="I98" s="191"/>
      <c r="J98" s="192">
        <f>J130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J132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257</v>
      </c>
      <c r="E100" s="191"/>
      <c r="F100" s="191"/>
      <c r="G100" s="191"/>
      <c r="H100" s="191"/>
      <c r="I100" s="191"/>
      <c r="J100" s="192">
        <f>J134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259</v>
      </c>
      <c r="E101" s="191"/>
      <c r="F101" s="191"/>
      <c r="G101" s="191"/>
      <c r="H101" s="191"/>
      <c r="I101" s="191"/>
      <c r="J101" s="192">
        <f>J151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2"/>
      <c r="C102" s="183"/>
      <c r="D102" s="184" t="s">
        <v>261</v>
      </c>
      <c r="E102" s="185"/>
      <c r="F102" s="185"/>
      <c r="G102" s="185"/>
      <c r="H102" s="185"/>
      <c r="I102" s="185"/>
      <c r="J102" s="186">
        <f>J311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8"/>
      <c r="C103" s="189"/>
      <c r="D103" s="190" t="s">
        <v>264</v>
      </c>
      <c r="E103" s="191"/>
      <c r="F103" s="191"/>
      <c r="G103" s="191"/>
      <c r="H103" s="191"/>
      <c r="I103" s="191"/>
      <c r="J103" s="192">
        <f>J324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267</v>
      </c>
      <c r="E104" s="191"/>
      <c r="F104" s="191"/>
      <c r="G104" s="191"/>
      <c r="H104" s="191"/>
      <c r="I104" s="191"/>
      <c r="J104" s="192">
        <f>J327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270</v>
      </c>
      <c r="E105" s="191"/>
      <c r="F105" s="191"/>
      <c r="G105" s="191"/>
      <c r="H105" s="191"/>
      <c r="I105" s="191"/>
      <c r="J105" s="192">
        <f>J335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8"/>
      <c r="C106" s="189"/>
      <c r="D106" s="190" t="s">
        <v>271</v>
      </c>
      <c r="E106" s="191"/>
      <c r="F106" s="191"/>
      <c r="G106" s="191"/>
      <c r="H106" s="191"/>
      <c r="I106" s="191"/>
      <c r="J106" s="192">
        <f>J556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8"/>
      <c r="C107" s="189"/>
      <c r="D107" s="190" t="s">
        <v>272</v>
      </c>
      <c r="E107" s="191"/>
      <c r="F107" s="191"/>
      <c r="G107" s="191"/>
      <c r="H107" s="191"/>
      <c r="I107" s="191"/>
      <c r="J107" s="192">
        <f>J613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8"/>
      <c r="C108" s="189"/>
      <c r="D108" s="190" t="s">
        <v>274</v>
      </c>
      <c r="E108" s="191"/>
      <c r="F108" s="191"/>
      <c r="G108" s="191"/>
      <c r="H108" s="191"/>
      <c r="I108" s="191"/>
      <c r="J108" s="192">
        <f>J619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277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77" t="str">
        <f>E7</f>
        <v>Domov pro seniory, Nový Bydžov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179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30" customHeight="1">
      <c r="A120" s="39"/>
      <c r="B120" s="40"/>
      <c r="C120" s="41"/>
      <c r="D120" s="41"/>
      <c r="E120" s="77" t="str">
        <f>E9</f>
        <v xml:space="preserve">SO 01.1.2.R04 - Domov pro seniory - stavební řešení - nezpůsobilé náklady 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F12</f>
        <v>k.ú. Nový Bydžov, 70 7163</v>
      </c>
      <c r="G122" s="41"/>
      <c r="H122" s="41"/>
      <c r="I122" s="33" t="s">
        <v>22</v>
      </c>
      <c r="J122" s="80" t="str">
        <f>IF(J12="","",J12)</f>
        <v>4. 1. 2023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40.05" customHeight="1">
      <c r="A124" s="39"/>
      <c r="B124" s="40"/>
      <c r="C124" s="33" t="s">
        <v>24</v>
      </c>
      <c r="D124" s="41"/>
      <c r="E124" s="41"/>
      <c r="F124" s="28" t="str">
        <f>E15</f>
        <v>Město Nový Bydžov, Masarykovo nám. 1, 504 01</v>
      </c>
      <c r="G124" s="41"/>
      <c r="H124" s="41"/>
      <c r="I124" s="33" t="s">
        <v>30</v>
      </c>
      <c r="J124" s="37" t="str">
        <f>E21</f>
        <v>Architektura s.r.o., Vilkova 1142/15, Praha 4-Krč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28</v>
      </c>
      <c r="D125" s="41"/>
      <c r="E125" s="41"/>
      <c r="F125" s="28" t="str">
        <f>IF(E18="","",E18)</f>
        <v>Vyplň údaj</v>
      </c>
      <c r="G125" s="41"/>
      <c r="H125" s="41"/>
      <c r="I125" s="33" t="s">
        <v>33</v>
      </c>
      <c r="J125" s="37" t="str">
        <f>E24</f>
        <v>Projecticon s.r.o., A. Kopeckého 151, Nový Hrádek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194"/>
      <c r="B127" s="195"/>
      <c r="C127" s="196" t="s">
        <v>278</v>
      </c>
      <c r="D127" s="197" t="s">
        <v>62</v>
      </c>
      <c r="E127" s="197" t="s">
        <v>58</v>
      </c>
      <c r="F127" s="197" t="s">
        <v>59</v>
      </c>
      <c r="G127" s="197" t="s">
        <v>279</v>
      </c>
      <c r="H127" s="197" t="s">
        <v>280</v>
      </c>
      <c r="I127" s="197" t="s">
        <v>281</v>
      </c>
      <c r="J127" s="197" t="s">
        <v>249</v>
      </c>
      <c r="K127" s="198" t="s">
        <v>282</v>
      </c>
      <c r="L127" s="199"/>
      <c r="M127" s="101" t="s">
        <v>1</v>
      </c>
      <c r="N127" s="102" t="s">
        <v>41</v>
      </c>
      <c r="O127" s="102" t="s">
        <v>283</v>
      </c>
      <c r="P127" s="102" t="s">
        <v>284</v>
      </c>
      <c r="Q127" s="102" t="s">
        <v>285</v>
      </c>
      <c r="R127" s="102" t="s">
        <v>286</v>
      </c>
      <c r="S127" s="102" t="s">
        <v>287</v>
      </c>
      <c r="T127" s="103" t="s">
        <v>288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39"/>
      <c r="B128" s="40"/>
      <c r="C128" s="108" t="s">
        <v>289</v>
      </c>
      <c r="D128" s="41"/>
      <c r="E128" s="41"/>
      <c r="F128" s="41"/>
      <c r="G128" s="41"/>
      <c r="H128" s="41"/>
      <c r="I128" s="41"/>
      <c r="J128" s="200">
        <f>BK128</f>
        <v>0</v>
      </c>
      <c r="K128" s="41"/>
      <c r="L128" s="45"/>
      <c r="M128" s="104"/>
      <c r="N128" s="201"/>
      <c r="O128" s="105"/>
      <c r="P128" s="202">
        <f>P129+P311</f>
        <v>0</v>
      </c>
      <c r="Q128" s="105"/>
      <c r="R128" s="202">
        <f>R129+R311</f>
        <v>144.30903587999998</v>
      </c>
      <c r="S128" s="105"/>
      <c r="T128" s="203">
        <f>T129+T311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76</v>
      </c>
      <c r="AU128" s="18" t="s">
        <v>251</v>
      </c>
      <c r="BK128" s="204">
        <f>BK129+BK311</f>
        <v>0</v>
      </c>
    </row>
    <row r="129" s="12" customFormat="1" ht="25.92" customHeight="1">
      <c r="A129" s="12"/>
      <c r="B129" s="205"/>
      <c r="C129" s="206"/>
      <c r="D129" s="207" t="s">
        <v>76</v>
      </c>
      <c r="E129" s="208" t="s">
        <v>290</v>
      </c>
      <c r="F129" s="208" t="s">
        <v>291</v>
      </c>
      <c r="G129" s="206"/>
      <c r="H129" s="206"/>
      <c r="I129" s="209"/>
      <c r="J129" s="210">
        <f>BK129</f>
        <v>0</v>
      </c>
      <c r="K129" s="206"/>
      <c r="L129" s="211"/>
      <c r="M129" s="212"/>
      <c r="N129" s="213"/>
      <c r="O129" s="213"/>
      <c r="P129" s="214">
        <f>P130+P132+P134+P151</f>
        <v>0</v>
      </c>
      <c r="Q129" s="213"/>
      <c r="R129" s="214">
        <f>R130+R132+R134+R151</f>
        <v>6.6494923000000012</v>
      </c>
      <c r="S129" s="213"/>
      <c r="T129" s="215">
        <f>T130+T132+T134+T151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85</v>
      </c>
      <c r="AT129" s="217" t="s">
        <v>76</v>
      </c>
      <c r="AU129" s="217" t="s">
        <v>77</v>
      </c>
      <c r="AY129" s="216" t="s">
        <v>292</v>
      </c>
      <c r="BK129" s="218">
        <f>BK130+BK132+BK134+BK151</f>
        <v>0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120</v>
      </c>
      <c r="F130" s="219" t="s">
        <v>403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P131</f>
        <v>0</v>
      </c>
      <c r="Q130" s="213"/>
      <c r="R130" s="214">
        <f>R131</f>
        <v>0.13700000000000001</v>
      </c>
      <c r="S130" s="213"/>
      <c r="T130" s="215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85</v>
      </c>
      <c r="AT130" s="217" t="s">
        <v>76</v>
      </c>
      <c r="AU130" s="217" t="s">
        <v>85</v>
      </c>
      <c r="AY130" s="216" t="s">
        <v>292</v>
      </c>
      <c r="BK130" s="218">
        <f>BK131</f>
        <v>0</v>
      </c>
    </row>
    <row r="131" s="2" customFormat="1" ht="33" customHeight="1">
      <c r="A131" s="39"/>
      <c r="B131" s="40"/>
      <c r="C131" s="221" t="s">
        <v>85</v>
      </c>
      <c r="D131" s="221" t="s">
        <v>294</v>
      </c>
      <c r="E131" s="222" t="s">
        <v>2953</v>
      </c>
      <c r="F131" s="223" t="s">
        <v>2954</v>
      </c>
      <c r="G131" s="224" t="s">
        <v>407</v>
      </c>
      <c r="H131" s="225">
        <v>6850</v>
      </c>
      <c r="I131" s="226"/>
      <c r="J131" s="227">
        <f>ROUND(I131*H131,2)</f>
        <v>0</v>
      </c>
      <c r="K131" s="223" t="s">
        <v>1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2.0000000000000002E-05</v>
      </c>
      <c r="R131" s="230">
        <f>Q131*H131</f>
        <v>0.13700000000000001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299</v>
      </c>
      <c r="BM131" s="232" t="s">
        <v>2955</v>
      </c>
    </row>
    <row r="132" s="12" customFormat="1" ht="22.8" customHeight="1">
      <c r="A132" s="12"/>
      <c r="B132" s="205"/>
      <c r="C132" s="206"/>
      <c r="D132" s="207" t="s">
        <v>76</v>
      </c>
      <c r="E132" s="219" t="s">
        <v>299</v>
      </c>
      <c r="F132" s="219" t="s">
        <v>766</v>
      </c>
      <c r="G132" s="206"/>
      <c r="H132" s="206"/>
      <c r="I132" s="209"/>
      <c r="J132" s="220">
        <f>BK132</f>
        <v>0</v>
      </c>
      <c r="K132" s="206"/>
      <c r="L132" s="211"/>
      <c r="M132" s="212"/>
      <c r="N132" s="213"/>
      <c r="O132" s="213"/>
      <c r="P132" s="214">
        <f>P133</f>
        <v>0</v>
      </c>
      <c r="Q132" s="213"/>
      <c r="R132" s="214">
        <f>R133</f>
        <v>0.021000000000000001</v>
      </c>
      <c r="S132" s="213"/>
      <c r="T132" s="215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85</v>
      </c>
      <c r="AT132" s="217" t="s">
        <v>76</v>
      </c>
      <c r="AU132" s="217" t="s">
        <v>85</v>
      </c>
      <c r="AY132" s="216" t="s">
        <v>292</v>
      </c>
      <c r="BK132" s="218">
        <f>BK133</f>
        <v>0</v>
      </c>
    </row>
    <row r="133" s="2" customFormat="1" ht="33" customHeight="1">
      <c r="A133" s="39"/>
      <c r="B133" s="40"/>
      <c r="C133" s="221" t="s">
        <v>120</v>
      </c>
      <c r="D133" s="221" t="s">
        <v>294</v>
      </c>
      <c r="E133" s="222" t="s">
        <v>2956</v>
      </c>
      <c r="F133" s="223" t="s">
        <v>2957</v>
      </c>
      <c r="G133" s="224" t="s">
        <v>407</v>
      </c>
      <c r="H133" s="225">
        <v>1050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2.0000000000000002E-05</v>
      </c>
      <c r="R133" s="230">
        <f>Q133*H133</f>
        <v>0.021000000000000001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2958</v>
      </c>
    </row>
    <row r="134" s="12" customFormat="1" ht="22.8" customHeight="1">
      <c r="A134" s="12"/>
      <c r="B134" s="205"/>
      <c r="C134" s="206"/>
      <c r="D134" s="207" t="s">
        <v>76</v>
      </c>
      <c r="E134" s="219" t="s">
        <v>341</v>
      </c>
      <c r="F134" s="219" t="s">
        <v>913</v>
      </c>
      <c r="G134" s="206"/>
      <c r="H134" s="206"/>
      <c r="I134" s="209"/>
      <c r="J134" s="220">
        <f>BK134</f>
        <v>0</v>
      </c>
      <c r="K134" s="206"/>
      <c r="L134" s="211"/>
      <c r="M134" s="212"/>
      <c r="N134" s="213"/>
      <c r="O134" s="213"/>
      <c r="P134" s="214">
        <f>SUM(P135:P150)</f>
        <v>0</v>
      </c>
      <c r="Q134" s="213"/>
      <c r="R134" s="214">
        <f>SUM(R135:R150)</f>
        <v>6.4914923000000009</v>
      </c>
      <c r="S134" s="213"/>
      <c r="T134" s="215">
        <f>SUM(T135:T150)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6" t="s">
        <v>85</v>
      </c>
      <c r="AT134" s="217" t="s">
        <v>76</v>
      </c>
      <c r="AU134" s="217" t="s">
        <v>85</v>
      </c>
      <c r="AY134" s="216" t="s">
        <v>292</v>
      </c>
      <c r="BK134" s="218">
        <f>SUM(BK135:BK150)</f>
        <v>0</v>
      </c>
    </row>
    <row r="135" s="2" customFormat="1" ht="24.15" customHeight="1">
      <c r="A135" s="39"/>
      <c r="B135" s="40"/>
      <c r="C135" s="278" t="s">
        <v>317</v>
      </c>
      <c r="D135" s="278" t="s">
        <v>626</v>
      </c>
      <c r="E135" s="279" t="s">
        <v>2959</v>
      </c>
      <c r="F135" s="280" t="s">
        <v>2960</v>
      </c>
      <c r="G135" s="281" t="s">
        <v>297</v>
      </c>
      <c r="H135" s="282">
        <v>793.38599999999997</v>
      </c>
      <c r="I135" s="283"/>
      <c r="J135" s="284">
        <f>ROUND(I135*H135,2)</f>
        <v>0</v>
      </c>
      <c r="K135" s="280" t="s">
        <v>1</v>
      </c>
      <c r="L135" s="285"/>
      <c r="M135" s="286" t="s">
        <v>1</v>
      </c>
      <c r="N135" s="287" t="s">
        <v>43</v>
      </c>
      <c r="O135" s="92"/>
      <c r="P135" s="230">
        <f>O135*H135</f>
        <v>0</v>
      </c>
      <c r="Q135" s="230">
        <v>0.00155</v>
      </c>
      <c r="R135" s="230">
        <f>Q135*H135</f>
        <v>1.2297483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357</v>
      </c>
      <c r="AT135" s="232" t="s">
        <v>626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2961</v>
      </c>
    </row>
    <row r="136" s="14" customFormat="1">
      <c r="A136" s="14"/>
      <c r="B136" s="245"/>
      <c r="C136" s="246"/>
      <c r="D136" s="236" t="s">
        <v>301</v>
      </c>
      <c r="E136" s="246"/>
      <c r="F136" s="248" t="s">
        <v>2962</v>
      </c>
      <c r="G136" s="246"/>
      <c r="H136" s="249">
        <v>793.38599999999997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301</v>
      </c>
      <c r="AU136" s="255" t="s">
        <v>120</v>
      </c>
      <c r="AV136" s="14" t="s">
        <v>120</v>
      </c>
      <c r="AW136" s="14" t="s">
        <v>4</v>
      </c>
      <c r="AX136" s="14" t="s">
        <v>85</v>
      </c>
      <c r="AY136" s="255" t="s">
        <v>292</v>
      </c>
    </row>
    <row r="137" s="2" customFormat="1" ht="16.5" customHeight="1">
      <c r="A137" s="39"/>
      <c r="B137" s="40"/>
      <c r="C137" s="221" t="s">
        <v>299</v>
      </c>
      <c r="D137" s="221" t="s">
        <v>294</v>
      </c>
      <c r="E137" s="222" t="s">
        <v>2963</v>
      </c>
      <c r="F137" s="223" t="s">
        <v>2964</v>
      </c>
      <c r="G137" s="224" t="s">
        <v>407</v>
      </c>
      <c r="H137" s="225">
        <v>271.44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0.018270000000000002</v>
      </c>
      <c r="R137" s="230">
        <f>Q137*H137</f>
        <v>4.9592088000000007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2965</v>
      </c>
    </row>
    <row r="138" s="13" customFormat="1">
      <c r="A138" s="13"/>
      <c r="B138" s="234"/>
      <c r="C138" s="235"/>
      <c r="D138" s="236" t="s">
        <v>301</v>
      </c>
      <c r="E138" s="237" t="s">
        <v>1</v>
      </c>
      <c r="F138" s="238" t="s">
        <v>2966</v>
      </c>
      <c r="G138" s="235"/>
      <c r="H138" s="237" t="s">
        <v>1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301</v>
      </c>
      <c r="AU138" s="244" t="s">
        <v>120</v>
      </c>
      <c r="AV138" s="13" t="s">
        <v>85</v>
      </c>
      <c r="AW138" s="13" t="s">
        <v>32</v>
      </c>
      <c r="AX138" s="13" t="s">
        <v>77</v>
      </c>
      <c r="AY138" s="244" t="s">
        <v>292</v>
      </c>
    </row>
    <row r="139" s="14" customFormat="1">
      <c r="A139" s="14"/>
      <c r="B139" s="245"/>
      <c r="C139" s="246"/>
      <c r="D139" s="236" t="s">
        <v>301</v>
      </c>
      <c r="E139" s="247" t="s">
        <v>1</v>
      </c>
      <c r="F139" s="248" t="s">
        <v>2967</v>
      </c>
      <c r="G139" s="246"/>
      <c r="H139" s="249">
        <v>177.44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301</v>
      </c>
      <c r="AU139" s="255" t="s">
        <v>120</v>
      </c>
      <c r="AV139" s="14" t="s">
        <v>120</v>
      </c>
      <c r="AW139" s="14" t="s">
        <v>32</v>
      </c>
      <c r="AX139" s="14" t="s">
        <v>77</v>
      </c>
      <c r="AY139" s="255" t="s">
        <v>292</v>
      </c>
    </row>
    <row r="140" s="14" customFormat="1">
      <c r="A140" s="14"/>
      <c r="B140" s="245"/>
      <c r="C140" s="246"/>
      <c r="D140" s="236" t="s">
        <v>301</v>
      </c>
      <c r="E140" s="247" t="s">
        <v>1</v>
      </c>
      <c r="F140" s="248" t="s">
        <v>2968</v>
      </c>
      <c r="G140" s="246"/>
      <c r="H140" s="249">
        <v>94</v>
      </c>
      <c r="I140" s="250"/>
      <c r="J140" s="246"/>
      <c r="K140" s="246"/>
      <c r="L140" s="251"/>
      <c r="M140" s="252"/>
      <c r="N140" s="253"/>
      <c r="O140" s="253"/>
      <c r="P140" s="253"/>
      <c r="Q140" s="253"/>
      <c r="R140" s="253"/>
      <c r="S140" s="253"/>
      <c r="T140" s="25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5" t="s">
        <v>301</v>
      </c>
      <c r="AU140" s="255" t="s">
        <v>120</v>
      </c>
      <c r="AV140" s="14" t="s">
        <v>120</v>
      </c>
      <c r="AW140" s="14" t="s">
        <v>32</v>
      </c>
      <c r="AX140" s="14" t="s">
        <v>77</v>
      </c>
      <c r="AY140" s="255" t="s">
        <v>292</v>
      </c>
    </row>
    <row r="141" s="15" customFormat="1">
      <c r="A141" s="15"/>
      <c r="B141" s="256"/>
      <c r="C141" s="257"/>
      <c r="D141" s="236" t="s">
        <v>301</v>
      </c>
      <c r="E141" s="258" t="s">
        <v>1</v>
      </c>
      <c r="F141" s="259" t="s">
        <v>304</v>
      </c>
      <c r="G141" s="257"/>
      <c r="H141" s="260">
        <v>271.44</v>
      </c>
      <c r="I141" s="261"/>
      <c r="J141" s="257"/>
      <c r="K141" s="257"/>
      <c r="L141" s="262"/>
      <c r="M141" s="263"/>
      <c r="N141" s="264"/>
      <c r="O141" s="264"/>
      <c r="P141" s="264"/>
      <c r="Q141" s="264"/>
      <c r="R141" s="264"/>
      <c r="S141" s="264"/>
      <c r="T141" s="26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6" t="s">
        <v>301</v>
      </c>
      <c r="AU141" s="266" t="s">
        <v>120</v>
      </c>
      <c r="AV141" s="15" t="s">
        <v>299</v>
      </c>
      <c r="AW141" s="15" t="s">
        <v>32</v>
      </c>
      <c r="AX141" s="15" t="s">
        <v>85</v>
      </c>
      <c r="AY141" s="266" t="s">
        <v>292</v>
      </c>
    </row>
    <row r="142" s="2" customFormat="1" ht="24.15" customHeight="1">
      <c r="A142" s="39"/>
      <c r="B142" s="40"/>
      <c r="C142" s="278" t="s">
        <v>341</v>
      </c>
      <c r="D142" s="278" t="s">
        <v>626</v>
      </c>
      <c r="E142" s="279" t="s">
        <v>2969</v>
      </c>
      <c r="F142" s="280" t="s">
        <v>2960</v>
      </c>
      <c r="G142" s="281" t="s">
        <v>407</v>
      </c>
      <c r="H142" s="282">
        <v>195.184</v>
      </c>
      <c r="I142" s="283"/>
      <c r="J142" s="284">
        <f>ROUND(I142*H142,2)</f>
        <v>0</v>
      </c>
      <c r="K142" s="280" t="s">
        <v>1</v>
      </c>
      <c r="L142" s="285"/>
      <c r="M142" s="286" t="s">
        <v>1</v>
      </c>
      <c r="N142" s="287" t="s">
        <v>43</v>
      </c>
      <c r="O142" s="92"/>
      <c r="P142" s="230">
        <f>O142*H142</f>
        <v>0</v>
      </c>
      <c r="Q142" s="230">
        <v>0.00155</v>
      </c>
      <c r="R142" s="230">
        <f>Q142*H142</f>
        <v>0.3025352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357</v>
      </c>
      <c r="AT142" s="232" t="s">
        <v>626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2970</v>
      </c>
    </row>
    <row r="143" s="14" customFormat="1">
      <c r="A143" s="14"/>
      <c r="B143" s="245"/>
      <c r="C143" s="246"/>
      <c r="D143" s="236" t="s">
        <v>301</v>
      </c>
      <c r="E143" s="246"/>
      <c r="F143" s="248" t="s">
        <v>2971</v>
      </c>
      <c r="G143" s="246"/>
      <c r="H143" s="249">
        <v>195.184</v>
      </c>
      <c r="I143" s="250"/>
      <c r="J143" s="246"/>
      <c r="K143" s="246"/>
      <c r="L143" s="251"/>
      <c r="M143" s="252"/>
      <c r="N143" s="253"/>
      <c r="O143" s="253"/>
      <c r="P143" s="253"/>
      <c r="Q143" s="253"/>
      <c r="R143" s="253"/>
      <c r="S143" s="253"/>
      <c r="T143" s="25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5" t="s">
        <v>301</v>
      </c>
      <c r="AU143" s="255" t="s">
        <v>120</v>
      </c>
      <c r="AV143" s="14" t="s">
        <v>120</v>
      </c>
      <c r="AW143" s="14" t="s">
        <v>4</v>
      </c>
      <c r="AX143" s="14" t="s">
        <v>85</v>
      </c>
      <c r="AY143" s="255" t="s">
        <v>292</v>
      </c>
    </row>
    <row r="144" s="2" customFormat="1" ht="37.8" customHeight="1">
      <c r="A144" s="39"/>
      <c r="B144" s="40"/>
      <c r="C144" s="221" t="s">
        <v>346</v>
      </c>
      <c r="D144" s="221" t="s">
        <v>294</v>
      </c>
      <c r="E144" s="222" t="s">
        <v>2972</v>
      </c>
      <c r="F144" s="223" t="s">
        <v>2973</v>
      </c>
      <c r="G144" s="224" t="s">
        <v>407</v>
      </c>
      <c r="H144" s="225">
        <v>408.10000000000002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2974</v>
      </c>
    </row>
    <row r="145" s="14" customFormat="1">
      <c r="A145" s="14"/>
      <c r="B145" s="245"/>
      <c r="C145" s="246"/>
      <c r="D145" s="236" t="s">
        <v>301</v>
      </c>
      <c r="E145" s="247" t="s">
        <v>1</v>
      </c>
      <c r="F145" s="248" t="s">
        <v>2975</v>
      </c>
      <c r="G145" s="246"/>
      <c r="H145" s="249">
        <v>86.25</v>
      </c>
      <c r="I145" s="250"/>
      <c r="J145" s="246"/>
      <c r="K145" s="246"/>
      <c r="L145" s="251"/>
      <c r="M145" s="252"/>
      <c r="N145" s="253"/>
      <c r="O145" s="253"/>
      <c r="P145" s="253"/>
      <c r="Q145" s="253"/>
      <c r="R145" s="253"/>
      <c r="S145" s="253"/>
      <c r="T145" s="25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5" t="s">
        <v>301</v>
      </c>
      <c r="AU145" s="255" t="s">
        <v>120</v>
      </c>
      <c r="AV145" s="14" t="s">
        <v>120</v>
      </c>
      <c r="AW145" s="14" t="s">
        <v>32</v>
      </c>
      <c r="AX145" s="14" t="s">
        <v>77</v>
      </c>
      <c r="AY145" s="255" t="s">
        <v>292</v>
      </c>
    </row>
    <row r="146" s="14" customFormat="1">
      <c r="A146" s="14"/>
      <c r="B146" s="245"/>
      <c r="C146" s="246"/>
      <c r="D146" s="236" t="s">
        <v>301</v>
      </c>
      <c r="E146" s="247" t="s">
        <v>1</v>
      </c>
      <c r="F146" s="248" t="s">
        <v>2976</v>
      </c>
      <c r="G146" s="246"/>
      <c r="H146" s="249">
        <v>86.25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301</v>
      </c>
      <c r="AU146" s="255" t="s">
        <v>120</v>
      </c>
      <c r="AV146" s="14" t="s">
        <v>120</v>
      </c>
      <c r="AW146" s="14" t="s">
        <v>32</v>
      </c>
      <c r="AX146" s="14" t="s">
        <v>77</v>
      </c>
      <c r="AY146" s="255" t="s">
        <v>292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2977</v>
      </c>
      <c r="G147" s="246"/>
      <c r="H147" s="249">
        <v>80.549999999999997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77</v>
      </c>
      <c r="AY147" s="255" t="s">
        <v>292</v>
      </c>
    </row>
    <row r="148" s="14" customFormat="1">
      <c r="A148" s="14"/>
      <c r="B148" s="245"/>
      <c r="C148" s="246"/>
      <c r="D148" s="236" t="s">
        <v>301</v>
      </c>
      <c r="E148" s="247" t="s">
        <v>1</v>
      </c>
      <c r="F148" s="248" t="s">
        <v>2978</v>
      </c>
      <c r="G148" s="246"/>
      <c r="H148" s="249">
        <v>76.5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301</v>
      </c>
      <c r="AU148" s="255" t="s">
        <v>120</v>
      </c>
      <c r="AV148" s="14" t="s">
        <v>120</v>
      </c>
      <c r="AW148" s="14" t="s">
        <v>32</v>
      </c>
      <c r="AX148" s="14" t="s">
        <v>77</v>
      </c>
      <c r="AY148" s="255" t="s">
        <v>292</v>
      </c>
    </row>
    <row r="149" s="14" customFormat="1">
      <c r="A149" s="14"/>
      <c r="B149" s="245"/>
      <c r="C149" s="246"/>
      <c r="D149" s="236" t="s">
        <v>301</v>
      </c>
      <c r="E149" s="247" t="s">
        <v>1</v>
      </c>
      <c r="F149" s="248" t="s">
        <v>2979</v>
      </c>
      <c r="G149" s="246"/>
      <c r="H149" s="249">
        <v>78.549999999999997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301</v>
      </c>
      <c r="AU149" s="255" t="s">
        <v>120</v>
      </c>
      <c r="AV149" s="14" t="s">
        <v>120</v>
      </c>
      <c r="AW149" s="14" t="s">
        <v>32</v>
      </c>
      <c r="AX149" s="14" t="s">
        <v>77</v>
      </c>
      <c r="AY149" s="255" t="s">
        <v>292</v>
      </c>
    </row>
    <row r="150" s="15" customFormat="1">
      <c r="A150" s="15"/>
      <c r="B150" s="256"/>
      <c r="C150" s="257"/>
      <c r="D150" s="236" t="s">
        <v>301</v>
      </c>
      <c r="E150" s="258" t="s">
        <v>1</v>
      </c>
      <c r="F150" s="259" t="s">
        <v>304</v>
      </c>
      <c r="G150" s="257"/>
      <c r="H150" s="260">
        <v>408.10000000000002</v>
      </c>
      <c r="I150" s="261"/>
      <c r="J150" s="257"/>
      <c r="K150" s="257"/>
      <c r="L150" s="262"/>
      <c r="M150" s="263"/>
      <c r="N150" s="264"/>
      <c r="O150" s="264"/>
      <c r="P150" s="264"/>
      <c r="Q150" s="264"/>
      <c r="R150" s="264"/>
      <c r="S150" s="264"/>
      <c r="T150" s="26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6" t="s">
        <v>301</v>
      </c>
      <c r="AU150" s="266" t="s">
        <v>120</v>
      </c>
      <c r="AV150" s="15" t="s">
        <v>299</v>
      </c>
      <c r="AW150" s="15" t="s">
        <v>32</v>
      </c>
      <c r="AX150" s="15" t="s">
        <v>85</v>
      </c>
      <c r="AY150" s="266" t="s">
        <v>292</v>
      </c>
    </row>
    <row r="151" s="12" customFormat="1" ht="22.8" customHeight="1">
      <c r="A151" s="12"/>
      <c r="B151" s="205"/>
      <c r="C151" s="206"/>
      <c r="D151" s="207" t="s">
        <v>76</v>
      </c>
      <c r="E151" s="219" t="s">
        <v>362</v>
      </c>
      <c r="F151" s="219" t="s">
        <v>1435</v>
      </c>
      <c r="G151" s="206"/>
      <c r="H151" s="206"/>
      <c r="I151" s="209"/>
      <c r="J151" s="220">
        <f>BK151</f>
        <v>0</v>
      </c>
      <c r="K151" s="206"/>
      <c r="L151" s="211"/>
      <c r="M151" s="212"/>
      <c r="N151" s="213"/>
      <c r="O151" s="213"/>
      <c r="P151" s="214">
        <f>SUM(P152:P310)</f>
        <v>0</v>
      </c>
      <c r="Q151" s="213"/>
      <c r="R151" s="214">
        <f>SUM(R152:R310)</f>
        <v>0</v>
      </c>
      <c r="S151" s="213"/>
      <c r="T151" s="215">
        <f>SUM(T152:T310)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6" t="s">
        <v>85</v>
      </c>
      <c r="AT151" s="217" t="s">
        <v>76</v>
      </c>
      <c r="AU151" s="217" t="s">
        <v>85</v>
      </c>
      <c r="AY151" s="216" t="s">
        <v>292</v>
      </c>
      <c r="BK151" s="218">
        <f>SUM(BK152:BK310)</f>
        <v>0</v>
      </c>
    </row>
    <row r="152" s="2" customFormat="1" ht="16.5" customHeight="1">
      <c r="A152" s="39"/>
      <c r="B152" s="40"/>
      <c r="C152" s="221" t="s">
        <v>352</v>
      </c>
      <c r="D152" s="221" t="s">
        <v>294</v>
      </c>
      <c r="E152" s="222" t="s">
        <v>2980</v>
      </c>
      <c r="F152" s="223" t="s">
        <v>2981</v>
      </c>
      <c r="G152" s="224" t="s">
        <v>337</v>
      </c>
      <c r="H152" s="225">
        <v>350</v>
      </c>
      <c r="I152" s="226"/>
      <c r="J152" s="227">
        <f>ROUND(I152*H152,2)</f>
        <v>0</v>
      </c>
      <c r="K152" s="223" t="s">
        <v>1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299</v>
      </c>
      <c r="BM152" s="232" t="s">
        <v>2982</v>
      </c>
    </row>
    <row r="153" s="2" customFormat="1" ht="44.25" customHeight="1">
      <c r="A153" s="39"/>
      <c r="B153" s="40"/>
      <c r="C153" s="221" t="s">
        <v>357</v>
      </c>
      <c r="D153" s="221" t="s">
        <v>294</v>
      </c>
      <c r="E153" s="222" t="s">
        <v>2983</v>
      </c>
      <c r="F153" s="223" t="s">
        <v>2984</v>
      </c>
      <c r="G153" s="224" t="s">
        <v>2985</v>
      </c>
      <c r="H153" s="225">
        <v>1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299</v>
      </c>
      <c r="BM153" s="232" t="s">
        <v>2986</v>
      </c>
    </row>
    <row r="154" s="2" customFormat="1" ht="24.15" customHeight="1">
      <c r="A154" s="39"/>
      <c r="B154" s="40"/>
      <c r="C154" s="221" t="s">
        <v>362</v>
      </c>
      <c r="D154" s="221" t="s">
        <v>294</v>
      </c>
      <c r="E154" s="222" t="s">
        <v>2987</v>
      </c>
      <c r="F154" s="223" t="s">
        <v>2988</v>
      </c>
      <c r="G154" s="224" t="s">
        <v>407</v>
      </c>
      <c r="H154" s="225">
        <v>403.66399999999999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2989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2990</v>
      </c>
      <c r="G155" s="246"/>
      <c r="H155" s="249">
        <v>3.79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77</v>
      </c>
      <c r="AY155" s="255" t="s">
        <v>292</v>
      </c>
    </row>
    <row r="156" s="14" customFormat="1">
      <c r="A156" s="14"/>
      <c r="B156" s="245"/>
      <c r="C156" s="246"/>
      <c r="D156" s="236" t="s">
        <v>301</v>
      </c>
      <c r="E156" s="247" t="s">
        <v>1</v>
      </c>
      <c r="F156" s="248" t="s">
        <v>2991</v>
      </c>
      <c r="G156" s="246"/>
      <c r="H156" s="249">
        <v>5.5300000000000002</v>
      </c>
      <c r="I156" s="250"/>
      <c r="J156" s="246"/>
      <c r="K156" s="246"/>
      <c r="L156" s="251"/>
      <c r="M156" s="252"/>
      <c r="N156" s="253"/>
      <c r="O156" s="253"/>
      <c r="P156" s="253"/>
      <c r="Q156" s="253"/>
      <c r="R156" s="253"/>
      <c r="S156" s="253"/>
      <c r="T156" s="25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5" t="s">
        <v>301</v>
      </c>
      <c r="AU156" s="255" t="s">
        <v>120</v>
      </c>
      <c r="AV156" s="14" t="s">
        <v>120</v>
      </c>
      <c r="AW156" s="14" t="s">
        <v>32</v>
      </c>
      <c r="AX156" s="14" t="s">
        <v>77</v>
      </c>
      <c r="AY156" s="255" t="s">
        <v>292</v>
      </c>
    </row>
    <row r="157" s="14" customFormat="1">
      <c r="A157" s="14"/>
      <c r="B157" s="245"/>
      <c r="C157" s="246"/>
      <c r="D157" s="236" t="s">
        <v>301</v>
      </c>
      <c r="E157" s="247" t="s">
        <v>1</v>
      </c>
      <c r="F157" s="248" t="s">
        <v>2992</v>
      </c>
      <c r="G157" s="246"/>
      <c r="H157" s="249">
        <v>44</v>
      </c>
      <c r="I157" s="250"/>
      <c r="J157" s="246"/>
      <c r="K157" s="246"/>
      <c r="L157" s="251"/>
      <c r="M157" s="252"/>
      <c r="N157" s="253"/>
      <c r="O157" s="253"/>
      <c r="P157" s="253"/>
      <c r="Q157" s="253"/>
      <c r="R157" s="253"/>
      <c r="S157" s="253"/>
      <c r="T157" s="25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5" t="s">
        <v>301</v>
      </c>
      <c r="AU157" s="255" t="s">
        <v>120</v>
      </c>
      <c r="AV157" s="14" t="s">
        <v>120</v>
      </c>
      <c r="AW157" s="14" t="s">
        <v>32</v>
      </c>
      <c r="AX157" s="14" t="s">
        <v>77</v>
      </c>
      <c r="AY157" s="255" t="s">
        <v>292</v>
      </c>
    </row>
    <row r="158" s="14" customFormat="1">
      <c r="A158" s="14"/>
      <c r="B158" s="245"/>
      <c r="C158" s="246"/>
      <c r="D158" s="236" t="s">
        <v>301</v>
      </c>
      <c r="E158" s="247" t="s">
        <v>1</v>
      </c>
      <c r="F158" s="248" t="s">
        <v>2993</v>
      </c>
      <c r="G158" s="246"/>
      <c r="H158" s="249">
        <v>54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301</v>
      </c>
      <c r="AU158" s="255" t="s">
        <v>120</v>
      </c>
      <c r="AV158" s="14" t="s">
        <v>120</v>
      </c>
      <c r="AW158" s="14" t="s">
        <v>32</v>
      </c>
      <c r="AX158" s="14" t="s">
        <v>77</v>
      </c>
      <c r="AY158" s="255" t="s">
        <v>292</v>
      </c>
    </row>
    <row r="159" s="14" customFormat="1">
      <c r="A159" s="14"/>
      <c r="B159" s="245"/>
      <c r="C159" s="246"/>
      <c r="D159" s="236" t="s">
        <v>301</v>
      </c>
      <c r="E159" s="247" t="s">
        <v>1</v>
      </c>
      <c r="F159" s="248" t="s">
        <v>2994</v>
      </c>
      <c r="G159" s="246"/>
      <c r="H159" s="249">
        <v>57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32</v>
      </c>
      <c r="AX159" s="14" t="s">
        <v>77</v>
      </c>
      <c r="AY159" s="255" t="s">
        <v>292</v>
      </c>
    </row>
    <row r="160" s="14" customFormat="1">
      <c r="A160" s="14"/>
      <c r="B160" s="245"/>
      <c r="C160" s="246"/>
      <c r="D160" s="236" t="s">
        <v>301</v>
      </c>
      <c r="E160" s="247" t="s">
        <v>1</v>
      </c>
      <c r="F160" s="248" t="s">
        <v>2995</v>
      </c>
      <c r="G160" s="246"/>
      <c r="H160" s="249">
        <v>9.5999999999999996</v>
      </c>
      <c r="I160" s="250"/>
      <c r="J160" s="246"/>
      <c r="K160" s="246"/>
      <c r="L160" s="251"/>
      <c r="M160" s="252"/>
      <c r="N160" s="253"/>
      <c r="O160" s="253"/>
      <c r="P160" s="253"/>
      <c r="Q160" s="253"/>
      <c r="R160" s="253"/>
      <c r="S160" s="253"/>
      <c r="T160" s="25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5" t="s">
        <v>301</v>
      </c>
      <c r="AU160" s="255" t="s">
        <v>120</v>
      </c>
      <c r="AV160" s="14" t="s">
        <v>120</v>
      </c>
      <c r="AW160" s="14" t="s">
        <v>32</v>
      </c>
      <c r="AX160" s="14" t="s">
        <v>77</v>
      </c>
      <c r="AY160" s="255" t="s">
        <v>292</v>
      </c>
    </row>
    <row r="161" s="14" customFormat="1">
      <c r="A161" s="14"/>
      <c r="B161" s="245"/>
      <c r="C161" s="246"/>
      <c r="D161" s="236" t="s">
        <v>301</v>
      </c>
      <c r="E161" s="247" t="s">
        <v>1</v>
      </c>
      <c r="F161" s="248" t="s">
        <v>2996</v>
      </c>
      <c r="G161" s="246"/>
      <c r="H161" s="249">
        <v>2.3999999999999999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301</v>
      </c>
      <c r="AU161" s="255" t="s">
        <v>120</v>
      </c>
      <c r="AV161" s="14" t="s">
        <v>120</v>
      </c>
      <c r="AW161" s="14" t="s">
        <v>32</v>
      </c>
      <c r="AX161" s="14" t="s">
        <v>77</v>
      </c>
      <c r="AY161" s="255" t="s">
        <v>292</v>
      </c>
    </row>
    <row r="162" s="14" customFormat="1">
      <c r="A162" s="14"/>
      <c r="B162" s="245"/>
      <c r="C162" s="246"/>
      <c r="D162" s="236" t="s">
        <v>301</v>
      </c>
      <c r="E162" s="247" t="s">
        <v>1</v>
      </c>
      <c r="F162" s="248" t="s">
        <v>2997</v>
      </c>
      <c r="G162" s="246"/>
      <c r="H162" s="249">
        <v>3.9100000000000001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301</v>
      </c>
      <c r="AU162" s="255" t="s">
        <v>120</v>
      </c>
      <c r="AV162" s="14" t="s">
        <v>120</v>
      </c>
      <c r="AW162" s="14" t="s">
        <v>32</v>
      </c>
      <c r="AX162" s="14" t="s">
        <v>77</v>
      </c>
      <c r="AY162" s="255" t="s">
        <v>292</v>
      </c>
    </row>
    <row r="163" s="14" customFormat="1">
      <c r="A163" s="14"/>
      <c r="B163" s="245"/>
      <c r="C163" s="246"/>
      <c r="D163" s="236" t="s">
        <v>301</v>
      </c>
      <c r="E163" s="247" t="s">
        <v>1</v>
      </c>
      <c r="F163" s="248" t="s">
        <v>2998</v>
      </c>
      <c r="G163" s="246"/>
      <c r="H163" s="249">
        <v>0.71999999999999997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301</v>
      </c>
      <c r="AU163" s="255" t="s">
        <v>120</v>
      </c>
      <c r="AV163" s="14" t="s">
        <v>120</v>
      </c>
      <c r="AW163" s="14" t="s">
        <v>32</v>
      </c>
      <c r="AX163" s="14" t="s">
        <v>77</v>
      </c>
      <c r="AY163" s="255" t="s">
        <v>292</v>
      </c>
    </row>
    <row r="164" s="14" customFormat="1">
      <c r="A164" s="14"/>
      <c r="B164" s="245"/>
      <c r="C164" s="246"/>
      <c r="D164" s="236" t="s">
        <v>301</v>
      </c>
      <c r="E164" s="247" t="s">
        <v>1</v>
      </c>
      <c r="F164" s="248" t="s">
        <v>2999</v>
      </c>
      <c r="G164" s="246"/>
      <c r="H164" s="249">
        <v>2.7850000000000001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301</v>
      </c>
      <c r="AU164" s="255" t="s">
        <v>120</v>
      </c>
      <c r="AV164" s="14" t="s">
        <v>120</v>
      </c>
      <c r="AW164" s="14" t="s">
        <v>32</v>
      </c>
      <c r="AX164" s="14" t="s">
        <v>77</v>
      </c>
      <c r="AY164" s="255" t="s">
        <v>292</v>
      </c>
    </row>
    <row r="165" s="14" customFormat="1">
      <c r="A165" s="14"/>
      <c r="B165" s="245"/>
      <c r="C165" s="246"/>
      <c r="D165" s="236" t="s">
        <v>301</v>
      </c>
      <c r="E165" s="247" t="s">
        <v>1</v>
      </c>
      <c r="F165" s="248" t="s">
        <v>3000</v>
      </c>
      <c r="G165" s="246"/>
      <c r="H165" s="249">
        <v>0.40000000000000002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301</v>
      </c>
      <c r="AU165" s="255" t="s">
        <v>120</v>
      </c>
      <c r="AV165" s="14" t="s">
        <v>120</v>
      </c>
      <c r="AW165" s="14" t="s">
        <v>32</v>
      </c>
      <c r="AX165" s="14" t="s">
        <v>77</v>
      </c>
      <c r="AY165" s="255" t="s">
        <v>292</v>
      </c>
    </row>
    <row r="166" s="14" customFormat="1">
      <c r="A166" s="14"/>
      <c r="B166" s="245"/>
      <c r="C166" s="246"/>
      <c r="D166" s="236" t="s">
        <v>301</v>
      </c>
      <c r="E166" s="247" t="s">
        <v>1</v>
      </c>
      <c r="F166" s="248" t="s">
        <v>3001</v>
      </c>
      <c r="G166" s="246"/>
      <c r="H166" s="249">
        <v>3.7000000000000002</v>
      </c>
      <c r="I166" s="250"/>
      <c r="J166" s="246"/>
      <c r="K166" s="246"/>
      <c r="L166" s="251"/>
      <c r="M166" s="252"/>
      <c r="N166" s="253"/>
      <c r="O166" s="253"/>
      <c r="P166" s="253"/>
      <c r="Q166" s="253"/>
      <c r="R166" s="253"/>
      <c r="S166" s="253"/>
      <c r="T166" s="25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5" t="s">
        <v>301</v>
      </c>
      <c r="AU166" s="255" t="s">
        <v>120</v>
      </c>
      <c r="AV166" s="14" t="s">
        <v>120</v>
      </c>
      <c r="AW166" s="14" t="s">
        <v>32</v>
      </c>
      <c r="AX166" s="14" t="s">
        <v>77</v>
      </c>
      <c r="AY166" s="255" t="s">
        <v>292</v>
      </c>
    </row>
    <row r="167" s="14" customFormat="1">
      <c r="A167" s="14"/>
      <c r="B167" s="245"/>
      <c r="C167" s="246"/>
      <c r="D167" s="236" t="s">
        <v>301</v>
      </c>
      <c r="E167" s="247" t="s">
        <v>1</v>
      </c>
      <c r="F167" s="248" t="s">
        <v>3002</v>
      </c>
      <c r="G167" s="246"/>
      <c r="H167" s="249">
        <v>3.3650000000000002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301</v>
      </c>
      <c r="AU167" s="255" t="s">
        <v>120</v>
      </c>
      <c r="AV167" s="14" t="s">
        <v>120</v>
      </c>
      <c r="AW167" s="14" t="s">
        <v>32</v>
      </c>
      <c r="AX167" s="14" t="s">
        <v>77</v>
      </c>
      <c r="AY167" s="255" t="s">
        <v>292</v>
      </c>
    </row>
    <row r="168" s="14" customFormat="1">
      <c r="A168" s="14"/>
      <c r="B168" s="245"/>
      <c r="C168" s="246"/>
      <c r="D168" s="236" t="s">
        <v>301</v>
      </c>
      <c r="E168" s="247" t="s">
        <v>1</v>
      </c>
      <c r="F168" s="248" t="s">
        <v>3003</v>
      </c>
      <c r="G168" s="246"/>
      <c r="H168" s="249">
        <v>3.2599999999999998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301</v>
      </c>
      <c r="AU168" s="255" t="s">
        <v>120</v>
      </c>
      <c r="AV168" s="14" t="s">
        <v>120</v>
      </c>
      <c r="AW168" s="14" t="s">
        <v>32</v>
      </c>
      <c r="AX168" s="14" t="s">
        <v>77</v>
      </c>
      <c r="AY168" s="255" t="s">
        <v>292</v>
      </c>
    </row>
    <row r="169" s="14" customFormat="1">
      <c r="A169" s="14"/>
      <c r="B169" s="245"/>
      <c r="C169" s="246"/>
      <c r="D169" s="236" t="s">
        <v>301</v>
      </c>
      <c r="E169" s="247" t="s">
        <v>1</v>
      </c>
      <c r="F169" s="248" t="s">
        <v>3004</v>
      </c>
      <c r="G169" s="246"/>
      <c r="H169" s="249">
        <v>4</v>
      </c>
      <c r="I169" s="250"/>
      <c r="J169" s="246"/>
      <c r="K169" s="246"/>
      <c r="L169" s="251"/>
      <c r="M169" s="252"/>
      <c r="N169" s="253"/>
      <c r="O169" s="253"/>
      <c r="P169" s="253"/>
      <c r="Q169" s="253"/>
      <c r="R169" s="253"/>
      <c r="S169" s="253"/>
      <c r="T169" s="25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5" t="s">
        <v>301</v>
      </c>
      <c r="AU169" s="255" t="s">
        <v>120</v>
      </c>
      <c r="AV169" s="14" t="s">
        <v>120</v>
      </c>
      <c r="AW169" s="14" t="s">
        <v>32</v>
      </c>
      <c r="AX169" s="14" t="s">
        <v>77</v>
      </c>
      <c r="AY169" s="255" t="s">
        <v>292</v>
      </c>
    </row>
    <row r="170" s="14" customFormat="1">
      <c r="A170" s="14"/>
      <c r="B170" s="245"/>
      <c r="C170" s="246"/>
      <c r="D170" s="236" t="s">
        <v>301</v>
      </c>
      <c r="E170" s="247" t="s">
        <v>1</v>
      </c>
      <c r="F170" s="248" t="s">
        <v>3005</v>
      </c>
      <c r="G170" s="246"/>
      <c r="H170" s="249">
        <v>4.1699999999999999</v>
      </c>
      <c r="I170" s="250"/>
      <c r="J170" s="246"/>
      <c r="K170" s="246"/>
      <c r="L170" s="251"/>
      <c r="M170" s="252"/>
      <c r="N170" s="253"/>
      <c r="O170" s="253"/>
      <c r="P170" s="253"/>
      <c r="Q170" s="253"/>
      <c r="R170" s="253"/>
      <c r="S170" s="253"/>
      <c r="T170" s="25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5" t="s">
        <v>301</v>
      </c>
      <c r="AU170" s="255" t="s">
        <v>120</v>
      </c>
      <c r="AV170" s="14" t="s">
        <v>120</v>
      </c>
      <c r="AW170" s="14" t="s">
        <v>32</v>
      </c>
      <c r="AX170" s="14" t="s">
        <v>77</v>
      </c>
      <c r="AY170" s="255" t="s">
        <v>292</v>
      </c>
    </row>
    <row r="171" s="14" customFormat="1">
      <c r="A171" s="14"/>
      <c r="B171" s="245"/>
      <c r="C171" s="246"/>
      <c r="D171" s="236" t="s">
        <v>301</v>
      </c>
      <c r="E171" s="247" t="s">
        <v>1</v>
      </c>
      <c r="F171" s="248" t="s">
        <v>3006</v>
      </c>
      <c r="G171" s="246"/>
      <c r="H171" s="249">
        <v>2.0899999999999999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301</v>
      </c>
      <c r="AU171" s="255" t="s">
        <v>120</v>
      </c>
      <c r="AV171" s="14" t="s">
        <v>120</v>
      </c>
      <c r="AW171" s="14" t="s">
        <v>32</v>
      </c>
      <c r="AX171" s="14" t="s">
        <v>77</v>
      </c>
      <c r="AY171" s="255" t="s">
        <v>292</v>
      </c>
    </row>
    <row r="172" s="14" customFormat="1">
      <c r="A172" s="14"/>
      <c r="B172" s="245"/>
      <c r="C172" s="246"/>
      <c r="D172" s="236" t="s">
        <v>301</v>
      </c>
      <c r="E172" s="247" t="s">
        <v>1</v>
      </c>
      <c r="F172" s="248" t="s">
        <v>3007</v>
      </c>
      <c r="G172" s="246"/>
      <c r="H172" s="249">
        <v>2.0550000000000002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301</v>
      </c>
      <c r="AU172" s="255" t="s">
        <v>120</v>
      </c>
      <c r="AV172" s="14" t="s">
        <v>120</v>
      </c>
      <c r="AW172" s="14" t="s">
        <v>32</v>
      </c>
      <c r="AX172" s="14" t="s">
        <v>77</v>
      </c>
      <c r="AY172" s="255" t="s">
        <v>292</v>
      </c>
    </row>
    <row r="173" s="14" customFormat="1">
      <c r="A173" s="14"/>
      <c r="B173" s="245"/>
      <c r="C173" s="246"/>
      <c r="D173" s="236" t="s">
        <v>301</v>
      </c>
      <c r="E173" s="247" t="s">
        <v>1</v>
      </c>
      <c r="F173" s="248" t="s">
        <v>3008</v>
      </c>
      <c r="G173" s="246"/>
      <c r="H173" s="249">
        <v>2.0550000000000002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301</v>
      </c>
      <c r="AU173" s="255" t="s">
        <v>120</v>
      </c>
      <c r="AV173" s="14" t="s">
        <v>120</v>
      </c>
      <c r="AW173" s="14" t="s">
        <v>32</v>
      </c>
      <c r="AX173" s="14" t="s">
        <v>77</v>
      </c>
      <c r="AY173" s="255" t="s">
        <v>292</v>
      </c>
    </row>
    <row r="174" s="14" customFormat="1">
      <c r="A174" s="14"/>
      <c r="B174" s="245"/>
      <c r="C174" s="246"/>
      <c r="D174" s="236" t="s">
        <v>301</v>
      </c>
      <c r="E174" s="247" t="s">
        <v>1</v>
      </c>
      <c r="F174" s="248" t="s">
        <v>3009</v>
      </c>
      <c r="G174" s="246"/>
      <c r="H174" s="249">
        <v>2.0899999999999999</v>
      </c>
      <c r="I174" s="250"/>
      <c r="J174" s="246"/>
      <c r="K174" s="246"/>
      <c r="L174" s="251"/>
      <c r="M174" s="252"/>
      <c r="N174" s="253"/>
      <c r="O174" s="253"/>
      <c r="P174" s="253"/>
      <c r="Q174" s="253"/>
      <c r="R174" s="253"/>
      <c r="S174" s="253"/>
      <c r="T174" s="25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5" t="s">
        <v>301</v>
      </c>
      <c r="AU174" s="255" t="s">
        <v>120</v>
      </c>
      <c r="AV174" s="14" t="s">
        <v>120</v>
      </c>
      <c r="AW174" s="14" t="s">
        <v>32</v>
      </c>
      <c r="AX174" s="14" t="s">
        <v>77</v>
      </c>
      <c r="AY174" s="255" t="s">
        <v>292</v>
      </c>
    </row>
    <row r="175" s="14" customFormat="1">
      <c r="A175" s="14"/>
      <c r="B175" s="245"/>
      <c r="C175" s="246"/>
      <c r="D175" s="236" t="s">
        <v>301</v>
      </c>
      <c r="E175" s="247" t="s">
        <v>1</v>
      </c>
      <c r="F175" s="248" t="s">
        <v>3010</v>
      </c>
      <c r="G175" s="246"/>
      <c r="H175" s="249">
        <v>0.20000000000000001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301</v>
      </c>
      <c r="AU175" s="255" t="s">
        <v>120</v>
      </c>
      <c r="AV175" s="14" t="s">
        <v>120</v>
      </c>
      <c r="AW175" s="14" t="s">
        <v>32</v>
      </c>
      <c r="AX175" s="14" t="s">
        <v>77</v>
      </c>
      <c r="AY175" s="255" t="s">
        <v>292</v>
      </c>
    </row>
    <row r="176" s="14" customFormat="1">
      <c r="A176" s="14"/>
      <c r="B176" s="245"/>
      <c r="C176" s="246"/>
      <c r="D176" s="236" t="s">
        <v>301</v>
      </c>
      <c r="E176" s="247" t="s">
        <v>1</v>
      </c>
      <c r="F176" s="248" t="s">
        <v>3011</v>
      </c>
      <c r="G176" s="246"/>
      <c r="H176" s="249">
        <v>0.20000000000000001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301</v>
      </c>
      <c r="AU176" s="255" t="s">
        <v>120</v>
      </c>
      <c r="AV176" s="14" t="s">
        <v>120</v>
      </c>
      <c r="AW176" s="14" t="s">
        <v>32</v>
      </c>
      <c r="AX176" s="14" t="s">
        <v>77</v>
      </c>
      <c r="AY176" s="255" t="s">
        <v>292</v>
      </c>
    </row>
    <row r="177" s="14" customFormat="1">
      <c r="A177" s="14"/>
      <c r="B177" s="245"/>
      <c r="C177" s="246"/>
      <c r="D177" s="236" t="s">
        <v>301</v>
      </c>
      <c r="E177" s="247" t="s">
        <v>1</v>
      </c>
      <c r="F177" s="248" t="s">
        <v>3012</v>
      </c>
      <c r="G177" s="246"/>
      <c r="H177" s="249">
        <v>23.16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301</v>
      </c>
      <c r="AU177" s="255" t="s">
        <v>120</v>
      </c>
      <c r="AV177" s="14" t="s">
        <v>120</v>
      </c>
      <c r="AW177" s="14" t="s">
        <v>32</v>
      </c>
      <c r="AX177" s="14" t="s">
        <v>77</v>
      </c>
      <c r="AY177" s="255" t="s">
        <v>292</v>
      </c>
    </row>
    <row r="178" s="14" customFormat="1">
      <c r="A178" s="14"/>
      <c r="B178" s="245"/>
      <c r="C178" s="246"/>
      <c r="D178" s="236" t="s">
        <v>301</v>
      </c>
      <c r="E178" s="247" t="s">
        <v>1</v>
      </c>
      <c r="F178" s="248" t="s">
        <v>3013</v>
      </c>
      <c r="G178" s="246"/>
      <c r="H178" s="249">
        <v>82.120000000000005</v>
      </c>
      <c r="I178" s="250"/>
      <c r="J178" s="246"/>
      <c r="K178" s="246"/>
      <c r="L178" s="251"/>
      <c r="M178" s="252"/>
      <c r="N178" s="253"/>
      <c r="O178" s="253"/>
      <c r="P178" s="253"/>
      <c r="Q178" s="253"/>
      <c r="R178" s="253"/>
      <c r="S178" s="253"/>
      <c r="T178" s="25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5" t="s">
        <v>301</v>
      </c>
      <c r="AU178" s="255" t="s">
        <v>120</v>
      </c>
      <c r="AV178" s="14" t="s">
        <v>120</v>
      </c>
      <c r="AW178" s="14" t="s">
        <v>32</v>
      </c>
      <c r="AX178" s="14" t="s">
        <v>77</v>
      </c>
      <c r="AY178" s="255" t="s">
        <v>292</v>
      </c>
    </row>
    <row r="179" s="14" customFormat="1">
      <c r="A179" s="14"/>
      <c r="B179" s="245"/>
      <c r="C179" s="246"/>
      <c r="D179" s="236" t="s">
        <v>301</v>
      </c>
      <c r="E179" s="247" t="s">
        <v>1</v>
      </c>
      <c r="F179" s="248" t="s">
        <v>3014</v>
      </c>
      <c r="G179" s="246"/>
      <c r="H179" s="249">
        <v>23.16</v>
      </c>
      <c r="I179" s="250"/>
      <c r="J179" s="246"/>
      <c r="K179" s="246"/>
      <c r="L179" s="251"/>
      <c r="M179" s="252"/>
      <c r="N179" s="253"/>
      <c r="O179" s="253"/>
      <c r="P179" s="253"/>
      <c r="Q179" s="253"/>
      <c r="R179" s="253"/>
      <c r="S179" s="253"/>
      <c r="T179" s="25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5" t="s">
        <v>301</v>
      </c>
      <c r="AU179" s="255" t="s">
        <v>120</v>
      </c>
      <c r="AV179" s="14" t="s">
        <v>120</v>
      </c>
      <c r="AW179" s="14" t="s">
        <v>32</v>
      </c>
      <c r="AX179" s="14" t="s">
        <v>77</v>
      </c>
      <c r="AY179" s="255" t="s">
        <v>292</v>
      </c>
    </row>
    <row r="180" s="14" customFormat="1">
      <c r="A180" s="14"/>
      <c r="B180" s="245"/>
      <c r="C180" s="246"/>
      <c r="D180" s="236" t="s">
        <v>301</v>
      </c>
      <c r="E180" s="247" t="s">
        <v>1</v>
      </c>
      <c r="F180" s="248" t="s">
        <v>3015</v>
      </c>
      <c r="G180" s="246"/>
      <c r="H180" s="249">
        <v>4.5199999999999996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301</v>
      </c>
      <c r="AU180" s="255" t="s">
        <v>120</v>
      </c>
      <c r="AV180" s="14" t="s">
        <v>120</v>
      </c>
      <c r="AW180" s="14" t="s">
        <v>32</v>
      </c>
      <c r="AX180" s="14" t="s">
        <v>77</v>
      </c>
      <c r="AY180" s="255" t="s">
        <v>292</v>
      </c>
    </row>
    <row r="181" s="14" customFormat="1">
      <c r="A181" s="14"/>
      <c r="B181" s="245"/>
      <c r="C181" s="246"/>
      <c r="D181" s="236" t="s">
        <v>301</v>
      </c>
      <c r="E181" s="247" t="s">
        <v>1</v>
      </c>
      <c r="F181" s="248" t="s">
        <v>3016</v>
      </c>
      <c r="G181" s="246"/>
      <c r="H181" s="249">
        <v>4.9000000000000004</v>
      </c>
      <c r="I181" s="250"/>
      <c r="J181" s="246"/>
      <c r="K181" s="246"/>
      <c r="L181" s="251"/>
      <c r="M181" s="252"/>
      <c r="N181" s="253"/>
      <c r="O181" s="253"/>
      <c r="P181" s="253"/>
      <c r="Q181" s="253"/>
      <c r="R181" s="253"/>
      <c r="S181" s="253"/>
      <c r="T181" s="25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5" t="s">
        <v>301</v>
      </c>
      <c r="AU181" s="255" t="s">
        <v>120</v>
      </c>
      <c r="AV181" s="14" t="s">
        <v>120</v>
      </c>
      <c r="AW181" s="14" t="s">
        <v>32</v>
      </c>
      <c r="AX181" s="14" t="s">
        <v>77</v>
      </c>
      <c r="AY181" s="255" t="s">
        <v>292</v>
      </c>
    </row>
    <row r="182" s="14" customFormat="1">
      <c r="A182" s="14"/>
      <c r="B182" s="245"/>
      <c r="C182" s="246"/>
      <c r="D182" s="236" t="s">
        <v>301</v>
      </c>
      <c r="E182" s="247" t="s">
        <v>1</v>
      </c>
      <c r="F182" s="248" t="s">
        <v>3017</v>
      </c>
      <c r="G182" s="246"/>
      <c r="H182" s="249">
        <v>2.4500000000000002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301</v>
      </c>
      <c r="AU182" s="255" t="s">
        <v>120</v>
      </c>
      <c r="AV182" s="14" t="s">
        <v>120</v>
      </c>
      <c r="AW182" s="14" t="s">
        <v>32</v>
      </c>
      <c r="AX182" s="14" t="s">
        <v>77</v>
      </c>
      <c r="AY182" s="255" t="s">
        <v>292</v>
      </c>
    </row>
    <row r="183" s="14" customFormat="1">
      <c r="A183" s="14"/>
      <c r="B183" s="245"/>
      <c r="C183" s="246"/>
      <c r="D183" s="236" t="s">
        <v>301</v>
      </c>
      <c r="E183" s="247" t="s">
        <v>1</v>
      </c>
      <c r="F183" s="248" t="s">
        <v>3018</v>
      </c>
      <c r="G183" s="246"/>
      <c r="H183" s="249">
        <v>11.956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301</v>
      </c>
      <c r="AU183" s="255" t="s">
        <v>120</v>
      </c>
      <c r="AV183" s="14" t="s">
        <v>120</v>
      </c>
      <c r="AW183" s="14" t="s">
        <v>32</v>
      </c>
      <c r="AX183" s="14" t="s">
        <v>77</v>
      </c>
      <c r="AY183" s="255" t="s">
        <v>292</v>
      </c>
    </row>
    <row r="184" s="14" customFormat="1">
      <c r="A184" s="14"/>
      <c r="B184" s="245"/>
      <c r="C184" s="246"/>
      <c r="D184" s="236" t="s">
        <v>301</v>
      </c>
      <c r="E184" s="247" t="s">
        <v>1</v>
      </c>
      <c r="F184" s="248" t="s">
        <v>3019</v>
      </c>
      <c r="G184" s="246"/>
      <c r="H184" s="249">
        <v>12.708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301</v>
      </c>
      <c r="AU184" s="255" t="s">
        <v>120</v>
      </c>
      <c r="AV184" s="14" t="s">
        <v>120</v>
      </c>
      <c r="AW184" s="14" t="s">
        <v>32</v>
      </c>
      <c r="AX184" s="14" t="s">
        <v>77</v>
      </c>
      <c r="AY184" s="255" t="s">
        <v>292</v>
      </c>
    </row>
    <row r="185" s="14" customFormat="1">
      <c r="A185" s="14"/>
      <c r="B185" s="245"/>
      <c r="C185" s="246"/>
      <c r="D185" s="236" t="s">
        <v>301</v>
      </c>
      <c r="E185" s="247" t="s">
        <v>1</v>
      </c>
      <c r="F185" s="248" t="s">
        <v>3020</v>
      </c>
      <c r="G185" s="246"/>
      <c r="H185" s="249">
        <v>7.5700000000000003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301</v>
      </c>
      <c r="AU185" s="255" t="s">
        <v>120</v>
      </c>
      <c r="AV185" s="14" t="s">
        <v>120</v>
      </c>
      <c r="AW185" s="14" t="s">
        <v>32</v>
      </c>
      <c r="AX185" s="14" t="s">
        <v>77</v>
      </c>
      <c r="AY185" s="255" t="s">
        <v>292</v>
      </c>
    </row>
    <row r="186" s="14" customFormat="1">
      <c r="A186" s="14"/>
      <c r="B186" s="245"/>
      <c r="C186" s="246"/>
      <c r="D186" s="236" t="s">
        <v>301</v>
      </c>
      <c r="E186" s="247" t="s">
        <v>1</v>
      </c>
      <c r="F186" s="248" t="s">
        <v>3021</v>
      </c>
      <c r="G186" s="246"/>
      <c r="H186" s="249">
        <v>5.7199999999999998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301</v>
      </c>
      <c r="AU186" s="255" t="s">
        <v>120</v>
      </c>
      <c r="AV186" s="14" t="s">
        <v>120</v>
      </c>
      <c r="AW186" s="14" t="s">
        <v>32</v>
      </c>
      <c r="AX186" s="14" t="s">
        <v>77</v>
      </c>
      <c r="AY186" s="255" t="s">
        <v>292</v>
      </c>
    </row>
    <row r="187" s="14" customFormat="1">
      <c r="A187" s="14"/>
      <c r="B187" s="245"/>
      <c r="C187" s="246"/>
      <c r="D187" s="236" t="s">
        <v>301</v>
      </c>
      <c r="E187" s="247" t="s">
        <v>1</v>
      </c>
      <c r="F187" s="248" t="s">
        <v>3022</v>
      </c>
      <c r="G187" s="246"/>
      <c r="H187" s="249">
        <v>6.4000000000000004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301</v>
      </c>
      <c r="AU187" s="255" t="s">
        <v>120</v>
      </c>
      <c r="AV187" s="14" t="s">
        <v>120</v>
      </c>
      <c r="AW187" s="14" t="s">
        <v>32</v>
      </c>
      <c r="AX187" s="14" t="s">
        <v>77</v>
      </c>
      <c r="AY187" s="255" t="s">
        <v>292</v>
      </c>
    </row>
    <row r="188" s="14" customFormat="1">
      <c r="A188" s="14"/>
      <c r="B188" s="245"/>
      <c r="C188" s="246"/>
      <c r="D188" s="236" t="s">
        <v>301</v>
      </c>
      <c r="E188" s="247" t="s">
        <v>1</v>
      </c>
      <c r="F188" s="248" t="s">
        <v>3023</v>
      </c>
      <c r="G188" s="246"/>
      <c r="H188" s="249">
        <v>1.6399999999999999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301</v>
      </c>
      <c r="AU188" s="255" t="s">
        <v>120</v>
      </c>
      <c r="AV188" s="14" t="s">
        <v>120</v>
      </c>
      <c r="AW188" s="14" t="s">
        <v>32</v>
      </c>
      <c r="AX188" s="14" t="s">
        <v>77</v>
      </c>
      <c r="AY188" s="255" t="s">
        <v>292</v>
      </c>
    </row>
    <row r="189" s="14" customFormat="1">
      <c r="A189" s="14"/>
      <c r="B189" s="245"/>
      <c r="C189" s="246"/>
      <c r="D189" s="236" t="s">
        <v>301</v>
      </c>
      <c r="E189" s="247" t="s">
        <v>1</v>
      </c>
      <c r="F189" s="248" t="s">
        <v>3024</v>
      </c>
      <c r="G189" s="246"/>
      <c r="H189" s="249">
        <v>2.1200000000000001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301</v>
      </c>
      <c r="AU189" s="255" t="s">
        <v>120</v>
      </c>
      <c r="AV189" s="14" t="s">
        <v>120</v>
      </c>
      <c r="AW189" s="14" t="s">
        <v>32</v>
      </c>
      <c r="AX189" s="14" t="s">
        <v>77</v>
      </c>
      <c r="AY189" s="255" t="s">
        <v>292</v>
      </c>
    </row>
    <row r="190" s="14" customFormat="1">
      <c r="A190" s="14"/>
      <c r="B190" s="245"/>
      <c r="C190" s="246"/>
      <c r="D190" s="236" t="s">
        <v>301</v>
      </c>
      <c r="E190" s="247" t="s">
        <v>1</v>
      </c>
      <c r="F190" s="248" t="s">
        <v>3025</v>
      </c>
      <c r="G190" s="246"/>
      <c r="H190" s="249">
        <v>3.9199999999999999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301</v>
      </c>
      <c r="AU190" s="255" t="s">
        <v>120</v>
      </c>
      <c r="AV190" s="14" t="s">
        <v>120</v>
      </c>
      <c r="AW190" s="14" t="s">
        <v>32</v>
      </c>
      <c r="AX190" s="14" t="s">
        <v>77</v>
      </c>
      <c r="AY190" s="255" t="s">
        <v>292</v>
      </c>
    </row>
    <row r="191" s="15" customFormat="1">
      <c r="A191" s="15"/>
      <c r="B191" s="256"/>
      <c r="C191" s="257"/>
      <c r="D191" s="236" t="s">
        <v>301</v>
      </c>
      <c r="E191" s="258" t="s">
        <v>1</v>
      </c>
      <c r="F191" s="259" t="s">
        <v>304</v>
      </c>
      <c r="G191" s="257"/>
      <c r="H191" s="260">
        <v>403.66399999999999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301</v>
      </c>
      <c r="AU191" s="266" t="s">
        <v>120</v>
      </c>
      <c r="AV191" s="15" t="s">
        <v>299</v>
      </c>
      <c r="AW191" s="15" t="s">
        <v>32</v>
      </c>
      <c r="AX191" s="15" t="s">
        <v>85</v>
      </c>
      <c r="AY191" s="266" t="s">
        <v>292</v>
      </c>
    </row>
    <row r="192" s="2" customFormat="1" ht="24.15" customHeight="1">
      <c r="A192" s="39"/>
      <c r="B192" s="40"/>
      <c r="C192" s="221" t="s">
        <v>368</v>
      </c>
      <c r="D192" s="221" t="s">
        <v>294</v>
      </c>
      <c r="E192" s="222" t="s">
        <v>3026</v>
      </c>
      <c r="F192" s="223" t="s">
        <v>3027</v>
      </c>
      <c r="G192" s="224" t="s">
        <v>407</v>
      </c>
      <c r="H192" s="225">
        <v>130.88999999999999</v>
      </c>
      <c r="I192" s="226"/>
      <c r="J192" s="227">
        <f>ROUND(I192*H192,2)</f>
        <v>0</v>
      </c>
      <c r="K192" s="223" t="s">
        <v>1</v>
      </c>
      <c r="L192" s="45"/>
      <c r="M192" s="228" t="s">
        <v>1</v>
      </c>
      <c r="N192" s="229" t="s">
        <v>43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299</v>
      </c>
      <c r="AT192" s="232" t="s">
        <v>294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120</v>
      </c>
      <c r="BK192" s="233">
        <f>ROUND(I192*H192,2)</f>
        <v>0</v>
      </c>
      <c r="BL192" s="18" t="s">
        <v>299</v>
      </c>
      <c r="BM192" s="232" t="s">
        <v>3028</v>
      </c>
    </row>
    <row r="193" s="14" customFormat="1">
      <c r="A193" s="14"/>
      <c r="B193" s="245"/>
      <c r="C193" s="246"/>
      <c r="D193" s="236" t="s">
        <v>301</v>
      </c>
      <c r="E193" s="247" t="s">
        <v>1</v>
      </c>
      <c r="F193" s="248" t="s">
        <v>3012</v>
      </c>
      <c r="G193" s="246"/>
      <c r="H193" s="249">
        <v>23.16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301</v>
      </c>
      <c r="AU193" s="255" t="s">
        <v>120</v>
      </c>
      <c r="AV193" s="14" t="s">
        <v>120</v>
      </c>
      <c r="AW193" s="14" t="s">
        <v>32</v>
      </c>
      <c r="AX193" s="14" t="s">
        <v>77</v>
      </c>
      <c r="AY193" s="255" t="s">
        <v>292</v>
      </c>
    </row>
    <row r="194" s="14" customFormat="1">
      <c r="A194" s="14"/>
      <c r="B194" s="245"/>
      <c r="C194" s="246"/>
      <c r="D194" s="236" t="s">
        <v>301</v>
      </c>
      <c r="E194" s="247" t="s">
        <v>1</v>
      </c>
      <c r="F194" s="248" t="s">
        <v>3013</v>
      </c>
      <c r="G194" s="246"/>
      <c r="H194" s="249">
        <v>82.120000000000005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301</v>
      </c>
      <c r="AU194" s="255" t="s">
        <v>120</v>
      </c>
      <c r="AV194" s="14" t="s">
        <v>120</v>
      </c>
      <c r="AW194" s="14" t="s">
        <v>32</v>
      </c>
      <c r="AX194" s="14" t="s">
        <v>77</v>
      </c>
      <c r="AY194" s="255" t="s">
        <v>292</v>
      </c>
    </row>
    <row r="195" s="14" customFormat="1">
      <c r="A195" s="14"/>
      <c r="B195" s="245"/>
      <c r="C195" s="246"/>
      <c r="D195" s="236" t="s">
        <v>301</v>
      </c>
      <c r="E195" s="247" t="s">
        <v>1</v>
      </c>
      <c r="F195" s="248" t="s">
        <v>3014</v>
      </c>
      <c r="G195" s="246"/>
      <c r="H195" s="249">
        <v>23.16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301</v>
      </c>
      <c r="AU195" s="255" t="s">
        <v>120</v>
      </c>
      <c r="AV195" s="14" t="s">
        <v>120</v>
      </c>
      <c r="AW195" s="14" t="s">
        <v>32</v>
      </c>
      <c r="AX195" s="14" t="s">
        <v>77</v>
      </c>
      <c r="AY195" s="255" t="s">
        <v>292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3017</v>
      </c>
      <c r="G196" s="246"/>
      <c r="H196" s="249">
        <v>2.4500000000000002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77</v>
      </c>
      <c r="AY196" s="255" t="s">
        <v>292</v>
      </c>
    </row>
    <row r="197" s="15" customFormat="1">
      <c r="A197" s="15"/>
      <c r="B197" s="256"/>
      <c r="C197" s="257"/>
      <c r="D197" s="236" t="s">
        <v>301</v>
      </c>
      <c r="E197" s="258" t="s">
        <v>1</v>
      </c>
      <c r="F197" s="259" t="s">
        <v>304</v>
      </c>
      <c r="G197" s="257"/>
      <c r="H197" s="260">
        <v>130.88999999999999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301</v>
      </c>
      <c r="AU197" s="266" t="s">
        <v>120</v>
      </c>
      <c r="AV197" s="15" t="s">
        <v>299</v>
      </c>
      <c r="AW197" s="15" t="s">
        <v>32</v>
      </c>
      <c r="AX197" s="15" t="s">
        <v>85</v>
      </c>
      <c r="AY197" s="266" t="s">
        <v>292</v>
      </c>
    </row>
    <row r="198" s="2" customFormat="1" ht="24.15" customHeight="1">
      <c r="A198" s="39"/>
      <c r="B198" s="40"/>
      <c r="C198" s="221" t="s">
        <v>372</v>
      </c>
      <c r="D198" s="221" t="s">
        <v>294</v>
      </c>
      <c r="E198" s="222" t="s">
        <v>3029</v>
      </c>
      <c r="F198" s="223" t="s">
        <v>3030</v>
      </c>
      <c r="G198" s="224" t="s">
        <v>407</v>
      </c>
      <c r="H198" s="225">
        <v>21.59</v>
      </c>
      <c r="I198" s="226"/>
      <c r="J198" s="227">
        <f>ROUND(I198*H198,2)</f>
        <v>0</v>
      </c>
      <c r="K198" s="223" t="s">
        <v>1</v>
      </c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299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120</v>
      </c>
      <c r="BK198" s="233">
        <f>ROUND(I198*H198,2)</f>
        <v>0</v>
      </c>
      <c r="BL198" s="18" t="s">
        <v>299</v>
      </c>
      <c r="BM198" s="232" t="s">
        <v>3031</v>
      </c>
    </row>
    <row r="199" s="14" customFormat="1">
      <c r="A199" s="14"/>
      <c r="B199" s="245"/>
      <c r="C199" s="246"/>
      <c r="D199" s="236" t="s">
        <v>301</v>
      </c>
      <c r="E199" s="247" t="s">
        <v>1</v>
      </c>
      <c r="F199" s="248" t="s">
        <v>2990</v>
      </c>
      <c r="G199" s="246"/>
      <c r="H199" s="249">
        <v>3.79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301</v>
      </c>
      <c r="AU199" s="255" t="s">
        <v>120</v>
      </c>
      <c r="AV199" s="14" t="s">
        <v>120</v>
      </c>
      <c r="AW199" s="14" t="s">
        <v>32</v>
      </c>
      <c r="AX199" s="14" t="s">
        <v>77</v>
      </c>
      <c r="AY199" s="255" t="s">
        <v>292</v>
      </c>
    </row>
    <row r="200" s="14" customFormat="1">
      <c r="A200" s="14"/>
      <c r="B200" s="245"/>
      <c r="C200" s="246"/>
      <c r="D200" s="236" t="s">
        <v>301</v>
      </c>
      <c r="E200" s="247" t="s">
        <v>1</v>
      </c>
      <c r="F200" s="248" t="s">
        <v>3032</v>
      </c>
      <c r="G200" s="246"/>
      <c r="H200" s="249">
        <v>3.79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301</v>
      </c>
      <c r="AU200" s="255" t="s">
        <v>120</v>
      </c>
      <c r="AV200" s="14" t="s">
        <v>120</v>
      </c>
      <c r="AW200" s="14" t="s">
        <v>32</v>
      </c>
      <c r="AX200" s="14" t="s">
        <v>77</v>
      </c>
      <c r="AY200" s="255" t="s">
        <v>292</v>
      </c>
    </row>
    <row r="201" s="14" customFormat="1">
      <c r="A201" s="14"/>
      <c r="B201" s="245"/>
      <c r="C201" s="246"/>
      <c r="D201" s="236" t="s">
        <v>301</v>
      </c>
      <c r="E201" s="247" t="s">
        <v>1</v>
      </c>
      <c r="F201" s="248" t="s">
        <v>3033</v>
      </c>
      <c r="G201" s="246"/>
      <c r="H201" s="249">
        <v>2.0899999999999999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301</v>
      </c>
      <c r="AU201" s="255" t="s">
        <v>120</v>
      </c>
      <c r="AV201" s="14" t="s">
        <v>120</v>
      </c>
      <c r="AW201" s="14" t="s">
        <v>32</v>
      </c>
      <c r="AX201" s="14" t="s">
        <v>77</v>
      </c>
      <c r="AY201" s="255" t="s">
        <v>292</v>
      </c>
    </row>
    <row r="202" s="14" customFormat="1">
      <c r="A202" s="14"/>
      <c r="B202" s="245"/>
      <c r="C202" s="246"/>
      <c r="D202" s="236" t="s">
        <v>301</v>
      </c>
      <c r="E202" s="247" t="s">
        <v>1</v>
      </c>
      <c r="F202" s="248" t="s">
        <v>3034</v>
      </c>
      <c r="G202" s="246"/>
      <c r="H202" s="249">
        <v>2.0550000000000002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301</v>
      </c>
      <c r="AU202" s="255" t="s">
        <v>120</v>
      </c>
      <c r="AV202" s="14" t="s">
        <v>120</v>
      </c>
      <c r="AW202" s="14" t="s">
        <v>32</v>
      </c>
      <c r="AX202" s="14" t="s">
        <v>77</v>
      </c>
      <c r="AY202" s="255" t="s">
        <v>292</v>
      </c>
    </row>
    <row r="203" s="14" customFormat="1">
      <c r="A203" s="14"/>
      <c r="B203" s="245"/>
      <c r="C203" s="246"/>
      <c r="D203" s="236" t="s">
        <v>301</v>
      </c>
      <c r="E203" s="247" t="s">
        <v>1</v>
      </c>
      <c r="F203" s="248" t="s">
        <v>3035</v>
      </c>
      <c r="G203" s="246"/>
      <c r="H203" s="249">
        <v>2.0550000000000002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301</v>
      </c>
      <c r="AU203" s="255" t="s">
        <v>120</v>
      </c>
      <c r="AV203" s="14" t="s">
        <v>120</v>
      </c>
      <c r="AW203" s="14" t="s">
        <v>32</v>
      </c>
      <c r="AX203" s="14" t="s">
        <v>77</v>
      </c>
      <c r="AY203" s="255" t="s">
        <v>292</v>
      </c>
    </row>
    <row r="204" s="14" customFormat="1">
      <c r="A204" s="14"/>
      <c r="B204" s="245"/>
      <c r="C204" s="246"/>
      <c r="D204" s="236" t="s">
        <v>301</v>
      </c>
      <c r="E204" s="247" t="s">
        <v>1</v>
      </c>
      <c r="F204" s="248" t="s">
        <v>3036</v>
      </c>
      <c r="G204" s="246"/>
      <c r="H204" s="249">
        <v>2.0899999999999999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301</v>
      </c>
      <c r="AU204" s="255" t="s">
        <v>120</v>
      </c>
      <c r="AV204" s="14" t="s">
        <v>120</v>
      </c>
      <c r="AW204" s="14" t="s">
        <v>32</v>
      </c>
      <c r="AX204" s="14" t="s">
        <v>77</v>
      </c>
      <c r="AY204" s="255" t="s">
        <v>292</v>
      </c>
    </row>
    <row r="205" s="14" customFormat="1">
      <c r="A205" s="14"/>
      <c r="B205" s="245"/>
      <c r="C205" s="246"/>
      <c r="D205" s="236" t="s">
        <v>301</v>
      </c>
      <c r="E205" s="247" t="s">
        <v>1</v>
      </c>
      <c r="F205" s="248" t="s">
        <v>3021</v>
      </c>
      <c r="G205" s="246"/>
      <c r="H205" s="249">
        <v>5.7199999999999998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5" t="s">
        <v>301</v>
      </c>
      <c r="AU205" s="255" t="s">
        <v>120</v>
      </c>
      <c r="AV205" s="14" t="s">
        <v>120</v>
      </c>
      <c r="AW205" s="14" t="s">
        <v>32</v>
      </c>
      <c r="AX205" s="14" t="s">
        <v>77</v>
      </c>
      <c r="AY205" s="255" t="s">
        <v>292</v>
      </c>
    </row>
    <row r="206" s="15" customFormat="1">
      <c r="A206" s="15"/>
      <c r="B206" s="256"/>
      <c r="C206" s="257"/>
      <c r="D206" s="236" t="s">
        <v>301</v>
      </c>
      <c r="E206" s="258" t="s">
        <v>1</v>
      </c>
      <c r="F206" s="259" t="s">
        <v>304</v>
      </c>
      <c r="G206" s="257"/>
      <c r="H206" s="260">
        <v>21.59</v>
      </c>
      <c r="I206" s="261"/>
      <c r="J206" s="257"/>
      <c r="K206" s="257"/>
      <c r="L206" s="262"/>
      <c r="M206" s="263"/>
      <c r="N206" s="264"/>
      <c r="O206" s="264"/>
      <c r="P206" s="264"/>
      <c r="Q206" s="264"/>
      <c r="R206" s="264"/>
      <c r="S206" s="264"/>
      <c r="T206" s="26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6" t="s">
        <v>301</v>
      </c>
      <c r="AU206" s="266" t="s">
        <v>120</v>
      </c>
      <c r="AV206" s="15" t="s">
        <v>299</v>
      </c>
      <c r="AW206" s="15" t="s">
        <v>32</v>
      </c>
      <c r="AX206" s="15" t="s">
        <v>85</v>
      </c>
      <c r="AY206" s="266" t="s">
        <v>292</v>
      </c>
    </row>
    <row r="207" s="2" customFormat="1" ht="24.15" customHeight="1">
      <c r="A207" s="39"/>
      <c r="B207" s="40"/>
      <c r="C207" s="221" t="s">
        <v>399</v>
      </c>
      <c r="D207" s="221" t="s">
        <v>294</v>
      </c>
      <c r="E207" s="222" t="s">
        <v>3037</v>
      </c>
      <c r="F207" s="223" t="s">
        <v>3038</v>
      </c>
      <c r="G207" s="224" t="s">
        <v>407</v>
      </c>
      <c r="H207" s="225">
        <v>42.194000000000003</v>
      </c>
      <c r="I207" s="226"/>
      <c r="J207" s="227">
        <f>ROUND(I207*H207,2)</f>
        <v>0</v>
      </c>
      <c r="K207" s="223" t="s">
        <v>1</v>
      </c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299</v>
      </c>
      <c r="AT207" s="232" t="s">
        <v>294</v>
      </c>
      <c r="AU207" s="232" t="s">
        <v>120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120</v>
      </c>
      <c r="BK207" s="233">
        <f>ROUND(I207*H207,2)</f>
        <v>0</v>
      </c>
      <c r="BL207" s="18" t="s">
        <v>299</v>
      </c>
      <c r="BM207" s="232" t="s">
        <v>3039</v>
      </c>
    </row>
    <row r="208" s="14" customFormat="1">
      <c r="A208" s="14"/>
      <c r="B208" s="245"/>
      <c r="C208" s="246"/>
      <c r="D208" s="236" t="s">
        <v>301</v>
      </c>
      <c r="E208" s="247" t="s">
        <v>1</v>
      </c>
      <c r="F208" s="248" t="s">
        <v>3040</v>
      </c>
      <c r="G208" s="246"/>
      <c r="H208" s="249">
        <v>11.956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301</v>
      </c>
      <c r="AU208" s="255" t="s">
        <v>120</v>
      </c>
      <c r="AV208" s="14" t="s">
        <v>120</v>
      </c>
      <c r="AW208" s="14" t="s">
        <v>32</v>
      </c>
      <c r="AX208" s="14" t="s">
        <v>77</v>
      </c>
      <c r="AY208" s="255" t="s">
        <v>292</v>
      </c>
    </row>
    <row r="209" s="14" customFormat="1">
      <c r="A209" s="14"/>
      <c r="B209" s="245"/>
      <c r="C209" s="246"/>
      <c r="D209" s="236" t="s">
        <v>301</v>
      </c>
      <c r="E209" s="247" t="s">
        <v>1</v>
      </c>
      <c r="F209" s="248" t="s">
        <v>3019</v>
      </c>
      <c r="G209" s="246"/>
      <c r="H209" s="249">
        <v>12.708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301</v>
      </c>
      <c r="AU209" s="255" t="s">
        <v>120</v>
      </c>
      <c r="AV209" s="14" t="s">
        <v>120</v>
      </c>
      <c r="AW209" s="14" t="s">
        <v>32</v>
      </c>
      <c r="AX209" s="14" t="s">
        <v>77</v>
      </c>
      <c r="AY209" s="255" t="s">
        <v>292</v>
      </c>
    </row>
    <row r="210" s="14" customFormat="1">
      <c r="A210" s="14"/>
      <c r="B210" s="245"/>
      <c r="C210" s="246"/>
      <c r="D210" s="236" t="s">
        <v>301</v>
      </c>
      <c r="E210" s="247" t="s">
        <v>1</v>
      </c>
      <c r="F210" s="248" t="s">
        <v>3020</v>
      </c>
      <c r="G210" s="246"/>
      <c r="H210" s="249">
        <v>7.5700000000000003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301</v>
      </c>
      <c r="AU210" s="255" t="s">
        <v>120</v>
      </c>
      <c r="AV210" s="14" t="s">
        <v>120</v>
      </c>
      <c r="AW210" s="14" t="s">
        <v>32</v>
      </c>
      <c r="AX210" s="14" t="s">
        <v>77</v>
      </c>
      <c r="AY210" s="255" t="s">
        <v>292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3041</v>
      </c>
      <c r="G211" s="246"/>
      <c r="H211" s="249">
        <v>2.1200000000000001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77</v>
      </c>
      <c r="AY211" s="255" t="s">
        <v>292</v>
      </c>
    </row>
    <row r="212" s="14" customFormat="1">
      <c r="A212" s="14"/>
      <c r="B212" s="245"/>
      <c r="C212" s="246"/>
      <c r="D212" s="236" t="s">
        <v>301</v>
      </c>
      <c r="E212" s="247" t="s">
        <v>1</v>
      </c>
      <c r="F212" s="248" t="s">
        <v>3042</v>
      </c>
      <c r="G212" s="246"/>
      <c r="H212" s="249">
        <v>3.9199999999999999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301</v>
      </c>
      <c r="AU212" s="255" t="s">
        <v>120</v>
      </c>
      <c r="AV212" s="14" t="s">
        <v>120</v>
      </c>
      <c r="AW212" s="14" t="s">
        <v>32</v>
      </c>
      <c r="AX212" s="14" t="s">
        <v>77</v>
      </c>
      <c r="AY212" s="255" t="s">
        <v>292</v>
      </c>
    </row>
    <row r="213" s="14" customFormat="1">
      <c r="A213" s="14"/>
      <c r="B213" s="245"/>
      <c r="C213" s="246"/>
      <c r="D213" s="236" t="s">
        <v>301</v>
      </c>
      <c r="E213" s="247" t="s">
        <v>1</v>
      </c>
      <c r="F213" s="248" t="s">
        <v>3043</v>
      </c>
      <c r="G213" s="246"/>
      <c r="H213" s="249">
        <v>1.96</v>
      </c>
      <c r="I213" s="250"/>
      <c r="J213" s="246"/>
      <c r="K213" s="246"/>
      <c r="L213" s="251"/>
      <c r="M213" s="252"/>
      <c r="N213" s="253"/>
      <c r="O213" s="253"/>
      <c r="P213" s="253"/>
      <c r="Q213" s="253"/>
      <c r="R213" s="253"/>
      <c r="S213" s="253"/>
      <c r="T213" s="25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5" t="s">
        <v>301</v>
      </c>
      <c r="AU213" s="255" t="s">
        <v>120</v>
      </c>
      <c r="AV213" s="14" t="s">
        <v>120</v>
      </c>
      <c r="AW213" s="14" t="s">
        <v>32</v>
      </c>
      <c r="AX213" s="14" t="s">
        <v>77</v>
      </c>
      <c r="AY213" s="255" t="s">
        <v>292</v>
      </c>
    </row>
    <row r="214" s="14" customFormat="1">
      <c r="A214" s="14"/>
      <c r="B214" s="245"/>
      <c r="C214" s="246"/>
      <c r="D214" s="236" t="s">
        <v>301</v>
      </c>
      <c r="E214" s="247" t="s">
        <v>1</v>
      </c>
      <c r="F214" s="248" t="s">
        <v>3044</v>
      </c>
      <c r="G214" s="246"/>
      <c r="H214" s="249">
        <v>1.96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301</v>
      </c>
      <c r="AU214" s="255" t="s">
        <v>120</v>
      </c>
      <c r="AV214" s="14" t="s">
        <v>120</v>
      </c>
      <c r="AW214" s="14" t="s">
        <v>32</v>
      </c>
      <c r="AX214" s="14" t="s">
        <v>77</v>
      </c>
      <c r="AY214" s="255" t="s">
        <v>292</v>
      </c>
    </row>
    <row r="215" s="15" customFormat="1">
      <c r="A215" s="15"/>
      <c r="B215" s="256"/>
      <c r="C215" s="257"/>
      <c r="D215" s="236" t="s">
        <v>301</v>
      </c>
      <c r="E215" s="258" t="s">
        <v>1</v>
      </c>
      <c r="F215" s="259" t="s">
        <v>304</v>
      </c>
      <c r="G215" s="257"/>
      <c r="H215" s="260">
        <v>42.194000000000003</v>
      </c>
      <c r="I215" s="261"/>
      <c r="J215" s="257"/>
      <c r="K215" s="257"/>
      <c r="L215" s="262"/>
      <c r="M215" s="263"/>
      <c r="N215" s="264"/>
      <c r="O215" s="264"/>
      <c r="P215" s="264"/>
      <c r="Q215" s="264"/>
      <c r="R215" s="264"/>
      <c r="S215" s="264"/>
      <c r="T215" s="26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6" t="s">
        <v>301</v>
      </c>
      <c r="AU215" s="266" t="s">
        <v>120</v>
      </c>
      <c r="AV215" s="15" t="s">
        <v>299</v>
      </c>
      <c r="AW215" s="15" t="s">
        <v>32</v>
      </c>
      <c r="AX215" s="15" t="s">
        <v>85</v>
      </c>
      <c r="AY215" s="266" t="s">
        <v>292</v>
      </c>
    </row>
    <row r="216" s="2" customFormat="1" ht="24.15" customHeight="1">
      <c r="A216" s="39"/>
      <c r="B216" s="40"/>
      <c r="C216" s="221" t="s">
        <v>404</v>
      </c>
      <c r="D216" s="221" t="s">
        <v>294</v>
      </c>
      <c r="E216" s="222" t="s">
        <v>3045</v>
      </c>
      <c r="F216" s="223" t="s">
        <v>3046</v>
      </c>
      <c r="G216" s="224" t="s">
        <v>407</v>
      </c>
      <c r="H216" s="225">
        <v>7.3600000000000003</v>
      </c>
      <c r="I216" s="226"/>
      <c r="J216" s="227">
        <f>ROUND(I216*H216,2)</f>
        <v>0</v>
      </c>
      <c r="K216" s="223" t="s">
        <v>1</v>
      </c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299</v>
      </c>
      <c r="AT216" s="232" t="s">
        <v>294</v>
      </c>
      <c r="AU216" s="232" t="s">
        <v>120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120</v>
      </c>
      <c r="BK216" s="233">
        <f>ROUND(I216*H216,2)</f>
        <v>0</v>
      </c>
      <c r="BL216" s="18" t="s">
        <v>299</v>
      </c>
      <c r="BM216" s="232" t="s">
        <v>3047</v>
      </c>
    </row>
    <row r="217" s="14" customFormat="1">
      <c r="A217" s="14"/>
      <c r="B217" s="245"/>
      <c r="C217" s="246"/>
      <c r="D217" s="236" t="s">
        <v>301</v>
      </c>
      <c r="E217" s="247" t="s">
        <v>1</v>
      </c>
      <c r="F217" s="248" t="s">
        <v>3048</v>
      </c>
      <c r="G217" s="246"/>
      <c r="H217" s="249">
        <v>3.6800000000000002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301</v>
      </c>
      <c r="AU217" s="255" t="s">
        <v>120</v>
      </c>
      <c r="AV217" s="14" t="s">
        <v>120</v>
      </c>
      <c r="AW217" s="14" t="s">
        <v>32</v>
      </c>
      <c r="AX217" s="14" t="s">
        <v>77</v>
      </c>
      <c r="AY217" s="255" t="s">
        <v>292</v>
      </c>
    </row>
    <row r="218" s="14" customFormat="1">
      <c r="A218" s="14"/>
      <c r="B218" s="245"/>
      <c r="C218" s="246"/>
      <c r="D218" s="236" t="s">
        <v>301</v>
      </c>
      <c r="E218" s="247" t="s">
        <v>1</v>
      </c>
      <c r="F218" s="248" t="s">
        <v>3049</v>
      </c>
      <c r="G218" s="246"/>
      <c r="H218" s="249">
        <v>3.6800000000000002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301</v>
      </c>
      <c r="AU218" s="255" t="s">
        <v>120</v>
      </c>
      <c r="AV218" s="14" t="s">
        <v>120</v>
      </c>
      <c r="AW218" s="14" t="s">
        <v>32</v>
      </c>
      <c r="AX218" s="14" t="s">
        <v>77</v>
      </c>
      <c r="AY218" s="255" t="s">
        <v>292</v>
      </c>
    </row>
    <row r="219" s="15" customFormat="1">
      <c r="A219" s="15"/>
      <c r="B219" s="256"/>
      <c r="C219" s="257"/>
      <c r="D219" s="236" t="s">
        <v>301</v>
      </c>
      <c r="E219" s="258" t="s">
        <v>1</v>
      </c>
      <c r="F219" s="259" t="s">
        <v>304</v>
      </c>
      <c r="G219" s="257"/>
      <c r="H219" s="260">
        <v>7.3600000000000003</v>
      </c>
      <c r="I219" s="261"/>
      <c r="J219" s="257"/>
      <c r="K219" s="257"/>
      <c r="L219" s="262"/>
      <c r="M219" s="263"/>
      <c r="N219" s="264"/>
      <c r="O219" s="264"/>
      <c r="P219" s="264"/>
      <c r="Q219" s="264"/>
      <c r="R219" s="264"/>
      <c r="S219" s="264"/>
      <c r="T219" s="26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6" t="s">
        <v>301</v>
      </c>
      <c r="AU219" s="266" t="s">
        <v>120</v>
      </c>
      <c r="AV219" s="15" t="s">
        <v>299</v>
      </c>
      <c r="AW219" s="15" t="s">
        <v>32</v>
      </c>
      <c r="AX219" s="15" t="s">
        <v>85</v>
      </c>
      <c r="AY219" s="266" t="s">
        <v>292</v>
      </c>
    </row>
    <row r="220" s="2" customFormat="1" ht="24.15" customHeight="1">
      <c r="A220" s="39"/>
      <c r="B220" s="40"/>
      <c r="C220" s="221" t="s">
        <v>415</v>
      </c>
      <c r="D220" s="221" t="s">
        <v>294</v>
      </c>
      <c r="E220" s="222" t="s">
        <v>3050</v>
      </c>
      <c r="F220" s="223" t="s">
        <v>3051</v>
      </c>
      <c r="G220" s="224" t="s">
        <v>581</v>
      </c>
      <c r="H220" s="225">
        <v>1</v>
      </c>
      <c r="I220" s="226"/>
      <c r="J220" s="227">
        <f>ROUND(I220*H220,2)</f>
        <v>0</v>
      </c>
      <c r="K220" s="223" t="s">
        <v>1</v>
      </c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299</v>
      </c>
      <c r="AT220" s="232" t="s">
        <v>294</v>
      </c>
      <c r="AU220" s="232" t="s">
        <v>120</v>
      </c>
      <c r="AY220" s="18" t="s">
        <v>292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120</v>
      </c>
      <c r="BK220" s="233">
        <f>ROUND(I220*H220,2)</f>
        <v>0</v>
      </c>
      <c r="BL220" s="18" t="s">
        <v>299</v>
      </c>
      <c r="BM220" s="232" t="s">
        <v>3052</v>
      </c>
    </row>
    <row r="221" s="2" customFormat="1" ht="37.8" customHeight="1">
      <c r="A221" s="39"/>
      <c r="B221" s="40"/>
      <c r="C221" s="221" t="s">
        <v>8</v>
      </c>
      <c r="D221" s="221" t="s">
        <v>294</v>
      </c>
      <c r="E221" s="222" t="s">
        <v>3053</v>
      </c>
      <c r="F221" s="223" t="s">
        <v>3054</v>
      </c>
      <c r="G221" s="224" t="s">
        <v>581</v>
      </c>
      <c r="H221" s="225">
        <v>1</v>
      </c>
      <c r="I221" s="226"/>
      <c r="J221" s="227">
        <f>ROUND(I221*H221,2)</f>
        <v>0</v>
      </c>
      <c r="K221" s="223" t="s">
        <v>1</v>
      </c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299</v>
      </c>
      <c r="AT221" s="232" t="s">
        <v>294</v>
      </c>
      <c r="AU221" s="232" t="s">
        <v>120</v>
      </c>
      <c r="AY221" s="18" t="s">
        <v>292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120</v>
      </c>
      <c r="BK221" s="233">
        <f>ROUND(I221*H221,2)</f>
        <v>0</v>
      </c>
      <c r="BL221" s="18" t="s">
        <v>299</v>
      </c>
      <c r="BM221" s="232" t="s">
        <v>3055</v>
      </c>
    </row>
    <row r="222" s="2" customFormat="1" ht="37.8" customHeight="1">
      <c r="A222" s="39"/>
      <c r="B222" s="40"/>
      <c r="C222" s="221" t="s">
        <v>438</v>
      </c>
      <c r="D222" s="221" t="s">
        <v>294</v>
      </c>
      <c r="E222" s="222" t="s">
        <v>3056</v>
      </c>
      <c r="F222" s="223" t="s">
        <v>3057</v>
      </c>
      <c r="G222" s="224" t="s">
        <v>581</v>
      </c>
      <c r="H222" s="225">
        <v>1</v>
      </c>
      <c r="I222" s="226"/>
      <c r="J222" s="227">
        <f>ROUND(I222*H222,2)</f>
        <v>0</v>
      </c>
      <c r="K222" s="223" t="s">
        <v>1</v>
      </c>
      <c r="L222" s="45"/>
      <c r="M222" s="228" t="s">
        <v>1</v>
      </c>
      <c r="N222" s="229" t="s">
        <v>43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299</v>
      </c>
      <c r="AT222" s="232" t="s">
        <v>294</v>
      </c>
      <c r="AU222" s="232" t="s">
        <v>120</v>
      </c>
      <c r="AY222" s="18" t="s">
        <v>292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120</v>
      </c>
      <c r="BK222" s="233">
        <f>ROUND(I222*H222,2)</f>
        <v>0</v>
      </c>
      <c r="BL222" s="18" t="s">
        <v>299</v>
      </c>
      <c r="BM222" s="232" t="s">
        <v>3058</v>
      </c>
    </row>
    <row r="223" s="2" customFormat="1" ht="37.8" customHeight="1">
      <c r="A223" s="39"/>
      <c r="B223" s="40"/>
      <c r="C223" s="221" t="s">
        <v>445</v>
      </c>
      <c r="D223" s="221" t="s">
        <v>294</v>
      </c>
      <c r="E223" s="222" t="s">
        <v>3059</v>
      </c>
      <c r="F223" s="223" t="s">
        <v>3060</v>
      </c>
      <c r="G223" s="224" t="s">
        <v>581</v>
      </c>
      <c r="H223" s="225">
        <v>1</v>
      </c>
      <c r="I223" s="226"/>
      <c r="J223" s="227">
        <f>ROUND(I223*H223,2)</f>
        <v>0</v>
      </c>
      <c r="K223" s="223" t="s">
        <v>1</v>
      </c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299</v>
      </c>
      <c r="AT223" s="232" t="s">
        <v>294</v>
      </c>
      <c r="AU223" s="232" t="s">
        <v>120</v>
      </c>
      <c r="AY223" s="18" t="s">
        <v>292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120</v>
      </c>
      <c r="BK223" s="233">
        <f>ROUND(I223*H223,2)</f>
        <v>0</v>
      </c>
      <c r="BL223" s="18" t="s">
        <v>299</v>
      </c>
      <c r="BM223" s="232" t="s">
        <v>3061</v>
      </c>
    </row>
    <row r="224" s="2" customFormat="1" ht="37.8" customHeight="1">
      <c r="A224" s="39"/>
      <c r="B224" s="40"/>
      <c r="C224" s="221" t="s">
        <v>449</v>
      </c>
      <c r="D224" s="221" t="s">
        <v>294</v>
      </c>
      <c r="E224" s="222" t="s">
        <v>3062</v>
      </c>
      <c r="F224" s="223" t="s">
        <v>3063</v>
      </c>
      <c r="G224" s="224" t="s">
        <v>581</v>
      </c>
      <c r="H224" s="225">
        <v>5</v>
      </c>
      <c r="I224" s="226"/>
      <c r="J224" s="227">
        <f>ROUND(I224*H224,2)</f>
        <v>0</v>
      </c>
      <c r="K224" s="223" t="s">
        <v>1</v>
      </c>
      <c r="L224" s="45"/>
      <c r="M224" s="228" t="s">
        <v>1</v>
      </c>
      <c r="N224" s="229" t="s">
        <v>43</v>
      </c>
      <c r="O224" s="92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299</v>
      </c>
      <c r="AT224" s="232" t="s">
        <v>294</v>
      </c>
      <c r="AU224" s="232" t="s">
        <v>120</v>
      </c>
      <c r="AY224" s="18" t="s">
        <v>292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120</v>
      </c>
      <c r="BK224" s="233">
        <f>ROUND(I224*H224,2)</f>
        <v>0</v>
      </c>
      <c r="BL224" s="18" t="s">
        <v>299</v>
      </c>
      <c r="BM224" s="232" t="s">
        <v>3064</v>
      </c>
    </row>
    <row r="225" s="2" customFormat="1" ht="44.25" customHeight="1">
      <c r="A225" s="39"/>
      <c r="B225" s="40"/>
      <c r="C225" s="221" t="s">
        <v>454</v>
      </c>
      <c r="D225" s="221" t="s">
        <v>294</v>
      </c>
      <c r="E225" s="222" t="s">
        <v>3065</v>
      </c>
      <c r="F225" s="223" t="s">
        <v>3066</v>
      </c>
      <c r="G225" s="224" t="s">
        <v>581</v>
      </c>
      <c r="H225" s="225">
        <v>40</v>
      </c>
      <c r="I225" s="226"/>
      <c r="J225" s="227">
        <f>ROUND(I225*H225,2)</f>
        <v>0</v>
      </c>
      <c r="K225" s="223" t="s">
        <v>1</v>
      </c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299</v>
      </c>
      <c r="AT225" s="232" t="s">
        <v>294</v>
      </c>
      <c r="AU225" s="232" t="s">
        <v>120</v>
      </c>
      <c r="AY225" s="18" t="s">
        <v>292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120</v>
      </c>
      <c r="BK225" s="233">
        <f>ROUND(I225*H225,2)</f>
        <v>0</v>
      </c>
      <c r="BL225" s="18" t="s">
        <v>299</v>
      </c>
      <c r="BM225" s="232" t="s">
        <v>3067</v>
      </c>
    </row>
    <row r="226" s="2" customFormat="1" ht="44.25" customHeight="1">
      <c r="A226" s="39"/>
      <c r="B226" s="40"/>
      <c r="C226" s="221" t="s">
        <v>459</v>
      </c>
      <c r="D226" s="221" t="s">
        <v>294</v>
      </c>
      <c r="E226" s="222" t="s">
        <v>3068</v>
      </c>
      <c r="F226" s="223" t="s">
        <v>3069</v>
      </c>
      <c r="G226" s="224" t="s">
        <v>581</v>
      </c>
      <c r="H226" s="225">
        <v>8</v>
      </c>
      <c r="I226" s="226"/>
      <c r="J226" s="227">
        <f>ROUND(I226*H226,2)</f>
        <v>0</v>
      </c>
      <c r="K226" s="223" t="s">
        <v>1</v>
      </c>
      <c r="L226" s="45"/>
      <c r="M226" s="228" t="s">
        <v>1</v>
      </c>
      <c r="N226" s="229" t="s">
        <v>43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299</v>
      </c>
      <c r="AT226" s="232" t="s">
        <v>294</v>
      </c>
      <c r="AU226" s="232" t="s">
        <v>120</v>
      </c>
      <c r="AY226" s="18" t="s">
        <v>292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120</v>
      </c>
      <c r="BK226" s="233">
        <f>ROUND(I226*H226,2)</f>
        <v>0</v>
      </c>
      <c r="BL226" s="18" t="s">
        <v>299</v>
      </c>
      <c r="BM226" s="232" t="s">
        <v>3070</v>
      </c>
    </row>
    <row r="227" s="2" customFormat="1" ht="44.25" customHeight="1">
      <c r="A227" s="39"/>
      <c r="B227" s="40"/>
      <c r="C227" s="221" t="s">
        <v>7</v>
      </c>
      <c r="D227" s="221" t="s">
        <v>294</v>
      </c>
      <c r="E227" s="222" t="s">
        <v>3071</v>
      </c>
      <c r="F227" s="223" t="s">
        <v>3072</v>
      </c>
      <c r="G227" s="224" t="s">
        <v>581</v>
      </c>
      <c r="H227" s="225">
        <v>2</v>
      </c>
      <c r="I227" s="226"/>
      <c r="J227" s="227">
        <f>ROUND(I227*H227,2)</f>
        <v>0</v>
      </c>
      <c r="K227" s="223" t="s">
        <v>1</v>
      </c>
      <c r="L227" s="45"/>
      <c r="M227" s="228" t="s">
        <v>1</v>
      </c>
      <c r="N227" s="229" t="s">
        <v>43</v>
      </c>
      <c r="O227" s="92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299</v>
      </c>
      <c r="AT227" s="232" t="s">
        <v>294</v>
      </c>
      <c r="AU227" s="232" t="s">
        <v>120</v>
      </c>
      <c r="AY227" s="18" t="s">
        <v>292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120</v>
      </c>
      <c r="BK227" s="233">
        <f>ROUND(I227*H227,2)</f>
        <v>0</v>
      </c>
      <c r="BL227" s="18" t="s">
        <v>299</v>
      </c>
      <c r="BM227" s="232" t="s">
        <v>3073</v>
      </c>
    </row>
    <row r="228" s="2" customFormat="1" ht="49.05" customHeight="1">
      <c r="A228" s="39"/>
      <c r="B228" s="40"/>
      <c r="C228" s="221" t="s">
        <v>485</v>
      </c>
      <c r="D228" s="221" t="s">
        <v>294</v>
      </c>
      <c r="E228" s="222" t="s">
        <v>3074</v>
      </c>
      <c r="F228" s="223" t="s">
        <v>3075</v>
      </c>
      <c r="G228" s="224" t="s">
        <v>581</v>
      </c>
      <c r="H228" s="225">
        <v>3</v>
      </c>
      <c r="I228" s="226"/>
      <c r="J228" s="227">
        <f>ROUND(I228*H228,2)</f>
        <v>0</v>
      </c>
      <c r="K228" s="223" t="s">
        <v>1</v>
      </c>
      <c r="L228" s="45"/>
      <c r="M228" s="228" t="s">
        <v>1</v>
      </c>
      <c r="N228" s="229" t="s">
        <v>43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299</v>
      </c>
      <c r="AT228" s="232" t="s">
        <v>294</v>
      </c>
      <c r="AU228" s="232" t="s">
        <v>120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120</v>
      </c>
      <c r="BK228" s="233">
        <f>ROUND(I228*H228,2)</f>
        <v>0</v>
      </c>
      <c r="BL228" s="18" t="s">
        <v>299</v>
      </c>
      <c r="BM228" s="232" t="s">
        <v>3076</v>
      </c>
    </row>
    <row r="229" s="2" customFormat="1" ht="24.15" customHeight="1">
      <c r="A229" s="39"/>
      <c r="B229" s="40"/>
      <c r="C229" s="221" t="s">
        <v>489</v>
      </c>
      <c r="D229" s="221" t="s">
        <v>294</v>
      </c>
      <c r="E229" s="222" t="s">
        <v>3077</v>
      </c>
      <c r="F229" s="223" t="s">
        <v>3078</v>
      </c>
      <c r="G229" s="224" t="s">
        <v>581</v>
      </c>
      <c r="H229" s="225">
        <v>31</v>
      </c>
      <c r="I229" s="226"/>
      <c r="J229" s="227">
        <f>ROUND(I229*H229,2)</f>
        <v>0</v>
      </c>
      <c r="K229" s="223" t="s">
        <v>1</v>
      </c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299</v>
      </c>
      <c r="AT229" s="232" t="s">
        <v>294</v>
      </c>
      <c r="AU229" s="232" t="s">
        <v>120</v>
      </c>
      <c r="AY229" s="18" t="s">
        <v>292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120</v>
      </c>
      <c r="BK229" s="233">
        <f>ROUND(I229*H229,2)</f>
        <v>0</v>
      </c>
      <c r="BL229" s="18" t="s">
        <v>299</v>
      </c>
      <c r="BM229" s="232" t="s">
        <v>3079</v>
      </c>
    </row>
    <row r="230" s="2" customFormat="1" ht="24.15" customHeight="1">
      <c r="A230" s="39"/>
      <c r="B230" s="40"/>
      <c r="C230" s="221" t="s">
        <v>494</v>
      </c>
      <c r="D230" s="221" t="s">
        <v>294</v>
      </c>
      <c r="E230" s="222" t="s">
        <v>3080</v>
      </c>
      <c r="F230" s="223" t="s">
        <v>3081</v>
      </c>
      <c r="G230" s="224" t="s">
        <v>581</v>
      </c>
      <c r="H230" s="225">
        <v>1</v>
      </c>
      <c r="I230" s="226"/>
      <c r="J230" s="227">
        <f>ROUND(I230*H230,2)</f>
        <v>0</v>
      </c>
      <c r="K230" s="223" t="s">
        <v>1</v>
      </c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299</v>
      </c>
      <c r="AT230" s="232" t="s">
        <v>294</v>
      </c>
      <c r="AU230" s="232" t="s">
        <v>120</v>
      </c>
      <c r="AY230" s="18" t="s">
        <v>292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120</v>
      </c>
      <c r="BK230" s="233">
        <f>ROUND(I230*H230,2)</f>
        <v>0</v>
      </c>
      <c r="BL230" s="18" t="s">
        <v>299</v>
      </c>
      <c r="BM230" s="232" t="s">
        <v>3082</v>
      </c>
    </row>
    <row r="231" s="2" customFormat="1" ht="66.75" customHeight="1">
      <c r="A231" s="39"/>
      <c r="B231" s="40"/>
      <c r="C231" s="221" t="s">
        <v>498</v>
      </c>
      <c r="D231" s="221" t="s">
        <v>294</v>
      </c>
      <c r="E231" s="222" t="s">
        <v>3083</v>
      </c>
      <c r="F231" s="223" t="s">
        <v>3084</v>
      </c>
      <c r="G231" s="224" t="s">
        <v>581</v>
      </c>
      <c r="H231" s="225">
        <v>1</v>
      </c>
      <c r="I231" s="226"/>
      <c r="J231" s="227">
        <f>ROUND(I231*H231,2)</f>
        <v>0</v>
      </c>
      <c r="K231" s="223" t="s">
        <v>1</v>
      </c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299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120</v>
      </c>
      <c r="BK231" s="233">
        <f>ROUND(I231*H231,2)</f>
        <v>0</v>
      </c>
      <c r="BL231" s="18" t="s">
        <v>299</v>
      </c>
      <c r="BM231" s="232" t="s">
        <v>3085</v>
      </c>
    </row>
    <row r="232" s="2" customFormat="1" ht="62.7" customHeight="1">
      <c r="A232" s="39"/>
      <c r="B232" s="40"/>
      <c r="C232" s="221" t="s">
        <v>503</v>
      </c>
      <c r="D232" s="221" t="s">
        <v>294</v>
      </c>
      <c r="E232" s="222" t="s">
        <v>3086</v>
      </c>
      <c r="F232" s="223" t="s">
        <v>3087</v>
      </c>
      <c r="G232" s="224" t="s">
        <v>581</v>
      </c>
      <c r="H232" s="225">
        <v>4</v>
      </c>
      <c r="I232" s="226"/>
      <c r="J232" s="227">
        <f>ROUND(I232*H232,2)</f>
        <v>0</v>
      </c>
      <c r="K232" s="223" t="s">
        <v>1</v>
      </c>
      <c r="L232" s="45"/>
      <c r="M232" s="228" t="s">
        <v>1</v>
      </c>
      <c r="N232" s="229" t="s">
        <v>43</v>
      </c>
      <c r="O232" s="92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299</v>
      </c>
      <c r="AT232" s="232" t="s">
        <v>294</v>
      </c>
      <c r="AU232" s="232" t="s">
        <v>120</v>
      </c>
      <c r="AY232" s="18" t="s">
        <v>292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120</v>
      </c>
      <c r="BK232" s="233">
        <f>ROUND(I232*H232,2)</f>
        <v>0</v>
      </c>
      <c r="BL232" s="18" t="s">
        <v>299</v>
      </c>
      <c r="BM232" s="232" t="s">
        <v>3088</v>
      </c>
    </row>
    <row r="233" s="2" customFormat="1" ht="55.5" customHeight="1">
      <c r="A233" s="39"/>
      <c r="B233" s="40"/>
      <c r="C233" s="221" t="s">
        <v>517</v>
      </c>
      <c r="D233" s="221" t="s">
        <v>294</v>
      </c>
      <c r="E233" s="222" t="s">
        <v>3089</v>
      </c>
      <c r="F233" s="223" t="s">
        <v>3090</v>
      </c>
      <c r="G233" s="224" t="s">
        <v>1911</v>
      </c>
      <c r="H233" s="225">
        <v>1</v>
      </c>
      <c r="I233" s="226"/>
      <c r="J233" s="227">
        <f>ROUND(I233*H233,2)</f>
        <v>0</v>
      </c>
      <c r="K233" s="223" t="s">
        <v>1</v>
      </c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299</v>
      </c>
      <c r="AT233" s="232" t="s">
        <v>294</v>
      </c>
      <c r="AU233" s="232" t="s">
        <v>120</v>
      </c>
      <c r="AY233" s="18" t="s">
        <v>292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120</v>
      </c>
      <c r="BK233" s="233">
        <f>ROUND(I233*H233,2)</f>
        <v>0</v>
      </c>
      <c r="BL233" s="18" t="s">
        <v>299</v>
      </c>
      <c r="BM233" s="232" t="s">
        <v>3091</v>
      </c>
    </row>
    <row r="234" s="2" customFormat="1" ht="24.15" customHeight="1">
      <c r="A234" s="39"/>
      <c r="B234" s="40"/>
      <c r="C234" s="221" t="s">
        <v>523</v>
      </c>
      <c r="D234" s="221" t="s">
        <v>294</v>
      </c>
      <c r="E234" s="222" t="s">
        <v>3092</v>
      </c>
      <c r="F234" s="223" t="s">
        <v>3093</v>
      </c>
      <c r="G234" s="224" t="s">
        <v>581</v>
      </c>
      <c r="H234" s="225">
        <v>39</v>
      </c>
      <c r="I234" s="226"/>
      <c r="J234" s="227">
        <f>ROUND(I234*H234,2)</f>
        <v>0</v>
      </c>
      <c r="K234" s="223" t="s">
        <v>1</v>
      </c>
      <c r="L234" s="45"/>
      <c r="M234" s="228" t="s">
        <v>1</v>
      </c>
      <c r="N234" s="229" t="s">
        <v>43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299</v>
      </c>
      <c r="AT234" s="232" t="s">
        <v>294</v>
      </c>
      <c r="AU234" s="232" t="s">
        <v>120</v>
      </c>
      <c r="AY234" s="18" t="s">
        <v>292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120</v>
      </c>
      <c r="BK234" s="233">
        <f>ROUND(I234*H234,2)</f>
        <v>0</v>
      </c>
      <c r="BL234" s="18" t="s">
        <v>299</v>
      </c>
      <c r="BM234" s="232" t="s">
        <v>3094</v>
      </c>
    </row>
    <row r="235" s="2" customFormat="1" ht="49.05" customHeight="1">
      <c r="A235" s="39"/>
      <c r="B235" s="40"/>
      <c r="C235" s="221" t="s">
        <v>532</v>
      </c>
      <c r="D235" s="221" t="s">
        <v>294</v>
      </c>
      <c r="E235" s="222" t="s">
        <v>3095</v>
      </c>
      <c r="F235" s="223" t="s">
        <v>3096</v>
      </c>
      <c r="G235" s="224" t="s">
        <v>581</v>
      </c>
      <c r="H235" s="225">
        <v>37</v>
      </c>
      <c r="I235" s="226"/>
      <c r="J235" s="227">
        <f>ROUND(I235*H235,2)</f>
        <v>0</v>
      </c>
      <c r="K235" s="223" t="s">
        <v>1</v>
      </c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299</v>
      </c>
      <c r="AT235" s="232" t="s">
        <v>294</v>
      </c>
      <c r="AU235" s="232" t="s">
        <v>120</v>
      </c>
      <c r="AY235" s="18" t="s">
        <v>292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120</v>
      </c>
      <c r="BK235" s="233">
        <f>ROUND(I235*H235,2)</f>
        <v>0</v>
      </c>
      <c r="BL235" s="18" t="s">
        <v>299</v>
      </c>
      <c r="BM235" s="232" t="s">
        <v>3097</v>
      </c>
    </row>
    <row r="236" s="2" customFormat="1" ht="37.8" customHeight="1">
      <c r="A236" s="39"/>
      <c r="B236" s="40"/>
      <c r="C236" s="221" t="s">
        <v>554</v>
      </c>
      <c r="D236" s="221" t="s">
        <v>294</v>
      </c>
      <c r="E236" s="222" t="s">
        <v>3098</v>
      </c>
      <c r="F236" s="223" t="s">
        <v>3099</v>
      </c>
      <c r="G236" s="224" t="s">
        <v>581</v>
      </c>
      <c r="H236" s="225">
        <v>12</v>
      </c>
      <c r="I236" s="226"/>
      <c r="J236" s="227">
        <f>ROUND(I236*H236,2)</f>
        <v>0</v>
      </c>
      <c r="K236" s="223" t="s">
        <v>1</v>
      </c>
      <c r="L236" s="45"/>
      <c r="M236" s="228" t="s">
        <v>1</v>
      </c>
      <c r="N236" s="229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299</v>
      </c>
      <c r="AT236" s="232" t="s">
        <v>294</v>
      </c>
      <c r="AU236" s="232" t="s">
        <v>120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120</v>
      </c>
      <c r="BK236" s="233">
        <f>ROUND(I236*H236,2)</f>
        <v>0</v>
      </c>
      <c r="BL236" s="18" t="s">
        <v>299</v>
      </c>
      <c r="BM236" s="232" t="s">
        <v>3100</v>
      </c>
    </row>
    <row r="237" s="2" customFormat="1" ht="37.8" customHeight="1">
      <c r="A237" s="39"/>
      <c r="B237" s="40"/>
      <c r="C237" s="221" t="s">
        <v>562</v>
      </c>
      <c r="D237" s="221" t="s">
        <v>294</v>
      </c>
      <c r="E237" s="222" t="s">
        <v>3101</v>
      </c>
      <c r="F237" s="223" t="s">
        <v>3102</v>
      </c>
      <c r="G237" s="224" t="s">
        <v>581</v>
      </c>
      <c r="H237" s="225">
        <v>49</v>
      </c>
      <c r="I237" s="226"/>
      <c r="J237" s="227">
        <f>ROUND(I237*H237,2)</f>
        <v>0</v>
      </c>
      <c r="K237" s="223" t="s">
        <v>1</v>
      </c>
      <c r="L237" s="45"/>
      <c r="M237" s="228" t="s">
        <v>1</v>
      </c>
      <c r="N237" s="229" t="s">
        <v>43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299</v>
      </c>
      <c r="AT237" s="232" t="s">
        <v>294</v>
      </c>
      <c r="AU237" s="232" t="s">
        <v>120</v>
      </c>
      <c r="AY237" s="18" t="s">
        <v>292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120</v>
      </c>
      <c r="BK237" s="233">
        <f>ROUND(I237*H237,2)</f>
        <v>0</v>
      </c>
      <c r="BL237" s="18" t="s">
        <v>299</v>
      </c>
      <c r="BM237" s="232" t="s">
        <v>3103</v>
      </c>
    </row>
    <row r="238" s="2" customFormat="1" ht="62.7" customHeight="1">
      <c r="A238" s="39"/>
      <c r="B238" s="40"/>
      <c r="C238" s="221" t="s">
        <v>573</v>
      </c>
      <c r="D238" s="221" t="s">
        <v>294</v>
      </c>
      <c r="E238" s="222" t="s">
        <v>3104</v>
      </c>
      <c r="F238" s="223" t="s">
        <v>3105</v>
      </c>
      <c r="G238" s="224" t="s">
        <v>581</v>
      </c>
      <c r="H238" s="225">
        <v>39</v>
      </c>
      <c r="I238" s="226"/>
      <c r="J238" s="227">
        <f>ROUND(I238*H238,2)</f>
        <v>0</v>
      </c>
      <c r="K238" s="223" t="s">
        <v>1</v>
      </c>
      <c r="L238" s="45"/>
      <c r="M238" s="228" t="s">
        <v>1</v>
      </c>
      <c r="N238" s="229" t="s">
        <v>43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299</v>
      </c>
      <c r="AT238" s="232" t="s">
        <v>294</v>
      </c>
      <c r="AU238" s="232" t="s">
        <v>120</v>
      </c>
      <c r="AY238" s="18" t="s">
        <v>292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120</v>
      </c>
      <c r="BK238" s="233">
        <f>ROUND(I238*H238,2)</f>
        <v>0</v>
      </c>
      <c r="BL238" s="18" t="s">
        <v>299</v>
      </c>
      <c r="BM238" s="232" t="s">
        <v>3106</v>
      </c>
    </row>
    <row r="239" s="2" customFormat="1" ht="33" customHeight="1">
      <c r="A239" s="39"/>
      <c r="B239" s="40"/>
      <c r="C239" s="221" t="s">
        <v>578</v>
      </c>
      <c r="D239" s="221" t="s">
        <v>294</v>
      </c>
      <c r="E239" s="222" t="s">
        <v>3107</v>
      </c>
      <c r="F239" s="223" t="s">
        <v>3108</v>
      </c>
      <c r="G239" s="224" t="s">
        <v>581</v>
      </c>
      <c r="H239" s="225">
        <v>49</v>
      </c>
      <c r="I239" s="226"/>
      <c r="J239" s="227">
        <f>ROUND(I239*H239,2)</f>
        <v>0</v>
      </c>
      <c r="K239" s="223" t="s">
        <v>1</v>
      </c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299</v>
      </c>
      <c r="AT239" s="232" t="s">
        <v>294</v>
      </c>
      <c r="AU239" s="232" t="s">
        <v>120</v>
      </c>
      <c r="AY239" s="18" t="s">
        <v>292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120</v>
      </c>
      <c r="BK239" s="233">
        <f>ROUND(I239*H239,2)</f>
        <v>0</v>
      </c>
      <c r="BL239" s="18" t="s">
        <v>299</v>
      </c>
      <c r="BM239" s="232" t="s">
        <v>3109</v>
      </c>
    </row>
    <row r="240" s="2" customFormat="1" ht="33" customHeight="1">
      <c r="A240" s="39"/>
      <c r="B240" s="40"/>
      <c r="C240" s="221" t="s">
        <v>583</v>
      </c>
      <c r="D240" s="221" t="s">
        <v>294</v>
      </c>
      <c r="E240" s="222" t="s">
        <v>3110</v>
      </c>
      <c r="F240" s="223" t="s">
        <v>3111</v>
      </c>
      <c r="G240" s="224" t="s">
        <v>581</v>
      </c>
      <c r="H240" s="225">
        <v>59</v>
      </c>
      <c r="I240" s="226"/>
      <c r="J240" s="227">
        <f>ROUND(I240*H240,2)</f>
        <v>0</v>
      </c>
      <c r="K240" s="223" t="s">
        <v>1</v>
      </c>
      <c r="L240" s="45"/>
      <c r="M240" s="228" t="s">
        <v>1</v>
      </c>
      <c r="N240" s="229" t="s">
        <v>43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299</v>
      </c>
      <c r="AT240" s="232" t="s">
        <v>294</v>
      </c>
      <c r="AU240" s="232" t="s">
        <v>120</v>
      </c>
      <c r="AY240" s="18" t="s">
        <v>292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120</v>
      </c>
      <c r="BK240" s="233">
        <f>ROUND(I240*H240,2)</f>
        <v>0</v>
      </c>
      <c r="BL240" s="18" t="s">
        <v>299</v>
      </c>
      <c r="BM240" s="232" t="s">
        <v>3112</v>
      </c>
    </row>
    <row r="241" s="2" customFormat="1" ht="24.15" customHeight="1">
      <c r="A241" s="39"/>
      <c r="B241" s="40"/>
      <c r="C241" s="221" t="s">
        <v>587</v>
      </c>
      <c r="D241" s="221" t="s">
        <v>294</v>
      </c>
      <c r="E241" s="222" t="s">
        <v>3113</v>
      </c>
      <c r="F241" s="223" t="s">
        <v>3114</v>
      </c>
      <c r="G241" s="224" t="s">
        <v>581</v>
      </c>
      <c r="H241" s="225">
        <v>59</v>
      </c>
      <c r="I241" s="226"/>
      <c r="J241" s="227">
        <f>ROUND(I241*H241,2)</f>
        <v>0</v>
      </c>
      <c r="K241" s="223" t="s">
        <v>1</v>
      </c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299</v>
      </c>
      <c r="AT241" s="232" t="s">
        <v>294</v>
      </c>
      <c r="AU241" s="232" t="s">
        <v>120</v>
      </c>
      <c r="AY241" s="18" t="s">
        <v>292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120</v>
      </c>
      <c r="BK241" s="233">
        <f>ROUND(I241*H241,2)</f>
        <v>0</v>
      </c>
      <c r="BL241" s="18" t="s">
        <v>299</v>
      </c>
      <c r="BM241" s="232" t="s">
        <v>3115</v>
      </c>
    </row>
    <row r="242" s="2" customFormat="1" ht="24.15" customHeight="1">
      <c r="A242" s="39"/>
      <c r="B242" s="40"/>
      <c r="C242" s="221" t="s">
        <v>591</v>
      </c>
      <c r="D242" s="221" t="s">
        <v>294</v>
      </c>
      <c r="E242" s="222" t="s">
        <v>3116</v>
      </c>
      <c r="F242" s="223" t="s">
        <v>3117</v>
      </c>
      <c r="G242" s="224" t="s">
        <v>581</v>
      </c>
      <c r="H242" s="225">
        <v>81</v>
      </c>
      <c r="I242" s="226"/>
      <c r="J242" s="227">
        <f>ROUND(I242*H242,2)</f>
        <v>0</v>
      </c>
      <c r="K242" s="223" t="s">
        <v>1</v>
      </c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299</v>
      </c>
      <c r="AT242" s="232" t="s">
        <v>294</v>
      </c>
      <c r="AU242" s="232" t="s">
        <v>120</v>
      </c>
      <c r="AY242" s="18" t="s">
        <v>292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120</v>
      </c>
      <c r="BK242" s="233">
        <f>ROUND(I242*H242,2)</f>
        <v>0</v>
      </c>
      <c r="BL242" s="18" t="s">
        <v>299</v>
      </c>
      <c r="BM242" s="232" t="s">
        <v>3118</v>
      </c>
    </row>
    <row r="243" s="2" customFormat="1" ht="24.15" customHeight="1">
      <c r="A243" s="39"/>
      <c r="B243" s="40"/>
      <c r="C243" s="221" t="s">
        <v>595</v>
      </c>
      <c r="D243" s="221" t="s">
        <v>294</v>
      </c>
      <c r="E243" s="222" t="s">
        <v>3119</v>
      </c>
      <c r="F243" s="223" t="s">
        <v>3120</v>
      </c>
      <c r="G243" s="224" t="s">
        <v>581</v>
      </c>
      <c r="H243" s="225">
        <v>81</v>
      </c>
      <c r="I243" s="226"/>
      <c r="J243" s="227">
        <f>ROUND(I243*H243,2)</f>
        <v>0</v>
      </c>
      <c r="K243" s="223" t="s">
        <v>1</v>
      </c>
      <c r="L243" s="45"/>
      <c r="M243" s="228" t="s">
        <v>1</v>
      </c>
      <c r="N243" s="229" t="s">
        <v>43</v>
      </c>
      <c r="O243" s="92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299</v>
      </c>
      <c r="AT243" s="232" t="s">
        <v>294</v>
      </c>
      <c r="AU243" s="232" t="s">
        <v>120</v>
      </c>
      <c r="AY243" s="18" t="s">
        <v>292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120</v>
      </c>
      <c r="BK243" s="233">
        <f>ROUND(I243*H243,2)</f>
        <v>0</v>
      </c>
      <c r="BL243" s="18" t="s">
        <v>299</v>
      </c>
      <c r="BM243" s="232" t="s">
        <v>3121</v>
      </c>
    </row>
    <row r="244" s="2" customFormat="1" ht="37.8" customHeight="1">
      <c r="A244" s="39"/>
      <c r="B244" s="40"/>
      <c r="C244" s="221" t="s">
        <v>599</v>
      </c>
      <c r="D244" s="221" t="s">
        <v>294</v>
      </c>
      <c r="E244" s="222" t="s">
        <v>3122</v>
      </c>
      <c r="F244" s="223" t="s">
        <v>3123</v>
      </c>
      <c r="G244" s="224" t="s">
        <v>581</v>
      </c>
      <c r="H244" s="225">
        <v>11</v>
      </c>
      <c r="I244" s="226"/>
      <c r="J244" s="227">
        <f>ROUND(I244*H244,2)</f>
        <v>0</v>
      </c>
      <c r="K244" s="223" t="s">
        <v>1</v>
      </c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299</v>
      </c>
      <c r="AT244" s="232" t="s">
        <v>294</v>
      </c>
      <c r="AU244" s="232" t="s">
        <v>120</v>
      </c>
      <c r="AY244" s="18" t="s">
        <v>292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120</v>
      </c>
      <c r="BK244" s="233">
        <f>ROUND(I244*H244,2)</f>
        <v>0</v>
      </c>
      <c r="BL244" s="18" t="s">
        <v>299</v>
      </c>
      <c r="BM244" s="232" t="s">
        <v>3124</v>
      </c>
    </row>
    <row r="245" s="2" customFormat="1" ht="49.05" customHeight="1">
      <c r="A245" s="39"/>
      <c r="B245" s="40"/>
      <c r="C245" s="221" t="s">
        <v>603</v>
      </c>
      <c r="D245" s="221" t="s">
        <v>294</v>
      </c>
      <c r="E245" s="222" t="s">
        <v>3125</v>
      </c>
      <c r="F245" s="223" t="s">
        <v>3126</v>
      </c>
      <c r="G245" s="224" t="s">
        <v>581</v>
      </c>
      <c r="H245" s="225">
        <v>24</v>
      </c>
      <c r="I245" s="226"/>
      <c r="J245" s="227">
        <f>ROUND(I245*H245,2)</f>
        <v>0</v>
      </c>
      <c r="K245" s="223" t="s">
        <v>1</v>
      </c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299</v>
      </c>
      <c r="AT245" s="232" t="s">
        <v>294</v>
      </c>
      <c r="AU245" s="232" t="s">
        <v>120</v>
      </c>
      <c r="AY245" s="18" t="s">
        <v>292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120</v>
      </c>
      <c r="BK245" s="233">
        <f>ROUND(I245*H245,2)</f>
        <v>0</v>
      </c>
      <c r="BL245" s="18" t="s">
        <v>299</v>
      </c>
      <c r="BM245" s="232" t="s">
        <v>3127</v>
      </c>
    </row>
    <row r="246" s="13" customFormat="1">
      <c r="A246" s="13"/>
      <c r="B246" s="234"/>
      <c r="C246" s="235"/>
      <c r="D246" s="236" t="s">
        <v>301</v>
      </c>
      <c r="E246" s="237" t="s">
        <v>1</v>
      </c>
      <c r="F246" s="238" t="s">
        <v>3128</v>
      </c>
      <c r="G246" s="235"/>
      <c r="H246" s="237" t="s">
        <v>1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301</v>
      </c>
      <c r="AU246" s="244" t="s">
        <v>120</v>
      </c>
      <c r="AV246" s="13" t="s">
        <v>85</v>
      </c>
      <c r="AW246" s="13" t="s">
        <v>32</v>
      </c>
      <c r="AX246" s="13" t="s">
        <v>77</v>
      </c>
      <c r="AY246" s="244" t="s">
        <v>292</v>
      </c>
    </row>
    <row r="247" s="13" customFormat="1">
      <c r="A247" s="13"/>
      <c r="B247" s="234"/>
      <c r="C247" s="235"/>
      <c r="D247" s="236" t="s">
        <v>301</v>
      </c>
      <c r="E247" s="237" t="s">
        <v>1</v>
      </c>
      <c r="F247" s="238" t="s">
        <v>3129</v>
      </c>
      <c r="G247" s="235"/>
      <c r="H247" s="237" t="s">
        <v>1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301</v>
      </c>
      <c r="AU247" s="244" t="s">
        <v>120</v>
      </c>
      <c r="AV247" s="13" t="s">
        <v>85</v>
      </c>
      <c r="AW247" s="13" t="s">
        <v>32</v>
      </c>
      <c r="AX247" s="13" t="s">
        <v>77</v>
      </c>
      <c r="AY247" s="244" t="s">
        <v>292</v>
      </c>
    </row>
    <row r="248" s="13" customFormat="1">
      <c r="A248" s="13"/>
      <c r="B248" s="234"/>
      <c r="C248" s="235"/>
      <c r="D248" s="236" t="s">
        <v>301</v>
      </c>
      <c r="E248" s="237" t="s">
        <v>1</v>
      </c>
      <c r="F248" s="238" t="s">
        <v>3130</v>
      </c>
      <c r="G248" s="235"/>
      <c r="H248" s="237" t="s">
        <v>1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301</v>
      </c>
      <c r="AU248" s="244" t="s">
        <v>120</v>
      </c>
      <c r="AV248" s="13" t="s">
        <v>85</v>
      </c>
      <c r="AW248" s="13" t="s">
        <v>32</v>
      </c>
      <c r="AX248" s="13" t="s">
        <v>77</v>
      </c>
      <c r="AY248" s="244" t="s">
        <v>292</v>
      </c>
    </row>
    <row r="249" s="13" customFormat="1">
      <c r="A249" s="13"/>
      <c r="B249" s="234"/>
      <c r="C249" s="235"/>
      <c r="D249" s="236" t="s">
        <v>301</v>
      </c>
      <c r="E249" s="237" t="s">
        <v>1</v>
      </c>
      <c r="F249" s="238" t="s">
        <v>3131</v>
      </c>
      <c r="G249" s="235"/>
      <c r="H249" s="237" t="s">
        <v>1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301</v>
      </c>
      <c r="AU249" s="244" t="s">
        <v>120</v>
      </c>
      <c r="AV249" s="13" t="s">
        <v>85</v>
      </c>
      <c r="AW249" s="13" t="s">
        <v>32</v>
      </c>
      <c r="AX249" s="13" t="s">
        <v>77</v>
      </c>
      <c r="AY249" s="244" t="s">
        <v>292</v>
      </c>
    </row>
    <row r="250" s="13" customFormat="1">
      <c r="A250" s="13"/>
      <c r="B250" s="234"/>
      <c r="C250" s="235"/>
      <c r="D250" s="236" t="s">
        <v>301</v>
      </c>
      <c r="E250" s="237" t="s">
        <v>1</v>
      </c>
      <c r="F250" s="238" t="s">
        <v>3132</v>
      </c>
      <c r="G250" s="235"/>
      <c r="H250" s="237" t="s">
        <v>1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301</v>
      </c>
      <c r="AU250" s="244" t="s">
        <v>120</v>
      </c>
      <c r="AV250" s="13" t="s">
        <v>85</v>
      </c>
      <c r="AW250" s="13" t="s">
        <v>32</v>
      </c>
      <c r="AX250" s="13" t="s">
        <v>77</v>
      </c>
      <c r="AY250" s="244" t="s">
        <v>292</v>
      </c>
    </row>
    <row r="251" s="14" customFormat="1">
      <c r="A251" s="14"/>
      <c r="B251" s="245"/>
      <c r="C251" s="246"/>
      <c r="D251" s="236" t="s">
        <v>301</v>
      </c>
      <c r="E251" s="247" t="s">
        <v>1</v>
      </c>
      <c r="F251" s="248" t="s">
        <v>494</v>
      </c>
      <c r="G251" s="246"/>
      <c r="H251" s="249">
        <v>24</v>
      </c>
      <c r="I251" s="250"/>
      <c r="J251" s="246"/>
      <c r="K251" s="246"/>
      <c r="L251" s="251"/>
      <c r="M251" s="252"/>
      <c r="N251" s="253"/>
      <c r="O251" s="253"/>
      <c r="P251" s="253"/>
      <c r="Q251" s="253"/>
      <c r="R251" s="253"/>
      <c r="S251" s="253"/>
      <c r="T251" s="25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5" t="s">
        <v>301</v>
      </c>
      <c r="AU251" s="255" t="s">
        <v>120</v>
      </c>
      <c r="AV251" s="14" t="s">
        <v>120</v>
      </c>
      <c r="AW251" s="14" t="s">
        <v>32</v>
      </c>
      <c r="AX251" s="14" t="s">
        <v>85</v>
      </c>
      <c r="AY251" s="255" t="s">
        <v>292</v>
      </c>
    </row>
    <row r="252" s="2" customFormat="1" ht="37.8" customHeight="1">
      <c r="A252" s="39"/>
      <c r="B252" s="40"/>
      <c r="C252" s="221" t="s">
        <v>607</v>
      </c>
      <c r="D252" s="221" t="s">
        <v>294</v>
      </c>
      <c r="E252" s="222" t="s">
        <v>3133</v>
      </c>
      <c r="F252" s="223" t="s">
        <v>3134</v>
      </c>
      <c r="G252" s="224" t="s">
        <v>581</v>
      </c>
      <c r="H252" s="225">
        <v>54</v>
      </c>
      <c r="I252" s="226"/>
      <c r="J252" s="227">
        <f>ROUND(I252*H252,2)</f>
        <v>0</v>
      </c>
      <c r="K252" s="223" t="s">
        <v>1</v>
      </c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299</v>
      </c>
      <c r="AT252" s="232" t="s">
        <v>294</v>
      </c>
      <c r="AU252" s="232" t="s">
        <v>120</v>
      </c>
      <c r="AY252" s="18" t="s">
        <v>292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120</v>
      </c>
      <c r="BK252" s="233">
        <f>ROUND(I252*H252,2)</f>
        <v>0</v>
      </c>
      <c r="BL252" s="18" t="s">
        <v>299</v>
      </c>
      <c r="BM252" s="232" t="s">
        <v>3135</v>
      </c>
    </row>
    <row r="253" s="2" customFormat="1" ht="33" customHeight="1">
      <c r="A253" s="39"/>
      <c r="B253" s="40"/>
      <c r="C253" s="221" t="s">
        <v>611</v>
      </c>
      <c r="D253" s="221" t="s">
        <v>294</v>
      </c>
      <c r="E253" s="222" t="s">
        <v>3136</v>
      </c>
      <c r="F253" s="223" t="s">
        <v>3137</v>
      </c>
      <c r="G253" s="224" t="s">
        <v>581</v>
      </c>
      <c r="H253" s="225">
        <v>54</v>
      </c>
      <c r="I253" s="226"/>
      <c r="J253" s="227">
        <f>ROUND(I253*H253,2)</f>
        <v>0</v>
      </c>
      <c r="K253" s="223" t="s">
        <v>1</v>
      </c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299</v>
      </c>
      <c r="AT253" s="232" t="s">
        <v>294</v>
      </c>
      <c r="AU253" s="232" t="s">
        <v>120</v>
      </c>
      <c r="AY253" s="18" t="s">
        <v>292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120</v>
      </c>
      <c r="BK253" s="233">
        <f>ROUND(I253*H253,2)</f>
        <v>0</v>
      </c>
      <c r="BL253" s="18" t="s">
        <v>299</v>
      </c>
      <c r="BM253" s="232" t="s">
        <v>3138</v>
      </c>
    </row>
    <row r="254" s="2" customFormat="1" ht="76.35" customHeight="1">
      <c r="A254" s="39"/>
      <c r="B254" s="40"/>
      <c r="C254" s="221" t="s">
        <v>615</v>
      </c>
      <c r="D254" s="221" t="s">
        <v>294</v>
      </c>
      <c r="E254" s="222" t="s">
        <v>3139</v>
      </c>
      <c r="F254" s="223" t="s">
        <v>3140</v>
      </c>
      <c r="G254" s="224" t="s">
        <v>581</v>
      </c>
      <c r="H254" s="225">
        <v>4</v>
      </c>
      <c r="I254" s="226"/>
      <c r="J254" s="227">
        <f>ROUND(I254*H254,2)</f>
        <v>0</v>
      </c>
      <c r="K254" s="223" t="s">
        <v>1</v>
      </c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299</v>
      </c>
      <c r="AT254" s="232" t="s">
        <v>294</v>
      </c>
      <c r="AU254" s="232" t="s">
        <v>120</v>
      </c>
      <c r="AY254" s="18" t="s">
        <v>292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120</v>
      </c>
      <c r="BK254" s="233">
        <f>ROUND(I254*H254,2)</f>
        <v>0</v>
      </c>
      <c r="BL254" s="18" t="s">
        <v>299</v>
      </c>
      <c r="BM254" s="232" t="s">
        <v>3141</v>
      </c>
    </row>
    <row r="255" s="13" customFormat="1">
      <c r="A255" s="13"/>
      <c r="B255" s="234"/>
      <c r="C255" s="235"/>
      <c r="D255" s="236" t="s">
        <v>301</v>
      </c>
      <c r="E255" s="237" t="s">
        <v>1</v>
      </c>
      <c r="F255" s="238" t="s">
        <v>3142</v>
      </c>
      <c r="G255" s="235"/>
      <c r="H255" s="237" t="s">
        <v>1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301</v>
      </c>
      <c r="AU255" s="244" t="s">
        <v>120</v>
      </c>
      <c r="AV255" s="13" t="s">
        <v>85</v>
      </c>
      <c r="AW255" s="13" t="s">
        <v>32</v>
      </c>
      <c r="AX255" s="13" t="s">
        <v>77</v>
      </c>
      <c r="AY255" s="244" t="s">
        <v>292</v>
      </c>
    </row>
    <row r="256" s="14" customFormat="1">
      <c r="A256" s="14"/>
      <c r="B256" s="245"/>
      <c r="C256" s="246"/>
      <c r="D256" s="236" t="s">
        <v>301</v>
      </c>
      <c r="E256" s="247" t="s">
        <v>1</v>
      </c>
      <c r="F256" s="248" t="s">
        <v>3143</v>
      </c>
      <c r="G256" s="246"/>
      <c r="H256" s="249">
        <v>2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301</v>
      </c>
      <c r="AU256" s="255" t="s">
        <v>120</v>
      </c>
      <c r="AV256" s="14" t="s">
        <v>120</v>
      </c>
      <c r="AW256" s="14" t="s">
        <v>32</v>
      </c>
      <c r="AX256" s="14" t="s">
        <v>77</v>
      </c>
      <c r="AY256" s="255" t="s">
        <v>292</v>
      </c>
    </row>
    <row r="257" s="14" customFormat="1">
      <c r="A257" s="14"/>
      <c r="B257" s="245"/>
      <c r="C257" s="246"/>
      <c r="D257" s="236" t="s">
        <v>301</v>
      </c>
      <c r="E257" s="247" t="s">
        <v>1</v>
      </c>
      <c r="F257" s="248" t="s">
        <v>3144</v>
      </c>
      <c r="G257" s="246"/>
      <c r="H257" s="249">
        <v>2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301</v>
      </c>
      <c r="AU257" s="255" t="s">
        <v>120</v>
      </c>
      <c r="AV257" s="14" t="s">
        <v>120</v>
      </c>
      <c r="AW257" s="14" t="s">
        <v>32</v>
      </c>
      <c r="AX257" s="14" t="s">
        <v>77</v>
      </c>
      <c r="AY257" s="255" t="s">
        <v>292</v>
      </c>
    </row>
    <row r="258" s="15" customFormat="1">
      <c r="A258" s="15"/>
      <c r="B258" s="256"/>
      <c r="C258" s="257"/>
      <c r="D258" s="236" t="s">
        <v>301</v>
      </c>
      <c r="E258" s="258" t="s">
        <v>1</v>
      </c>
      <c r="F258" s="259" t="s">
        <v>304</v>
      </c>
      <c r="G258" s="257"/>
      <c r="H258" s="260">
        <v>4</v>
      </c>
      <c r="I258" s="261"/>
      <c r="J258" s="257"/>
      <c r="K258" s="257"/>
      <c r="L258" s="262"/>
      <c r="M258" s="263"/>
      <c r="N258" s="264"/>
      <c r="O258" s="264"/>
      <c r="P258" s="264"/>
      <c r="Q258" s="264"/>
      <c r="R258" s="264"/>
      <c r="S258" s="264"/>
      <c r="T258" s="26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6" t="s">
        <v>301</v>
      </c>
      <c r="AU258" s="266" t="s">
        <v>120</v>
      </c>
      <c r="AV258" s="15" t="s">
        <v>299</v>
      </c>
      <c r="AW258" s="15" t="s">
        <v>32</v>
      </c>
      <c r="AX258" s="15" t="s">
        <v>85</v>
      </c>
      <c r="AY258" s="266" t="s">
        <v>292</v>
      </c>
    </row>
    <row r="259" s="2" customFormat="1" ht="66.75" customHeight="1">
      <c r="A259" s="39"/>
      <c r="B259" s="40"/>
      <c r="C259" s="221" t="s">
        <v>619</v>
      </c>
      <c r="D259" s="221" t="s">
        <v>294</v>
      </c>
      <c r="E259" s="222" t="s">
        <v>3145</v>
      </c>
      <c r="F259" s="223" t="s">
        <v>3146</v>
      </c>
      <c r="G259" s="224" t="s">
        <v>581</v>
      </c>
      <c r="H259" s="225">
        <v>4</v>
      </c>
      <c r="I259" s="226"/>
      <c r="J259" s="227">
        <f>ROUND(I259*H259,2)</f>
        <v>0</v>
      </c>
      <c r="K259" s="223" t="s">
        <v>1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299</v>
      </c>
      <c r="AT259" s="232" t="s">
        <v>294</v>
      </c>
      <c r="AU259" s="232" t="s">
        <v>120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299</v>
      </c>
      <c r="BM259" s="232" t="s">
        <v>3147</v>
      </c>
    </row>
    <row r="260" s="13" customFormat="1">
      <c r="A260" s="13"/>
      <c r="B260" s="234"/>
      <c r="C260" s="235"/>
      <c r="D260" s="236" t="s">
        <v>301</v>
      </c>
      <c r="E260" s="237" t="s">
        <v>1</v>
      </c>
      <c r="F260" s="238" t="s">
        <v>3148</v>
      </c>
      <c r="G260" s="235"/>
      <c r="H260" s="237" t="s">
        <v>1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301</v>
      </c>
      <c r="AU260" s="244" t="s">
        <v>120</v>
      </c>
      <c r="AV260" s="13" t="s">
        <v>85</v>
      </c>
      <c r="AW260" s="13" t="s">
        <v>32</v>
      </c>
      <c r="AX260" s="13" t="s">
        <v>77</v>
      </c>
      <c r="AY260" s="244" t="s">
        <v>292</v>
      </c>
    </row>
    <row r="261" s="14" customFormat="1">
      <c r="A261" s="14"/>
      <c r="B261" s="245"/>
      <c r="C261" s="246"/>
      <c r="D261" s="236" t="s">
        <v>301</v>
      </c>
      <c r="E261" s="247" t="s">
        <v>1</v>
      </c>
      <c r="F261" s="248" t="s">
        <v>3149</v>
      </c>
      <c r="G261" s="246"/>
      <c r="H261" s="249">
        <v>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301</v>
      </c>
      <c r="AU261" s="255" t="s">
        <v>120</v>
      </c>
      <c r="AV261" s="14" t="s">
        <v>120</v>
      </c>
      <c r="AW261" s="14" t="s">
        <v>32</v>
      </c>
      <c r="AX261" s="14" t="s">
        <v>77</v>
      </c>
      <c r="AY261" s="255" t="s">
        <v>292</v>
      </c>
    </row>
    <row r="262" s="14" customFormat="1">
      <c r="A262" s="14"/>
      <c r="B262" s="245"/>
      <c r="C262" s="246"/>
      <c r="D262" s="236" t="s">
        <v>301</v>
      </c>
      <c r="E262" s="247" t="s">
        <v>1</v>
      </c>
      <c r="F262" s="248" t="s">
        <v>3150</v>
      </c>
      <c r="G262" s="246"/>
      <c r="H262" s="249">
        <v>2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301</v>
      </c>
      <c r="AU262" s="255" t="s">
        <v>120</v>
      </c>
      <c r="AV262" s="14" t="s">
        <v>120</v>
      </c>
      <c r="AW262" s="14" t="s">
        <v>32</v>
      </c>
      <c r="AX262" s="14" t="s">
        <v>77</v>
      </c>
      <c r="AY262" s="255" t="s">
        <v>292</v>
      </c>
    </row>
    <row r="263" s="15" customFormat="1">
      <c r="A263" s="15"/>
      <c r="B263" s="256"/>
      <c r="C263" s="257"/>
      <c r="D263" s="236" t="s">
        <v>301</v>
      </c>
      <c r="E263" s="258" t="s">
        <v>1</v>
      </c>
      <c r="F263" s="259" t="s">
        <v>304</v>
      </c>
      <c r="G263" s="257"/>
      <c r="H263" s="260">
        <v>4</v>
      </c>
      <c r="I263" s="261"/>
      <c r="J263" s="257"/>
      <c r="K263" s="257"/>
      <c r="L263" s="262"/>
      <c r="M263" s="263"/>
      <c r="N263" s="264"/>
      <c r="O263" s="264"/>
      <c r="P263" s="264"/>
      <c r="Q263" s="264"/>
      <c r="R263" s="264"/>
      <c r="S263" s="264"/>
      <c r="T263" s="26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6" t="s">
        <v>301</v>
      </c>
      <c r="AU263" s="266" t="s">
        <v>120</v>
      </c>
      <c r="AV263" s="15" t="s">
        <v>299</v>
      </c>
      <c r="AW263" s="15" t="s">
        <v>32</v>
      </c>
      <c r="AX263" s="15" t="s">
        <v>85</v>
      </c>
      <c r="AY263" s="266" t="s">
        <v>292</v>
      </c>
    </row>
    <row r="264" s="2" customFormat="1" ht="55.5" customHeight="1">
      <c r="A264" s="39"/>
      <c r="B264" s="40"/>
      <c r="C264" s="221" t="s">
        <v>2184</v>
      </c>
      <c r="D264" s="221" t="s">
        <v>294</v>
      </c>
      <c r="E264" s="222" t="s">
        <v>3151</v>
      </c>
      <c r="F264" s="223" t="s">
        <v>3152</v>
      </c>
      <c r="G264" s="224" t="s">
        <v>581</v>
      </c>
      <c r="H264" s="225">
        <v>1</v>
      </c>
      <c r="I264" s="226"/>
      <c r="J264" s="227">
        <f>ROUND(I264*H264,2)</f>
        <v>0</v>
      </c>
      <c r="K264" s="223" t="s">
        <v>1</v>
      </c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299</v>
      </c>
      <c r="AT264" s="232" t="s">
        <v>294</v>
      </c>
      <c r="AU264" s="232" t="s">
        <v>120</v>
      </c>
      <c r="AY264" s="18" t="s">
        <v>292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120</v>
      </c>
      <c r="BK264" s="233">
        <f>ROUND(I264*H264,2)</f>
        <v>0</v>
      </c>
      <c r="BL264" s="18" t="s">
        <v>299</v>
      </c>
      <c r="BM264" s="232" t="s">
        <v>3153</v>
      </c>
    </row>
    <row r="265" s="13" customFormat="1">
      <c r="A265" s="13"/>
      <c r="B265" s="234"/>
      <c r="C265" s="235"/>
      <c r="D265" s="236" t="s">
        <v>301</v>
      </c>
      <c r="E265" s="237" t="s">
        <v>1</v>
      </c>
      <c r="F265" s="238" t="s">
        <v>3148</v>
      </c>
      <c r="G265" s="235"/>
      <c r="H265" s="237" t="s">
        <v>1</v>
      </c>
      <c r="I265" s="239"/>
      <c r="J265" s="235"/>
      <c r="K265" s="235"/>
      <c r="L265" s="240"/>
      <c r="M265" s="241"/>
      <c r="N265" s="242"/>
      <c r="O265" s="242"/>
      <c r="P265" s="242"/>
      <c r="Q265" s="242"/>
      <c r="R265" s="242"/>
      <c r="S265" s="242"/>
      <c r="T265" s="24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4" t="s">
        <v>301</v>
      </c>
      <c r="AU265" s="244" t="s">
        <v>120</v>
      </c>
      <c r="AV265" s="13" t="s">
        <v>85</v>
      </c>
      <c r="AW265" s="13" t="s">
        <v>32</v>
      </c>
      <c r="AX265" s="13" t="s">
        <v>77</v>
      </c>
      <c r="AY265" s="244" t="s">
        <v>292</v>
      </c>
    </row>
    <row r="266" s="14" customFormat="1">
      <c r="A266" s="14"/>
      <c r="B266" s="245"/>
      <c r="C266" s="246"/>
      <c r="D266" s="236" t="s">
        <v>301</v>
      </c>
      <c r="E266" s="247" t="s">
        <v>1</v>
      </c>
      <c r="F266" s="248" t="s">
        <v>3154</v>
      </c>
      <c r="G266" s="246"/>
      <c r="H266" s="249">
        <v>1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301</v>
      </c>
      <c r="AU266" s="255" t="s">
        <v>120</v>
      </c>
      <c r="AV266" s="14" t="s">
        <v>120</v>
      </c>
      <c r="AW266" s="14" t="s">
        <v>32</v>
      </c>
      <c r="AX266" s="14" t="s">
        <v>77</v>
      </c>
      <c r="AY266" s="255" t="s">
        <v>292</v>
      </c>
    </row>
    <row r="267" s="15" customFormat="1">
      <c r="A267" s="15"/>
      <c r="B267" s="256"/>
      <c r="C267" s="257"/>
      <c r="D267" s="236" t="s">
        <v>301</v>
      </c>
      <c r="E267" s="258" t="s">
        <v>1</v>
      </c>
      <c r="F267" s="259" t="s">
        <v>304</v>
      </c>
      <c r="G267" s="257"/>
      <c r="H267" s="260">
        <v>1</v>
      </c>
      <c r="I267" s="261"/>
      <c r="J267" s="257"/>
      <c r="K267" s="257"/>
      <c r="L267" s="262"/>
      <c r="M267" s="263"/>
      <c r="N267" s="264"/>
      <c r="O267" s="264"/>
      <c r="P267" s="264"/>
      <c r="Q267" s="264"/>
      <c r="R267" s="264"/>
      <c r="S267" s="264"/>
      <c r="T267" s="26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6" t="s">
        <v>301</v>
      </c>
      <c r="AU267" s="266" t="s">
        <v>120</v>
      </c>
      <c r="AV267" s="15" t="s">
        <v>299</v>
      </c>
      <c r="AW267" s="15" t="s">
        <v>32</v>
      </c>
      <c r="AX267" s="15" t="s">
        <v>85</v>
      </c>
      <c r="AY267" s="266" t="s">
        <v>292</v>
      </c>
    </row>
    <row r="268" s="2" customFormat="1" ht="62.7" customHeight="1">
      <c r="A268" s="39"/>
      <c r="B268" s="40"/>
      <c r="C268" s="221" t="s">
        <v>625</v>
      </c>
      <c r="D268" s="221" t="s">
        <v>294</v>
      </c>
      <c r="E268" s="222" t="s">
        <v>3155</v>
      </c>
      <c r="F268" s="223" t="s">
        <v>3156</v>
      </c>
      <c r="G268" s="224" t="s">
        <v>581</v>
      </c>
      <c r="H268" s="225">
        <v>11</v>
      </c>
      <c r="I268" s="226"/>
      <c r="J268" s="227">
        <f>ROUND(I268*H268,2)</f>
        <v>0</v>
      </c>
      <c r="K268" s="223" t="s">
        <v>1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120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299</v>
      </c>
      <c r="BM268" s="232" t="s">
        <v>3157</v>
      </c>
    </row>
    <row r="269" s="2" customFormat="1" ht="62.7" customHeight="1">
      <c r="A269" s="39"/>
      <c r="B269" s="40"/>
      <c r="C269" s="221" t="s">
        <v>631</v>
      </c>
      <c r="D269" s="221" t="s">
        <v>294</v>
      </c>
      <c r="E269" s="222" t="s">
        <v>3158</v>
      </c>
      <c r="F269" s="223" t="s">
        <v>3159</v>
      </c>
      <c r="G269" s="224" t="s">
        <v>581</v>
      </c>
      <c r="H269" s="225">
        <v>37</v>
      </c>
      <c r="I269" s="226"/>
      <c r="J269" s="227">
        <f>ROUND(I269*H269,2)</f>
        <v>0</v>
      </c>
      <c r="K269" s="223" t="s">
        <v>1</v>
      </c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299</v>
      </c>
      <c r="AT269" s="232" t="s">
        <v>294</v>
      </c>
      <c r="AU269" s="232" t="s">
        <v>120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299</v>
      </c>
      <c r="BM269" s="232" t="s">
        <v>3160</v>
      </c>
    </row>
    <row r="270" s="2" customFormat="1" ht="62.7" customHeight="1">
      <c r="A270" s="39"/>
      <c r="B270" s="40"/>
      <c r="C270" s="221" t="s">
        <v>639</v>
      </c>
      <c r="D270" s="221" t="s">
        <v>294</v>
      </c>
      <c r="E270" s="222" t="s">
        <v>3161</v>
      </c>
      <c r="F270" s="223" t="s">
        <v>3162</v>
      </c>
      <c r="G270" s="224" t="s">
        <v>581</v>
      </c>
      <c r="H270" s="225">
        <v>20</v>
      </c>
      <c r="I270" s="226"/>
      <c r="J270" s="227">
        <f>ROUND(I270*H270,2)</f>
        <v>0</v>
      </c>
      <c r="K270" s="223" t="s">
        <v>1</v>
      </c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299</v>
      </c>
      <c r="AT270" s="232" t="s">
        <v>294</v>
      </c>
      <c r="AU270" s="232" t="s">
        <v>120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120</v>
      </c>
      <c r="BK270" s="233">
        <f>ROUND(I270*H270,2)</f>
        <v>0</v>
      </c>
      <c r="BL270" s="18" t="s">
        <v>299</v>
      </c>
      <c r="BM270" s="232" t="s">
        <v>3163</v>
      </c>
    </row>
    <row r="271" s="2" customFormat="1" ht="62.7" customHeight="1">
      <c r="A271" s="39"/>
      <c r="B271" s="40"/>
      <c r="C271" s="221" t="s">
        <v>648</v>
      </c>
      <c r="D271" s="221" t="s">
        <v>294</v>
      </c>
      <c r="E271" s="222" t="s">
        <v>3164</v>
      </c>
      <c r="F271" s="223" t="s">
        <v>3165</v>
      </c>
      <c r="G271" s="224" t="s">
        <v>581</v>
      </c>
      <c r="H271" s="225">
        <v>1</v>
      </c>
      <c r="I271" s="226"/>
      <c r="J271" s="227">
        <f>ROUND(I271*H271,2)</f>
        <v>0</v>
      </c>
      <c r="K271" s="223" t="s">
        <v>1</v>
      </c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299</v>
      </c>
      <c r="AT271" s="232" t="s">
        <v>294</v>
      </c>
      <c r="AU271" s="232" t="s">
        <v>120</v>
      </c>
      <c r="AY271" s="18" t="s">
        <v>292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120</v>
      </c>
      <c r="BK271" s="233">
        <f>ROUND(I271*H271,2)</f>
        <v>0</v>
      </c>
      <c r="BL271" s="18" t="s">
        <v>299</v>
      </c>
      <c r="BM271" s="232" t="s">
        <v>3166</v>
      </c>
    </row>
    <row r="272" s="2" customFormat="1" ht="62.7" customHeight="1">
      <c r="A272" s="39"/>
      <c r="B272" s="40"/>
      <c r="C272" s="221" t="s">
        <v>670</v>
      </c>
      <c r="D272" s="221" t="s">
        <v>294</v>
      </c>
      <c r="E272" s="222" t="s">
        <v>3167</v>
      </c>
      <c r="F272" s="223" t="s">
        <v>3168</v>
      </c>
      <c r="G272" s="224" t="s">
        <v>581</v>
      </c>
      <c r="H272" s="225">
        <v>1</v>
      </c>
      <c r="I272" s="226"/>
      <c r="J272" s="227">
        <f>ROUND(I272*H272,2)</f>
        <v>0</v>
      </c>
      <c r="K272" s="223" t="s">
        <v>1</v>
      </c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299</v>
      </c>
      <c r="AT272" s="232" t="s">
        <v>294</v>
      </c>
      <c r="AU272" s="232" t="s">
        <v>120</v>
      </c>
      <c r="AY272" s="18" t="s">
        <v>292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120</v>
      </c>
      <c r="BK272" s="233">
        <f>ROUND(I272*H272,2)</f>
        <v>0</v>
      </c>
      <c r="BL272" s="18" t="s">
        <v>299</v>
      </c>
      <c r="BM272" s="232" t="s">
        <v>3169</v>
      </c>
    </row>
    <row r="273" s="2" customFormat="1" ht="62.7" customHeight="1">
      <c r="A273" s="39"/>
      <c r="B273" s="40"/>
      <c r="C273" s="221" t="s">
        <v>676</v>
      </c>
      <c r="D273" s="221" t="s">
        <v>294</v>
      </c>
      <c r="E273" s="222" t="s">
        <v>3170</v>
      </c>
      <c r="F273" s="223" t="s">
        <v>3171</v>
      </c>
      <c r="G273" s="224" t="s">
        <v>581</v>
      </c>
      <c r="H273" s="225">
        <v>1</v>
      </c>
      <c r="I273" s="226"/>
      <c r="J273" s="227">
        <f>ROUND(I273*H273,2)</f>
        <v>0</v>
      </c>
      <c r="K273" s="223" t="s">
        <v>1</v>
      </c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299</v>
      </c>
      <c r="AT273" s="232" t="s">
        <v>294</v>
      </c>
      <c r="AU273" s="232" t="s">
        <v>120</v>
      </c>
      <c r="AY273" s="18" t="s">
        <v>292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120</v>
      </c>
      <c r="BK273" s="233">
        <f>ROUND(I273*H273,2)</f>
        <v>0</v>
      </c>
      <c r="BL273" s="18" t="s">
        <v>299</v>
      </c>
      <c r="BM273" s="232" t="s">
        <v>3172</v>
      </c>
    </row>
    <row r="274" s="2" customFormat="1" ht="62.7" customHeight="1">
      <c r="A274" s="39"/>
      <c r="B274" s="40"/>
      <c r="C274" s="221" t="s">
        <v>693</v>
      </c>
      <c r="D274" s="221" t="s">
        <v>294</v>
      </c>
      <c r="E274" s="222" t="s">
        <v>3173</v>
      </c>
      <c r="F274" s="223" t="s">
        <v>3174</v>
      </c>
      <c r="G274" s="224" t="s">
        <v>581</v>
      </c>
      <c r="H274" s="225">
        <v>1</v>
      </c>
      <c r="I274" s="226"/>
      <c r="J274" s="227">
        <f>ROUND(I274*H274,2)</f>
        <v>0</v>
      </c>
      <c r="K274" s="223" t="s">
        <v>1</v>
      </c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299</v>
      </c>
      <c r="AT274" s="232" t="s">
        <v>294</v>
      </c>
      <c r="AU274" s="232" t="s">
        <v>120</v>
      </c>
      <c r="AY274" s="18" t="s">
        <v>292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120</v>
      </c>
      <c r="BK274" s="233">
        <f>ROUND(I274*H274,2)</f>
        <v>0</v>
      </c>
      <c r="BL274" s="18" t="s">
        <v>299</v>
      </c>
      <c r="BM274" s="232" t="s">
        <v>3175</v>
      </c>
    </row>
    <row r="275" s="2" customFormat="1" ht="62.7" customHeight="1">
      <c r="A275" s="39"/>
      <c r="B275" s="40"/>
      <c r="C275" s="221" t="s">
        <v>697</v>
      </c>
      <c r="D275" s="221" t="s">
        <v>294</v>
      </c>
      <c r="E275" s="222" t="s">
        <v>3176</v>
      </c>
      <c r="F275" s="223" t="s">
        <v>3177</v>
      </c>
      <c r="G275" s="224" t="s">
        <v>581</v>
      </c>
      <c r="H275" s="225">
        <v>1</v>
      </c>
      <c r="I275" s="226"/>
      <c r="J275" s="227">
        <f>ROUND(I275*H275,2)</f>
        <v>0</v>
      </c>
      <c r="K275" s="223" t="s">
        <v>1</v>
      </c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299</v>
      </c>
      <c r="AT275" s="232" t="s">
        <v>294</v>
      </c>
      <c r="AU275" s="232" t="s">
        <v>120</v>
      </c>
      <c r="AY275" s="18" t="s">
        <v>292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120</v>
      </c>
      <c r="BK275" s="233">
        <f>ROUND(I275*H275,2)</f>
        <v>0</v>
      </c>
      <c r="BL275" s="18" t="s">
        <v>299</v>
      </c>
      <c r="BM275" s="232" t="s">
        <v>3178</v>
      </c>
    </row>
    <row r="276" s="2" customFormat="1" ht="62.7" customHeight="1">
      <c r="A276" s="39"/>
      <c r="B276" s="40"/>
      <c r="C276" s="221" t="s">
        <v>708</v>
      </c>
      <c r="D276" s="221" t="s">
        <v>294</v>
      </c>
      <c r="E276" s="222" t="s">
        <v>3179</v>
      </c>
      <c r="F276" s="223" t="s">
        <v>3180</v>
      </c>
      <c r="G276" s="224" t="s">
        <v>581</v>
      </c>
      <c r="H276" s="225">
        <v>1</v>
      </c>
      <c r="I276" s="226"/>
      <c r="J276" s="227">
        <f>ROUND(I276*H276,2)</f>
        <v>0</v>
      </c>
      <c r="K276" s="223" t="s">
        <v>1</v>
      </c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299</v>
      </c>
      <c r="AT276" s="232" t="s">
        <v>294</v>
      </c>
      <c r="AU276" s="232" t="s">
        <v>120</v>
      </c>
      <c r="AY276" s="18" t="s">
        <v>292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120</v>
      </c>
      <c r="BK276" s="233">
        <f>ROUND(I276*H276,2)</f>
        <v>0</v>
      </c>
      <c r="BL276" s="18" t="s">
        <v>299</v>
      </c>
      <c r="BM276" s="232" t="s">
        <v>3181</v>
      </c>
    </row>
    <row r="277" s="2" customFormat="1" ht="62.7" customHeight="1">
      <c r="A277" s="39"/>
      <c r="B277" s="40"/>
      <c r="C277" s="221" t="s">
        <v>719</v>
      </c>
      <c r="D277" s="221" t="s">
        <v>294</v>
      </c>
      <c r="E277" s="222" t="s">
        <v>3182</v>
      </c>
      <c r="F277" s="223" t="s">
        <v>3183</v>
      </c>
      <c r="G277" s="224" t="s">
        <v>581</v>
      </c>
      <c r="H277" s="225">
        <v>1</v>
      </c>
      <c r="I277" s="226"/>
      <c r="J277" s="227">
        <f>ROUND(I277*H277,2)</f>
        <v>0</v>
      </c>
      <c r="K277" s="223" t="s">
        <v>1</v>
      </c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299</v>
      </c>
      <c r="AT277" s="232" t="s">
        <v>294</v>
      </c>
      <c r="AU277" s="232" t="s">
        <v>120</v>
      </c>
      <c r="AY277" s="18" t="s">
        <v>292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120</v>
      </c>
      <c r="BK277" s="233">
        <f>ROUND(I277*H277,2)</f>
        <v>0</v>
      </c>
      <c r="BL277" s="18" t="s">
        <v>299</v>
      </c>
      <c r="BM277" s="232" t="s">
        <v>3184</v>
      </c>
    </row>
    <row r="278" s="2" customFormat="1" ht="44.25" customHeight="1">
      <c r="A278" s="39"/>
      <c r="B278" s="40"/>
      <c r="C278" s="221" t="s">
        <v>731</v>
      </c>
      <c r="D278" s="221" t="s">
        <v>294</v>
      </c>
      <c r="E278" s="222" t="s">
        <v>3185</v>
      </c>
      <c r="F278" s="223" t="s">
        <v>3186</v>
      </c>
      <c r="G278" s="224" t="s">
        <v>581</v>
      </c>
      <c r="H278" s="225">
        <v>1</v>
      </c>
      <c r="I278" s="226"/>
      <c r="J278" s="227">
        <f>ROUND(I278*H278,2)</f>
        <v>0</v>
      </c>
      <c r="K278" s="223" t="s">
        <v>1</v>
      </c>
      <c r="L278" s="45"/>
      <c r="M278" s="228" t="s">
        <v>1</v>
      </c>
      <c r="N278" s="229" t="s">
        <v>43</v>
      </c>
      <c r="O278" s="92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299</v>
      </c>
      <c r="AT278" s="232" t="s">
        <v>294</v>
      </c>
      <c r="AU278" s="232" t="s">
        <v>120</v>
      </c>
      <c r="AY278" s="18" t="s">
        <v>292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120</v>
      </c>
      <c r="BK278" s="233">
        <f>ROUND(I278*H278,2)</f>
        <v>0</v>
      </c>
      <c r="BL278" s="18" t="s">
        <v>299</v>
      </c>
      <c r="BM278" s="232" t="s">
        <v>3187</v>
      </c>
    </row>
    <row r="279" s="2" customFormat="1" ht="37.8" customHeight="1">
      <c r="A279" s="39"/>
      <c r="B279" s="40"/>
      <c r="C279" s="221" t="s">
        <v>741</v>
      </c>
      <c r="D279" s="221" t="s">
        <v>294</v>
      </c>
      <c r="E279" s="222" t="s">
        <v>3188</v>
      </c>
      <c r="F279" s="223" t="s">
        <v>3189</v>
      </c>
      <c r="G279" s="224" t="s">
        <v>581</v>
      </c>
      <c r="H279" s="225">
        <v>1</v>
      </c>
      <c r="I279" s="226"/>
      <c r="J279" s="227">
        <f>ROUND(I279*H279,2)</f>
        <v>0</v>
      </c>
      <c r="K279" s="223" t="s">
        <v>1</v>
      </c>
      <c r="L279" s="45"/>
      <c r="M279" s="228" t="s">
        <v>1</v>
      </c>
      <c r="N279" s="229" t="s">
        <v>43</v>
      </c>
      <c r="O279" s="92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299</v>
      </c>
      <c r="AT279" s="232" t="s">
        <v>294</v>
      </c>
      <c r="AU279" s="232" t="s">
        <v>120</v>
      </c>
      <c r="AY279" s="18" t="s">
        <v>292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120</v>
      </c>
      <c r="BK279" s="233">
        <f>ROUND(I279*H279,2)</f>
        <v>0</v>
      </c>
      <c r="BL279" s="18" t="s">
        <v>299</v>
      </c>
      <c r="BM279" s="232" t="s">
        <v>3190</v>
      </c>
    </row>
    <row r="280" s="2" customFormat="1" ht="49.05" customHeight="1">
      <c r="A280" s="39"/>
      <c r="B280" s="40"/>
      <c r="C280" s="221" t="s">
        <v>751</v>
      </c>
      <c r="D280" s="221" t="s">
        <v>294</v>
      </c>
      <c r="E280" s="222" t="s">
        <v>3191</v>
      </c>
      <c r="F280" s="223" t="s">
        <v>3192</v>
      </c>
      <c r="G280" s="224" t="s">
        <v>581</v>
      </c>
      <c r="H280" s="225">
        <v>1</v>
      </c>
      <c r="I280" s="226"/>
      <c r="J280" s="227">
        <f>ROUND(I280*H280,2)</f>
        <v>0</v>
      </c>
      <c r="K280" s="223" t="s">
        <v>1</v>
      </c>
      <c r="L280" s="45"/>
      <c r="M280" s="228" t="s">
        <v>1</v>
      </c>
      <c r="N280" s="229" t="s">
        <v>43</v>
      </c>
      <c r="O280" s="92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299</v>
      </c>
      <c r="AT280" s="232" t="s">
        <v>294</v>
      </c>
      <c r="AU280" s="232" t="s">
        <v>120</v>
      </c>
      <c r="AY280" s="18" t="s">
        <v>292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120</v>
      </c>
      <c r="BK280" s="233">
        <f>ROUND(I280*H280,2)</f>
        <v>0</v>
      </c>
      <c r="BL280" s="18" t="s">
        <v>299</v>
      </c>
      <c r="BM280" s="232" t="s">
        <v>3193</v>
      </c>
    </row>
    <row r="281" s="2" customFormat="1" ht="76.35" customHeight="1">
      <c r="A281" s="39"/>
      <c r="B281" s="40"/>
      <c r="C281" s="221" t="s">
        <v>767</v>
      </c>
      <c r="D281" s="221" t="s">
        <v>294</v>
      </c>
      <c r="E281" s="222" t="s">
        <v>3194</v>
      </c>
      <c r="F281" s="223" t="s">
        <v>3195</v>
      </c>
      <c r="G281" s="224" t="s">
        <v>581</v>
      </c>
      <c r="H281" s="225">
        <v>1</v>
      </c>
      <c r="I281" s="226"/>
      <c r="J281" s="227">
        <f>ROUND(I281*H281,2)</f>
        <v>0</v>
      </c>
      <c r="K281" s="223" t="s">
        <v>1</v>
      </c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299</v>
      </c>
      <c r="AT281" s="232" t="s">
        <v>294</v>
      </c>
      <c r="AU281" s="232" t="s">
        <v>120</v>
      </c>
      <c r="AY281" s="18" t="s">
        <v>292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120</v>
      </c>
      <c r="BK281" s="233">
        <f>ROUND(I281*H281,2)</f>
        <v>0</v>
      </c>
      <c r="BL281" s="18" t="s">
        <v>299</v>
      </c>
      <c r="BM281" s="232" t="s">
        <v>3196</v>
      </c>
    </row>
    <row r="282" s="2" customFormat="1" ht="66.75" customHeight="1">
      <c r="A282" s="39"/>
      <c r="B282" s="40"/>
      <c r="C282" s="221" t="s">
        <v>783</v>
      </c>
      <c r="D282" s="221" t="s">
        <v>294</v>
      </c>
      <c r="E282" s="222" t="s">
        <v>3197</v>
      </c>
      <c r="F282" s="223" t="s">
        <v>3198</v>
      </c>
      <c r="G282" s="224" t="s">
        <v>581</v>
      </c>
      <c r="H282" s="225">
        <v>1</v>
      </c>
      <c r="I282" s="226"/>
      <c r="J282" s="227">
        <f>ROUND(I282*H282,2)</f>
        <v>0</v>
      </c>
      <c r="K282" s="223" t="s">
        <v>1</v>
      </c>
      <c r="L282" s="45"/>
      <c r="M282" s="228" t="s">
        <v>1</v>
      </c>
      <c r="N282" s="229" t="s">
        <v>43</v>
      </c>
      <c r="O282" s="92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299</v>
      </c>
      <c r="AT282" s="232" t="s">
        <v>294</v>
      </c>
      <c r="AU282" s="232" t="s">
        <v>120</v>
      </c>
      <c r="AY282" s="18" t="s">
        <v>292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120</v>
      </c>
      <c r="BK282" s="233">
        <f>ROUND(I282*H282,2)</f>
        <v>0</v>
      </c>
      <c r="BL282" s="18" t="s">
        <v>299</v>
      </c>
      <c r="BM282" s="232" t="s">
        <v>3199</v>
      </c>
    </row>
    <row r="283" s="2" customFormat="1" ht="66.75" customHeight="1">
      <c r="A283" s="39"/>
      <c r="B283" s="40"/>
      <c r="C283" s="221" t="s">
        <v>792</v>
      </c>
      <c r="D283" s="221" t="s">
        <v>294</v>
      </c>
      <c r="E283" s="222" t="s">
        <v>3200</v>
      </c>
      <c r="F283" s="223" t="s">
        <v>3201</v>
      </c>
      <c r="G283" s="224" t="s">
        <v>581</v>
      </c>
      <c r="H283" s="225">
        <v>1</v>
      </c>
      <c r="I283" s="226"/>
      <c r="J283" s="227">
        <f>ROUND(I283*H283,2)</f>
        <v>0</v>
      </c>
      <c r="K283" s="223" t="s">
        <v>1</v>
      </c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</v>
      </c>
      <c r="R283" s="230">
        <f>Q283*H283</f>
        <v>0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299</v>
      </c>
      <c r="AT283" s="232" t="s">
        <v>294</v>
      </c>
      <c r="AU283" s="232" t="s">
        <v>120</v>
      </c>
      <c r="AY283" s="18" t="s">
        <v>292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120</v>
      </c>
      <c r="BK283" s="233">
        <f>ROUND(I283*H283,2)</f>
        <v>0</v>
      </c>
      <c r="BL283" s="18" t="s">
        <v>299</v>
      </c>
      <c r="BM283" s="232" t="s">
        <v>3202</v>
      </c>
    </row>
    <row r="284" s="2" customFormat="1" ht="76.35" customHeight="1">
      <c r="A284" s="39"/>
      <c r="B284" s="40"/>
      <c r="C284" s="221" t="s">
        <v>2169</v>
      </c>
      <c r="D284" s="221" t="s">
        <v>294</v>
      </c>
      <c r="E284" s="222" t="s">
        <v>3203</v>
      </c>
      <c r="F284" s="223" t="s">
        <v>3140</v>
      </c>
      <c r="G284" s="224" t="s">
        <v>581</v>
      </c>
      <c r="H284" s="225">
        <v>4</v>
      </c>
      <c r="I284" s="226"/>
      <c r="J284" s="227">
        <f>ROUND(I284*H284,2)</f>
        <v>0</v>
      </c>
      <c r="K284" s="223" t="s">
        <v>1</v>
      </c>
      <c r="L284" s="45"/>
      <c r="M284" s="228" t="s">
        <v>1</v>
      </c>
      <c r="N284" s="229" t="s">
        <v>43</v>
      </c>
      <c r="O284" s="92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299</v>
      </c>
      <c r="AT284" s="232" t="s">
        <v>294</v>
      </c>
      <c r="AU284" s="232" t="s">
        <v>120</v>
      </c>
      <c r="AY284" s="18" t="s">
        <v>292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120</v>
      </c>
      <c r="BK284" s="233">
        <f>ROUND(I284*H284,2)</f>
        <v>0</v>
      </c>
      <c r="BL284" s="18" t="s">
        <v>299</v>
      </c>
      <c r="BM284" s="232" t="s">
        <v>3204</v>
      </c>
    </row>
    <row r="285" s="13" customFormat="1">
      <c r="A285" s="13"/>
      <c r="B285" s="234"/>
      <c r="C285" s="235"/>
      <c r="D285" s="236" t="s">
        <v>301</v>
      </c>
      <c r="E285" s="237" t="s">
        <v>1</v>
      </c>
      <c r="F285" s="238" t="s">
        <v>3142</v>
      </c>
      <c r="G285" s="235"/>
      <c r="H285" s="237" t="s">
        <v>1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301</v>
      </c>
      <c r="AU285" s="244" t="s">
        <v>120</v>
      </c>
      <c r="AV285" s="13" t="s">
        <v>85</v>
      </c>
      <c r="AW285" s="13" t="s">
        <v>32</v>
      </c>
      <c r="AX285" s="13" t="s">
        <v>77</v>
      </c>
      <c r="AY285" s="244" t="s">
        <v>292</v>
      </c>
    </row>
    <row r="286" s="14" customFormat="1">
      <c r="A286" s="14"/>
      <c r="B286" s="245"/>
      <c r="C286" s="246"/>
      <c r="D286" s="236" t="s">
        <v>301</v>
      </c>
      <c r="E286" s="247" t="s">
        <v>1</v>
      </c>
      <c r="F286" s="248" t="s">
        <v>3143</v>
      </c>
      <c r="G286" s="246"/>
      <c r="H286" s="249">
        <v>2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301</v>
      </c>
      <c r="AU286" s="255" t="s">
        <v>120</v>
      </c>
      <c r="AV286" s="14" t="s">
        <v>120</v>
      </c>
      <c r="AW286" s="14" t="s">
        <v>32</v>
      </c>
      <c r="AX286" s="14" t="s">
        <v>77</v>
      </c>
      <c r="AY286" s="255" t="s">
        <v>292</v>
      </c>
    </row>
    <row r="287" s="14" customFormat="1">
      <c r="A287" s="14"/>
      <c r="B287" s="245"/>
      <c r="C287" s="246"/>
      <c r="D287" s="236" t="s">
        <v>301</v>
      </c>
      <c r="E287" s="247" t="s">
        <v>1</v>
      </c>
      <c r="F287" s="248" t="s">
        <v>3144</v>
      </c>
      <c r="G287" s="246"/>
      <c r="H287" s="249">
        <v>2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301</v>
      </c>
      <c r="AU287" s="255" t="s">
        <v>120</v>
      </c>
      <c r="AV287" s="14" t="s">
        <v>120</v>
      </c>
      <c r="AW287" s="14" t="s">
        <v>32</v>
      </c>
      <c r="AX287" s="14" t="s">
        <v>77</v>
      </c>
      <c r="AY287" s="255" t="s">
        <v>292</v>
      </c>
    </row>
    <row r="288" s="15" customFormat="1">
      <c r="A288" s="15"/>
      <c r="B288" s="256"/>
      <c r="C288" s="257"/>
      <c r="D288" s="236" t="s">
        <v>301</v>
      </c>
      <c r="E288" s="258" t="s">
        <v>1</v>
      </c>
      <c r="F288" s="259" t="s">
        <v>304</v>
      </c>
      <c r="G288" s="257"/>
      <c r="H288" s="260">
        <v>4</v>
      </c>
      <c r="I288" s="261"/>
      <c r="J288" s="257"/>
      <c r="K288" s="257"/>
      <c r="L288" s="262"/>
      <c r="M288" s="263"/>
      <c r="N288" s="264"/>
      <c r="O288" s="264"/>
      <c r="P288" s="264"/>
      <c r="Q288" s="264"/>
      <c r="R288" s="264"/>
      <c r="S288" s="264"/>
      <c r="T288" s="26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6" t="s">
        <v>301</v>
      </c>
      <c r="AU288" s="266" t="s">
        <v>120</v>
      </c>
      <c r="AV288" s="15" t="s">
        <v>299</v>
      </c>
      <c r="AW288" s="15" t="s">
        <v>32</v>
      </c>
      <c r="AX288" s="15" t="s">
        <v>85</v>
      </c>
      <c r="AY288" s="266" t="s">
        <v>292</v>
      </c>
    </row>
    <row r="289" s="2" customFormat="1" ht="55.5" customHeight="1">
      <c r="A289" s="39"/>
      <c r="B289" s="40"/>
      <c r="C289" s="221" t="s">
        <v>2174</v>
      </c>
      <c r="D289" s="221" t="s">
        <v>294</v>
      </c>
      <c r="E289" s="222" t="s">
        <v>3205</v>
      </c>
      <c r="F289" s="223" t="s">
        <v>3206</v>
      </c>
      <c r="G289" s="224" t="s">
        <v>581</v>
      </c>
      <c r="H289" s="225">
        <v>1</v>
      </c>
      <c r="I289" s="226"/>
      <c r="J289" s="227">
        <f>ROUND(I289*H289,2)</f>
        <v>0</v>
      </c>
      <c r="K289" s="223" t="s">
        <v>1</v>
      </c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299</v>
      </c>
      <c r="AT289" s="232" t="s">
        <v>294</v>
      </c>
      <c r="AU289" s="232" t="s">
        <v>120</v>
      </c>
      <c r="AY289" s="18" t="s">
        <v>292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120</v>
      </c>
      <c r="BK289" s="233">
        <f>ROUND(I289*H289,2)</f>
        <v>0</v>
      </c>
      <c r="BL289" s="18" t="s">
        <v>299</v>
      </c>
      <c r="BM289" s="232" t="s">
        <v>3207</v>
      </c>
    </row>
    <row r="290" s="13" customFormat="1">
      <c r="A290" s="13"/>
      <c r="B290" s="234"/>
      <c r="C290" s="235"/>
      <c r="D290" s="236" t="s">
        <v>301</v>
      </c>
      <c r="E290" s="237" t="s">
        <v>1</v>
      </c>
      <c r="F290" s="238" t="s">
        <v>3208</v>
      </c>
      <c r="G290" s="235"/>
      <c r="H290" s="237" t="s">
        <v>1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301</v>
      </c>
      <c r="AU290" s="244" t="s">
        <v>120</v>
      </c>
      <c r="AV290" s="13" t="s">
        <v>85</v>
      </c>
      <c r="AW290" s="13" t="s">
        <v>32</v>
      </c>
      <c r="AX290" s="13" t="s">
        <v>77</v>
      </c>
      <c r="AY290" s="244" t="s">
        <v>292</v>
      </c>
    </row>
    <row r="291" s="14" customFormat="1">
      <c r="A291" s="14"/>
      <c r="B291" s="245"/>
      <c r="C291" s="246"/>
      <c r="D291" s="236" t="s">
        <v>301</v>
      </c>
      <c r="E291" s="247" t="s">
        <v>1</v>
      </c>
      <c r="F291" s="248" t="s">
        <v>3209</v>
      </c>
      <c r="G291" s="246"/>
      <c r="H291" s="249">
        <v>1</v>
      </c>
      <c r="I291" s="250"/>
      <c r="J291" s="246"/>
      <c r="K291" s="246"/>
      <c r="L291" s="251"/>
      <c r="M291" s="252"/>
      <c r="N291" s="253"/>
      <c r="O291" s="253"/>
      <c r="P291" s="253"/>
      <c r="Q291" s="253"/>
      <c r="R291" s="253"/>
      <c r="S291" s="253"/>
      <c r="T291" s="25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5" t="s">
        <v>301</v>
      </c>
      <c r="AU291" s="255" t="s">
        <v>120</v>
      </c>
      <c r="AV291" s="14" t="s">
        <v>120</v>
      </c>
      <c r="AW291" s="14" t="s">
        <v>32</v>
      </c>
      <c r="AX291" s="14" t="s">
        <v>77</v>
      </c>
      <c r="AY291" s="255" t="s">
        <v>292</v>
      </c>
    </row>
    <row r="292" s="15" customFormat="1">
      <c r="A292" s="15"/>
      <c r="B292" s="256"/>
      <c r="C292" s="257"/>
      <c r="D292" s="236" t="s">
        <v>301</v>
      </c>
      <c r="E292" s="258" t="s">
        <v>1</v>
      </c>
      <c r="F292" s="259" t="s">
        <v>304</v>
      </c>
      <c r="G292" s="257"/>
      <c r="H292" s="260">
        <v>1</v>
      </c>
      <c r="I292" s="261"/>
      <c r="J292" s="257"/>
      <c r="K292" s="257"/>
      <c r="L292" s="262"/>
      <c r="M292" s="263"/>
      <c r="N292" s="264"/>
      <c r="O292" s="264"/>
      <c r="P292" s="264"/>
      <c r="Q292" s="264"/>
      <c r="R292" s="264"/>
      <c r="S292" s="264"/>
      <c r="T292" s="26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6" t="s">
        <v>301</v>
      </c>
      <c r="AU292" s="266" t="s">
        <v>120</v>
      </c>
      <c r="AV292" s="15" t="s">
        <v>299</v>
      </c>
      <c r="AW292" s="15" t="s">
        <v>32</v>
      </c>
      <c r="AX292" s="15" t="s">
        <v>85</v>
      </c>
      <c r="AY292" s="266" t="s">
        <v>292</v>
      </c>
    </row>
    <row r="293" s="2" customFormat="1" ht="55.5" customHeight="1">
      <c r="A293" s="39"/>
      <c r="B293" s="40"/>
      <c r="C293" s="221" t="s">
        <v>2178</v>
      </c>
      <c r="D293" s="221" t="s">
        <v>294</v>
      </c>
      <c r="E293" s="222" t="s">
        <v>3210</v>
      </c>
      <c r="F293" s="223" t="s">
        <v>3211</v>
      </c>
      <c r="G293" s="224" t="s">
        <v>581</v>
      </c>
      <c r="H293" s="225">
        <v>2</v>
      </c>
      <c r="I293" s="226"/>
      <c r="J293" s="227">
        <f>ROUND(I293*H293,2)</f>
        <v>0</v>
      </c>
      <c r="K293" s="223" t="s">
        <v>1</v>
      </c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299</v>
      </c>
      <c r="AT293" s="232" t="s">
        <v>294</v>
      </c>
      <c r="AU293" s="232" t="s">
        <v>120</v>
      </c>
      <c r="AY293" s="18" t="s">
        <v>292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120</v>
      </c>
      <c r="BK293" s="233">
        <f>ROUND(I293*H293,2)</f>
        <v>0</v>
      </c>
      <c r="BL293" s="18" t="s">
        <v>299</v>
      </c>
      <c r="BM293" s="232" t="s">
        <v>3212</v>
      </c>
    </row>
    <row r="294" s="13" customFormat="1">
      <c r="A294" s="13"/>
      <c r="B294" s="234"/>
      <c r="C294" s="235"/>
      <c r="D294" s="236" t="s">
        <v>301</v>
      </c>
      <c r="E294" s="237" t="s">
        <v>1</v>
      </c>
      <c r="F294" s="238" t="s">
        <v>3208</v>
      </c>
      <c r="G294" s="235"/>
      <c r="H294" s="237" t="s">
        <v>1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301</v>
      </c>
      <c r="AU294" s="244" t="s">
        <v>120</v>
      </c>
      <c r="AV294" s="13" t="s">
        <v>85</v>
      </c>
      <c r="AW294" s="13" t="s">
        <v>32</v>
      </c>
      <c r="AX294" s="13" t="s">
        <v>77</v>
      </c>
      <c r="AY294" s="244" t="s">
        <v>292</v>
      </c>
    </row>
    <row r="295" s="14" customFormat="1">
      <c r="A295" s="14"/>
      <c r="B295" s="245"/>
      <c r="C295" s="246"/>
      <c r="D295" s="236" t="s">
        <v>301</v>
      </c>
      <c r="E295" s="247" t="s">
        <v>1</v>
      </c>
      <c r="F295" s="248" t="s">
        <v>3213</v>
      </c>
      <c r="G295" s="246"/>
      <c r="H295" s="249">
        <v>2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301</v>
      </c>
      <c r="AU295" s="255" t="s">
        <v>120</v>
      </c>
      <c r="AV295" s="14" t="s">
        <v>120</v>
      </c>
      <c r="AW295" s="14" t="s">
        <v>32</v>
      </c>
      <c r="AX295" s="14" t="s">
        <v>77</v>
      </c>
      <c r="AY295" s="255" t="s">
        <v>292</v>
      </c>
    </row>
    <row r="296" s="15" customFormat="1">
      <c r="A296" s="15"/>
      <c r="B296" s="256"/>
      <c r="C296" s="257"/>
      <c r="D296" s="236" t="s">
        <v>301</v>
      </c>
      <c r="E296" s="258" t="s">
        <v>1</v>
      </c>
      <c r="F296" s="259" t="s">
        <v>304</v>
      </c>
      <c r="G296" s="257"/>
      <c r="H296" s="260">
        <v>2</v>
      </c>
      <c r="I296" s="261"/>
      <c r="J296" s="257"/>
      <c r="K296" s="257"/>
      <c r="L296" s="262"/>
      <c r="M296" s="263"/>
      <c r="N296" s="264"/>
      <c r="O296" s="264"/>
      <c r="P296" s="264"/>
      <c r="Q296" s="264"/>
      <c r="R296" s="264"/>
      <c r="S296" s="264"/>
      <c r="T296" s="26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6" t="s">
        <v>301</v>
      </c>
      <c r="AU296" s="266" t="s">
        <v>120</v>
      </c>
      <c r="AV296" s="15" t="s">
        <v>299</v>
      </c>
      <c r="AW296" s="15" t="s">
        <v>32</v>
      </c>
      <c r="AX296" s="15" t="s">
        <v>85</v>
      </c>
      <c r="AY296" s="266" t="s">
        <v>292</v>
      </c>
    </row>
    <row r="297" s="2" customFormat="1" ht="78" customHeight="1">
      <c r="A297" s="39"/>
      <c r="B297" s="40"/>
      <c r="C297" s="221" t="s">
        <v>804</v>
      </c>
      <c r="D297" s="221" t="s">
        <v>294</v>
      </c>
      <c r="E297" s="222" t="s">
        <v>3214</v>
      </c>
      <c r="F297" s="223" t="s">
        <v>3215</v>
      </c>
      <c r="G297" s="224" t="s">
        <v>3216</v>
      </c>
      <c r="H297" s="225">
        <v>1</v>
      </c>
      <c r="I297" s="226"/>
      <c r="J297" s="227">
        <f>ROUND(I297*H297,2)</f>
        <v>0</v>
      </c>
      <c r="K297" s="223" t="s">
        <v>1</v>
      </c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299</v>
      </c>
      <c r="AT297" s="232" t="s">
        <v>294</v>
      </c>
      <c r="AU297" s="232" t="s">
        <v>120</v>
      </c>
      <c r="AY297" s="18" t="s">
        <v>292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120</v>
      </c>
      <c r="BK297" s="233">
        <f>ROUND(I297*H297,2)</f>
        <v>0</v>
      </c>
      <c r="BL297" s="18" t="s">
        <v>299</v>
      </c>
      <c r="BM297" s="232" t="s">
        <v>3217</v>
      </c>
    </row>
    <row r="298" s="14" customFormat="1">
      <c r="A298" s="14"/>
      <c r="B298" s="245"/>
      <c r="C298" s="246"/>
      <c r="D298" s="236" t="s">
        <v>301</v>
      </c>
      <c r="E298" s="247" t="s">
        <v>1</v>
      </c>
      <c r="F298" s="248" t="s">
        <v>3218</v>
      </c>
      <c r="G298" s="246"/>
      <c r="H298" s="249">
        <v>1</v>
      </c>
      <c r="I298" s="250"/>
      <c r="J298" s="246"/>
      <c r="K298" s="246"/>
      <c r="L298" s="251"/>
      <c r="M298" s="252"/>
      <c r="N298" s="253"/>
      <c r="O298" s="253"/>
      <c r="P298" s="253"/>
      <c r="Q298" s="253"/>
      <c r="R298" s="253"/>
      <c r="S298" s="253"/>
      <c r="T298" s="25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5" t="s">
        <v>301</v>
      </c>
      <c r="AU298" s="255" t="s">
        <v>120</v>
      </c>
      <c r="AV298" s="14" t="s">
        <v>120</v>
      </c>
      <c r="AW298" s="14" t="s">
        <v>32</v>
      </c>
      <c r="AX298" s="14" t="s">
        <v>85</v>
      </c>
      <c r="AY298" s="255" t="s">
        <v>292</v>
      </c>
    </row>
    <row r="299" s="2" customFormat="1" ht="49.05" customHeight="1">
      <c r="A299" s="39"/>
      <c r="B299" s="40"/>
      <c r="C299" s="221" t="s">
        <v>812</v>
      </c>
      <c r="D299" s="221" t="s">
        <v>294</v>
      </c>
      <c r="E299" s="222" t="s">
        <v>3219</v>
      </c>
      <c r="F299" s="223" t="s">
        <v>3220</v>
      </c>
      <c r="G299" s="224" t="s">
        <v>3216</v>
      </c>
      <c r="H299" s="225">
        <v>1</v>
      </c>
      <c r="I299" s="226"/>
      <c r="J299" s="227">
        <f>ROUND(I299*H299,2)</f>
        <v>0</v>
      </c>
      <c r="K299" s="223" t="s">
        <v>1</v>
      </c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299</v>
      </c>
      <c r="AT299" s="232" t="s">
        <v>294</v>
      </c>
      <c r="AU299" s="232" t="s">
        <v>120</v>
      </c>
      <c r="AY299" s="18" t="s">
        <v>292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120</v>
      </c>
      <c r="BK299" s="233">
        <f>ROUND(I299*H299,2)</f>
        <v>0</v>
      </c>
      <c r="BL299" s="18" t="s">
        <v>299</v>
      </c>
      <c r="BM299" s="232" t="s">
        <v>3221</v>
      </c>
    </row>
    <row r="300" s="2" customFormat="1" ht="44.25" customHeight="1">
      <c r="A300" s="39"/>
      <c r="B300" s="40"/>
      <c r="C300" s="221" t="s">
        <v>821</v>
      </c>
      <c r="D300" s="221" t="s">
        <v>294</v>
      </c>
      <c r="E300" s="222" t="s">
        <v>3222</v>
      </c>
      <c r="F300" s="223" t="s">
        <v>3223</v>
      </c>
      <c r="G300" s="224" t="s">
        <v>3216</v>
      </c>
      <c r="H300" s="225">
        <v>1</v>
      </c>
      <c r="I300" s="226"/>
      <c r="J300" s="227">
        <f>ROUND(I300*H300,2)</f>
        <v>0</v>
      </c>
      <c r="K300" s="223" t="s">
        <v>1</v>
      </c>
      <c r="L300" s="45"/>
      <c r="M300" s="228" t="s">
        <v>1</v>
      </c>
      <c r="N300" s="229" t="s">
        <v>43</v>
      </c>
      <c r="O300" s="92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299</v>
      </c>
      <c r="AT300" s="232" t="s">
        <v>294</v>
      </c>
      <c r="AU300" s="232" t="s">
        <v>120</v>
      </c>
      <c r="AY300" s="18" t="s">
        <v>292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120</v>
      </c>
      <c r="BK300" s="233">
        <f>ROUND(I300*H300,2)</f>
        <v>0</v>
      </c>
      <c r="BL300" s="18" t="s">
        <v>299</v>
      </c>
      <c r="BM300" s="232" t="s">
        <v>3224</v>
      </c>
    </row>
    <row r="301" s="2" customFormat="1" ht="44.25" customHeight="1">
      <c r="A301" s="39"/>
      <c r="B301" s="40"/>
      <c r="C301" s="221" t="s">
        <v>825</v>
      </c>
      <c r="D301" s="221" t="s">
        <v>294</v>
      </c>
      <c r="E301" s="222" t="s">
        <v>3225</v>
      </c>
      <c r="F301" s="223" t="s">
        <v>3226</v>
      </c>
      <c r="G301" s="224" t="s">
        <v>3216</v>
      </c>
      <c r="H301" s="225">
        <v>8</v>
      </c>
      <c r="I301" s="226"/>
      <c r="J301" s="227">
        <f>ROUND(I301*H301,2)</f>
        <v>0</v>
      </c>
      <c r="K301" s="223" t="s">
        <v>1</v>
      </c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299</v>
      </c>
      <c r="AT301" s="232" t="s">
        <v>294</v>
      </c>
      <c r="AU301" s="232" t="s">
        <v>120</v>
      </c>
      <c r="AY301" s="18" t="s">
        <v>292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120</v>
      </c>
      <c r="BK301" s="233">
        <f>ROUND(I301*H301,2)</f>
        <v>0</v>
      </c>
      <c r="BL301" s="18" t="s">
        <v>299</v>
      </c>
      <c r="BM301" s="232" t="s">
        <v>3227</v>
      </c>
    </row>
    <row r="302" s="2" customFormat="1" ht="44.25" customHeight="1">
      <c r="A302" s="39"/>
      <c r="B302" s="40"/>
      <c r="C302" s="221" t="s">
        <v>829</v>
      </c>
      <c r="D302" s="221" t="s">
        <v>294</v>
      </c>
      <c r="E302" s="222" t="s">
        <v>3228</v>
      </c>
      <c r="F302" s="223" t="s">
        <v>3229</v>
      </c>
      <c r="G302" s="224" t="s">
        <v>3216</v>
      </c>
      <c r="H302" s="225">
        <v>3</v>
      </c>
      <c r="I302" s="226"/>
      <c r="J302" s="227">
        <f>ROUND(I302*H302,2)</f>
        <v>0</v>
      </c>
      <c r="K302" s="223" t="s">
        <v>1</v>
      </c>
      <c r="L302" s="45"/>
      <c r="M302" s="228" t="s">
        <v>1</v>
      </c>
      <c r="N302" s="229" t="s">
        <v>43</v>
      </c>
      <c r="O302" s="92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299</v>
      </c>
      <c r="AT302" s="232" t="s">
        <v>294</v>
      </c>
      <c r="AU302" s="232" t="s">
        <v>120</v>
      </c>
      <c r="AY302" s="18" t="s">
        <v>292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120</v>
      </c>
      <c r="BK302" s="233">
        <f>ROUND(I302*H302,2)</f>
        <v>0</v>
      </c>
      <c r="BL302" s="18" t="s">
        <v>299</v>
      </c>
      <c r="BM302" s="232" t="s">
        <v>3230</v>
      </c>
    </row>
    <row r="303" s="2" customFormat="1" ht="44.25" customHeight="1">
      <c r="A303" s="39"/>
      <c r="B303" s="40"/>
      <c r="C303" s="221" t="s">
        <v>833</v>
      </c>
      <c r="D303" s="221" t="s">
        <v>294</v>
      </c>
      <c r="E303" s="222" t="s">
        <v>3231</v>
      </c>
      <c r="F303" s="223" t="s">
        <v>3232</v>
      </c>
      <c r="G303" s="224" t="s">
        <v>3216</v>
      </c>
      <c r="H303" s="225">
        <v>1</v>
      </c>
      <c r="I303" s="226"/>
      <c r="J303" s="227">
        <f>ROUND(I303*H303,2)</f>
        <v>0</v>
      </c>
      <c r="K303" s="223" t="s">
        <v>1</v>
      </c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299</v>
      </c>
      <c r="AT303" s="232" t="s">
        <v>294</v>
      </c>
      <c r="AU303" s="232" t="s">
        <v>120</v>
      </c>
      <c r="AY303" s="18" t="s">
        <v>292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120</v>
      </c>
      <c r="BK303" s="233">
        <f>ROUND(I303*H303,2)</f>
        <v>0</v>
      </c>
      <c r="BL303" s="18" t="s">
        <v>299</v>
      </c>
      <c r="BM303" s="232" t="s">
        <v>3233</v>
      </c>
    </row>
    <row r="304" s="2" customFormat="1" ht="44.25" customHeight="1">
      <c r="A304" s="39"/>
      <c r="B304" s="40"/>
      <c r="C304" s="221" t="s">
        <v>839</v>
      </c>
      <c r="D304" s="221" t="s">
        <v>294</v>
      </c>
      <c r="E304" s="222" t="s">
        <v>3234</v>
      </c>
      <c r="F304" s="223" t="s">
        <v>3235</v>
      </c>
      <c r="G304" s="224" t="s">
        <v>3216</v>
      </c>
      <c r="H304" s="225">
        <v>1</v>
      </c>
      <c r="I304" s="226"/>
      <c r="J304" s="227">
        <f>ROUND(I304*H304,2)</f>
        <v>0</v>
      </c>
      <c r="K304" s="223" t="s">
        <v>1</v>
      </c>
      <c r="L304" s="45"/>
      <c r="M304" s="228" t="s">
        <v>1</v>
      </c>
      <c r="N304" s="229" t="s">
        <v>43</v>
      </c>
      <c r="O304" s="92"/>
      <c r="P304" s="230">
        <f>O304*H304</f>
        <v>0</v>
      </c>
      <c r="Q304" s="230">
        <v>0</v>
      </c>
      <c r="R304" s="230">
        <f>Q304*H304</f>
        <v>0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299</v>
      </c>
      <c r="AT304" s="232" t="s">
        <v>294</v>
      </c>
      <c r="AU304" s="232" t="s">
        <v>120</v>
      </c>
      <c r="AY304" s="18" t="s">
        <v>292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120</v>
      </c>
      <c r="BK304" s="233">
        <f>ROUND(I304*H304,2)</f>
        <v>0</v>
      </c>
      <c r="BL304" s="18" t="s">
        <v>299</v>
      </c>
      <c r="BM304" s="232" t="s">
        <v>3236</v>
      </c>
    </row>
    <row r="305" s="2" customFormat="1" ht="55.5" customHeight="1">
      <c r="A305" s="39"/>
      <c r="B305" s="40"/>
      <c r="C305" s="221" t="s">
        <v>845</v>
      </c>
      <c r="D305" s="221" t="s">
        <v>294</v>
      </c>
      <c r="E305" s="222" t="s">
        <v>3237</v>
      </c>
      <c r="F305" s="223" t="s">
        <v>3238</v>
      </c>
      <c r="G305" s="224" t="s">
        <v>3216</v>
      </c>
      <c r="H305" s="225">
        <v>4</v>
      </c>
      <c r="I305" s="226"/>
      <c r="J305" s="227">
        <f>ROUND(I305*H305,2)</f>
        <v>0</v>
      </c>
      <c r="K305" s="223" t="s">
        <v>1</v>
      </c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299</v>
      </c>
      <c r="AT305" s="232" t="s">
        <v>294</v>
      </c>
      <c r="AU305" s="232" t="s">
        <v>120</v>
      </c>
      <c r="AY305" s="18" t="s">
        <v>292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120</v>
      </c>
      <c r="BK305" s="233">
        <f>ROUND(I305*H305,2)</f>
        <v>0</v>
      </c>
      <c r="BL305" s="18" t="s">
        <v>299</v>
      </c>
      <c r="BM305" s="232" t="s">
        <v>3239</v>
      </c>
    </row>
    <row r="306" s="14" customFormat="1">
      <c r="A306" s="14"/>
      <c r="B306" s="245"/>
      <c r="C306" s="246"/>
      <c r="D306" s="236" t="s">
        <v>301</v>
      </c>
      <c r="E306" s="247" t="s">
        <v>1</v>
      </c>
      <c r="F306" s="248" t="s">
        <v>3240</v>
      </c>
      <c r="G306" s="246"/>
      <c r="H306" s="249">
        <v>1</v>
      </c>
      <c r="I306" s="250"/>
      <c r="J306" s="246"/>
      <c r="K306" s="246"/>
      <c r="L306" s="251"/>
      <c r="M306" s="252"/>
      <c r="N306" s="253"/>
      <c r="O306" s="253"/>
      <c r="P306" s="253"/>
      <c r="Q306" s="253"/>
      <c r="R306" s="253"/>
      <c r="S306" s="253"/>
      <c r="T306" s="25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5" t="s">
        <v>301</v>
      </c>
      <c r="AU306" s="255" t="s">
        <v>120</v>
      </c>
      <c r="AV306" s="14" t="s">
        <v>120</v>
      </c>
      <c r="AW306" s="14" t="s">
        <v>32</v>
      </c>
      <c r="AX306" s="14" t="s">
        <v>77</v>
      </c>
      <c r="AY306" s="255" t="s">
        <v>292</v>
      </c>
    </row>
    <row r="307" s="14" customFormat="1">
      <c r="A307" s="14"/>
      <c r="B307" s="245"/>
      <c r="C307" s="246"/>
      <c r="D307" s="236" t="s">
        <v>301</v>
      </c>
      <c r="E307" s="247" t="s">
        <v>1</v>
      </c>
      <c r="F307" s="248" t="s">
        <v>3241</v>
      </c>
      <c r="G307" s="246"/>
      <c r="H307" s="249">
        <v>1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301</v>
      </c>
      <c r="AU307" s="255" t="s">
        <v>120</v>
      </c>
      <c r="AV307" s="14" t="s">
        <v>120</v>
      </c>
      <c r="AW307" s="14" t="s">
        <v>32</v>
      </c>
      <c r="AX307" s="14" t="s">
        <v>77</v>
      </c>
      <c r="AY307" s="255" t="s">
        <v>292</v>
      </c>
    </row>
    <row r="308" s="14" customFormat="1">
      <c r="A308" s="14"/>
      <c r="B308" s="245"/>
      <c r="C308" s="246"/>
      <c r="D308" s="236" t="s">
        <v>301</v>
      </c>
      <c r="E308" s="247" t="s">
        <v>1</v>
      </c>
      <c r="F308" s="248" t="s">
        <v>3242</v>
      </c>
      <c r="G308" s="246"/>
      <c r="H308" s="249">
        <v>1</v>
      </c>
      <c r="I308" s="250"/>
      <c r="J308" s="246"/>
      <c r="K308" s="246"/>
      <c r="L308" s="251"/>
      <c r="M308" s="252"/>
      <c r="N308" s="253"/>
      <c r="O308" s="253"/>
      <c r="P308" s="253"/>
      <c r="Q308" s="253"/>
      <c r="R308" s="253"/>
      <c r="S308" s="253"/>
      <c r="T308" s="25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5" t="s">
        <v>301</v>
      </c>
      <c r="AU308" s="255" t="s">
        <v>120</v>
      </c>
      <c r="AV308" s="14" t="s">
        <v>120</v>
      </c>
      <c r="AW308" s="14" t="s">
        <v>32</v>
      </c>
      <c r="AX308" s="14" t="s">
        <v>77</v>
      </c>
      <c r="AY308" s="255" t="s">
        <v>292</v>
      </c>
    </row>
    <row r="309" s="14" customFormat="1">
      <c r="A309" s="14"/>
      <c r="B309" s="245"/>
      <c r="C309" s="246"/>
      <c r="D309" s="236" t="s">
        <v>301</v>
      </c>
      <c r="E309" s="247" t="s">
        <v>1</v>
      </c>
      <c r="F309" s="248" t="s">
        <v>3243</v>
      </c>
      <c r="G309" s="246"/>
      <c r="H309" s="249">
        <v>1</v>
      </c>
      <c r="I309" s="250"/>
      <c r="J309" s="246"/>
      <c r="K309" s="246"/>
      <c r="L309" s="251"/>
      <c r="M309" s="252"/>
      <c r="N309" s="253"/>
      <c r="O309" s="253"/>
      <c r="P309" s="253"/>
      <c r="Q309" s="253"/>
      <c r="R309" s="253"/>
      <c r="S309" s="253"/>
      <c r="T309" s="25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5" t="s">
        <v>301</v>
      </c>
      <c r="AU309" s="255" t="s">
        <v>120</v>
      </c>
      <c r="AV309" s="14" t="s">
        <v>120</v>
      </c>
      <c r="AW309" s="14" t="s">
        <v>32</v>
      </c>
      <c r="AX309" s="14" t="s">
        <v>77</v>
      </c>
      <c r="AY309" s="255" t="s">
        <v>292</v>
      </c>
    </row>
    <row r="310" s="15" customFormat="1">
      <c r="A310" s="15"/>
      <c r="B310" s="256"/>
      <c r="C310" s="257"/>
      <c r="D310" s="236" t="s">
        <v>301</v>
      </c>
      <c r="E310" s="258" t="s">
        <v>1</v>
      </c>
      <c r="F310" s="259" t="s">
        <v>304</v>
      </c>
      <c r="G310" s="257"/>
      <c r="H310" s="260">
        <v>4</v>
      </c>
      <c r="I310" s="261"/>
      <c r="J310" s="257"/>
      <c r="K310" s="257"/>
      <c r="L310" s="262"/>
      <c r="M310" s="263"/>
      <c r="N310" s="264"/>
      <c r="O310" s="264"/>
      <c r="P310" s="264"/>
      <c r="Q310" s="264"/>
      <c r="R310" s="264"/>
      <c r="S310" s="264"/>
      <c r="T310" s="26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6" t="s">
        <v>301</v>
      </c>
      <c r="AU310" s="266" t="s">
        <v>120</v>
      </c>
      <c r="AV310" s="15" t="s">
        <v>299</v>
      </c>
      <c r="AW310" s="15" t="s">
        <v>32</v>
      </c>
      <c r="AX310" s="15" t="s">
        <v>85</v>
      </c>
      <c r="AY310" s="266" t="s">
        <v>292</v>
      </c>
    </row>
    <row r="311" s="12" customFormat="1" ht="25.92" customHeight="1">
      <c r="A311" s="12"/>
      <c r="B311" s="205"/>
      <c r="C311" s="206"/>
      <c r="D311" s="207" t="s">
        <v>76</v>
      </c>
      <c r="E311" s="208" t="s">
        <v>1494</v>
      </c>
      <c r="F311" s="208" t="s">
        <v>1495</v>
      </c>
      <c r="G311" s="206"/>
      <c r="H311" s="206"/>
      <c r="I311" s="209"/>
      <c r="J311" s="210">
        <f>BK311</f>
        <v>0</v>
      </c>
      <c r="K311" s="206"/>
      <c r="L311" s="211"/>
      <c r="M311" s="212"/>
      <c r="N311" s="213"/>
      <c r="O311" s="213"/>
      <c r="P311" s="214">
        <f>P312+SUM(P313:P324)+P327+P335+P556+P613+P619</f>
        <v>0</v>
      </c>
      <c r="Q311" s="213"/>
      <c r="R311" s="214">
        <f>R312+SUM(R313:R324)+R327+R335+R556+R613+R619</f>
        <v>137.65954357999999</v>
      </c>
      <c r="S311" s="213"/>
      <c r="T311" s="215">
        <f>T312+SUM(T313:T324)+T327+T335+T556+T613+T619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6" t="s">
        <v>120</v>
      </c>
      <c r="AT311" s="217" t="s">
        <v>76</v>
      </c>
      <c r="AU311" s="217" t="s">
        <v>77</v>
      </c>
      <c r="AY311" s="216" t="s">
        <v>292</v>
      </c>
      <c r="BK311" s="218">
        <f>BK312+SUM(BK313:BK324)+BK327+BK335+BK556+BK613+BK619</f>
        <v>0</v>
      </c>
    </row>
    <row r="312" s="2" customFormat="1" ht="24.15" customHeight="1">
      <c r="A312" s="39"/>
      <c r="B312" s="40"/>
      <c r="C312" s="221" t="s">
        <v>852</v>
      </c>
      <c r="D312" s="221" t="s">
        <v>294</v>
      </c>
      <c r="E312" s="222" t="s">
        <v>3244</v>
      </c>
      <c r="F312" s="223" t="s">
        <v>3245</v>
      </c>
      <c r="G312" s="224" t="s">
        <v>297</v>
      </c>
      <c r="H312" s="225">
        <v>621.20600000000002</v>
      </c>
      <c r="I312" s="226"/>
      <c r="J312" s="227">
        <f>ROUND(I312*H312,2)</f>
        <v>0</v>
      </c>
      <c r="K312" s="223" t="s">
        <v>1</v>
      </c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438</v>
      </c>
      <c r="AT312" s="232" t="s">
        <v>294</v>
      </c>
      <c r="AU312" s="232" t="s">
        <v>85</v>
      </c>
      <c r="AY312" s="18" t="s">
        <v>292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120</v>
      </c>
      <c r="BK312" s="233">
        <f>ROUND(I312*H312,2)</f>
        <v>0</v>
      </c>
      <c r="BL312" s="18" t="s">
        <v>438</v>
      </c>
      <c r="BM312" s="232" t="s">
        <v>3246</v>
      </c>
    </row>
    <row r="313" s="13" customFormat="1">
      <c r="A313" s="13"/>
      <c r="B313" s="234"/>
      <c r="C313" s="235"/>
      <c r="D313" s="236" t="s">
        <v>301</v>
      </c>
      <c r="E313" s="237" t="s">
        <v>1</v>
      </c>
      <c r="F313" s="238" t="s">
        <v>3247</v>
      </c>
      <c r="G313" s="235"/>
      <c r="H313" s="237" t="s">
        <v>1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4" t="s">
        <v>301</v>
      </c>
      <c r="AU313" s="244" t="s">
        <v>85</v>
      </c>
      <c r="AV313" s="13" t="s">
        <v>85</v>
      </c>
      <c r="AW313" s="13" t="s">
        <v>32</v>
      </c>
      <c r="AX313" s="13" t="s">
        <v>77</v>
      </c>
      <c r="AY313" s="244" t="s">
        <v>292</v>
      </c>
    </row>
    <row r="314" s="13" customFormat="1">
      <c r="A314" s="13"/>
      <c r="B314" s="234"/>
      <c r="C314" s="235"/>
      <c r="D314" s="236" t="s">
        <v>301</v>
      </c>
      <c r="E314" s="237" t="s">
        <v>1</v>
      </c>
      <c r="F314" s="238" t="s">
        <v>3248</v>
      </c>
      <c r="G314" s="235"/>
      <c r="H314" s="237" t="s">
        <v>1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4" t="s">
        <v>301</v>
      </c>
      <c r="AU314" s="244" t="s">
        <v>85</v>
      </c>
      <c r="AV314" s="13" t="s">
        <v>85</v>
      </c>
      <c r="AW314" s="13" t="s">
        <v>32</v>
      </c>
      <c r="AX314" s="13" t="s">
        <v>77</v>
      </c>
      <c r="AY314" s="244" t="s">
        <v>292</v>
      </c>
    </row>
    <row r="315" s="13" customFormat="1">
      <c r="A315" s="13"/>
      <c r="B315" s="234"/>
      <c r="C315" s="235"/>
      <c r="D315" s="236" t="s">
        <v>301</v>
      </c>
      <c r="E315" s="237" t="s">
        <v>1</v>
      </c>
      <c r="F315" s="238" t="s">
        <v>3249</v>
      </c>
      <c r="G315" s="235"/>
      <c r="H315" s="237" t="s">
        <v>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301</v>
      </c>
      <c r="AU315" s="244" t="s">
        <v>85</v>
      </c>
      <c r="AV315" s="13" t="s">
        <v>85</v>
      </c>
      <c r="AW315" s="13" t="s">
        <v>32</v>
      </c>
      <c r="AX315" s="13" t="s">
        <v>77</v>
      </c>
      <c r="AY315" s="244" t="s">
        <v>292</v>
      </c>
    </row>
    <row r="316" s="13" customFormat="1">
      <c r="A316" s="13"/>
      <c r="B316" s="234"/>
      <c r="C316" s="235"/>
      <c r="D316" s="236" t="s">
        <v>301</v>
      </c>
      <c r="E316" s="237" t="s">
        <v>1</v>
      </c>
      <c r="F316" s="238" t="s">
        <v>3250</v>
      </c>
      <c r="G316" s="235"/>
      <c r="H316" s="237" t="s">
        <v>1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301</v>
      </c>
      <c r="AU316" s="244" t="s">
        <v>85</v>
      </c>
      <c r="AV316" s="13" t="s">
        <v>85</v>
      </c>
      <c r="AW316" s="13" t="s">
        <v>32</v>
      </c>
      <c r="AX316" s="13" t="s">
        <v>77</v>
      </c>
      <c r="AY316" s="244" t="s">
        <v>292</v>
      </c>
    </row>
    <row r="317" s="13" customFormat="1">
      <c r="A317" s="13"/>
      <c r="B317" s="234"/>
      <c r="C317" s="235"/>
      <c r="D317" s="236" t="s">
        <v>301</v>
      </c>
      <c r="E317" s="237" t="s">
        <v>1</v>
      </c>
      <c r="F317" s="238" t="s">
        <v>3251</v>
      </c>
      <c r="G317" s="235"/>
      <c r="H317" s="237" t="s">
        <v>1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301</v>
      </c>
      <c r="AU317" s="244" t="s">
        <v>85</v>
      </c>
      <c r="AV317" s="13" t="s">
        <v>85</v>
      </c>
      <c r="AW317" s="13" t="s">
        <v>32</v>
      </c>
      <c r="AX317" s="13" t="s">
        <v>77</v>
      </c>
      <c r="AY317" s="244" t="s">
        <v>292</v>
      </c>
    </row>
    <row r="318" s="13" customFormat="1">
      <c r="A318" s="13"/>
      <c r="B318" s="234"/>
      <c r="C318" s="235"/>
      <c r="D318" s="236" t="s">
        <v>301</v>
      </c>
      <c r="E318" s="237" t="s">
        <v>1</v>
      </c>
      <c r="F318" s="238" t="s">
        <v>3252</v>
      </c>
      <c r="G318" s="235"/>
      <c r="H318" s="237" t="s">
        <v>1</v>
      </c>
      <c r="I318" s="239"/>
      <c r="J318" s="235"/>
      <c r="K318" s="235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301</v>
      </c>
      <c r="AU318" s="244" t="s">
        <v>85</v>
      </c>
      <c r="AV318" s="13" t="s">
        <v>85</v>
      </c>
      <c r="AW318" s="13" t="s">
        <v>32</v>
      </c>
      <c r="AX318" s="13" t="s">
        <v>77</v>
      </c>
      <c r="AY318" s="244" t="s">
        <v>292</v>
      </c>
    </row>
    <row r="319" s="13" customFormat="1">
      <c r="A319" s="13"/>
      <c r="B319" s="234"/>
      <c r="C319" s="235"/>
      <c r="D319" s="236" t="s">
        <v>301</v>
      </c>
      <c r="E319" s="237" t="s">
        <v>1</v>
      </c>
      <c r="F319" s="238" t="s">
        <v>3253</v>
      </c>
      <c r="G319" s="235"/>
      <c r="H319" s="237" t="s">
        <v>1</v>
      </c>
      <c r="I319" s="239"/>
      <c r="J319" s="235"/>
      <c r="K319" s="235"/>
      <c r="L319" s="240"/>
      <c r="M319" s="241"/>
      <c r="N319" s="242"/>
      <c r="O319" s="242"/>
      <c r="P319" s="242"/>
      <c r="Q319" s="242"/>
      <c r="R319" s="242"/>
      <c r="S319" s="242"/>
      <c r="T319" s="24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4" t="s">
        <v>301</v>
      </c>
      <c r="AU319" s="244" t="s">
        <v>85</v>
      </c>
      <c r="AV319" s="13" t="s">
        <v>85</v>
      </c>
      <c r="AW319" s="13" t="s">
        <v>32</v>
      </c>
      <c r="AX319" s="13" t="s">
        <v>77</v>
      </c>
      <c r="AY319" s="244" t="s">
        <v>292</v>
      </c>
    </row>
    <row r="320" s="14" customFormat="1">
      <c r="A320" s="14"/>
      <c r="B320" s="245"/>
      <c r="C320" s="246"/>
      <c r="D320" s="236" t="s">
        <v>301</v>
      </c>
      <c r="E320" s="247" t="s">
        <v>1</v>
      </c>
      <c r="F320" s="248" t="s">
        <v>3254</v>
      </c>
      <c r="G320" s="246"/>
      <c r="H320" s="249">
        <v>100.806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301</v>
      </c>
      <c r="AU320" s="255" t="s">
        <v>85</v>
      </c>
      <c r="AV320" s="14" t="s">
        <v>120</v>
      </c>
      <c r="AW320" s="14" t="s">
        <v>32</v>
      </c>
      <c r="AX320" s="14" t="s">
        <v>77</v>
      </c>
      <c r="AY320" s="255" t="s">
        <v>292</v>
      </c>
    </row>
    <row r="321" s="14" customFormat="1">
      <c r="A321" s="14"/>
      <c r="B321" s="245"/>
      <c r="C321" s="246"/>
      <c r="D321" s="236" t="s">
        <v>301</v>
      </c>
      <c r="E321" s="247" t="s">
        <v>1</v>
      </c>
      <c r="F321" s="248" t="s">
        <v>3255</v>
      </c>
      <c r="G321" s="246"/>
      <c r="H321" s="249">
        <v>416.86599999999999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301</v>
      </c>
      <c r="AU321" s="255" t="s">
        <v>85</v>
      </c>
      <c r="AV321" s="14" t="s">
        <v>120</v>
      </c>
      <c r="AW321" s="14" t="s">
        <v>32</v>
      </c>
      <c r="AX321" s="14" t="s">
        <v>77</v>
      </c>
      <c r="AY321" s="255" t="s">
        <v>292</v>
      </c>
    </row>
    <row r="322" s="15" customFormat="1">
      <c r="A322" s="15"/>
      <c r="B322" s="256"/>
      <c r="C322" s="257"/>
      <c r="D322" s="236" t="s">
        <v>301</v>
      </c>
      <c r="E322" s="258" t="s">
        <v>1</v>
      </c>
      <c r="F322" s="259" t="s">
        <v>304</v>
      </c>
      <c r="G322" s="257"/>
      <c r="H322" s="260">
        <v>517.67200000000003</v>
      </c>
      <c r="I322" s="261"/>
      <c r="J322" s="257"/>
      <c r="K322" s="257"/>
      <c r="L322" s="262"/>
      <c r="M322" s="263"/>
      <c r="N322" s="264"/>
      <c r="O322" s="264"/>
      <c r="P322" s="264"/>
      <c r="Q322" s="264"/>
      <c r="R322" s="264"/>
      <c r="S322" s="264"/>
      <c r="T322" s="26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6" t="s">
        <v>301</v>
      </c>
      <c r="AU322" s="266" t="s">
        <v>85</v>
      </c>
      <c r="AV322" s="15" t="s">
        <v>299</v>
      </c>
      <c r="AW322" s="15" t="s">
        <v>32</v>
      </c>
      <c r="AX322" s="15" t="s">
        <v>85</v>
      </c>
      <c r="AY322" s="266" t="s">
        <v>292</v>
      </c>
    </row>
    <row r="323" s="14" customFormat="1">
      <c r="A323" s="14"/>
      <c r="B323" s="245"/>
      <c r="C323" s="246"/>
      <c r="D323" s="236" t="s">
        <v>301</v>
      </c>
      <c r="E323" s="246"/>
      <c r="F323" s="248" t="s">
        <v>3256</v>
      </c>
      <c r="G323" s="246"/>
      <c r="H323" s="249">
        <v>621.20600000000002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301</v>
      </c>
      <c r="AU323" s="255" t="s">
        <v>85</v>
      </c>
      <c r="AV323" s="14" t="s">
        <v>120</v>
      </c>
      <c r="AW323" s="14" t="s">
        <v>4</v>
      </c>
      <c r="AX323" s="14" t="s">
        <v>85</v>
      </c>
      <c r="AY323" s="255" t="s">
        <v>292</v>
      </c>
    </row>
    <row r="324" s="12" customFormat="1" ht="22.8" customHeight="1">
      <c r="A324" s="12"/>
      <c r="B324" s="205"/>
      <c r="C324" s="206"/>
      <c r="D324" s="207" t="s">
        <v>76</v>
      </c>
      <c r="E324" s="219" t="s">
        <v>1777</v>
      </c>
      <c r="F324" s="219" t="s">
        <v>1778</v>
      </c>
      <c r="G324" s="206"/>
      <c r="H324" s="206"/>
      <c r="I324" s="209"/>
      <c r="J324" s="220">
        <f>BK324</f>
        <v>0</v>
      </c>
      <c r="K324" s="206"/>
      <c r="L324" s="211"/>
      <c r="M324" s="212"/>
      <c r="N324" s="213"/>
      <c r="O324" s="213"/>
      <c r="P324" s="214">
        <f>SUM(P325:P326)</f>
        <v>0</v>
      </c>
      <c r="Q324" s="213"/>
      <c r="R324" s="214">
        <f>SUM(R325:R326)</f>
        <v>15.510567999999999</v>
      </c>
      <c r="S324" s="213"/>
      <c r="T324" s="215">
        <f>SUM(T325:T326)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6" t="s">
        <v>120</v>
      </c>
      <c r="AT324" s="217" t="s">
        <v>76</v>
      </c>
      <c r="AU324" s="217" t="s">
        <v>85</v>
      </c>
      <c r="AY324" s="216" t="s">
        <v>292</v>
      </c>
      <c r="BK324" s="218">
        <f>SUM(BK325:BK326)</f>
        <v>0</v>
      </c>
    </row>
    <row r="325" s="2" customFormat="1" ht="24.15" customHeight="1">
      <c r="A325" s="39"/>
      <c r="B325" s="40"/>
      <c r="C325" s="278" t="s">
        <v>862</v>
      </c>
      <c r="D325" s="278" t="s">
        <v>626</v>
      </c>
      <c r="E325" s="279" t="s">
        <v>3257</v>
      </c>
      <c r="F325" s="280" t="s">
        <v>3258</v>
      </c>
      <c r="G325" s="281" t="s">
        <v>297</v>
      </c>
      <c r="H325" s="282">
        <v>3877.6419999999998</v>
      </c>
      <c r="I325" s="283"/>
      <c r="J325" s="284">
        <f>ROUND(I325*H325,2)</f>
        <v>0</v>
      </c>
      <c r="K325" s="280" t="s">
        <v>1</v>
      </c>
      <c r="L325" s="285"/>
      <c r="M325" s="286" t="s">
        <v>1</v>
      </c>
      <c r="N325" s="287" t="s">
        <v>43</v>
      </c>
      <c r="O325" s="92"/>
      <c r="P325" s="230">
        <f>O325*H325</f>
        <v>0</v>
      </c>
      <c r="Q325" s="230">
        <v>0.0040000000000000001</v>
      </c>
      <c r="R325" s="230">
        <f>Q325*H325</f>
        <v>15.510567999999999</v>
      </c>
      <c r="S325" s="230">
        <v>0</v>
      </c>
      <c r="T325" s="23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2" t="s">
        <v>573</v>
      </c>
      <c r="AT325" s="232" t="s">
        <v>626</v>
      </c>
      <c r="AU325" s="232" t="s">
        <v>120</v>
      </c>
      <c r="AY325" s="18" t="s">
        <v>292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8" t="s">
        <v>120</v>
      </c>
      <c r="BK325" s="233">
        <f>ROUND(I325*H325,2)</f>
        <v>0</v>
      </c>
      <c r="BL325" s="18" t="s">
        <v>438</v>
      </c>
      <c r="BM325" s="232" t="s">
        <v>3259</v>
      </c>
    </row>
    <row r="326" s="14" customFormat="1">
      <c r="A326" s="14"/>
      <c r="B326" s="245"/>
      <c r="C326" s="246"/>
      <c r="D326" s="236" t="s">
        <v>301</v>
      </c>
      <c r="E326" s="246"/>
      <c r="F326" s="248" t="s">
        <v>1832</v>
      </c>
      <c r="G326" s="246"/>
      <c r="H326" s="249">
        <v>3877.6419999999998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301</v>
      </c>
      <c r="AU326" s="255" t="s">
        <v>120</v>
      </c>
      <c r="AV326" s="14" t="s">
        <v>120</v>
      </c>
      <c r="AW326" s="14" t="s">
        <v>4</v>
      </c>
      <c r="AX326" s="14" t="s">
        <v>85</v>
      </c>
      <c r="AY326" s="255" t="s">
        <v>292</v>
      </c>
    </row>
    <row r="327" s="12" customFormat="1" ht="22.8" customHeight="1">
      <c r="A327" s="12"/>
      <c r="B327" s="205"/>
      <c r="C327" s="206"/>
      <c r="D327" s="207" t="s">
        <v>76</v>
      </c>
      <c r="E327" s="219" t="s">
        <v>1924</v>
      </c>
      <c r="F327" s="219" t="s">
        <v>1925</v>
      </c>
      <c r="G327" s="206"/>
      <c r="H327" s="206"/>
      <c r="I327" s="209"/>
      <c r="J327" s="220">
        <f>BK327</f>
        <v>0</v>
      </c>
      <c r="K327" s="206"/>
      <c r="L327" s="211"/>
      <c r="M327" s="212"/>
      <c r="N327" s="213"/>
      <c r="O327" s="213"/>
      <c r="P327" s="214">
        <f>SUM(P328:P334)</f>
        <v>0</v>
      </c>
      <c r="Q327" s="213"/>
      <c r="R327" s="214">
        <f>SUM(R328:R334)</f>
        <v>22.959773760000001</v>
      </c>
      <c r="S327" s="213"/>
      <c r="T327" s="215">
        <f>SUM(T328:T334)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6" t="s">
        <v>120</v>
      </c>
      <c r="AT327" s="217" t="s">
        <v>76</v>
      </c>
      <c r="AU327" s="217" t="s">
        <v>85</v>
      </c>
      <c r="AY327" s="216" t="s">
        <v>292</v>
      </c>
      <c r="BK327" s="218">
        <f>SUM(BK328:BK334)</f>
        <v>0</v>
      </c>
    </row>
    <row r="328" s="2" customFormat="1" ht="49.05" customHeight="1">
      <c r="A328" s="39"/>
      <c r="B328" s="40"/>
      <c r="C328" s="221" t="s">
        <v>866</v>
      </c>
      <c r="D328" s="221" t="s">
        <v>294</v>
      </c>
      <c r="E328" s="222" t="s">
        <v>3260</v>
      </c>
      <c r="F328" s="223" t="s">
        <v>3261</v>
      </c>
      <c r="G328" s="224" t="s">
        <v>297</v>
      </c>
      <c r="H328" s="225">
        <v>621.20600000000002</v>
      </c>
      <c r="I328" s="226"/>
      <c r="J328" s="227">
        <f>ROUND(I328*H328,2)</f>
        <v>0</v>
      </c>
      <c r="K328" s="223" t="s">
        <v>1</v>
      </c>
      <c r="L328" s="45"/>
      <c r="M328" s="228" t="s">
        <v>1</v>
      </c>
      <c r="N328" s="229" t="s">
        <v>43</v>
      </c>
      <c r="O328" s="92"/>
      <c r="P328" s="230">
        <f>O328*H328</f>
        <v>0</v>
      </c>
      <c r="Q328" s="230">
        <v>0.03696</v>
      </c>
      <c r="R328" s="230">
        <f>Q328*H328</f>
        <v>22.959773760000001</v>
      </c>
      <c r="S328" s="230">
        <v>0</v>
      </c>
      <c r="T328" s="231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2" t="s">
        <v>438</v>
      </c>
      <c r="AT328" s="232" t="s">
        <v>294</v>
      </c>
      <c r="AU328" s="232" t="s">
        <v>120</v>
      </c>
      <c r="AY328" s="18" t="s">
        <v>292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8" t="s">
        <v>120</v>
      </c>
      <c r="BK328" s="233">
        <f>ROUND(I328*H328,2)</f>
        <v>0</v>
      </c>
      <c r="BL328" s="18" t="s">
        <v>438</v>
      </c>
      <c r="BM328" s="232" t="s">
        <v>3262</v>
      </c>
    </row>
    <row r="329" s="13" customFormat="1">
      <c r="A329" s="13"/>
      <c r="B329" s="234"/>
      <c r="C329" s="235"/>
      <c r="D329" s="236" t="s">
        <v>301</v>
      </c>
      <c r="E329" s="237" t="s">
        <v>1</v>
      </c>
      <c r="F329" s="238" t="s">
        <v>3263</v>
      </c>
      <c r="G329" s="235"/>
      <c r="H329" s="237" t="s">
        <v>1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301</v>
      </c>
      <c r="AU329" s="244" t="s">
        <v>120</v>
      </c>
      <c r="AV329" s="13" t="s">
        <v>85</v>
      </c>
      <c r="AW329" s="13" t="s">
        <v>32</v>
      </c>
      <c r="AX329" s="13" t="s">
        <v>77</v>
      </c>
      <c r="AY329" s="244" t="s">
        <v>292</v>
      </c>
    </row>
    <row r="330" s="13" customFormat="1">
      <c r="A330" s="13"/>
      <c r="B330" s="234"/>
      <c r="C330" s="235"/>
      <c r="D330" s="236" t="s">
        <v>301</v>
      </c>
      <c r="E330" s="237" t="s">
        <v>1</v>
      </c>
      <c r="F330" s="238" t="s">
        <v>3264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301</v>
      </c>
      <c r="AU330" s="244" t="s">
        <v>120</v>
      </c>
      <c r="AV330" s="13" t="s">
        <v>85</v>
      </c>
      <c r="AW330" s="13" t="s">
        <v>32</v>
      </c>
      <c r="AX330" s="13" t="s">
        <v>77</v>
      </c>
      <c r="AY330" s="244" t="s">
        <v>292</v>
      </c>
    </row>
    <row r="331" s="14" customFormat="1">
      <c r="A331" s="14"/>
      <c r="B331" s="245"/>
      <c r="C331" s="246"/>
      <c r="D331" s="236" t="s">
        <v>301</v>
      </c>
      <c r="E331" s="247" t="s">
        <v>1</v>
      </c>
      <c r="F331" s="248" t="s">
        <v>3254</v>
      </c>
      <c r="G331" s="246"/>
      <c r="H331" s="249">
        <v>100.806</v>
      </c>
      <c r="I331" s="250"/>
      <c r="J331" s="246"/>
      <c r="K331" s="246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301</v>
      </c>
      <c r="AU331" s="255" t="s">
        <v>120</v>
      </c>
      <c r="AV331" s="14" t="s">
        <v>120</v>
      </c>
      <c r="AW331" s="14" t="s">
        <v>32</v>
      </c>
      <c r="AX331" s="14" t="s">
        <v>77</v>
      </c>
      <c r="AY331" s="255" t="s">
        <v>292</v>
      </c>
    </row>
    <row r="332" s="14" customFormat="1">
      <c r="A332" s="14"/>
      <c r="B332" s="245"/>
      <c r="C332" s="246"/>
      <c r="D332" s="236" t="s">
        <v>301</v>
      </c>
      <c r="E332" s="247" t="s">
        <v>1</v>
      </c>
      <c r="F332" s="248" t="s">
        <v>3255</v>
      </c>
      <c r="G332" s="246"/>
      <c r="H332" s="249">
        <v>416.86599999999999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301</v>
      </c>
      <c r="AU332" s="255" t="s">
        <v>120</v>
      </c>
      <c r="AV332" s="14" t="s">
        <v>120</v>
      </c>
      <c r="AW332" s="14" t="s">
        <v>32</v>
      </c>
      <c r="AX332" s="14" t="s">
        <v>77</v>
      </c>
      <c r="AY332" s="255" t="s">
        <v>292</v>
      </c>
    </row>
    <row r="333" s="15" customFormat="1">
      <c r="A333" s="15"/>
      <c r="B333" s="256"/>
      <c r="C333" s="257"/>
      <c r="D333" s="236" t="s">
        <v>301</v>
      </c>
      <c r="E333" s="258" t="s">
        <v>3265</v>
      </c>
      <c r="F333" s="259" t="s">
        <v>304</v>
      </c>
      <c r="G333" s="257"/>
      <c r="H333" s="260">
        <v>517.67200000000003</v>
      </c>
      <c r="I333" s="261"/>
      <c r="J333" s="257"/>
      <c r="K333" s="257"/>
      <c r="L333" s="262"/>
      <c r="M333" s="263"/>
      <c r="N333" s="264"/>
      <c r="O333" s="264"/>
      <c r="P333" s="264"/>
      <c r="Q333" s="264"/>
      <c r="R333" s="264"/>
      <c r="S333" s="264"/>
      <c r="T333" s="26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6" t="s">
        <v>301</v>
      </c>
      <c r="AU333" s="266" t="s">
        <v>120</v>
      </c>
      <c r="AV333" s="15" t="s">
        <v>299</v>
      </c>
      <c r="AW333" s="15" t="s">
        <v>32</v>
      </c>
      <c r="AX333" s="15" t="s">
        <v>85</v>
      </c>
      <c r="AY333" s="266" t="s">
        <v>292</v>
      </c>
    </row>
    <row r="334" s="14" customFormat="1">
      <c r="A334" s="14"/>
      <c r="B334" s="245"/>
      <c r="C334" s="246"/>
      <c r="D334" s="236" t="s">
        <v>301</v>
      </c>
      <c r="E334" s="246"/>
      <c r="F334" s="248" t="s">
        <v>3256</v>
      </c>
      <c r="G334" s="246"/>
      <c r="H334" s="249">
        <v>621.20600000000002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301</v>
      </c>
      <c r="AU334" s="255" t="s">
        <v>120</v>
      </c>
      <c r="AV334" s="14" t="s">
        <v>120</v>
      </c>
      <c r="AW334" s="14" t="s">
        <v>4</v>
      </c>
      <c r="AX334" s="14" t="s">
        <v>85</v>
      </c>
      <c r="AY334" s="255" t="s">
        <v>292</v>
      </c>
    </row>
    <row r="335" s="12" customFormat="1" ht="22.8" customHeight="1">
      <c r="A335" s="12"/>
      <c r="B335" s="205"/>
      <c r="C335" s="206"/>
      <c r="D335" s="207" t="s">
        <v>76</v>
      </c>
      <c r="E335" s="219" t="s">
        <v>2200</v>
      </c>
      <c r="F335" s="219" t="s">
        <v>2201</v>
      </c>
      <c r="G335" s="206"/>
      <c r="H335" s="206"/>
      <c r="I335" s="209"/>
      <c r="J335" s="220">
        <f>BK335</f>
        <v>0</v>
      </c>
      <c r="K335" s="206"/>
      <c r="L335" s="211"/>
      <c r="M335" s="212"/>
      <c r="N335" s="213"/>
      <c r="O335" s="213"/>
      <c r="P335" s="214">
        <f>SUM(P336:P555)</f>
        <v>0</v>
      </c>
      <c r="Q335" s="213"/>
      <c r="R335" s="214">
        <f>SUM(R336:R555)</f>
        <v>3.6629999999999998</v>
      </c>
      <c r="S335" s="213"/>
      <c r="T335" s="215">
        <f>SUM(T336:T555)</f>
        <v>0</v>
      </c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R335" s="216" t="s">
        <v>120</v>
      </c>
      <c r="AT335" s="217" t="s">
        <v>76</v>
      </c>
      <c r="AU335" s="217" t="s">
        <v>85</v>
      </c>
      <c r="AY335" s="216" t="s">
        <v>292</v>
      </c>
      <c r="BK335" s="218">
        <f>SUM(BK336:BK555)</f>
        <v>0</v>
      </c>
    </row>
    <row r="336" s="2" customFormat="1" ht="62.7" customHeight="1">
      <c r="A336" s="39"/>
      <c r="B336" s="40"/>
      <c r="C336" s="278" t="s">
        <v>872</v>
      </c>
      <c r="D336" s="278" t="s">
        <v>626</v>
      </c>
      <c r="E336" s="279" t="s">
        <v>3266</v>
      </c>
      <c r="F336" s="280" t="s">
        <v>3267</v>
      </c>
      <c r="G336" s="281" t="s">
        <v>581</v>
      </c>
      <c r="H336" s="282">
        <v>1</v>
      </c>
      <c r="I336" s="283"/>
      <c r="J336" s="284">
        <f>ROUND(I336*H336,2)</f>
        <v>0</v>
      </c>
      <c r="K336" s="280" t="s">
        <v>1</v>
      </c>
      <c r="L336" s="285"/>
      <c r="M336" s="286" t="s">
        <v>1</v>
      </c>
      <c r="N336" s="287" t="s">
        <v>43</v>
      </c>
      <c r="O336" s="92"/>
      <c r="P336" s="230">
        <f>O336*H336</f>
        <v>0</v>
      </c>
      <c r="Q336" s="230">
        <v>0.037999999999999999</v>
      </c>
      <c r="R336" s="230">
        <f>Q336*H336</f>
        <v>0.037999999999999999</v>
      </c>
      <c r="S336" s="230">
        <v>0</v>
      </c>
      <c r="T336" s="231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2" t="s">
        <v>573</v>
      </c>
      <c r="AT336" s="232" t="s">
        <v>626</v>
      </c>
      <c r="AU336" s="232" t="s">
        <v>120</v>
      </c>
      <c r="AY336" s="18" t="s">
        <v>292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8" t="s">
        <v>120</v>
      </c>
      <c r="BK336" s="233">
        <f>ROUND(I336*H336,2)</f>
        <v>0</v>
      </c>
      <c r="BL336" s="18" t="s">
        <v>438</v>
      </c>
      <c r="BM336" s="232" t="s">
        <v>3268</v>
      </c>
    </row>
    <row r="337" s="2" customFormat="1" ht="62.7" customHeight="1">
      <c r="A337" s="39"/>
      <c r="B337" s="40"/>
      <c r="C337" s="278" t="s">
        <v>876</v>
      </c>
      <c r="D337" s="278" t="s">
        <v>626</v>
      </c>
      <c r="E337" s="279" t="s">
        <v>3269</v>
      </c>
      <c r="F337" s="280" t="s">
        <v>3270</v>
      </c>
      <c r="G337" s="281" t="s">
        <v>581</v>
      </c>
      <c r="H337" s="282">
        <v>1</v>
      </c>
      <c r="I337" s="283"/>
      <c r="J337" s="284">
        <f>ROUND(I337*H337,2)</f>
        <v>0</v>
      </c>
      <c r="K337" s="280" t="s">
        <v>1</v>
      </c>
      <c r="L337" s="285"/>
      <c r="M337" s="286" t="s">
        <v>1</v>
      </c>
      <c r="N337" s="287" t="s">
        <v>43</v>
      </c>
      <c r="O337" s="92"/>
      <c r="P337" s="230">
        <f>O337*H337</f>
        <v>0</v>
      </c>
      <c r="Q337" s="230">
        <v>0.037999999999999999</v>
      </c>
      <c r="R337" s="230">
        <f>Q337*H337</f>
        <v>0.037999999999999999</v>
      </c>
      <c r="S337" s="230">
        <v>0</v>
      </c>
      <c r="T337" s="23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2" t="s">
        <v>573</v>
      </c>
      <c r="AT337" s="232" t="s">
        <v>626</v>
      </c>
      <c r="AU337" s="232" t="s">
        <v>120</v>
      </c>
      <c r="AY337" s="18" t="s">
        <v>292</v>
      </c>
      <c r="BE337" s="233">
        <f>IF(N337="základní",J337,0)</f>
        <v>0</v>
      </c>
      <c r="BF337" s="233">
        <f>IF(N337="snížená",J337,0)</f>
        <v>0</v>
      </c>
      <c r="BG337" s="233">
        <f>IF(N337="zákl. přenesená",J337,0)</f>
        <v>0</v>
      </c>
      <c r="BH337" s="233">
        <f>IF(N337="sníž. přenesená",J337,0)</f>
        <v>0</v>
      </c>
      <c r="BI337" s="233">
        <f>IF(N337="nulová",J337,0)</f>
        <v>0</v>
      </c>
      <c r="BJ337" s="18" t="s">
        <v>120</v>
      </c>
      <c r="BK337" s="233">
        <f>ROUND(I337*H337,2)</f>
        <v>0</v>
      </c>
      <c r="BL337" s="18" t="s">
        <v>438</v>
      </c>
      <c r="BM337" s="232" t="s">
        <v>3271</v>
      </c>
    </row>
    <row r="338" s="2" customFormat="1" ht="62.7" customHeight="1">
      <c r="A338" s="39"/>
      <c r="B338" s="40"/>
      <c r="C338" s="278" t="s">
        <v>895</v>
      </c>
      <c r="D338" s="278" t="s">
        <v>626</v>
      </c>
      <c r="E338" s="279" t="s">
        <v>3272</v>
      </c>
      <c r="F338" s="280" t="s">
        <v>3270</v>
      </c>
      <c r="G338" s="281" t="s">
        <v>581</v>
      </c>
      <c r="H338" s="282">
        <v>1</v>
      </c>
      <c r="I338" s="283"/>
      <c r="J338" s="284">
        <f>ROUND(I338*H338,2)</f>
        <v>0</v>
      </c>
      <c r="K338" s="280" t="s">
        <v>1</v>
      </c>
      <c r="L338" s="285"/>
      <c r="M338" s="286" t="s">
        <v>1</v>
      </c>
      <c r="N338" s="287" t="s">
        <v>43</v>
      </c>
      <c r="O338" s="92"/>
      <c r="P338" s="230">
        <f>O338*H338</f>
        <v>0</v>
      </c>
      <c r="Q338" s="230">
        <v>0.037999999999999999</v>
      </c>
      <c r="R338" s="230">
        <f>Q338*H338</f>
        <v>0.037999999999999999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573</v>
      </c>
      <c r="AT338" s="232" t="s">
        <v>626</v>
      </c>
      <c r="AU338" s="232" t="s">
        <v>120</v>
      </c>
      <c r="AY338" s="18" t="s">
        <v>292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120</v>
      </c>
      <c r="BK338" s="233">
        <f>ROUND(I338*H338,2)</f>
        <v>0</v>
      </c>
      <c r="BL338" s="18" t="s">
        <v>438</v>
      </c>
      <c r="BM338" s="232" t="s">
        <v>3273</v>
      </c>
    </row>
    <row r="339" s="2" customFormat="1" ht="55.5" customHeight="1">
      <c r="A339" s="39"/>
      <c r="B339" s="40"/>
      <c r="C339" s="278" t="s">
        <v>907</v>
      </c>
      <c r="D339" s="278" t="s">
        <v>626</v>
      </c>
      <c r="E339" s="279" t="s">
        <v>3274</v>
      </c>
      <c r="F339" s="280" t="s">
        <v>3275</v>
      </c>
      <c r="G339" s="281" t="s">
        <v>581</v>
      </c>
      <c r="H339" s="282">
        <v>1</v>
      </c>
      <c r="I339" s="283"/>
      <c r="J339" s="284">
        <f>ROUND(I339*H339,2)</f>
        <v>0</v>
      </c>
      <c r="K339" s="280" t="s">
        <v>1</v>
      </c>
      <c r="L339" s="285"/>
      <c r="M339" s="286" t="s">
        <v>1</v>
      </c>
      <c r="N339" s="287" t="s">
        <v>43</v>
      </c>
      <c r="O339" s="92"/>
      <c r="P339" s="230">
        <f>O339*H339</f>
        <v>0</v>
      </c>
      <c r="Q339" s="230">
        <v>0.037999999999999999</v>
      </c>
      <c r="R339" s="230">
        <f>Q339*H339</f>
        <v>0.037999999999999999</v>
      </c>
      <c r="S339" s="230">
        <v>0</v>
      </c>
      <c r="T339" s="23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2" t="s">
        <v>573</v>
      </c>
      <c r="AT339" s="232" t="s">
        <v>626</v>
      </c>
      <c r="AU339" s="232" t="s">
        <v>120</v>
      </c>
      <c r="AY339" s="18" t="s">
        <v>292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8" t="s">
        <v>120</v>
      </c>
      <c r="BK339" s="233">
        <f>ROUND(I339*H339,2)</f>
        <v>0</v>
      </c>
      <c r="BL339" s="18" t="s">
        <v>438</v>
      </c>
      <c r="BM339" s="232" t="s">
        <v>3276</v>
      </c>
    </row>
    <row r="340" s="2" customFormat="1" ht="62.7" customHeight="1">
      <c r="A340" s="39"/>
      <c r="B340" s="40"/>
      <c r="C340" s="278" t="s">
        <v>911</v>
      </c>
      <c r="D340" s="278" t="s">
        <v>626</v>
      </c>
      <c r="E340" s="279" t="s">
        <v>3277</v>
      </c>
      <c r="F340" s="280" t="s">
        <v>3267</v>
      </c>
      <c r="G340" s="281" t="s">
        <v>581</v>
      </c>
      <c r="H340" s="282">
        <v>2</v>
      </c>
      <c r="I340" s="283"/>
      <c r="J340" s="284">
        <f>ROUND(I340*H340,2)</f>
        <v>0</v>
      </c>
      <c r="K340" s="280" t="s">
        <v>1</v>
      </c>
      <c r="L340" s="285"/>
      <c r="M340" s="286" t="s">
        <v>1</v>
      </c>
      <c r="N340" s="287" t="s">
        <v>43</v>
      </c>
      <c r="O340" s="92"/>
      <c r="P340" s="230">
        <f>O340*H340</f>
        <v>0</v>
      </c>
      <c r="Q340" s="230">
        <v>0.037999999999999999</v>
      </c>
      <c r="R340" s="230">
        <f>Q340*H340</f>
        <v>0.075999999999999998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573</v>
      </c>
      <c r="AT340" s="232" t="s">
        <v>626</v>
      </c>
      <c r="AU340" s="232" t="s">
        <v>120</v>
      </c>
      <c r="AY340" s="18" t="s">
        <v>292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120</v>
      </c>
      <c r="BK340" s="233">
        <f>ROUND(I340*H340,2)</f>
        <v>0</v>
      </c>
      <c r="BL340" s="18" t="s">
        <v>438</v>
      </c>
      <c r="BM340" s="232" t="s">
        <v>3278</v>
      </c>
    </row>
    <row r="341" s="2" customFormat="1" ht="55.5" customHeight="1">
      <c r="A341" s="39"/>
      <c r="B341" s="40"/>
      <c r="C341" s="278" t="s">
        <v>914</v>
      </c>
      <c r="D341" s="278" t="s">
        <v>626</v>
      </c>
      <c r="E341" s="279" t="s">
        <v>3279</v>
      </c>
      <c r="F341" s="280" t="s">
        <v>3280</v>
      </c>
      <c r="G341" s="281" t="s">
        <v>581</v>
      </c>
      <c r="H341" s="282">
        <v>1</v>
      </c>
      <c r="I341" s="283"/>
      <c r="J341" s="284">
        <f>ROUND(I341*H341,2)</f>
        <v>0</v>
      </c>
      <c r="K341" s="280" t="s">
        <v>1</v>
      </c>
      <c r="L341" s="285"/>
      <c r="M341" s="286" t="s">
        <v>1</v>
      </c>
      <c r="N341" s="287" t="s">
        <v>43</v>
      </c>
      <c r="O341" s="92"/>
      <c r="P341" s="230">
        <f>O341*H341</f>
        <v>0</v>
      </c>
      <c r="Q341" s="230">
        <v>0.037999999999999999</v>
      </c>
      <c r="R341" s="230">
        <f>Q341*H341</f>
        <v>0.037999999999999999</v>
      </c>
      <c r="S341" s="230">
        <v>0</v>
      </c>
      <c r="T341" s="231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2" t="s">
        <v>573</v>
      </c>
      <c r="AT341" s="232" t="s">
        <v>626</v>
      </c>
      <c r="AU341" s="232" t="s">
        <v>120</v>
      </c>
      <c r="AY341" s="18" t="s">
        <v>292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8" t="s">
        <v>120</v>
      </c>
      <c r="BK341" s="233">
        <f>ROUND(I341*H341,2)</f>
        <v>0</v>
      </c>
      <c r="BL341" s="18" t="s">
        <v>438</v>
      </c>
      <c r="BM341" s="232" t="s">
        <v>3281</v>
      </c>
    </row>
    <row r="342" s="2" customFormat="1" ht="62.7" customHeight="1">
      <c r="A342" s="39"/>
      <c r="B342" s="40"/>
      <c r="C342" s="278" t="s">
        <v>918</v>
      </c>
      <c r="D342" s="278" t="s">
        <v>626</v>
      </c>
      <c r="E342" s="279" t="s">
        <v>3282</v>
      </c>
      <c r="F342" s="280" t="s">
        <v>3283</v>
      </c>
      <c r="G342" s="281" t="s">
        <v>581</v>
      </c>
      <c r="H342" s="282">
        <v>1</v>
      </c>
      <c r="I342" s="283"/>
      <c r="J342" s="284">
        <f>ROUND(I342*H342,2)</f>
        <v>0</v>
      </c>
      <c r="K342" s="280" t="s">
        <v>1</v>
      </c>
      <c r="L342" s="285"/>
      <c r="M342" s="286" t="s">
        <v>1</v>
      </c>
      <c r="N342" s="287" t="s">
        <v>43</v>
      </c>
      <c r="O342" s="92"/>
      <c r="P342" s="230">
        <f>O342*H342</f>
        <v>0</v>
      </c>
      <c r="Q342" s="230">
        <v>0.037999999999999999</v>
      </c>
      <c r="R342" s="230">
        <f>Q342*H342</f>
        <v>0.037999999999999999</v>
      </c>
      <c r="S342" s="230">
        <v>0</v>
      </c>
      <c r="T342" s="231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2" t="s">
        <v>573</v>
      </c>
      <c r="AT342" s="232" t="s">
        <v>626</v>
      </c>
      <c r="AU342" s="232" t="s">
        <v>120</v>
      </c>
      <c r="AY342" s="18" t="s">
        <v>292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8" t="s">
        <v>120</v>
      </c>
      <c r="BK342" s="233">
        <f>ROUND(I342*H342,2)</f>
        <v>0</v>
      </c>
      <c r="BL342" s="18" t="s">
        <v>438</v>
      </c>
      <c r="BM342" s="232" t="s">
        <v>3284</v>
      </c>
    </row>
    <row r="343" s="2" customFormat="1" ht="55.5" customHeight="1">
      <c r="A343" s="39"/>
      <c r="B343" s="40"/>
      <c r="C343" s="278" t="s">
        <v>923</v>
      </c>
      <c r="D343" s="278" t="s">
        <v>626</v>
      </c>
      <c r="E343" s="279" t="s">
        <v>3285</v>
      </c>
      <c r="F343" s="280" t="s">
        <v>3286</v>
      </c>
      <c r="G343" s="281" t="s">
        <v>581</v>
      </c>
      <c r="H343" s="282">
        <v>1</v>
      </c>
      <c r="I343" s="283"/>
      <c r="J343" s="284">
        <f>ROUND(I343*H343,2)</f>
        <v>0</v>
      </c>
      <c r="K343" s="280" t="s">
        <v>1</v>
      </c>
      <c r="L343" s="285"/>
      <c r="M343" s="286" t="s">
        <v>1</v>
      </c>
      <c r="N343" s="287" t="s">
        <v>43</v>
      </c>
      <c r="O343" s="92"/>
      <c r="P343" s="230">
        <f>O343*H343</f>
        <v>0</v>
      </c>
      <c r="Q343" s="230">
        <v>0.037999999999999999</v>
      </c>
      <c r="R343" s="230">
        <f>Q343*H343</f>
        <v>0.037999999999999999</v>
      </c>
      <c r="S343" s="230">
        <v>0</v>
      </c>
      <c r="T343" s="23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2" t="s">
        <v>573</v>
      </c>
      <c r="AT343" s="232" t="s">
        <v>626</v>
      </c>
      <c r="AU343" s="232" t="s">
        <v>120</v>
      </c>
      <c r="AY343" s="18" t="s">
        <v>292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8" t="s">
        <v>120</v>
      </c>
      <c r="BK343" s="233">
        <f>ROUND(I343*H343,2)</f>
        <v>0</v>
      </c>
      <c r="BL343" s="18" t="s">
        <v>438</v>
      </c>
      <c r="BM343" s="232" t="s">
        <v>3287</v>
      </c>
    </row>
    <row r="344" s="2" customFormat="1" ht="62.7" customHeight="1">
      <c r="A344" s="39"/>
      <c r="B344" s="40"/>
      <c r="C344" s="278" t="s">
        <v>940</v>
      </c>
      <c r="D344" s="278" t="s">
        <v>626</v>
      </c>
      <c r="E344" s="279" t="s">
        <v>3288</v>
      </c>
      <c r="F344" s="280" t="s">
        <v>3289</v>
      </c>
      <c r="G344" s="281" t="s">
        <v>581</v>
      </c>
      <c r="H344" s="282">
        <v>1</v>
      </c>
      <c r="I344" s="283"/>
      <c r="J344" s="284">
        <f>ROUND(I344*H344,2)</f>
        <v>0</v>
      </c>
      <c r="K344" s="280" t="s">
        <v>1</v>
      </c>
      <c r="L344" s="285"/>
      <c r="M344" s="286" t="s">
        <v>1</v>
      </c>
      <c r="N344" s="287" t="s">
        <v>43</v>
      </c>
      <c r="O344" s="92"/>
      <c r="P344" s="230">
        <f>O344*H344</f>
        <v>0</v>
      </c>
      <c r="Q344" s="230">
        <v>0.037999999999999999</v>
      </c>
      <c r="R344" s="230">
        <f>Q344*H344</f>
        <v>0.037999999999999999</v>
      </c>
      <c r="S344" s="230">
        <v>0</v>
      </c>
      <c r="T344" s="23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2" t="s">
        <v>573</v>
      </c>
      <c r="AT344" s="232" t="s">
        <v>626</v>
      </c>
      <c r="AU344" s="232" t="s">
        <v>120</v>
      </c>
      <c r="AY344" s="18" t="s">
        <v>292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8" t="s">
        <v>120</v>
      </c>
      <c r="BK344" s="233">
        <f>ROUND(I344*H344,2)</f>
        <v>0</v>
      </c>
      <c r="BL344" s="18" t="s">
        <v>438</v>
      </c>
      <c r="BM344" s="232" t="s">
        <v>3290</v>
      </c>
    </row>
    <row r="345" s="2" customFormat="1" ht="55.5" customHeight="1">
      <c r="A345" s="39"/>
      <c r="B345" s="40"/>
      <c r="C345" s="278" t="s">
        <v>947</v>
      </c>
      <c r="D345" s="278" t="s">
        <v>626</v>
      </c>
      <c r="E345" s="279" t="s">
        <v>3291</v>
      </c>
      <c r="F345" s="280" t="s">
        <v>3286</v>
      </c>
      <c r="G345" s="281" t="s">
        <v>581</v>
      </c>
      <c r="H345" s="282">
        <v>1</v>
      </c>
      <c r="I345" s="283"/>
      <c r="J345" s="284">
        <f>ROUND(I345*H345,2)</f>
        <v>0</v>
      </c>
      <c r="K345" s="280" t="s">
        <v>1</v>
      </c>
      <c r="L345" s="285"/>
      <c r="M345" s="286" t="s">
        <v>1</v>
      </c>
      <c r="N345" s="287" t="s">
        <v>43</v>
      </c>
      <c r="O345" s="92"/>
      <c r="P345" s="230">
        <f>O345*H345</f>
        <v>0</v>
      </c>
      <c r="Q345" s="230">
        <v>0.037999999999999999</v>
      </c>
      <c r="R345" s="230">
        <f>Q345*H345</f>
        <v>0.037999999999999999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573</v>
      </c>
      <c r="AT345" s="232" t="s">
        <v>626</v>
      </c>
      <c r="AU345" s="232" t="s">
        <v>120</v>
      </c>
      <c r="AY345" s="18" t="s">
        <v>292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120</v>
      </c>
      <c r="BK345" s="233">
        <f>ROUND(I345*H345,2)</f>
        <v>0</v>
      </c>
      <c r="BL345" s="18" t="s">
        <v>438</v>
      </c>
      <c r="BM345" s="232" t="s">
        <v>3292</v>
      </c>
    </row>
    <row r="346" s="2" customFormat="1" ht="55.5" customHeight="1">
      <c r="A346" s="39"/>
      <c r="B346" s="40"/>
      <c r="C346" s="278" t="s">
        <v>957</v>
      </c>
      <c r="D346" s="278" t="s">
        <v>626</v>
      </c>
      <c r="E346" s="279" t="s">
        <v>3293</v>
      </c>
      <c r="F346" s="280" t="s">
        <v>3280</v>
      </c>
      <c r="G346" s="281" t="s">
        <v>581</v>
      </c>
      <c r="H346" s="282">
        <v>1</v>
      </c>
      <c r="I346" s="283"/>
      <c r="J346" s="284">
        <f>ROUND(I346*H346,2)</f>
        <v>0</v>
      </c>
      <c r="K346" s="280" t="s">
        <v>1</v>
      </c>
      <c r="L346" s="285"/>
      <c r="M346" s="286" t="s">
        <v>1</v>
      </c>
      <c r="N346" s="287" t="s">
        <v>43</v>
      </c>
      <c r="O346" s="92"/>
      <c r="P346" s="230">
        <f>O346*H346</f>
        <v>0</v>
      </c>
      <c r="Q346" s="230">
        <v>0.037999999999999999</v>
      </c>
      <c r="R346" s="230">
        <f>Q346*H346</f>
        <v>0.037999999999999999</v>
      </c>
      <c r="S346" s="230">
        <v>0</v>
      </c>
      <c r="T346" s="23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2" t="s">
        <v>573</v>
      </c>
      <c r="AT346" s="232" t="s">
        <v>626</v>
      </c>
      <c r="AU346" s="232" t="s">
        <v>120</v>
      </c>
      <c r="AY346" s="18" t="s">
        <v>292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8" t="s">
        <v>120</v>
      </c>
      <c r="BK346" s="233">
        <f>ROUND(I346*H346,2)</f>
        <v>0</v>
      </c>
      <c r="BL346" s="18" t="s">
        <v>438</v>
      </c>
      <c r="BM346" s="232" t="s">
        <v>3294</v>
      </c>
    </row>
    <row r="347" s="2" customFormat="1" ht="66.75" customHeight="1">
      <c r="A347" s="39"/>
      <c r="B347" s="40"/>
      <c r="C347" s="278" t="s">
        <v>962</v>
      </c>
      <c r="D347" s="278" t="s">
        <v>626</v>
      </c>
      <c r="E347" s="279" t="s">
        <v>3295</v>
      </c>
      <c r="F347" s="280" t="s">
        <v>3296</v>
      </c>
      <c r="G347" s="281" t="s">
        <v>581</v>
      </c>
      <c r="H347" s="282">
        <v>1</v>
      </c>
      <c r="I347" s="283"/>
      <c r="J347" s="284">
        <f>ROUND(I347*H347,2)</f>
        <v>0</v>
      </c>
      <c r="K347" s="280" t="s">
        <v>1</v>
      </c>
      <c r="L347" s="285"/>
      <c r="M347" s="286" t="s">
        <v>1</v>
      </c>
      <c r="N347" s="287" t="s">
        <v>43</v>
      </c>
      <c r="O347" s="92"/>
      <c r="P347" s="230">
        <f>O347*H347</f>
        <v>0</v>
      </c>
      <c r="Q347" s="230">
        <v>0.037999999999999999</v>
      </c>
      <c r="R347" s="230">
        <f>Q347*H347</f>
        <v>0.037999999999999999</v>
      </c>
      <c r="S347" s="230">
        <v>0</v>
      </c>
      <c r="T347" s="231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2" t="s">
        <v>573</v>
      </c>
      <c r="AT347" s="232" t="s">
        <v>626</v>
      </c>
      <c r="AU347" s="232" t="s">
        <v>120</v>
      </c>
      <c r="AY347" s="18" t="s">
        <v>292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8" t="s">
        <v>120</v>
      </c>
      <c r="BK347" s="233">
        <f>ROUND(I347*H347,2)</f>
        <v>0</v>
      </c>
      <c r="BL347" s="18" t="s">
        <v>438</v>
      </c>
      <c r="BM347" s="232" t="s">
        <v>3297</v>
      </c>
    </row>
    <row r="348" s="2" customFormat="1" ht="66.75" customHeight="1">
      <c r="A348" s="39"/>
      <c r="B348" s="40"/>
      <c r="C348" s="278" t="s">
        <v>966</v>
      </c>
      <c r="D348" s="278" t="s">
        <v>626</v>
      </c>
      <c r="E348" s="279" t="s">
        <v>3298</v>
      </c>
      <c r="F348" s="280" t="s">
        <v>3299</v>
      </c>
      <c r="G348" s="281" t="s">
        <v>581</v>
      </c>
      <c r="H348" s="282">
        <v>1</v>
      </c>
      <c r="I348" s="283"/>
      <c r="J348" s="284">
        <f>ROUND(I348*H348,2)</f>
        <v>0</v>
      </c>
      <c r="K348" s="280" t="s">
        <v>1</v>
      </c>
      <c r="L348" s="285"/>
      <c r="M348" s="286" t="s">
        <v>1</v>
      </c>
      <c r="N348" s="287" t="s">
        <v>43</v>
      </c>
      <c r="O348" s="92"/>
      <c r="P348" s="230">
        <f>O348*H348</f>
        <v>0</v>
      </c>
      <c r="Q348" s="230">
        <v>0.037999999999999999</v>
      </c>
      <c r="R348" s="230">
        <f>Q348*H348</f>
        <v>0.037999999999999999</v>
      </c>
      <c r="S348" s="230">
        <v>0</v>
      </c>
      <c r="T348" s="231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2" t="s">
        <v>573</v>
      </c>
      <c r="AT348" s="232" t="s">
        <v>626</v>
      </c>
      <c r="AU348" s="232" t="s">
        <v>120</v>
      </c>
      <c r="AY348" s="18" t="s">
        <v>292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8" t="s">
        <v>120</v>
      </c>
      <c r="BK348" s="233">
        <f>ROUND(I348*H348,2)</f>
        <v>0</v>
      </c>
      <c r="BL348" s="18" t="s">
        <v>438</v>
      </c>
      <c r="BM348" s="232" t="s">
        <v>3300</v>
      </c>
    </row>
    <row r="349" s="2" customFormat="1" ht="66.75" customHeight="1">
      <c r="A349" s="39"/>
      <c r="B349" s="40"/>
      <c r="C349" s="278" t="s">
        <v>970</v>
      </c>
      <c r="D349" s="278" t="s">
        <v>626</v>
      </c>
      <c r="E349" s="279" t="s">
        <v>3301</v>
      </c>
      <c r="F349" s="280" t="s">
        <v>3299</v>
      </c>
      <c r="G349" s="281" t="s">
        <v>581</v>
      </c>
      <c r="H349" s="282">
        <v>1</v>
      </c>
      <c r="I349" s="283"/>
      <c r="J349" s="284">
        <f>ROUND(I349*H349,2)</f>
        <v>0</v>
      </c>
      <c r="K349" s="280" t="s">
        <v>1</v>
      </c>
      <c r="L349" s="285"/>
      <c r="M349" s="286" t="s">
        <v>1</v>
      </c>
      <c r="N349" s="287" t="s">
        <v>43</v>
      </c>
      <c r="O349" s="92"/>
      <c r="P349" s="230">
        <f>O349*H349</f>
        <v>0</v>
      </c>
      <c r="Q349" s="230">
        <v>0.037999999999999999</v>
      </c>
      <c r="R349" s="230">
        <f>Q349*H349</f>
        <v>0.037999999999999999</v>
      </c>
      <c r="S349" s="230">
        <v>0</v>
      </c>
      <c r="T349" s="23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2" t="s">
        <v>573</v>
      </c>
      <c r="AT349" s="232" t="s">
        <v>626</v>
      </c>
      <c r="AU349" s="232" t="s">
        <v>120</v>
      </c>
      <c r="AY349" s="18" t="s">
        <v>292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8" t="s">
        <v>120</v>
      </c>
      <c r="BK349" s="233">
        <f>ROUND(I349*H349,2)</f>
        <v>0</v>
      </c>
      <c r="BL349" s="18" t="s">
        <v>438</v>
      </c>
      <c r="BM349" s="232" t="s">
        <v>3302</v>
      </c>
    </row>
    <row r="350" s="2" customFormat="1" ht="66.75" customHeight="1">
      <c r="A350" s="39"/>
      <c r="B350" s="40"/>
      <c r="C350" s="278" t="s">
        <v>975</v>
      </c>
      <c r="D350" s="278" t="s">
        <v>626</v>
      </c>
      <c r="E350" s="279" t="s">
        <v>3303</v>
      </c>
      <c r="F350" s="280" t="s">
        <v>3304</v>
      </c>
      <c r="G350" s="281" t="s">
        <v>581</v>
      </c>
      <c r="H350" s="282">
        <v>1</v>
      </c>
      <c r="I350" s="283"/>
      <c r="J350" s="284">
        <f>ROUND(I350*H350,2)</f>
        <v>0</v>
      </c>
      <c r="K350" s="280" t="s">
        <v>1</v>
      </c>
      <c r="L350" s="285"/>
      <c r="M350" s="286" t="s">
        <v>1</v>
      </c>
      <c r="N350" s="287" t="s">
        <v>43</v>
      </c>
      <c r="O350" s="92"/>
      <c r="P350" s="230">
        <f>O350*H350</f>
        <v>0</v>
      </c>
      <c r="Q350" s="230">
        <v>0.037999999999999999</v>
      </c>
      <c r="R350" s="230">
        <f>Q350*H350</f>
        <v>0.037999999999999999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573</v>
      </c>
      <c r="AT350" s="232" t="s">
        <v>626</v>
      </c>
      <c r="AU350" s="232" t="s">
        <v>120</v>
      </c>
      <c r="AY350" s="18" t="s">
        <v>292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120</v>
      </c>
      <c r="BK350" s="233">
        <f>ROUND(I350*H350,2)</f>
        <v>0</v>
      </c>
      <c r="BL350" s="18" t="s">
        <v>438</v>
      </c>
      <c r="BM350" s="232" t="s">
        <v>3305</v>
      </c>
    </row>
    <row r="351" s="2" customFormat="1" ht="66.75" customHeight="1">
      <c r="A351" s="39"/>
      <c r="B351" s="40"/>
      <c r="C351" s="278" t="s">
        <v>979</v>
      </c>
      <c r="D351" s="278" t="s">
        <v>626</v>
      </c>
      <c r="E351" s="279" t="s">
        <v>3306</v>
      </c>
      <c r="F351" s="280" t="s">
        <v>3307</v>
      </c>
      <c r="G351" s="281" t="s">
        <v>581</v>
      </c>
      <c r="H351" s="282">
        <v>1</v>
      </c>
      <c r="I351" s="283"/>
      <c r="J351" s="284">
        <f>ROUND(I351*H351,2)</f>
        <v>0</v>
      </c>
      <c r="K351" s="280" t="s">
        <v>1</v>
      </c>
      <c r="L351" s="285"/>
      <c r="M351" s="286" t="s">
        <v>1</v>
      </c>
      <c r="N351" s="287" t="s">
        <v>43</v>
      </c>
      <c r="O351" s="92"/>
      <c r="P351" s="230">
        <f>O351*H351</f>
        <v>0</v>
      </c>
      <c r="Q351" s="230">
        <v>0.037999999999999999</v>
      </c>
      <c r="R351" s="230">
        <f>Q351*H351</f>
        <v>0.037999999999999999</v>
      </c>
      <c r="S351" s="230">
        <v>0</v>
      </c>
      <c r="T351" s="23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2" t="s">
        <v>573</v>
      </c>
      <c r="AT351" s="232" t="s">
        <v>626</v>
      </c>
      <c r="AU351" s="232" t="s">
        <v>120</v>
      </c>
      <c r="AY351" s="18" t="s">
        <v>292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8" t="s">
        <v>120</v>
      </c>
      <c r="BK351" s="233">
        <f>ROUND(I351*H351,2)</f>
        <v>0</v>
      </c>
      <c r="BL351" s="18" t="s">
        <v>438</v>
      </c>
      <c r="BM351" s="232" t="s">
        <v>3308</v>
      </c>
    </row>
    <row r="352" s="2" customFormat="1" ht="66.75" customHeight="1">
      <c r="A352" s="39"/>
      <c r="B352" s="40"/>
      <c r="C352" s="278" t="s">
        <v>984</v>
      </c>
      <c r="D352" s="278" t="s">
        <v>626</v>
      </c>
      <c r="E352" s="279" t="s">
        <v>3309</v>
      </c>
      <c r="F352" s="280" t="s">
        <v>3307</v>
      </c>
      <c r="G352" s="281" t="s">
        <v>581</v>
      </c>
      <c r="H352" s="282">
        <v>1</v>
      </c>
      <c r="I352" s="283"/>
      <c r="J352" s="284">
        <f>ROUND(I352*H352,2)</f>
        <v>0</v>
      </c>
      <c r="K352" s="280" t="s">
        <v>1</v>
      </c>
      <c r="L352" s="285"/>
      <c r="M352" s="286" t="s">
        <v>1</v>
      </c>
      <c r="N352" s="287" t="s">
        <v>43</v>
      </c>
      <c r="O352" s="92"/>
      <c r="P352" s="230">
        <f>O352*H352</f>
        <v>0</v>
      </c>
      <c r="Q352" s="230">
        <v>0.037999999999999999</v>
      </c>
      <c r="R352" s="230">
        <f>Q352*H352</f>
        <v>0.037999999999999999</v>
      </c>
      <c r="S352" s="230">
        <v>0</v>
      </c>
      <c r="T352" s="231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2" t="s">
        <v>573</v>
      </c>
      <c r="AT352" s="232" t="s">
        <v>626</v>
      </c>
      <c r="AU352" s="232" t="s">
        <v>120</v>
      </c>
      <c r="AY352" s="18" t="s">
        <v>292</v>
      </c>
      <c r="BE352" s="233">
        <f>IF(N352="základní",J352,0)</f>
        <v>0</v>
      </c>
      <c r="BF352" s="233">
        <f>IF(N352="snížená",J352,0)</f>
        <v>0</v>
      </c>
      <c r="BG352" s="233">
        <f>IF(N352="zákl. přenesená",J352,0)</f>
        <v>0</v>
      </c>
      <c r="BH352" s="233">
        <f>IF(N352="sníž. přenesená",J352,0)</f>
        <v>0</v>
      </c>
      <c r="BI352" s="233">
        <f>IF(N352="nulová",J352,0)</f>
        <v>0</v>
      </c>
      <c r="BJ352" s="18" t="s">
        <v>120</v>
      </c>
      <c r="BK352" s="233">
        <f>ROUND(I352*H352,2)</f>
        <v>0</v>
      </c>
      <c r="BL352" s="18" t="s">
        <v>438</v>
      </c>
      <c r="BM352" s="232" t="s">
        <v>3310</v>
      </c>
    </row>
    <row r="353" s="2" customFormat="1" ht="66.75" customHeight="1">
      <c r="A353" s="39"/>
      <c r="B353" s="40"/>
      <c r="C353" s="278" t="s">
        <v>989</v>
      </c>
      <c r="D353" s="278" t="s">
        <v>626</v>
      </c>
      <c r="E353" s="279" t="s">
        <v>3311</v>
      </c>
      <c r="F353" s="280" t="s">
        <v>3312</v>
      </c>
      <c r="G353" s="281" t="s">
        <v>581</v>
      </c>
      <c r="H353" s="282">
        <v>1</v>
      </c>
      <c r="I353" s="283"/>
      <c r="J353" s="284">
        <f>ROUND(I353*H353,2)</f>
        <v>0</v>
      </c>
      <c r="K353" s="280" t="s">
        <v>1</v>
      </c>
      <c r="L353" s="285"/>
      <c r="M353" s="286" t="s">
        <v>1</v>
      </c>
      <c r="N353" s="287" t="s">
        <v>43</v>
      </c>
      <c r="O353" s="92"/>
      <c r="P353" s="230">
        <f>O353*H353</f>
        <v>0</v>
      </c>
      <c r="Q353" s="230">
        <v>0</v>
      </c>
      <c r="R353" s="230">
        <f>Q353*H353</f>
        <v>0</v>
      </c>
      <c r="S353" s="230">
        <v>0</v>
      </c>
      <c r="T353" s="23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2" t="s">
        <v>573</v>
      </c>
      <c r="AT353" s="232" t="s">
        <v>626</v>
      </c>
      <c r="AU353" s="232" t="s">
        <v>120</v>
      </c>
      <c r="AY353" s="18" t="s">
        <v>292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8" t="s">
        <v>120</v>
      </c>
      <c r="BK353" s="233">
        <f>ROUND(I353*H353,2)</f>
        <v>0</v>
      </c>
      <c r="BL353" s="18" t="s">
        <v>438</v>
      </c>
      <c r="BM353" s="232" t="s">
        <v>3313</v>
      </c>
    </row>
    <row r="354" s="13" customFormat="1">
      <c r="A354" s="13"/>
      <c r="B354" s="234"/>
      <c r="C354" s="235"/>
      <c r="D354" s="236" t="s">
        <v>301</v>
      </c>
      <c r="E354" s="237" t="s">
        <v>1</v>
      </c>
      <c r="F354" s="238" t="s">
        <v>2230</v>
      </c>
      <c r="G354" s="235"/>
      <c r="H354" s="237" t="s">
        <v>1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301</v>
      </c>
      <c r="AU354" s="244" t="s">
        <v>120</v>
      </c>
      <c r="AV354" s="13" t="s">
        <v>85</v>
      </c>
      <c r="AW354" s="13" t="s">
        <v>32</v>
      </c>
      <c r="AX354" s="13" t="s">
        <v>77</v>
      </c>
      <c r="AY354" s="244" t="s">
        <v>292</v>
      </c>
    </row>
    <row r="355" s="14" customFormat="1">
      <c r="A355" s="14"/>
      <c r="B355" s="245"/>
      <c r="C355" s="246"/>
      <c r="D355" s="236" t="s">
        <v>301</v>
      </c>
      <c r="E355" s="247" t="s">
        <v>1</v>
      </c>
      <c r="F355" s="248" t="s">
        <v>2231</v>
      </c>
      <c r="G355" s="246"/>
      <c r="H355" s="249">
        <v>1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301</v>
      </c>
      <c r="AU355" s="255" t="s">
        <v>120</v>
      </c>
      <c r="AV355" s="14" t="s">
        <v>120</v>
      </c>
      <c r="AW355" s="14" t="s">
        <v>32</v>
      </c>
      <c r="AX355" s="14" t="s">
        <v>77</v>
      </c>
      <c r="AY355" s="255" t="s">
        <v>292</v>
      </c>
    </row>
    <row r="356" s="15" customFormat="1">
      <c r="A356" s="15"/>
      <c r="B356" s="256"/>
      <c r="C356" s="257"/>
      <c r="D356" s="236" t="s">
        <v>301</v>
      </c>
      <c r="E356" s="258" t="s">
        <v>1</v>
      </c>
      <c r="F356" s="259" t="s">
        <v>304</v>
      </c>
      <c r="G356" s="257"/>
      <c r="H356" s="260">
        <v>1</v>
      </c>
      <c r="I356" s="261"/>
      <c r="J356" s="257"/>
      <c r="K356" s="257"/>
      <c r="L356" s="262"/>
      <c r="M356" s="263"/>
      <c r="N356" s="264"/>
      <c r="O356" s="264"/>
      <c r="P356" s="264"/>
      <c r="Q356" s="264"/>
      <c r="R356" s="264"/>
      <c r="S356" s="264"/>
      <c r="T356" s="26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6" t="s">
        <v>301</v>
      </c>
      <c r="AU356" s="266" t="s">
        <v>120</v>
      </c>
      <c r="AV356" s="15" t="s">
        <v>299</v>
      </c>
      <c r="AW356" s="15" t="s">
        <v>32</v>
      </c>
      <c r="AX356" s="15" t="s">
        <v>85</v>
      </c>
      <c r="AY356" s="266" t="s">
        <v>292</v>
      </c>
    </row>
    <row r="357" s="2" customFormat="1" ht="62.7" customHeight="1">
      <c r="A357" s="39"/>
      <c r="B357" s="40"/>
      <c r="C357" s="278" t="s">
        <v>1157</v>
      </c>
      <c r="D357" s="278" t="s">
        <v>626</v>
      </c>
      <c r="E357" s="279" t="s">
        <v>3314</v>
      </c>
      <c r="F357" s="280" t="s">
        <v>3315</v>
      </c>
      <c r="G357" s="281" t="s">
        <v>581</v>
      </c>
      <c r="H357" s="282">
        <v>1</v>
      </c>
      <c r="I357" s="283"/>
      <c r="J357" s="284">
        <f>ROUND(I357*H357,2)</f>
        <v>0</v>
      </c>
      <c r="K357" s="280" t="s">
        <v>1</v>
      </c>
      <c r="L357" s="285"/>
      <c r="M357" s="286" t="s">
        <v>1</v>
      </c>
      <c r="N357" s="287" t="s">
        <v>43</v>
      </c>
      <c r="O357" s="92"/>
      <c r="P357" s="230">
        <f>O357*H357</f>
        <v>0</v>
      </c>
      <c r="Q357" s="230">
        <v>0</v>
      </c>
      <c r="R357" s="230">
        <f>Q357*H357</f>
        <v>0</v>
      </c>
      <c r="S357" s="230">
        <v>0</v>
      </c>
      <c r="T357" s="231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2" t="s">
        <v>573</v>
      </c>
      <c r="AT357" s="232" t="s">
        <v>626</v>
      </c>
      <c r="AU357" s="232" t="s">
        <v>120</v>
      </c>
      <c r="AY357" s="18" t="s">
        <v>292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8" t="s">
        <v>120</v>
      </c>
      <c r="BK357" s="233">
        <f>ROUND(I357*H357,2)</f>
        <v>0</v>
      </c>
      <c r="BL357" s="18" t="s">
        <v>438</v>
      </c>
      <c r="BM357" s="232" t="s">
        <v>3316</v>
      </c>
    </row>
    <row r="358" s="13" customFormat="1">
      <c r="A358" s="13"/>
      <c r="B358" s="234"/>
      <c r="C358" s="235"/>
      <c r="D358" s="236" t="s">
        <v>301</v>
      </c>
      <c r="E358" s="237" t="s">
        <v>1</v>
      </c>
      <c r="F358" s="238" t="s">
        <v>2235</v>
      </c>
      <c r="G358" s="235"/>
      <c r="H358" s="237" t="s">
        <v>1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301</v>
      </c>
      <c r="AU358" s="244" t="s">
        <v>120</v>
      </c>
      <c r="AV358" s="13" t="s">
        <v>85</v>
      </c>
      <c r="AW358" s="13" t="s">
        <v>32</v>
      </c>
      <c r="AX358" s="13" t="s">
        <v>77</v>
      </c>
      <c r="AY358" s="244" t="s">
        <v>292</v>
      </c>
    </row>
    <row r="359" s="14" customFormat="1">
      <c r="A359" s="14"/>
      <c r="B359" s="245"/>
      <c r="C359" s="246"/>
      <c r="D359" s="236" t="s">
        <v>301</v>
      </c>
      <c r="E359" s="247" t="s">
        <v>1</v>
      </c>
      <c r="F359" s="248" t="s">
        <v>2236</v>
      </c>
      <c r="G359" s="246"/>
      <c r="H359" s="249">
        <v>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301</v>
      </c>
      <c r="AU359" s="255" t="s">
        <v>120</v>
      </c>
      <c r="AV359" s="14" t="s">
        <v>120</v>
      </c>
      <c r="AW359" s="14" t="s">
        <v>32</v>
      </c>
      <c r="AX359" s="14" t="s">
        <v>77</v>
      </c>
      <c r="AY359" s="255" t="s">
        <v>292</v>
      </c>
    </row>
    <row r="360" s="15" customFormat="1">
      <c r="A360" s="15"/>
      <c r="B360" s="256"/>
      <c r="C360" s="257"/>
      <c r="D360" s="236" t="s">
        <v>301</v>
      </c>
      <c r="E360" s="258" t="s">
        <v>1</v>
      </c>
      <c r="F360" s="259" t="s">
        <v>304</v>
      </c>
      <c r="G360" s="257"/>
      <c r="H360" s="260">
        <v>1</v>
      </c>
      <c r="I360" s="261"/>
      <c r="J360" s="257"/>
      <c r="K360" s="257"/>
      <c r="L360" s="262"/>
      <c r="M360" s="263"/>
      <c r="N360" s="264"/>
      <c r="O360" s="264"/>
      <c r="P360" s="264"/>
      <c r="Q360" s="264"/>
      <c r="R360" s="264"/>
      <c r="S360" s="264"/>
      <c r="T360" s="26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6" t="s">
        <v>301</v>
      </c>
      <c r="AU360" s="266" t="s">
        <v>120</v>
      </c>
      <c r="AV360" s="15" t="s">
        <v>299</v>
      </c>
      <c r="AW360" s="15" t="s">
        <v>32</v>
      </c>
      <c r="AX360" s="15" t="s">
        <v>85</v>
      </c>
      <c r="AY360" s="266" t="s">
        <v>292</v>
      </c>
    </row>
    <row r="361" s="2" customFormat="1" ht="62.7" customHeight="1">
      <c r="A361" s="39"/>
      <c r="B361" s="40"/>
      <c r="C361" s="278" t="s">
        <v>530</v>
      </c>
      <c r="D361" s="278" t="s">
        <v>626</v>
      </c>
      <c r="E361" s="279" t="s">
        <v>3317</v>
      </c>
      <c r="F361" s="280" t="s">
        <v>3318</v>
      </c>
      <c r="G361" s="281" t="s">
        <v>581</v>
      </c>
      <c r="H361" s="282">
        <v>1</v>
      </c>
      <c r="I361" s="283"/>
      <c r="J361" s="284">
        <f>ROUND(I361*H361,2)</f>
        <v>0</v>
      </c>
      <c r="K361" s="280" t="s">
        <v>1</v>
      </c>
      <c r="L361" s="285"/>
      <c r="M361" s="286" t="s">
        <v>1</v>
      </c>
      <c r="N361" s="287" t="s">
        <v>43</v>
      </c>
      <c r="O361" s="92"/>
      <c r="P361" s="230">
        <f>O361*H361</f>
        <v>0</v>
      </c>
      <c r="Q361" s="230">
        <v>0</v>
      </c>
      <c r="R361" s="230">
        <f>Q361*H361</f>
        <v>0</v>
      </c>
      <c r="S361" s="230">
        <v>0</v>
      </c>
      <c r="T361" s="231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32" t="s">
        <v>573</v>
      </c>
      <c r="AT361" s="232" t="s">
        <v>626</v>
      </c>
      <c r="AU361" s="232" t="s">
        <v>120</v>
      </c>
      <c r="AY361" s="18" t="s">
        <v>292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8" t="s">
        <v>120</v>
      </c>
      <c r="BK361" s="233">
        <f>ROUND(I361*H361,2)</f>
        <v>0</v>
      </c>
      <c r="BL361" s="18" t="s">
        <v>438</v>
      </c>
      <c r="BM361" s="232" t="s">
        <v>3319</v>
      </c>
    </row>
    <row r="362" s="14" customFormat="1">
      <c r="A362" s="14"/>
      <c r="B362" s="245"/>
      <c r="C362" s="246"/>
      <c r="D362" s="236" t="s">
        <v>301</v>
      </c>
      <c r="E362" s="247" t="s">
        <v>1</v>
      </c>
      <c r="F362" s="248" t="s">
        <v>2244</v>
      </c>
      <c r="G362" s="246"/>
      <c r="H362" s="249">
        <v>1</v>
      </c>
      <c r="I362" s="250"/>
      <c r="J362" s="246"/>
      <c r="K362" s="246"/>
      <c r="L362" s="251"/>
      <c r="M362" s="252"/>
      <c r="N362" s="253"/>
      <c r="O362" s="253"/>
      <c r="P362" s="253"/>
      <c r="Q362" s="253"/>
      <c r="R362" s="253"/>
      <c r="S362" s="253"/>
      <c r="T362" s="25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5" t="s">
        <v>301</v>
      </c>
      <c r="AU362" s="255" t="s">
        <v>120</v>
      </c>
      <c r="AV362" s="14" t="s">
        <v>120</v>
      </c>
      <c r="AW362" s="14" t="s">
        <v>32</v>
      </c>
      <c r="AX362" s="14" t="s">
        <v>85</v>
      </c>
      <c r="AY362" s="255" t="s">
        <v>292</v>
      </c>
    </row>
    <row r="363" s="2" customFormat="1" ht="62.7" customHeight="1">
      <c r="A363" s="39"/>
      <c r="B363" s="40"/>
      <c r="C363" s="278" t="s">
        <v>1178</v>
      </c>
      <c r="D363" s="278" t="s">
        <v>626</v>
      </c>
      <c r="E363" s="279" t="s">
        <v>3320</v>
      </c>
      <c r="F363" s="280" t="s">
        <v>3321</v>
      </c>
      <c r="G363" s="281" t="s">
        <v>581</v>
      </c>
      <c r="H363" s="282">
        <v>1</v>
      </c>
      <c r="I363" s="283"/>
      <c r="J363" s="284">
        <f>ROUND(I363*H363,2)</f>
        <v>0</v>
      </c>
      <c r="K363" s="280" t="s">
        <v>1</v>
      </c>
      <c r="L363" s="285"/>
      <c r="M363" s="286" t="s">
        <v>1</v>
      </c>
      <c r="N363" s="287" t="s">
        <v>43</v>
      </c>
      <c r="O363" s="92"/>
      <c r="P363" s="230">
        <f>O363*H363</f>
        <v>0</v>
      </c>
      <c r="Q363" s="230">
        <v>0</v>
      </c>
      <c r="R363" s="230">
        <f>Q363*H363</f>
        <v>0</v>
      </c>
      <c r="S363" s="230">
        <v>0</v>
      </c>
      <c r="T363" s="23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2" t="s">
        <v>573</v>
      </c>
      <c r="AT363" s="232" t="s">
        <v>626</v>
      </c>
      <c r="AU363" s="232" t="s">
        <v>120</v>
      </c>
      <c r="AY363" s="18" t="s">
        <v>292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8" t="s">
        <v>120</v>
      </c>
      <c r="BK363" s="233">
        <f>ROUND(I363*H363,2)</f>
        <v>0</v>
      </c>
      <c r="BL363" s="18" t="s">
        <v>438</v>
      </c>
      <c r="BM363" s="232" t="s">
        <v>3322</v>
      </c>
    </row>
    <row r="364" s="14" customFormat="1">
      <c r="A364" s="14"/>
      <c r="B364" s="245"/>
      <c r="C364" s="246"/>
      <c r="D364" s="236" t="s">
        <v>301</v>
      </c>
      <c r="E364" s="247" t="s">
        <v>1</v>
      </c>
      <c r="F364" s="248" t="s">
        <v>2245</v>
      </c>
      <c r="G364" s="246"/>
      <c r="H364" s="249">
        <v>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301</v>
      </c>
      <c r="AU364" s="255" t="s">
        <v>120</v>
      </c>
      <c r="AV364" s="14" t="s">
        <v>120</v>
      </c>
      <c r="AW364" s="14" t="s">
        <v>32</v>
      </c>
      <c r="AX364" s="14" t="s">
        <v>85</v>
      </c>
      <c r="AY364" s="255" t="s">
        <v>292</v>
      </c>
    </row>
    <row r="365" s="2" customFormat="1" ht="62.7" customHeight="1">
      <c r="A365" s="39"/>
      <c r="B365" s="40"/>
      <c r="C365" s="278" t="s">
        <v>1184</v>
      </c>
      <c r="D365" s="278" t="s">
        <v>626</v>
      </c>
      <c r="E365" s="279" t="s">
        <v>3323</v>
      </c>
      <c r="F365" s="280" t="s">
        <v>3324</v>
      </c>
      <c r="G365" s="281" t="s">
        <v>581</v>
      </c>
      <c r="H365" s="282">
        <v>19</v>
      </c>
      <c r="I365" s="283"/>
      <c r="J365" s="284">
        <f>ROUND(I365*H365,2)</f>
        <v>0</v>
      </c>
      <c r="K365" s="280" t="s">
        <v>1</v>
      </c>
      <c r="L365" s="285"/>
      <c r="M365" s="286" t="s">
        <v>1</v>
      </c>
      <c r="N365" s="287" t="s">
        <v>43</v>
      </c>
      <c r="O365" s="92"/>
      <c r="P365" s="230">
        <f>O365*H365</f>
        <v>0</v>
      </c>
      <c r="Q365" s="230">
        <v>0</v>
      </c>
      <c r="R365" s="230">
        <f>Q365*H365</f>
        <v>0</v>
      </c>
      <c r="S365" s="230">
        <v>0</v>
      </c>
      <c r="T365" s="231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2" t="s">
        <v>573</v>
      </c>
      <c r="AT365" s="232" t="s">
        <v>626</v>
      </c>
      <c r="AU365" s="232" t="s">
        <v>120</v>
      </c>
      <c r="AY365" s="18" t="s">
        <v>292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8" t="s">
        <v>120</v>
      </c>
      <c r="BK365" s="233">
        <f>ROUND(I365*H365,2)</f>
        <v>0</v>
      </c>
      <c r="BL365" s="18" t="s">
        <v>438</v>
      </c>
      <c r="BM365" s="232" t="s">
        <v>3325</v>
      </c>
    </row>
    <row r="366" s="2" customFormat="1" ht="62.7" customHeight="1">
      <c r="A366" s="39"/>
      <c r="B366" s="40"/>
      <c r="C366" s="278" t="s">
        <v>1189</v>
      </c>
      <c r="D366" s="278" t="s">
        <v>626</v>
      </c>
      <c r="E366" s="279" t="s">
        <v>3326</v>
      </c>
      <c r="F366" s="280" t="s">
        <v>3324</v>
      </c>
      <c r="G366" s="281" t="s">
        <v>581</v>
      </c>
      <c r="H366" s="282">
        <v>18</v>
      </c>
      <c r="I366" s="283"/>
      <c r="J366" s="284">
        <f>ROUND(I366*H366,2)</f>
        <v>0</v>
      </c>
      <c r="K366" s="280" t="s">
        <v>1</v>
      </c>
      <c r="L366" s="285"/>
      <c r="M366" s="286" t="s">
        <v>1</v>
      </c>
      <c r="N366" s="287" t="s">
        <v>43</v>
      </c>
      <c r="O366" s="92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2" t="s">
        <v>573</v>
      </c>
      <c r="AT366" s="232" t="s">
        <v>626</v>
      </c>
      <c r="AU366" s="232" t="s">
        <v>120</v>
      </c>
      <c r="AY366" s="18" t="s">
        <v>292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8" t="s">
        <v>120</v>
      </c>
      <c r="BK366" s="233">
        <f>ROUND(I366*H366,2)</f>
        <v>0</v>
      </c>
      <c r="BL366" s="18" t="s">
        <v>438</v>
      </c>
      <c r="BM366" s="232" t="s">
        <v>3327</v>
      </c>
    </row>
    <row r="367" s="2" customFormat="1" ht="62.7" customHeight="1">
      <c r="A367" s="39"/>
      <c r="B367" s="40"/>
      <c r="C367" s="278" t="s">
        <v>1194</v>
      </c>
      <c r="D367" s="278" t="s">
        <v>626</v>
      </c>
      <c r="E367" s="279" t="s">
        <v>3328</v>
      </c>
      <c r="F367" s="280" t="s">
        <v>3329</v>
      </c>
      <c r="G367" s="281" t="s">
        <v>581</v>
      </c>
      <c r="H367" s="282">
        <v>3</v>
      </c>
      <c r="I367" s="283"/>
      <c r="J367" s="284">
        <f>ROUND(I367*H367,2)</f>
        <v>0</v>
      </c>
      <c r="K367" s="280" t="s">
        <v>1</v>
      </c>
      <c r="L367" s="285"/>
      <c r="M367" s="286" t="s">
        <v>1</v>
      </c>
      <c r="N367" s="287" t="s">
        <v>43</v>
      </c>
      <c r="O367" s="92"/>
      <c r="P367" s="230">
        <f>O367*H367</f>
        <v>0</v>
      </c>
      <c r="Q367" s="230">
        <v>0</v>
      </c>
      <c r="R367" s="230">
        <f>Q367*H367</f>
        <v>0</v>
      </c>
      <c r="S367" s="230">
        <v>0</v>
      </c>
      <c r="T367" s="231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2" t="s">
        <v>573</v>
      </c>
      <c r="AT367" s="232" t="s">
        <v>626</v>
      </c>
      <c r="AU367" s="232" t="s">
        <v>120</v>
      </c>
      <c r="AY367" s="18" t="s">
        <v>292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8" t="s">
        <v>120</v>
      </c>
      <c r="BK367" s="233">
        <f>ROUND(I367*H367,2)</f>
        <v>0</v>
      </c>
      <c r="BL367" s="18" t="s">
        <v>438</v>
      </c>
      <c r="BM367" s="232" t="s">
        <v>3330</v>
      </c>
    </row>
    <row r="368" s="2" customFormat="1" ht="62.7" customHeight="1">
      <c r="A368" s="39"/>
      <c r="B368" s="40"/>
      <c r="C368" s="278" t="s">
        <v>1198</v>
      </c>
      <c r="D368" s="278" t="s">
        <v>626</v>
      </c>
      <c r="E368" s="279" t="s">
        <v>3331</v>
      </c>
      <c r="F368" s="280" t="s">
        <v>3315</v>
      </c>
      <c r="G368" s="281" t="s">
        <v>581</v>
      </c>
      <c r="H368" s="282">
        <v>4</v>
      </c>
      <c r="I368" s="283"/>
      <c r="J368" s="284">
        <f>ROUND(I368*H368,2)</f>
        <v>0</v>
      </c>
      <c r="K368" s="280" t="s">
        <v>1</v>
      </c>
      <c r="L368" s="285"/>
      <c r="M368" s="286" t="s">
        <v>1</v>
      </c>
      <c r="N368" s="287" t="s">
        <v>43</v>
      </c>
      <c r="O368" s="92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2" t="s">
        <v>573</v>
      </c>
      <c r="AT368" s="232" t="s">
        <v>626</v>
      </c>
      <c r="AU368" s="232" t="s">
        <v>120</v>
      </c>
      <c r="AY368" s="18" t="s">
        <v>292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8" t="s">
        <v>120</v>
      </c>
      <c r="BK368" s="233">
        <f>ROUND(I368*H368,2)</f>
        <v>0</v>
      </c>
      <c r="BL368" s="18" t="s">
        <v>438</v>
      </c>
      <c r="BM368" s="232" t="s">
        <v>3332</v>
      </c>
    </row>
    <row r="369" s="2" customFormat="1" ht="62.7" customHeight="1">
      <c r="A369" s="39"/>
      <c r="B369" s="40"/>
      <c r="C369" s="278" t="s">
        <v>1204</v>
      </c>
      <c r="D369" s="278" t="s">
        <v>626</v>
      </c>
      <c r="E369" s="279" t="s">
        <v>3333</v>
      </c>
      <c r="F369" s="280" t="s">
        <v>3334</v>
      </c>
      <c r="G369" s="281" t="s">
        <v>581</v>
      </c>
      <c r="H369" s="282">
        <v>1</v>
      </c>
      <c r="I369" s="283"/>
      <c r="J369" s="284">
        <f>ROUND(I369*H369,2)</f>
        <v>0</v>
      </c>
      <c r="K369" s="280" t="s">
        <v>1</v>
      </c>
      <c r="L369" s="285"/>
      <c r="M369" s="286" t="s">
        <v>1</v>
      </c>
      <c r="N369" s="287" t="s">
        <v>43</v>
      </c>
      <c r="O369" s="92"/>
      <c r="P369" s="230">
        <f>O369*H369</f>
        <v>0</v>
      </c>
      <c r="Q369" s="230">
        <v>0</v>
      </c>
      <c r="R369" s="230">
        <f>Q369*H369</f>
        <v>0</v>
      </c>
      <c r="S369" s="230">
        <v>0</v>
      </c>
      <c r="T369" s="23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2" t="s">
        <v>573</v>
      </c>
      <c r="AT369" s="232" t="s">
        <v>626</v>
      </c>
      <c r="AU369" s="232" t="s">
        <v>120</v>
      </c>
      <c r="AY369" s="18" t="s">
        <v>292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8" t="s">
        <v>120</v>
      </c>
      <c r="BK369" s="233">
        <f>ROUND(I369*H369,2)</f>
        <v>0</v>
      </c>
      <c r="BL369" s="18" t="s">
        <v>438</v>
      </c>
      <c r="BM369" s="232" t="s">
        <v>3335</v>
      </c>
    </row>
    <row r="370" s="14" customFormat="1">
      <c r="A370" s="14"/>
      <c r="B370" s="245"/>
      <c r="C370" s="246"/>
      <c r="D370" s="236" t="s">
        <v>301</v>
      </c>
      <c r="E370" s="247" t="s">
        <v>1</v>
      </c>
      <c r="F370" s="248" t="s">
        <v>2246</v>
      </c>
      <c r="G370" s="246"/>
      <c r="H370" s="249">
        <v>1</v>
      </c>
      <c r="I370" s="250"/>
      <c r="J370" s="246"/>
      <c r="K370" s="246"/>
      <c r="L370" s="251"/>
      <c r="M370" s="252"/>
      <c r="N370" s="253"/>
      <c r="O370" s="253"/>
      <c r="P370" s="253"/>
      <c r="Q370" s="253"/>
      <c r="R370" s="253"/>
      <c r="S370" s="253"/>
      <c r="T370" s="25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5" t="s">
        <v>301</v>
      </c>
      <c r="AU370" s="255" t="s">
        <v>120</v>
      </c>
      <c r="AV370" s="14" t="s">
        <v>120</v>
      </c>
      <c r="AW370" s="14" t="s">
        <v>32</v>
      </c>
      <c r="AX370" s="14" t="s">
        <v>85</v>
      </c>
      <c r="AY370" s="255" t="s">
        <v>292</v>
      </c>
    </row>
    <row r="371" s="2" customFormat="1" ht="62.7" customHeight="1">
      <c r="A371" s="39"/>
      <c r="B371" s="40"/>
      <c r="C371" s="278" t="s">
        <v>1235</v>
      </c>
      <c r="D371" s="278" t="s">
        <v>626</v>
      </c>
      <c r="E371" s="279" t="s">
        <v>3336</v>
      </c>
      <c r="F371" s="280" t="s">
        <v>3337</v>
      </c>
      <c r="G371" s="281" t="s">
        <v>581</v>
      </c>
      <c r="H371" s="282">
        <v>1</v>
      </c>
      <c r="I371" s="283"/>
      <c r="J371" s="284">
        <f>ROUND(I371*H371,2)</f>
        <v>0</v>
      </c>
      <c r="K371" s="280" t="s">
        <v>1</v>
      </c>
      <c r="L371" s="285"/>
      <c r="M371" s="286" t="s">
        <v>1</v>
      </c>
      <c r="N371" s="287" t="s">
        <v>43</v>
      </c>
      <c r="O371" s="92"/>
      <c r="P371" s="230">
        <f>O371*H371</f>
        <v>0</v>
      </c>
      <c r="Q371" s="230">
        <v>0</v>
      </c>
      <c r="R371" s="230">
        <f>Q371*H371</f>
        <v>0</v>
      </c>
      <c r="S371" s="230">
        <v>0</v>
      </c>
      <c r="T371" s="231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2" t="s">
        <v>573</v>
      </c>
      <c r="AT371" s="232" t="s">
        <v>626</v>
      </c>
      <c r="AU371" s="232" t="s">
        <v>120</v>
      </c>
      <c r="AY371" s="18" t="s">
        <v>292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8" t="s">
        <v>120</v>
      </c>
      <c r="BK371" s="233">
        <f>ROUND(I371*H371,2)</f>
        <v>0</v>
      </c>
      <c r="BL371" s="18" t="s">
        <v>438</v>
      </c>
      <c r="BM371" s="232" t="s">
        <v>3338</v>
      </c>
    </row>
    <row r="372" s="14" customFormat="1">
      <c r="A372" s="14"/>
      <c r="B372" s="245"/>
      <c r="C372" s="246"/>
      <c r="D372" s="236" t="s">
        <v>301</v>
      </c>
      <c r="E372" s="247" t="s">
        <v>1</v>
      </c>
      <c r="F372" s="248" t="s">
        <v>2247</v>
      </c>
      <c r="G372" s="246"/>
      <c r="H372" s="249">
        <v>1</v>
      </c>
      <c r="I372" s="250"/>
      <c r="J372" s="246"/>
      <c r="K372" s="246"/>
      <c r="L372" s="251"/>
      <c r="M372" s="252"/>
      <c r="N372" s="253"/>
      <c r="O372" s="253"/>
      <c r="P372" s="253"/>
      <c r="Q372" s="253"/>
      <c r="R372" s="253"/>
      <c r="S372" s="253"/>
      <c r="T372" s="25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5" t="s">
        <v>301</v>
      </c>
      <c r="AU372" s="255" t="s">
        <v>120</v>
      </c>
      <c r="AV372" s="14" t="s">
        <v>120</v>
      </c>
      <c r="AW372" s="14" t="s">
        <v>32</v>
      </c>
      <c r="AX372" s="14" t="s">
        <v>85</v>
      </c>
      <c r="AY372" s="255" t="s">
        <v>292</v>
      </c>
    </row>
    <row r="373" s="2" customFormat="1" ht="62.7" customHeight="1">
      <c r="A373" s="39"/>
      <c r="B373" s="40"/>
      <c r="C373" s="278" t="s">
        <v>1240</v>
      </c>
      <c r="D373" s="278" t="s">
        <v>626</v>
      </c>
      <c r="E373" s="279" t="s">
        <v>3339</v>
      </c>
      <c r="F373" s="280" t="s">
        <v>3340</v>
      </c>
      <c r="G373" s="281" t="s">
        <v>581</v>
      </c>
      <c r="H373" s="282">
        <v>1</v>
      </c>
      <c r="I373" s="283"/>
      <c r="J373" s="284">
        <f>ROUND(I373*H373,2)</f>
        <v>0</v>
      </c>
      <c r="K373" s="280" t="s">
        <v>1</v>
      </c>
      <c r="L373" s="285"/>
      <c r="M373" s="286" t="s">
        <v>1</v>
      </c>
      <c r="N373" s="287" t="s">
        <v>43</v>
      </c>
      <c r="O373" s="92"/>
      <c r="P373" s="230">
        <f>O373*H373</f>
        <v>0</v>
      </c>
      <c r="Q373" s="230">
        <v>0</v>
      </c>
      <c r="R373" s="230">
        <f>Q373*H373</f>
        <v>0</v>
      </c>
      <c r="S373" s="230">
        <v>0</v>
      </c>
      <c r="T373" s="23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2" t="s">
        <v>573</v>
      </c>
      <c r="AT373" s="232" t="s">
        <v>626</v>
      </c>
      <c r="AU373" s="232" t="s">
        <v>120</v>
      </c>
      <c r="AY373" s="18" t="s">
        <v>292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8" t="s">
        <v>120</v>
      </c>
      <c r="BK373" s="233">
        <f>ROUND(I373*H373,2)</f>
        <v>0</v>
      </c>
      <c r="BL373" s="18" t="s">
        <v>438</v>
      </c>
      <c r="BM373" s="232" t="s">
        <v>3341</v>
      </c>
    </row>
    <row r="374" s="14" customFormat="1">
      <c r="A374" s="14"/>
      <c r="B374" s="245"/>
      <c r="C374" s="246"/>
      <c r="D374" s="236" t="s">
        <v>301</v>
      </c>
      <c r="E374" s="247" t="s">
        <v>1</v>
      </c>
      <c r="F374" s="248" t="s">
        <v>2249</v>
      </c>
      <c r="G374" s="246"/>
      <c r="H374" s="249">
        <v>1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301</v>
      </c>
      <c r="AU374" s="255" t="s">
        <v>120</v>
      </c>
      <c r="AV374" s="14" t="s">
        <v>120</v>
      </c>
      <c r="AW374" s="14" t="s">
        <v>32</v>
      </c>
      <c r="AX374" s="14" t="s">
        <v>85</v>
      </c>
      <c r="AY374" s="255" t="s">
        <v>292</v>
      </c>
    </row>
    <row r="375" s="2" customFormat="1" ht="66.75" customHeight="1">
      <c r="A375" s="39"/>
      <c r="B375" s="40"/>
      <c r="C375" s="278" t="s">
        <v>1245</v>
      </c>
      <c r="D375" s="278" t="s">
        <v>626</v>
      </c>
      <c r="E375" s="279" t="s">
        <v>3342</v>
      </c>
      <c r="F375" s="280" t="s">
        <v>3343</v>
      </c>
      <c r="G375" s="281" t="s">
        <v>581</v>
      </c>
      <c r="H375" s="282">
        <v>1</v>
      </c>
      <c r="I375" s="283"/>
      <c r="J375" s="284">
        <f>ROUND(I375*H375,2)</f>
        <v>0</v>
      </c>
      <c r="K375" s="280" t="s">
        <v>1</v>
      </c>
      <c r="L375" s="285"/>
      <c r="M375" s="286" t="s">
        <v>1</v>
      </c>
      <c r="N375" s="287" t="s">
        <v>43</v>
      </c>
      <c r="O375" s="92"/>
      <c r="P375" s="230">
        <f>O375*H375</f>
        <v>0</v>
      </c>
      <c r="Q375" s="230">
        <v>0</v>
      </c>
      <c r="R375" s="230">
        <f>Q375*H375</f>
        <v>0</v>
      </c>
      <c r="S375" s="230">
        <v>0</v>
      </c>
      <c r="T375" s="23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2" t="s">
        <v>573</v>
      </c>
      <c r="AT375" s="232" t="s">
        <v>626</v>
      </c>
      <c r="AU375" s="232" t="s">
        <v>120</v>
      </c>
      <c r="AY375" s="18" t="s">
        <v>292</v>
      </c>
      <c r="BE375" s="233">
        <f>IF(N375="základní",J375,0)</f>
        <v>0</v>
      </c>
      <c r="BF375" s="233">
        <f>IF(N375="snížená",J375,0)</f>
        <v>0</v>
      </c>
      <c r="BG375" s="233">
        <f>IF(N375="zákl. přenesená",J375,0)</f>
        <v>0</v>
      </c>
      <c r="BH375" s="233">
        <f>IF(N375="sníž. přenesená",J375,0)</f>
        <v>0</v>
      </c>
      <c r="BI375" s="233">
        <f>IF(N375="nulová",J375,0)</f>
        <v>0</v>
      </c>
      <c r="BJ375" s="18" t="s">
        <v>120</v>
      </c>
      <c r="BK375" s="233">
        <f>ROUND(I375*H375,2)</f>
        <v>0</v>
      </c>
      <c r="BL375" s="18" t="s">
        <v>438</v>
      </c>
      <c r="BM375" s="232" t="s">
        <v>3344</v>
      </c>
    </row>
    <row r="376" s="14" customFormat="1">
      <c r="A376" s="14"/>
      <c r="B376" s="245"/>
      <c r="C376" s="246"/>
      <c r="D376" s="236" t="s">
        <v>301</v>
      </c>
      <c r="E376" s="247" t="s">
        <v>1</v>
      </c>
      <c r="F376" s="248" t="s">
        <v>2240</v>
      </c>
      <c r="G376" s="246"/>
      <c r="H376" s="249">
        <v>1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301</v>
      </c>
      <c r="AU376" s="255" t="s">
        <v>120</v>
      </c>
      <c r="AV376" s="14" t="s">
        <v>120</v>
      </c>
      <c r="AW376" s="14" t="s">
        <v>32</v>
      </c>
      <c r="AX376" s="14" t="s">
        <v>85</v>
      </c>
      <c r="AY376" s="255" t="s">
        <v>292</v>
      </c>
    </row>
    <row r="377" s="2" customFormat="1" ht="66.75" customHeight="1">
      <c r="A377" s="39"/>
      <c r="B377" s="40"/>
      <c r="C377" s="278" t="s">
        <v>1250</v>
      </c>
      <c r="D377" s="278" t="s">
        <v>626</v>
      </c>
      <c r="E377" s="279" t="s">
        <v>3345</v>
      </c>
      <c r="F377" s="280" t="s">
        <v>3346</v>
      </c>
      <c r="G377" s="281" t="s">
        <v>581</v>
      </c>
      <c r="H377" s="282">
        <v>1</v>
      </c>
      <c r="I377" s="283"/>
      <c r="J377" s="284">
        <f>ROUND(I377*H377,2)</f>
        <v>0</v>
      </c>
      <c r="K377" s="280" t="s">
        <v>1</v>
      </c>
      <c r="L377" s="285"/>
      <c r="M377" s="286" t="s">
        <v>1</v>
      </c>
      <c r="N377" s="287" t="s">
        <v>43</v>
      </c>
      <c r="O377" s="92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2" t="s">
        <v>573</v>
      </c>
      <c r="AT377" s="232" t="s">
        <v>626</v>
      </c>
      <c r="AU377" s="232" t="s">
        <v>120</v>
      </c>
      <c r="AY377" s="18" t="s">
        <v>292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8" t="s">
        <v>120</v>
      </c>
      <c r="BK377" s="233">
        <f>ROUND(I377*H377,2)</f>
        <v>0</v>
      </c>
      <c r="BL377" s="18" t="s">
        <v>438</v>
      </c>
      <c r="BM377" s="232" t="s">
        <v>3347</v>
      </c>
    </row>
    <row r="378" s="14" customFormat="1">
      <c r="A378" s="14"/>
      <c r="B378" s="245"/>
      <c r="C378" s="246"/>
      <c r="D378" s="236" t="s">
        <v>301</v>
      </c>
      <c r="E378" s="247" t="s">
        <v>1</v>
      </c>
      <c r="F378" s="248" t="s">
        <v>2241</v>
      </c>
      <c r="G378" s="246"/>
      <c r="H378" s="249">
        <v>1</v>
      </c>
      <c r="I378" s="250"/>
      <c r="J378" s="246"/>
      <c r="K378" s="246"/>
      <c r="L378" s="251"/>
      <c r="M378" s="252"/>
      <c r="N378" s="253"/>
      <c r="O378" s="253"/>
      <c r="P378" s="253"/>
      <c r="Q378" s="253"/>
      <c r="R378" s="253"/>
      <c r="S378" s="253"/>
      <c r="T378" s="25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5" t="s">
        <v>301</v>
      </c>
      <c r="AU378" s="255" t="s">
        <v>120</v>
      </c>
      <c r="AV378" s="14" t="s">
        <v>120</v>
      </c>
      <c r="AW378" s="14" t="s">
        <v>32</v>
      </c>
      <c r="AX378" s="14" t="s">
        <v>85</v>
      </c>
      <c r="AY378" s="255" t="s">
        <v>292</v>
      </c>
    </row>
    <row r="379" s="2" customFormat="1" ht="66.75" customHeight="1">
      <c r="A379" s="39"/>
      <c r="B379" s="40"/>
      <c r="C379" s="278" t="s">
        <v>1261</v>
      </c>
      <c r="D379" s="278" t="s">
        <v>626</v>
      </c>
      <c r="E379" s="279" t="s">
        <v>3348</v>
      </c>
      <c r="F379" s="280" t="s">
        <v>3349</v>
      </c>
      <c r="G379" s="281" t="s">
        <v>581</v>
      </c>
      <c r="H379" s="282">
        <v>1</v>
      </c>
      <c r="I379" s="283"/>
      <c r="J379" s="284">
        <f>ROUND(I379*H379,2)</f>
        <v>0</v>
      </c>
      <c r="K379" s="280" t="s">
        <v>1</v>
      </c>
      <c r="L379" s="285"/>
      <c r="M379" s="286" t="s">
        <v>1</v>
      </c>
      <c r="N379" s="287" t="s">
        <v>43</v>
      </c>
      <c r="O379" s="92"/>
      <c r="P379" s="230">
        <f>O379*H379</f>
        <v>0</v>
      </c>
      <c r="Q379" s="230">
        <v>0</v>
      </c>
      <c r="R379" s="230">
        <f>Q379*H379</f>
        <v>0</v>
      </c>
      <c r="S379" s="230">
        <v>0</v>
      </c>
      <c r="T379" s="23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2" t="s">
        <v>573</v>
      </c>
      <c r="AT379" s="232" t="s">
        <v>626</v>
      </c>
      <c r="AU379" s="232" t="s">
        <v>120</v>
      </c>
      <c r="AY379" s="18" t="s">
        <v>292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8" t="s">
        <v>120</v>
      </c>
      <c r="BK379" s="233">
        <f>ROUND(I379*H379,2)</f>
        <v>0</v>
      </c>
      <c r="BL379" s="18" t="s">
        <v>438</v>
      </c>
      <c r="BM379" s="232" t="s">
        <v>3350</v>
      </c>
    </row>
    <row r="380" s="14" customFormat="1">
      <c r="A380" s="14"/>
      <c r="B380" s="245"/>
      <c r="C380" s="246"/>
      <c r="D380" s="236" t="s">
        <v>301</v>
      </c>
      <c r="E380" s="247" t="s">
        <v>1</v>
      </c>
      <c r="F380" s="248" t="s">
        <v>2242</v>
      </c>
      <c r="G380" s="246"/>
      <c r="H380" s="249">
        <v>1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301</v>
      </c>
      <c r="AU380" s="255" t="s">
        <v>120</v>
      </c>
      <c r="AV380" s="14" t="s">
        <v>120</v>
      </c>
      <c r="AW380" s="14" t="s">
        <v>32</v>
      </c>
      <c r="AX380" s="14" t="s">
        <v>85</v>
      </c>
      <c r="AY380" s="255" t="s">
        <v>292</v>
      </c>
    </row>
    <row r="381" s="2" customFormat="1" ht="62.7" customHeight="1">
      <c r="A381" s="39"/>
      <c r="B381" s="40"/>
      <c r="C381" s="278" t="s">
        <v>1266</v>
      </c>
      <c r="D381" s="278" t="s">
        <v>626</v>
      </c>
      <c r="E381" s="279" t="s">
        <v>3351</v>
      </c>
      <c r="F381" s="280" t="s">
        <v>3352</v>
      </c>
      <c r="G381" s="281" t="s">
        <v>581</v>
      </c>
      <c r="H381" s="282">
        <v>1</v>
      </c>
      <c r="I381" s="283"/>
      <c r="J381" s="284">
        <f>ROUND(I381*H381,2)</f>
        <v>0</v>
      </c>
      <c r="K381" s="280" t="s">
        <v>1</v>
      </c>
      <c r="L381" s="285"/>
      <c r="M381" s="286" t="s">
        <v>1</v>
      </c>
      <c r="N381" s="287" t="s">
        <v>43</v>
      </c>
      <c r="O381" s="92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2" t="s">
        <v>573</v>
      </c>
      <c r="AT381" s="232" t="s">
        <v>626</v>
      </c>
      <c r="AU381" s="232" t="s">
        <v>120</v>
      </c>
      <c r="AY381" s="18" t="s">
        <v>292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8" t="s">
        <v>120</v>
      </c>
      <c r="BK381" s="233">
        <f>ROUND(I381*H381,2)</f>
        <v>0</v>
      </c>
      <c r="BL381" s="18" t="s">
        <v>438</v>
      </c>
      <c r="BM381" s="232" t="s">
        <v>3353</v>
      </c>
    </row>
    <row r="382" s="2" customFormat="1" ht="66.75" customHeight="1">
      <c r="A382" s="39"/>
      <c r="B382" s="40"/>
      <c r="C382" s="278" t="s">
        <v>1270</v>
      </c>
      <c r="D382" s="278" t="s">
        <v>626</v>
      </c>
      <c r="E382" s="279" t="s">
        <v>3354</v>
      </c>
      <c r="F382" s="280" t="s">
        <v>3355</v>
      </c>
      <c r="G382" s="281" t="s">
        <v>581</v>
      </c>
      <c r="H382" s="282">
        <v>1</v>
      </c>
      <c r="I382" s="283"/>
      <c r="J382" s="284">
        <f>ROUND(I382*H382,2)</f>
        <v>0</v>
      </c>
      <c r="K382" s="280" t="s">
        <v>1</v>
      </c>
      <c r="L382" s="285"/>
      <c r="M382" s="286" t="s">
        <v>1</v>
      </c>
      <c r="N382" s="287" t="s">
        <v>43</v>
      </c>
      <c r="O382" s="92"/>
      <c r="P382" s="230">
        <f>O382*H382</f>
        <v>0</v>
      </c>
      <c r="Q382" s="230">
        <v>0.037999999999999999</v>
      </c>
      <c r="R382" s="230">
        <f>Q382*H382</f>
        <v>0.037999999999999999</v>
      </c>
      <c r="S382" s="230">
        <v>0</v>
      </c>
      <c r="T382" s="23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2" t="s">
        <v>573</v>
      </c>
      <c r="AT382" s="232" t="s">
        <v>626</v>
      </c>
      <c r="AU382" s="232" t="s">
        <v>120</v>
      </c>
      <c r="AY382" s="18" t="s">
        <v>292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8" t="s">
        <v>120</v>
      </c>
      <c r="BK382" s="233">
        <f>ROUND(I382*H382,2)</f>
        <v>0</v>
      </c>
      <c r="BL382" s="18" t="s">
        <v>438</v>
      </c>
      <c r="BM382" s="232" t="s">
        <v>3356</v>
      </c>
    </row>
    <row r="383" s="2" customFormat="1" ht="66.75" customHeight="1">
      <c r="A383" s="39"/>
      <c r="B383" s="40"/>
      <c r="C383" s="278" t="s">
        <v>1275</v>
      </c>
      <c r="D383" s="278" t="s">
        <v>626</v>
      </c>
      <c r="E383" s="279" t="s">
        <v>3357</v>
      </c>
      <c r="F383" s="280" t="s">
        <v>3358</v>
      </c>
      <c r="G383" s="281" t="s">
        <v>581</v>
      </c>
      <c r="H383" s="282">
        <v>1</v>
      </c>
      <c r="I383" s="283"/>
      <c r="J383" s="284">
        <f>ROUND(I383*H383,2)</f>
        <v>0</v>
      </c>
      <c r="K383" s="280" t="s">
        <v>1</v>
      </c>
      <c r="L383" s="285"/>
      <c r="M383" s="286" t="s">
        <v>1</v>
      </c>
      <c r="N383" s="287" t="s">
        <v>43</v>
      </c>
      <c r="O383" s="92"/>
      <c r="P383" s="230">
        <f>O383*H383</f>
        <v>0</v>
      </c>
      <c r="Q383" s="230">
        <v>0.037999999999999999</v>
      </c>
      <c r="R383" s="230">
        <f>Q383*H383</f>
        <v>0.037999999999999999</v>
      </c>
      <c r="S383" s="230">
        <v>0</v>
      </c>
      <c r="T383" s="23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2" t="s">
        <v>573</v>
      </c>
      <c r="AT383" s="232" t="s">
        <v>626</v>
      </c>
      <c r="AU383" s="232" t="s">
        <v>120</v>
      </c>
      <c r="AY383" s="18" t="s">
        <v>292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8" t="s">
        <v>120</v>
      </c>
      <c r="BK383" s="233">
        <f>ROUND(I383*H383,2)</f>
        <v>0</v>
      </c>
      <c r="BL383" s="18" t="s">
        <v>438</v>
      </c>
      <c r="BM383" s="232" t="s">
        <v>3359</v>
      </c>
    </row>
    <row r="384" s="2" customFormat="1" ht="66.75" customHeight="1">
      <c r="A384" s="39"/>
      <c r="B384" s="40"/>
      <c r="C384" s="278" t="s">
        <v>1295</v>
      </c>
      <c r="D384" s="278" t="s">
        <v>626</v>
      </c>
      <c r="E384" s="279" t="s">
        <v>3360</v>
      </c>
      <c r="F384" s="280" t="s">
        <v>3358</v>
      </c>
      <c r="G384" s="281" t="s">
        <v>581</v>
      </c>
      <c r="H384" s="282">
        <v>1</v>
      </c>
      <c r="I384" s="283"/>
      <c r="J384" s="284">
        <f>ROUND(I384*H384,2)</f>
        <v>0</v>
      </c>
      <c r="K384" s="280" t="s">
        <v>1</v>
      </c>
      <c r="L384" s="285"/>
      <c r="M384" s="286" t="s">
        <v>1</v>
      </c>
      <c r="N384" s="287" t="s">
        <v>43</v>
      </c>
      <c r="O384" s="92"/>
      <c r="P384" s="230">
        <f>O384*H384</f>
        <v>0</v>
      </c>
      <c r="Q384" s="230">
        <v>0.037999999999999999</v>
      </c>
      <c r="R384" s="230">
        <f>Q384*H384</f>
        <v>0.037999999999999999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573</v>
      </c>
      <c r="AT384" s="232" t="s">
        <v>626</v>
      </c>
      <c r="AU384" s="232" t="s">
        <v>120</v>
      </c>
      <c r="AY384" s="18" t="s">
        <v>292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120</v>
      </c>
      <c r="BK384" s="233">
        <f>ROUND(I384*H384,2)</f>
        <v>0</v>
      </c>
      <c r="BL384" s="18" t="s">
        <v>438</v>
      </c>
      <c r="BM384" s="232" t="s">
        <v>3361</v>
      </c>
    </row>
    <row r="385" s="2" customFormat="1" ht="66.75" customHeight="1">
      <c r="A385" s="39"/>
      <c r="B385" s="40"/>
      <c r="C385" s="278" t="s">
        <v>1300</v>
      </c>
      <c r="D385" s="278" t="s">
        <v>626</v>
      </c>
      <c r="E385" s="279" t="s">
        <v>3362</v>
      </c>
      <c r="F385" s="280" t="s">
        <v>3358</v>
      </c>
      <c r="G385" s="281" t="s">
        <v>581</v>
      </c>
      <c r="H385" s="282">
        <v>1</v>
      </c>
      <c r="I385" s="283"/>
      <c r="J385" s="284">
        <f>ROUND(I385*H385,2)</f>
        <v>0</v>
      </c>
      <c r="K385" s="280" t="s">
        <v>1</v>
      </c>
      <c r="L385" s="285"/>
      <c r="M385" s="286" t="s">
        <v>1</v>
      </c>
      <c r="N385" s="287" t="s">
        <v>43</v>
      </c>
      <c r="O385" s="92"/>
      <c r="P385" s="230">
        <f>O385*H385</f>
        <v>0</v>
      </c>
      <c r="Q385" s="230">
        <v>0.037999999999999999</v>
      </c>
      <c r="R385" s="230">
        <f>Q385*H385</f>
        <v>0.037999999999999999</v>
      </c>
      <c r="S385" s="230">
        <v>0</v>
      </c>
      <c r="T385" s="23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2" t="s">
        <v>573</v>
      </c>
      <c r="AT385" s="232" t="s">
        <v>626</v>
      </c>
      <c r="AU385" s="232" t="s">
        <v>120</v>
      </c>
      <c r="AY385" s="18" t="s">
        <v>292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8" t="s">
        <v>120</v>
      </c>
      <c r="BK385" s="233">
        <f>ROUND(I385*H385,2)</f>
        <v>0</v>
      </c>
      <c r="BL385" s="18" t="s">
        <v>438</v>
      </c>
      <c r="BM385" s="232" t="s">
        <v>3363</v>
      </c>
    </row>
    <row r="386" s="2" customFormat="1" ht="66.75" customHeight="1">
      <c r="A386" s="39"/>
      <c r="B386" s="40"/>
      <c r="C386" s="278" t="s">
        <v>1305</v>
      </c>
      <c r="D386" s="278" t="s">
        <v>626</v>
      </c>
      <c r="E386" s="279" t="s">
        <v>3364</v>
      </c>
      <c r="F386" s="280" t="s">
        <v>3358</v>
      </c>
      <c r="G386" s="281" t="s">
        <v>581</v>
      </c>
      <c r="H386" s="282">
        <v>1</v>
      </c>
      <c r="I386" s="283"/>
      <c r="J386" s="284">
        <f>ROUND(I386*H386,2)</f>
        <v>0</v>
      </c>
      <c r="K386" s="280" t="s">
        <v>1</v>
      </c>
      <c r="L386" s="285"/>
      <c r="M386" s="286" t="s">
        <v>1</v>
      </c>
      <c r="N386" s="287" t="s">
        <v>43</v>
      </c>
      <c r="O386" s="92"/>
      <c r="P386" s="230">
        <f>O386*H386</f>
        <v>0</v>
      </c>
      <c r="Q386" s="230">
        <v>0.037999999999999999</v>
      </c>
      <c r="R386" s="230">
        <f>Q386*H386</f>
        <v>0.037999999999999999</v>
      </c>
      <c r="S386" s="230">
        <v>0</v>
      </c>
      <c r="T386" s="231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2" t="s">
        <v>573</v>
      </c>
      <c r="AT386" s="232" t="s">
        <v>626</v>
      </c>
      <c r="AU386" s="232" t="s">
        <v>120</v>
      </c>
      <c r="AY386" s="18" t="s">
        <v>292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8" t="s">
        <v>120</v>
      </c>
      <c r="BK386" s="233">
        <f>ROUND(I386*H386,2)</f>
        <v>0</v>
      </c>
      <c r="BL386" s="18" t="s">
        <v>438</v>
      </c>
      <c r="BM386" s="232" t="s">
        <v>3365</v>
      </c>
    </row>
    <row r="387" s="2" customFormat="1" ht="66.75" customHeight="1">
      <c r="A387" s="39"/>
      <c r="B387" s="40"/>
      <c r="C387" s="278" t="s">
        <v>1309</v>
      </c>
      <c r="D387" s="278" t="s">
        <v>626</v>
      </c>
      <c r="E387" s="279" t="s">
        <v>3366</v>
      </c>
      <c r="F387" s="280" t="s">
        <v>3355</v>
      </c>
      <c r="G387" s="281" t="s">
        <v>581</v>
      </c>
      <c r="H387" s="282">
        <v>1</v>
      </c>
      <c r="I387" s="283"/>
      <c r="J387" s="284">
        <f>ROUND(I387*H387,2)</f>
        <v>0</v>
      </c>
      <c r="K387" s="280" t="s">
        <v>1</v>
      </c>
      <c r="L387" s="285"/>
      <c r="M387" s="286" t="s">
        <v>1</v>
      </c>
      <c r="N387" s="287" t="s">
        <v>43</v>
      </c>
      <c r="O387" s="92"/>
      <c r="P387" s="230">
        <f>O387*H387</f>
        <v>0</v>
      </c>
      <c r="Q387" s="230">
        <v>0.037999999999999999</v>
      </c>
      <c r="R387" s="230">
        <f>Q387*H387</f>
        <v>0.037999999999999999</v>
      </c>
      <c r="S387" s="230">
        <v>0</v>
      </c>
      <c r="T387" s="231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32" t="s">
        <v>573</v>
      </c>
      <c r="AT387" s="232" t="s">
        <v>626</v>
      </c>
      <c r="AU387" s="232" t="s">
        <v>120</v>
      </c>
      <c r="AY387" s="18" t="s">
        <v>292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8" t="s">
        <v>120</v>
      </c>
      <c r="BK387" s="233">
        <f>ROUND(I387*H387,2)</f>
        <v>0</v>
      </c>
      <c r="BL387" s="18" t="s">
        <v>438</v>
      </c>
      <c r="BM387" s="232" t="s">
        <v>3367</v>
      </c>
    </row>
    <row r="388" s="2" customFormat="1" ht="66.75" customHeight="1">
      <c r="A388" s="39"/>
      <c r="B388" s="40"/>
      <c r="C388" s="278" t="s">
        <v>1317</v>
      </c>
      <c r="D388" s="278" t="s">
        <v>626</v>
      </c>
      <c r="E388" s="279" t="s">
        <v>3368</v>
      </c>
      <c r="F388" s="280" t="s">
        <v>3358</v>
      </c>
      <c r="G388" s="281" t="s">
        <v>581</v>
      </c>
      <c r="H388" s="282">
        <v>1</v>
      </c>
      <c r="I388" s="283"/>
      <c r="J388" s="284">
        <f>ROUND(I388*H388,2)</f>
        <v>0</v>
      </c>
      <c r="K388" s="280" t="s">
        <v>1</v>
      </c>
      <c r="L388" s="285"/>
      <c r="M388" s="286" t="s">
        <v>1</v>
      </c>
      <c r="N388" s="287" t="s">
        <v>43</v>
      </c>
      <c r="O388" s="92"/>
      <c r="P388" s="230">
        <f>O388*H388</f>
        <v>0</v>
      </c>
      <c r="Q388" s="230">
        <v>0.037999999999999999</v>
      </c>
      <c r="R388" s="230">
        <f>Q388*H388</f>
        <v>0.037999999999999999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573</v>
      </c>
      <c r="AT388" s="232" t="s">
        <v>626</v>
      </c>
      <c r="AU388" s="232" t="s">
        <v>120</v>
      </c>
      <c r="AY388" s="18" t="s">
        <v>292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120</v>
      </c>
      <c r="BK388" s="233">
        <f>ROUND(I388*H388,2)</f>
        <v>0</v>
      </c>
      <c r="BL388" s="18" t="s">
        <v>438</v>
      </c>
      <c r="BM388" s="232" t="s">
        <v>3369</v>
      </c>
    </row>
    <row r="389" s="2" customFormat="1" ht="66.75" customHeight="1">
      <c r="A389" s="39"/>
      <c r="B389" s="40"/>
      <c r="C389" s="278" t="s">
        <v>1322</v>
      </c>
      <c r="D389" s="278" t="s">
        <v>626</v>
      </c>
      <c r="E389" s="279" t="s">
        <v>3370</v>
      </c>
      <c r="F389" s="280" t="s">
        <v>3358</v>
      </c>
      <c r="G389" s="281" t="s">
        <v>581</v>
      </c>
      <c r="H389" s="282">
        <v>1</v>
      </c>
      <c r="I389" s="283"/>
      <c r="J389" s="284">
        <f>ROUND(I389*H389,2)</f>
        <v>0</v>
      </c>
      <c r="K389" s="280" t="s">
        <v>1</v>
      </c>
      <c r="L389" s="285"/>
      <c r="M389" s="286" t="s">
        <v>1</v>
      </c>
      <c r="N389" s="287" t="s">
        <v>43</v>
      </c>
      <c r="O389" s="92"/>
      <c r="P389" s="230">
        <f>O389*H389</f>
        <v>0</v>
      </c>
      <c r="Q389" s="230">
        <v>0.037999999999999999</v>
      </c>
      <c r="R389" s="230">
        <f>Q389*H389</f>
        <v>0.037999999999999999</v>
      </c>
      <c r="S389" s="230">
        <v>0</v>
      </c>
      <c r="T389" s="23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2" t="s">
        <v>573</v>
      </c>
      <c r="AT389" s="232" t="s">
        <v>626</v>
      </c>
      <c r="AU389" s="232" t="s">
        <v>120</v>
      </c>
      <c r="AY389" s="18" t="s">
        <v>292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8" t="s">
        <v>120</v>
      </c>
      <c r="BK389" s="233">
        <f>ROUND(I389*H389,2)</f>
        <v>0</v>
      </c>
      <c r="BL389" s="18" t="s">
        <v>438</v>
      </c>
      <c r="BM389" s="232" t="s">
        <v>3371</v>
      </c>
    </row>
    <row r="390" s="2" customFormat="1" ht="66.75" customHeight="1">
      <c r="A390" s="39"/>
      <c r="B390" s="40"/>
      <c r="C390" s="278" t="s">
        <v>1344</v>
      </c>
      <c r="D390" s="278" t="s">
        <v>626</v>
      </c>
      <c r="E390" s="279" t="s">
        <v>3372</v>
      </c>
      <c r="F390" s="280" t="s">
        <v>3358</v>
      </c>
      <c r="G390" s="281" t="s">
        <v>581</v>
      </c>
      <c r="H390" s="282">
        <v>1</v>
      </c>
      <c r="I390" s="283"/>
      <c r="J390" s="284">
        <f>ROUND(I390*H390,2)</f>
        <v>0</v>
      </c>
      <c r="K390" s="280" t="s">
        <v>1</v>
      </c>
      <c r="L390" s="285"/>
      <c r="M390" s="286" t="s">
        <v>1</v>
      </c>
      <c r="N390" s="287" t="s">
        <v>43</v>
      </c>
      <c r="O390" s="92"/>
      <c r="P390" s="230">
        <f>O390*H390</f>
        <v>0</v>
      </c>
      <c r="Q390" s="230">
        <v>0.037999999999999999</v>
      </c>
      <c r="R390" s="230">
        <f>Q390*H390</f>
        <v>0.037999999999999999</v>
      </c>
      <c r="S390" s="230">
        <v>0</v>
      </c>
      <c r="T390" s="23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2" t="s">
        <v>573</v>
      </c>
      <c r="AT390" s="232" t="s">
        <v>626</v>
      </c>
      <c r="AU390" s="232" t="s">
        <v>120</v>
      </c>
      <c r="AY390" s="18" t="s">
        <v>292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8" t="s">
        <v>120</v>
      </c>
      <c r="BK390" s="233">
        <f>ROUND(I390*H390,2)</f>
        <v>0</v>
      </c>
      <c r="BL390" s="18" t="s">
        <v>438</v>
      </c>
      <c r="BM390" s="232" t="s">
        <v>3373</v>
      </c>
    </row>
    <row r="391" s="2" customFormat="1" ht="66.75" customHeight="1">
      <c r="A391" s="39"/>
      <c r="B391" s="40"/>
      <c r="C391" s="278" t="s">
        <v>1349</v>
      </c>
      <c r="D391" s="278" t="s">
        <v>626</v>
      </c>
      <c r="E391" s="279" t="s">
        <v>3374</v>
      </c>
      <c r="F391" s="280" t="s">
        <v>3358</v>
      </c>
      <c r="G391" s="281" t="s">
        <v>581</v>
      </c>
      <c r="H391" s="282">
        <v>1</v>
      </c>
      <c r="I391" s="283"/>
      <c r="J391" s="284">
        <f>ROUND(I391*H391,2)</f>
        <v>0</v>
      </c>
      <c r="K391" s="280" t="s">
        <v>1</v>
      </c>
      <c r="L391" s="285"/>
      <c r="M391" s="286" t="s">
        <v>1</v>
      </c>
      <c r="N391" s="287" t="s">
        <v>43</v>
      </c>
      <c r="O391" s="92"/>
      <c r="P391" s="230">
        <f>O391*H391</f>
        <v>0</v>
      </c>
      <c r="Q391" s="230">
        <v>0.037999999999999999</v>
      </c>
      <c r="R391" s="230">
        <f>Q391*H391</f>
        <v>0.037999999999999999</v>
      </c>
      <c r="S391" s="230">
        <v>0</v>
      </c>
      <c r="T391" s="231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2" t="s">
        <v>573</v>
      </c>
      <c r="AT391" s="232" t="s">
        <v>626</v>
      </c>
      <c r="AU391" s="232" t="s">
        <v>120</v>
      </c>
      <c r="AY391" s="18" t="s">
        <v>292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8" t="s">
        <v>120</v>
      </c>
      <c r="BK391" s="233">
        <f>ROUND(I391*H391,2)</f>
        <v>0</v>
      </c>
      <c r="BL391" s="18" t="s">
        <v>438</v>
      </c>
      <c r="BM391" s="232" t="s">
        <v>3375</v>
      </c>
    </row>
    <row r="392" s="2" customFormat="1" ht="66.75" customHeight="1">
      <c r="A392" s="39"/>
      <c r="B392" s="40"/>
      <c r="C392" s="278" t="s">
        <v>1354</v>
      </c>
      <c r="D392" s="278" t="s">
        <v>626</v>
      </c>
      <c r="E392" s="279" t="s">
        <v>3376</v>
      </c>
      <c r="F392" s="280" t="s">
        <v>3358</v>
      </c>
      <c r="G392" s="281" t="s">
        <v>581</v>
      </c>
      <c r="H392" s="282">
        <v>1</v>
      </c>
      <c r="I392" s="283"/>
      <c r="J392" s="284">
        <f>ROUND(I392*H392,2)</f>
        <v>0</v>
      </c>
      <c r="K392" s="280" t="s">
        <v>1</v>
      </c>
      <c r="L392" s="285"/>
      <c r="M392" s="286" t="s">
        <v>1</v>
      </c>
      <c r="N392" s="287" t="s">
        <v>43</v>
      </c>
      <c r="O392" s="92"/>
      <c r="P392" s="230">
        <f>O392*H392</f>
        <v>0</v>
      </c>
      <c r="Q392" s="230">
        <v>0.037999999999999999</v>
      </c>
      <c r="R392" s="230">
        <f>Q392*H392</f>
        <v>0.037999999999999999</v>
      </c>
      <c r="S392" s="230">
        <v>0</v>
      </c>
      <c r="T392" s="23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2" t="s">
        <v>573</v>
      </c>
      <c r="AT392" s="232" t="s">
        <v>626</v>
      </c>
      <c r="AU392" s="232" t="s">
        <v>120</v>
      </c>
      <c r="AY392" s="18" t="s">
        <v>292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8" t="s">
        <v>120</v>
      </c>
      <c r="BK392" s="233">
        <f>ROUND(I392*H392,2)</f>
        <v>0</v>
      </c>
      <c r="BL392" s="18" t="s">
        <v>438</v>
      </c>
      <c r="BM392" s="232" t="s">
        <v>3377</v>
      </c>
    </row>
    <row r="393" s="2" customFormat="1" ht="62.7" customHeight="1">
      <c r="A393" s="39"/>
      <c r="B393" s="40"/>
      <c r="C393" s="278" t="s">
        <v>1359</v>
      </c>
      <c r="D393" s="278" t="s">
        <v>626</v>
      </c>
      <c r="E393" s="279" t="s">
        <v>3378</v>
      </c>
      <c r="F393" s="280" t="s">
        <v>3379</v>
      </c>
      <c r="G393" s="281" t="s">
        <v>581</v>
      </c>
      <c r="H393" s="282">
        <v>1</v>
      </c>
      <c r="I393" s="283"/>
      <c r="J393" s="284">
        <f>ROUND(I393*H393,2)</f>
        <v>0</v>
      </c>
      <c r="K393" s="280" t="s">
        <v>1</v>
      </c>
      <c r="L393" s="285"/>
      <c r="M393" s="286" t="s">
        <v>1</v>
      </c>
      <c r="N393" s="287" t="s">
        <v>43</v>
      </c>
      <c r="O393" s="92"/>
      <c r="P393" s="230">
        <f>O393*H393</f>
        <v>0</v>
      </c>
      <c r="Q393" s="230">
        <v>0.037999999999999999</v>
      </c>
      <c r="R393" s="230">
        <f>Q393*H393</f>
        <v>0.037999999999999999</v>
      </c>
      <c r="S393" s="230">
        <v>0</v>
      </c>
      <c r="T393" s="23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2" t="s">
        <v>573</v>
      </c>
      <c r="AT393" s="232" t="s">
        <v>626</v>
      </c>
      <c r="AU393" s="232" t="s">
        <v>120</v>
      </c>
      <c r="AY393" s="18" t="s">
        <v>292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8" t="s">
        <v>120</v>
      </c>
      <c r="BK393" s="233">
        <f>ROUND(I393*H393,2)</f>
        <v>0</v>
      </c>
      <c r="BL393" s="18" t="s">
        <v>438</v>
      </c>
      <c r="BM393" s="232" t="s">
        <v>3380</v>
      </c>
    </row>
    <row r="394" s="2" customFormat="1" ht="66.75" customHeight="1">
      <c r="A394" s="39"/>
      <c r="B394" s="40"/>
      <c r="C394" s="278" t="s">
        <v>1363</v>
      </c>
      <c r="D394" s="278" t="s">
        <v>626</v>
      </c>
      <c r="E394" s="279" t="s">
        <v>3381</v>
      </c>
      <c r="F394" s="280" t="s">
        <v>3358</v>
      </c>
      <c r="G394" s="281" t="s">
        <v>581</v>
      </c>
      <c r="H394" s="282">
        <v>1</v>
      </c>
      <c r="I394" s="283"/>
      <c r="J394" s="284">
        <f>ROUND(I394*H394,2)</f>
        <v>0</v>
      </c>
      <c r="K394" s="280" t="s">
        <v>1</v>
      </c>
      <c r="L394" s="285"/>
      <c r="M394" s="286" t="s">
        <v>1</v>
      </c>
      <c r="N394" s="287" t="s">
        <v>43</v>
      </c>
      <c r="O394" s="92"/>
      <c r="P394" s="230">
        <f>O394*H394</f>
        <v>0</v>
      </c>
      <c r="Q394" s="230">
        <v>0.037999999999999999</v>
      </c>
      <c r="R394" s="230">
        <f>Q394*H394</f>
        <v>0.037999999999999999</v>
      </c>
      <c r="S394" s="230">
        <v>0</v>
      </c>
      <c r="T394" s="231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32" t="s">
        <v>573</v>
      </c>
      <c r="AT394" s="232" t="s">
        <v>626</v>
      </c>
      <c r="AU394" s="232" t="s">
        <v>120</v>
      </c>
      <c r="AY394" s="18" t="s">
        <v>292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8" t="s">
        <v>120</v>
      </c>
      <c r="BK394" s="233">
        <f>ROUND(I394*H394,2)</f>
        <v>0</v>
      </c>
      <c r="BL394" s="18" t="s">
        <v>438</v>
      </c>
      <c r="BM394" s="232" t="s">
        <v>3382</v>
      </c>
    </row>
    <row r="395" s="2" customFormat="1" ht="66.75" customHeight="1">
      <c r="A395" s="39"/>
      <c r="B395" s="40"/>
      <c r="C395" s="278" t="s">
        <v>1369</v>
      </c>
      <c r="D395" s="278" t="s">
        <v>626</v>
      </c>
      <c r="E395" s="279" t="s">
        <v>3383</v>
      </c>
      <c r="F395" s="280" t="s">
        <v>3358</v>
      </c>
      <c r="G395" s="281" t="s">
        <v>581</v>
      </c>
      <c r="H395" s="282">
        <v>1</v>
      </c>
      <c r="I395" s="283"/>
      <c r="J395" s="284">
        <f>ROUND(I395*H395,2)</f>
        <v>0</v>
      </c>
      <c r="K395" s="280" t="s">
        <v>1</v>
      </c>
      <c r="L395" s="285"/>
      <c r="M395" s="286" t="s">
        <v>1</v>
      </c>
      <c r="N395" s="287" t="s">
        <v>43</v>
      </c>
      <c r="O395" s="92"/>
      <c r="P395" s="230">
        <f>O395*H395</f>
        <v>0</v>
      </c>
      <c r="Q395" s="230">
        <v>0.037999999999999999</v>
      </c>
      <c r="R395" s="230">
        <f>Q395*H395</f>
        <v>0.037999999999999999</v>
      </c>
      <c r="S395" s="230">
        <v>0</v>
      </c>
      <c r="T395" s="231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2" t="s">
        <v>573</v>
      </c>
      <c r="AT395" s="232" t="s">
        <v>626</v>
      </c>
      <c r="AU395" s="232" t="s">
        <v>120</v>
      </c>
      <c r="AY395" s="18" t="s">
        <v>292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8" t="s">
        <v>120</v>
      </c>
      <c r="BK395" s="233">
        <f>ROUND(I395*H395,2)</f>
        <v>0</v>
      </c>
      <c r="BL395" s="18" t="s">
        <v>438</v>
      </c>
      <c r="BM395" s="232" t="s">
        <v>3384</v>
      </c>
    </row>
    <row r="396" s="2" customFormat="1" ht="66.75" customHeight="1">
      <c r="A396" s="39"/>
      <c r="B396" s="40"/>
      <c r="C396" s="278" t="s">
        <v>1373</v>
      </c>
      <c r="D396" s="278" t="s">
        <v>626</v>
      </c>
      <c r="E396" s="279" t="s">
        <v>3385</v>
      </c>
      <c r="F396" s="280" t="s">
        <v>3358</v>
      </c>
      <c r="G396" s="281" t="s">
        <v>581</v>
      </c>
      <c r="H396" s="282">
        <v>1</v>
      </c>
      <c r="I396" s="283"/>
      <c r="J396" s="284">
        <f>ROUND(I396*H396,2)</f>
        <v>0</v>
      </c>
      <c r="K396" s="280" t="s">
        <v>1</v>
      </c>
      <c r="L396" s="285"/>
      <c r="M396" s="286" t="s">
        <v>1</v>
      </c>
      <c r="N396" s="287" t="s">
        <v>43</v>
      </c>
      <c r="O396" s="92"/>
      <c r="P396" s="230">
        <f>O396*H396</f>
        <v>0</v>
      </c>
      <c r="Q396" s="230">
        <v>0.037999999999999999</v>
      </c>
      <c r="R396" s="230">
        <f>Q396*H396</f>
        <v>0.037999999999999999</v>
      </c>
      <c r="S396" s="230">
        <v>0</v>
      </c>
      <c r="T396" s="23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2" t="s">
        <v>573</v>
      </c>
      <c r="AT396" s="232" t="s">
        <v>626</v>
      </c>
      <c r="AU396" s="232" t="s">
        <v>120</v>
      </c>
      <c r="AY396" s="18" t="s">
        <v>292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8" t="s">
        <v>120</v>
      </c>
      <c r="BK396" s="233">
        <f>ROUND(I396*H396,2)</f>
        <v>0</v>
      </c>
      <c r="BL396" s="18" t="s">
        <v>438</v>
      </c>
      <c r="BM396" s="232" t="s">
        <v>3386</v>
      </c>
    </row>
    <row r="397" s="2" customFormat="1" ht="66.75" customHeight="1">
      <c r="A397" s="39"/>
      <c r="B397" s="40"/>
      <c r="C397" s="278" t="s">
        <v>1378</v>
      </c>
      <c r="D397" s="278" t="s">
        <v>626</v>
      </c>
      <c r="E397" s="279" t="s">
        <v>3387</v>
      </c>
      <c r="F397" s="280" t="s">
        <v>3358</v>
      </c>
      <c r="G397" s="281" t="s">
        <v>581</v>
      </c>
      <c r="H397" s="282">
        <v>1</v>
      </c>
      <c r="I397" s="283"/>
      <c r="J397" s="284">
        <f>ROUND(I397*H397,2)</f>
        <v>0</v>
      </c>
      <c r="K397" s="280" t="s">
        <v>1</v>
      </c>
      <c r="L397" s="285"/>
      <c r="M397" s="286" t="s">
        <v>1</v>
      </c>
      <c r="N397" s="287" t="s">
        <v>43</v>
      </c>
      <c r="O397" s="92"/>
      <c r="P397" s="230">
        <f>O397*H397</f>
        <v>0</v>
      </c>
      <c r="Q397" s="230">
        <v>0.037999999999999999</v>
      </c>
      <c r="R397" s="230">
        <f>Q397*H397</f>
        <v>0.037999999999999999</v>
      </c>
      <c r="S397" s="230">
        <v>0</v>
      </c>
      <c r="T397" s="231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2" t="s">
        <v>573</v>
      </c>
      <c r="AT397" s="232" t="s">
        <v>626</v>
      </c>
      <c r="AU397" s="232" t="s">
        <v>120</v>
      </c>
      <c r="AY397" s="18" t="s">
        <v>292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8" t="s">
        <v>120</v>
      </c>
      <c r="BK397" s="233">
        <f>ROUND(I397*H397,2)</f>
        <v>0</v>
      </c>
      <c r="BL397" s="18" t="s">
        <v>438</v>
      </c>
      <c r="BM397" s="232" t="s">
        <v>3388</v>
      </c>
    </row>
    <row r="398" s="2" customFormat="1" ht="66.75" customHeight="1">
      <c r="A398" s="39"/>
      <c r="B398" s="40"/>
      <c r="C398" s="278" t="s">
        <v>1383</v>
      </c>
      <c r="D398" s="278" t="s">
        <v>626</v>
      </c>
      <c r="E398" s="279" t="s">
        <v>3389</v>
      </c>
      <c r="F398" s="280" t="s">
        <v>3358</v>
      </c>
      <c r="G398" s="281" t="s">
        <v>581</v>
      </c>
      <c r="H398" s="282">
        <v>1</v>
      </c>
      <c r="I398" s="283"/>
      <c r="J398" s="284">
        <f>ROUND(I398*H398,2)</f>
        <v>0</v>
      </c>
      <c r="K398" s="280" t="s">
        <v>1</v>
      </c>
      <c r="L398" s="285"/>
      <c r="M398" s="286" t="s">
        <v>1</v>
      </c>
      <c r="N398" s="287" t="s">
        <v>43</v>
      </c>
      <c r="O398" s="92"/>
      <c r="P398" s="230">
        <f>O398*H398</f>
        <v>0</v>
      </c>
      <c r="Q398" s="230">
        <v>0.037999999999999999</v>
      </c>
      <c r="R398" s="230">
        <f>Q398*H398</f>
        <v>0.037999999999999999</v>
      </c>
      <c r="S398" s="230">
        <v>0</v>
      </c>
      <c r="T398" s="231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2" t="s">
        <v>573</v>
      </c>
      <c r="AT398" s="232" t="s">
        <v>626</v>
      </c>
      <c r="AU398" s="232" t="s">
        <v>120</v>
      </c>
      <c r="AY398" s="18" t="s">
        <v>292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8" t="s">
        <v>120</v>
      </c>
      <c r="BK398" s="233">
        <f>ROUND(I398*H398,2)</f>
        <v>0</v>
      </c>
      <c r="BL398" s="18" t="s">
        <v>438</v>
      </c>
      <c r="BM398" s="232" t="s">
        <v>3390</v>
      </c>
    </row>
    <row r="399" s="2" customFormat="1" ht="66.75" customHeight="1">
      <c r="A399" s="39"/>
      <c r="B399" s="40"/>
      <c r="C399" s="278" t="s">
        <v>1388</v>
      </c>
      <c r="D399" s="278" t="s">
        <v>626</v>
      </c>
      <c r="E399" s="279" t="s">
        <v>3391</v>
      </c>
      <c r="F399" s="280" t="s">
        <v>3358</v>
      </c>
      <c r="G399" s="281" t="s">
        <v>581</v>
      </c>
      <c r="H399" s="282">
        <v>1</v>
      </c>
      <c r="I399" s="283"/>
      <c r="J399" s="284">
        <f>ROUND(I399*H399,2)</f>
        <v>0</v>
      </c>
      <c r="K399" s="280" t="s">
        <v>1</v>
      </c>
      <c r="L399" s="285"/>
      <c r="M399" s="286" t="s">
        <v>1</v>
      </c>
      <c r="N399" s="287" t="s">
        <v>43</v>
      </c>
      <c r="O399" s="92"/>
      <c r="P399" s="230">
        <f>O399*H399</f>
        <v>0</v>
      </c>
      <c r="Q399" s="230">
        <v>0.037999999999999999</v>
      </c>
      <c r="R399" s="230">
        <f>Q399*H399</f>
        <v>0.037999999999999999</v>
      </c>
      <c r="S399" s="230">
        <v>0</v>
      </c>
      <c r="T399" s="231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2" t="s">
        <v>573</v>
      </c>
      <c r="AT399" s="232" t="s">
        <v>626</v>
      </c>
      <c r="AU399" s="232" t="s">
        <v>120</v>
      </c>
      <c r="AY399" s="18" t="s">
        <v>292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8" t="s">
        <v>120</v>
      </c>
      <c r="BK399" s="233">
        <f>ROUND(I399*H399,2)</f>
        <v>0</v>
      </c>
      <c r="BL399" s="18" t="s">
        <v>438</v>
      </c>
      <c r="BM399" s="232" t="s">
        <v>3392</v>
      </c>
    </row>
    <row r="400" s="2" customFormat="1" ht="66.75" customHeight="1">
      <c r="A400" s="39"/>
      <c r="B400" s="40"/>
      <c r="C400" s="278" t="s">
        <v>1401</v>
      </c>
      <c r="D400" s="278" t="s">
        <v>626</v>
      </c>
      <c r="E400" s="279" t="s">
        <v>3393</v>
      </c>
      <c r="F400" s="280" t="s">
        <v>3358</v>
      </c>
      <c r="G400" s="281" t="s">
        <v>581</v>
      </c>
      <c r="H400" s="282">
        <v>1</v>
      </c>
      <c r="I400" s="283"/>
      <c r="J400" s="284">
        <f>ROUND(I400*H400,2)</f>
        <v>0</v>
      </c>
      <c r="K400" s="280" t="s">
        <v>1</v>
      </c>
      <c r="L400" s="285"/>
      <c r="M400" s="286" t="s">
        <v>1</v>
      </c>
      <c r="N400" s="287" t="s">
        <v>43</v>
      </c>
      <c r="O400" s="92"/>
      <c r="P400" s="230">
        <f>O400*H400</f>
        <v>0</v>
      </c>
      <c r="Q400" s="230">
        <v>0.037999999999999999</v>
      </c>
      <c r="R400" s="230">
        <f>Q400*H400</f>
        <v>0.037999999999999999</v>
      </c>
      <c r="S400" s="230">
        <v>0</v>
      </c>
      <c r="T400" s="231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2" t="s">
        <v>573</v>
      </c>
      <c r="AT400" s="232" t="s">
        <v>626</v>
      </c>
      <c r="AU400" s="232" t="s">
        <v>120</v>
      </c>
      <c r="AY400" s="18" t="s">
        <v>292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8" t="s">
        <v>120</v>
      </c>
      <c r="BK400" s="233">
        <f>ROUND(I400*H400,2)</f>
        <v>0</v>
      </c>
      <c r="BL400" s="18" t="s">
        <v>438</v>
      </c>
      <c r="BM400" s="232" t="s">
        <v>3394</v>
      </c>
    </row>
    <row r="401" s="2" customFormat="1" ht="66.75" customHeight="1">
      <c r="A401" s="39"/>
      <c r="B401" s="40"/>
      <c r="C401" s="278" t="s">
        <v>1407</v>
      </c>
      <c r="D401" s="278" t="s">
        <v>626</v>
      </c>
      <c r="E401" s="279" t="s">
        <v>3395</v>
      </c>
      <c r="F401" s="280" t="s">
        <v>3358</v>
      </c>
      <c r="G401" s="281" t="s">
        <v>581</v>
      </c>
      <c r="H401" s="282">
        <v>1</v>
      </c>
      <c r="I401" s="283"/>
      <c r="J401" s="284">
        <f>ROUND(I401*H401,2)</f>
        <v>0</v>
      </c>
      <c r="K401" s="280" t="s">
        <v>1</v>
      </c>
      <c r="L401" s="285"/>
      <c r="M401" s="286" t="s">
        <v>1</v>
      </c>
      <c r="N401" s="287" t="s">
        <v>43</v>
      </c>
      <c r="O401" s="92"/>
      <c r="P401" s="230">
        <f>O401*H401</f>
        <v>0</v>
      </c>
      <c r="Q401" s="230">
        <v>0.037999999999999999</v>
      </c>
      <c r="R401" s="230">
        <f>Q401*H401</f>
        <v>0.037999999999999999</v>
      </c>
      <c r="S401" s="230">
        <v>0</v>
      </c>
      <c r="T401" s="231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2" t="s">
        <v>573</v>
      </c>
      <c r="AT401" s="232" t="s">
        <v>626</v>
      </c>
      <c r="AU401" s="232" t="s">
        <v>120</v>
      </c>
      <c r="AY401" s="18" t="s">
        <v>292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8" t="s">
        <v>120</v>
      </c>
      <c r="BK401" s="233">
        <f>ROUND(I401*H401,2)</f>
        <v>0</v>
      </c>
      <c r="BL401" s="18" t="s">
        <v>438</v>
      </c>
      <c r="BM401" s="232" t="s">
        <v>3396</v>
      </c>
    </row>
    <row r="402" s="2" customFormat="1" ht="66.75" customHeight="1">
      <c r="A402" s="39"/>
      <c r="B402" s="40"/>
      <c r="C402" s="278" t="s">
        <v>1412</v>
      </c>
      <c r="D402" s="278" t="s">
        <v>626</v>
      </c>
      <c r="E402" s="279" t="s">
        <v>3397</v>
      </c>
      <c r="F402" s="280" t="s">
        <v>3358</v>
      </c>
      <c r="G402" s="281" t="s">
        <v>581</v>
      </c>
      <c r="H402" s="282">
        <v>1</v>
      </c>
      <c r="I402" s="283"/>
      <c r="J402" s="284">
        <f>ROUND(I402*H402,2)</f>
        <v>0</v>
      </c>
      <c r="K402" s="280" t="s">
        <v>1</v>
      </c>
      <c r="L402" s="285"/>
      <c r="M402" s="286" t="s">
        <v>1</v>
      </c>
      <c r="N402" s="287" t="s">
        <v>43</v>
      </c>
      <c r="O402" s="92"/>
      <c r="P402" s="230">
        <f>O402*H402</f>
        <v>0</v>
      </c>
      <c r="Q402" s="230">
        <v>0.037999999999999999</v>
      </c>
      <c r="R402" s="230">
        <f>Q402*H402</f>
        <v>0.037999999999999999</v>
      </c>
      <c r="S402" s="230">
        <v>0</v>
      </c>
      <c r="T402" s="231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2" t="s">
        <v>573</v>
      </c>
      <c r="AT402" s="232" t="s">
        <v>626</v>
      </c>
      <c r="AU402" s="232" t="s">
        <v>120</v>
      </c>
      <c r="AY402" s="18" t="s">
        <v>292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8" t="s">
        <v>120</v>
      </c>
      <c r="BK402" s="233">
        <f>ROUND(I402*H402,2)</f>
        <v>0</v>
      </c>
      <c r="BL402" s="18" t="s">
        <v>438</v>
      </c>
      <c r="BM402" s="232" t="s">
        <v>3398</v>
      </c>
    </row>
    <row r="403" s="2" customFormat="1" ht="66.75" customHeight="1">
      <c r="A403" s="39"/>
      <c r="B403" s="40"/>
      <c r="C403" s="278" t="s">
        <v>1418</v>
      </c>
      <c r="D403" s="278" t="s">
        <v>626</v>
      </c>
      <c r="E403" s="279" t="s">
        <v>3399</v>
      </c>
      <c r="F403" s="280" t="s">
        <v>3358</v>
      </c>
      <c r="G403" s="281" t="s">
        <v>581</v>
      </c>
      <c r="H403" s="282">
        <v>1</v>
      </c>
      <c r="I403" s="283"/>
      <c r="J403" s="284">
        <f>ROUND(I403*H403,2)</f>
        <v>0</v>
      </c>
      <c r="K403" s="280" t="s">
        <v>1</v>
      </c>
      <c r="L403" s="285"/>
      <c r="M403" s="286" t="s">
        <v>1</v>
      </c>
      <c r="N403" s="287" t="s">
        <v>43</v>
      </c>
      <c r="O403" s="92"/>
      <c r="P403" s="230">
        <f>O403*H403</f>
        <v>0</v>
      </c>
      <c r="Q403" s="230">
        <v>0.037999999999999999</v>
      </c>
      <c r="R403" s="230">
        <f>Q403*H403</f>
        <v>0.037999999999999999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573</v>
      </c>
      <c r="AT403" s="232" t="s">
        <v>626</v>
      </c>
      <c r="AU403" s="232" t="s">
        <v>120</v>
      </c>
      <c r="AY403" s="18" t="s">
        <v>292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120</v>
      </c>
      <c r="BK403" s="233">
        <f>ROUND(I403*H403,2)</f>
        <v>0</v>
      </c>
      <c r="BL403" s="18" t="s">
        <v>438</v>
      </c>
      <c r="BM403" s="232" t="s">
        <v>3400</v>
      </c>
    </row>
    <row r="404" s="2" customFormat="1" ht="66.75" customHeight="1">
      <c r="A404" s="39"/>
      <c r="B404" s="40"/>
      <c r="C404" s="278" t="s">
        <v>1422</v>
      </c>
      <c r="D404" s="278" t="s">
        <v>626</v>
      </c>
      <c r="E404" s="279" t="s">
        <v>3401</v>
      </c>
      <c r="F404" s="280" t="s">
        <v>3358</v>
      </c>
      <c r="G404" s="281" t="s">
        <v>581</v>
      </c>
      <c r="H404" s="282">
        <v>1</v>
      </c>
      <c r="I404" s="283"/>
      <c r="J404" s="284">
        <f>ROUND(I404*H404,2)</f>
        <v>0</v>
      </c>
      <c r="K404" s="280" t="s">
        <v>1</v>
      </c>
      <c r="L404" s="285"/>
      <c r="M404" s="286" t="s">
        <v>1</v>
      </c>
      <c r="N404" s="287" t="s">
        <v>43</v>
      </c>
      <c r="O404" s="92"/>
      <c r="P404" s="230">
        <f>O404*H404</f>
        <v>0</v>
      </c>
      <c r="Q404" s="230">
        <v>0.037999999999999999</v>
      </c>
      <c r="R404" s="230">
        <f>Q404*H404</f>
        <v>0.037999999999999999</v>
      </c>
      <c r="S404" s="230">
        <v>0</v>
      </c>
      <c r="T404" s="231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2" t="s">
        <v>573</v>
      </c>
      <c r="AT404" s="232" t="s">
        <v>626</v>
      </c>
      <c r="AU404" s="232" t="s">
        <v>120</v>
      </c>
      <c r="AY404" s="18" t="s">
        <v>292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8" t="s">
        <v>120</v>
      </c>
      <c r="BK404" s="233">
        <f>ROUND(I404*H404,2)</f>
        <v>0</v>
      </c>
      <c r="BL404" s="18" t="s">
        <v>438</v>
      </c>
      <c r="BM404" s="232" t="s">
        <v>3402</v>
      </c>
    </row>
    <row r="405" s="2" customFormat="1" ht="66.75" customHeight="1">
      <c r="A405" s="39"/>
      <c r="B405" s="40"/>
      <c r="C405" s="278" t="s">
        <v>1430</v>
      </c>
      <c r="D405" s="278" t="s">
        <v>626</v>
      </c>
      <c r="E405" s="279" t="s">
        <v>3403</v>
      </c>
      <c r="F405" s="280" t="s">
        <v>3358</v>
      </c>
      <c r="G405" s="281" t="s">
        <v>581</v>
      </c>
      <c r="H405" s="282">
        <v>1</v>
      </c>
      <c r="I405" s="283"/>
      <c r="J405" s="284">
        <f>ROUND(I405*H405,2)</f>
        <v>0</v>
      </c>
      <c r="K405" s="280" t="s">
        <v>1</v>
      </c>
      <c r="L405" s="285"/>
      <c r="M405" s="286" t="s">
        <v>1</v>
      </c>
      <c r="N405" s="287" t="s">
        <v>43</v>
      </c>
      <c r="O405" s="92"/>
      <c r="P405" s="230">
        <f>O405*H405</f>
        <v>0</v>
      </c>
      <c r="Q405" s="230">
        <v>0.037999999999999999</v>
      </c>
      <c r="R405" s="230">
        <f>Q405*H405</f>
        <v>0.037999999999999999</v>
      </c>
      <c r="S405" s="230">
        <v>0</v>
      </c>
      <c r="T405" s="231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32" t="s">
        <v>573</v>
      </c>
      <c r="AT405" s="232" t="s">
        <v>626</v>
      </c>
      <c r="AU405" s="232" t="s">
        <v>120</v>
      </c>
      <c r="AY405" s="18" t="s">
        <v>292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8" t="s">
        <v>120</v>
      </c>
      <c r="BK405" s="233">
        <f>ROUND(I405*H405,2)</f>
        <v>0</v>
      </c>
      <c r="BL405" s="18" t="s">
        <v>438</v>
      </c>
      <c r="BM405" s="232" t="s">
        <v>3404</v>
      </c>
    </row>
    <row r="406" s="2" customFormat="1" ht="66.75" customHeight="1">
      <c r="A406" s="39"/>
      <c r="B406" s="40"/>
      <c r="C406" s="278" t="s">
        <v>1436</v>
      </c>
      <c r="D406" s="278" t="s">
        <v>626</v>
      </c>
      <c r="E406" s="279" t="s">
        <v>3405</v>
      </c>
      <c r="F406" s="280" t="s">
        <v>3406</v>
      </c>
      <c r="G406" s="281" t="s">
        <v>581</v>
      </c>
      <c r="H406" s="282">
        <v>1</v>
      </c>
      <c r="I406" s="283"/>
      <c r="J406" s="284">
        <f>ROUND(I406*H406,2)</f>
        <v>0</v>
      </c>
      <c r="K406" s="280" t="s">
        <v>1</v>
      </c>
      <c r="L406" s="285"/>
      <c r="M406" s="286" t="s">
        <v>1</v>
      </c>
      <c r="N406" s="287" t="s">
        <v>43</v>
      </c>
      <c r="O406" s="92"/>
      <c r="P406" s="230">
        <f>O406*H406</f>
        <v>0</v>
      </c>
      <c r="Q406" s="230">
        <v>0.039</v>
      </c>
      <c r="R406" s="230">
        <f>Q406*H406</f>
        <v>0.039</v>
      </c>
      <c r="S406" s="230">
        <v>0</v>
      </c>
      <c r="T406" s="231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32" t="s">
        <v>573</v>
      </c>
      <c r="AT406" s="232" t="s">
        <v>626</v>
      </c>
      <c r="AU406" s="232" t="s">
        <v>120</v>
      </c>
      <c r="AY406" s="18" t="s">
        <v>292</v>
      </c>
      <c r="BE406" s="233">
        <f>IF(N406="základní",J406,0)</f>
        <v>0</v>
      </c>
      <c r="BF406" s="233">
        <f>IF(N406="snížená",J406,0)</f>
        <v>0</v>
      </c>
      <c r="BG406" s="233">
        <f>IF(N406="zákl. přenesená",J406,0)</f>
        <v>0</v>
      </c>
      <c r="BH406" s="233">
        <f>IF(N406="sníž. přenesená",J406,0)</f>
        <v>0</v>
      </c>
      <c r="BI406" s="233">
        <f>IF(N406="nulová",J406,0)</f>
        <v>0</v>
      </c>
      <c r="BJ406" s="18" t="s">
        <v>120</v>
      </c>
      <c r="BK406" s="233">
        <f>ROUND(I406*H406,2)</f>
        <v>0</v>
      </c>
      <c r="BL406" s="18" t="s">
        <v>438</v>
      </c>
      <c r="BM406" s="232" t="s">
        <v>3407</v>
      </c>
    </row>
    <row r="407" s="2" customFormat="1" ht="66.75" customHeight="1">
      <c r="A407" s="39"/>
      <c r="B407" s="40"/>
      <c r="C407" s="278" t="s">
        <v>1445</v>
      </c>
      <c r="D407" s="278" t="s">
        <v>626</v>
      </c>
      <c r="E407" s="279" t="s">
        <v>3408</v>
      </c>
      <c r="F407" s="280" t="s">
        <v>3406</v>
      </c>
      <c r="G407" s="281" t="s">
        <v>581</v>
      </c>
      <c r="H407" s="282">
        <v>1</v>
      </c>
      <c r="I407" s="283"/>
      <c r="J407" s="284">
        <f>ROUND(I407*H407,2)</f>
        <v>0</v>
      </c>
      <c r="K407" s="280" t="s">
        <v>1</v>
      </c>
      <c r="L407" s="285"/>
      <c r="M407" s="286" t="s">
        <v>1</v>
      </c>
      <c r="N407" s="287" t="s">
        <v>43</v>
      </c>
      <c r="O407" s="92"/>
      <c r="P407" s="230">
        <f>O407*H407</f>
        <v>0</v>
      </c>
      <c r="Q407" s="230">
        <v>0.039</v>
      </c>
      <c r="R407" s="230">
        <f>Q407*H407</f>
        <v>0.039</v>
      </c>
      <c r="S407" s="230">
        <v>0</v>
      </c>
      <c r="T407" s="231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2" t="s">
        <v>573</v>
      </c>
      <c r="AT407" s="232" t="s">
        <v>626</v>
      </c>
      <c r="AU407" s="232" t="s">
        <v>120</v>
      </c>
      <c r="AY407" s="18" t="s">
        <v>292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8" t="s">
        <v>120</v>
      </c>
      <c r="BK407" s="233">
        <f>ROUND(I407*H407,2)</f>
        <v>0</v>
      </c>
      <c r="BL407" s="18" t="s">
        <v>438</v>
      </c>
      <c r="BM407" s="232" t="s">
        <v>3409</v>
      </c>
    </row>
    <row r="408" s="2" customFormat="1" ht="66.75" customHeight="1">
      <c r="A408" s="39"/>
      <c r="B408" s="40"/>
      <c r="C408" s="278" t="s">
        <v>1450</v>
      </c>
      <c r="D408" s="278" t="s">
        <v>626</v>
      </c>
      <c r="E408" s="279" t="s">
        <v>3410</v>
      </c>
      <c r="F408" s="280" t="s">
        <v>3358</v>
      </c>
      <c r="G408" s="281" t="s">
        <v>581</v>
      </c>
      <c r="H408" s="282">
        <v>1</v>
      </c>
      <c r="I408" s="283"/>
      <c r="J408" s="284">
        <f>ROUND(I408*H408,2)</f>
        <v>0</v>
      </c>
      <c r="K408" s="280" t="s">
        <v>1</v>
      </c>
      <c r="L408" s="285"/>
      <c r="M408" s="286" t="s">
        <v>1</v>
      </c>
      <c r="N408" s="287" t="s">
        <v>43</v>
      </c>
      <c r="O408" s="92"/>
      <c r="P408" s="230">
        <f>O408*H408</f>
        <v>0</v>
      </c>
      <c r="Q408" s="230">
        <v>0.039</v>
      </c>
      <c r="R408" s="230">
        <f>Q408*H408</f>
        <v>0.039</v>
      </c>
      <c r="S408" s="230">
        <v>0</v>
      </c>
      <c r="T408" s="23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2" t="s">
        <v>573</v>
      </c>
      <c r="AT408" s="232" t="s">
        <v>626</v>
      </c>
      <c r="AU408" s="232" t="s">
        <v>120</v>
      </c>
      <c r="AY408" s="18" t="s">
        <v>292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8" t="s">
        <v>120</v>
      </c>
      <c r="BK408" s="233">
        <f>ROUND(I408*H408,2)</f>
        <v>0</v>
      </c>
      <c r="BL408" s="18" t="s">
        <v>438</v>
      </c>
      <c r="BM408" s="232" t="s">
        <v>3411</v>
      </c>
    </row>
    <row r="409" s="2" customFormat="1" ht="66.75" customHeight="1">
      <c r="A409" s="39"/>
      <c r="B409" s="40"/>
      <c r="C409" s="278" t="s">
        <v>1454</v>
      </c>
      <c r="D409" s="278" t="s">
        <v>626</v>
      </c>
      <c r="E409" s="279" t="s">
        <v>3412</v>
      </c>
      <c r="F409" s="280" t="s">
        <v>3406</v>
      </c>
      <c r="G409" s="281" t="s">
        <v>581</v>
      </c>
      <c r="H409" s="282">
        <v>1</v>
      </c>
      <c r="I409" s="283"/>
      <c r="J409" s="284">
        <f>ROUND(I409*H409,2)</f>
        <v>0</v>
      </c>
      <c r="K409" s="280" t="s">
        <v>1</v>
      </c>
      <c r="L409" s="285"/>
      <c r="M409" s="286" t="s">
        <v>1</v>
      </c>
      <c r="N409" s="287" t="s">
        <v>43</v>
      </c>
      <c r="O409" s="92"/>
      <c r="P409" s="230">
        <f>O409*H409</f>
        <v>0</v>
      </c>
      <c r="Q409" s="230">
        <v>0.039</v>
      </c>
      <c r="R409" s="230">
        <f>Q409*H409</f>
        <v>0.039</v>
      </c>
      <c r="S409" s="230">
        <v>0</v>
      </c>
      <c r="T409" s="231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2" t="s">
        <v>573</v>
      </c>
      <c r="AT409" s="232" t="s">
        <v>626</v>
      </c>
      <c r="AU409" s="232" t="s">
        <v>120</v>
      </c>
      <c r="AY409" s="18" t="s">
        <v>292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8" t="s">
        <v>120</v>
      </c>
      <c r="BK409" s="233">
        <f>ROUND(I409*H409,2)</f>
        <v>0</v>
      </c>
      <c r="BL409" s="18" t="s">
        <v>438</v>
      </c>
      <c r="BM409" s="232" t="s">
        <v>3413</v>
      </c>
    </row>
    <row r="410" s="2" customFormat="1" ht="66.75" customHeight="1">
      <c r="A410" s="39"/>
      <c r="B410" s="40"/>
      <c r="C410" s="278" t="s">
        <v>1458</v>
      </c>
      <c r="D410" s="278" t="s">
        <v>626</v>
      </c>
      <c r="E410" s="279" t="s">
        <v>3414</v>
      </c>
      <c r="F410" s="280" t="s">
        <v>3415</v>
      </c>
      <c r="G410" s="281" t="s">
        <v>581</v>
      </c>
      <c r="H410" s="282">
        <v>1</v>
      </c>
      <c r="I410" s="283"/>
      <c r="J410" s="284">
        <f>ROUND(I410*H410,2)</f>
        <v>0</v>
      </c>
      <c r="K410" s="280" t="s">
        <v>1</v>
      </c>
      <c r="L410" s="285"/>
      <c r="M410" s="286" t="s">
        <v>1</v>
      </c>
      <c r="N410" s="287" t="s">
        <v>43</v>
      </c>
      <c r="O410" s="92"/>
      <c r="P410" s="230">
        <f>O410*H410</f>
        <v>0</v>
      </c>
      <c r="Q410" s="230">
        <v>0.039</v>
      </c>
      <c r="R410" s="230">
        <f>Q410*H410</f>
        <v>0.039</v>
      </c>
      <c r="S410" s="230">
        <v>0</v>
      </c>
      <c r="T410" s="23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2" t="s">
        <v>573</v>
      </c>
      <c r="AT410" s="232" t="s">
        <v>626</v>
      </c>
      <c r="AU410" s="232" t="s">
        <v>120</v>
      </c>
      <c r="AY410" s="18" t="s">
        <v>292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8" t="s">
        <v>120</v>
      </c>
      <c r="BK410" s="233">
        <f>ROUND(I410*H410,2)</f>
        <v>0</v>
      </c>
      <c r="BL410" s="18" t="s">
        <v>438</v>
      </c>
      <c r="BM410" s="232" t="s">
        <v>3416</v>
      </c>
    </row>
    <row r="411" s="2" customFormat="1" ht="66.75" customHeight="1">
      <c r="A411" s="39"/>
      <c r="B411" s="40"/>
      <c r="C411" s="278" t="s">
        <v>1462</v>
      </c>
      <c r="D411" s="278" t="s">
        <v>626</v>
      </c>
      <c r="E411" s="279" t="s">
        <v>3417</v>
      </c>
      <c r="F411" s="280" t="s">
        <v>3418</v>
      </c>
      <c r="G411" s="281" t="s">
        <v>581</v>
      </c>
      <c r="H411" s="282">
        <v>1</v>
      </c>
      <c r="I411" s="283"/>
      <c r="J411" s="284">
        <f>ROUND(I411*H411,2)</f>
        <v>0</v>
      </c>
      <c r="K411" s="280" t="s">
        <v>1</v>
      </c>
      <c r="L411" s="285"/>
      <c r="M411" s="286" t="s">
        <v>1</v>
      </c>
      <c r="N411" s="287" t="s">
        <v>43</v>
      </c>
      <c r="O411" s="92"/>
      <c r="P411" s="230">
        <f>O411*H411</f>
        <v>0</v>
      </c>
      <c r="Q411" s="230">
        <v>0.039</v>
      </c>
      <c r="R411" s="230">
        <f>Q411*H411</f>
        <v>0.039</v>
      </c>
      <c r="S411" s="230">
        <v>0</v>
      </c>
      <c r="T411" s="231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32" t="s">
        <v>573</v>
      </c>
      <c r="AT411" s="232" t="s">
        <v>626</v>
      </c>
      <c r="AU411" s="232" t="s">
        <v>120</v>
      </c>
      <c r="AY411" s="18" t="s">
        <v>292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8" t="s">
        <v>120</v>
      </c>
      <c r="BK411" s="233">
        <f>ROUND(I411*H411,2)</f>
        <v>0</v>
      </c>
      <c r="BL411" s="18" t="s">
        <v>438</v>
      </c>
      <c r="BM411" s="232" t="s">
        <v>3419</v>
      </c>
    </row>
    <row r="412" s="2" customFormat="1" ht="66.75" customHeight="1">
      <c r="A412" s="39"/>
      <c r="B412" s="40"/>
      <c r="C412" s="278" t="s">
        <v>1466</v>
      </c>
      <c r="D412" s="278" t="s">
        <v>626</v>
      </c>
      <c r="E412" s="279" t="s">
        <v>3420</v>
      </c>
      <c r="F412" s="280" t="s">
        <v>3418</v>
      </c>
      <c r="G412" s="281" t="s">
        <v>581</v>
      </c>
      <c r="H412" s="282">
        <v>1</v>
      </c>
      <c r="I412" s="283"/>
      <c r="J412" s="284">
        <f>ROUND(I412*H412,2)</f>
        <v>0</v>
      </c>
      <c r="K412" s="280" t="s">
        <v>1</v>
      </c>
      <c r="L412" s="285"/>
      <c r="M412" s="286" t="s">
        <v>1</v>
      </c>
      <c r="N412" s="287" t="s">
        <v>43</v>
      </c>
      <c r="O412" s="92"/>
      <c r="P412" s="230">
        <f>O412*H412</f>
        <v>0</v>
      </c>
      <c r="Q412" s="230">
        <v>0.039</v>
      </c>
      <c r="R412" s="230">
        <f>Q412*H412</f>
        <v>0.039</v>
      </c>
      <c r="S412" s="230">
        <v>0</v>
      </c>
      <c r="T412" s="231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2" t="s">
        <v>573</v>
      </c>
      <c r="AT412" s="232" t="s">
        <v>626</v>
      </c>
      <c r="AU412" s="232" t="s">
        <v>120</v>
      </c>
      <c r="AY412" s="18" t="s">
        <v>292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8" t="s">
        <v>120</v>
      </c>
      <c r="BK412" s="233">
        <f>ROUND(I412*H412,2)</f>
        <v>0</v>
      </c>
      <c r="BL412" s="18" t="s">
        <v>438</v>
      </c>
      <c r="BM412" s="232" t="s">
        <v>3421</v>
      </c>
    </row>
    <row r="413" s="2" customFormat="1" ht="66.75" customHeight="1">
      <c r="A413" s="39"/>
      <c r="B413" s="40"/>
      <c r="C413" s="278" t="s">
        <v>1470</v>
      </c>
      <c r="D413" s="278" t="s">
        <v>626</v>
      </c>
      <c r="E413" s="279" t="s">
        <v>3422</v>
      </c>
      <c r="F413" s="280" t="s">
        <v>3423</v>
      </c>
      <c r="G413" s="281" t="s">
        <v>581</v>
      </c>
      <c r="H413" s="282">
        <v>6</v>
      </c>
      <c r="I413" s="283"/>
      <c r="J413" s="284">
        <f>ROUND(I413*H413,2)</f>
        <v>0</v>
      </c>
      <c r="K413" s="280" t="s">
        <v>1</v>
      </c>
      <c r="L413" s="285"/>
      <c r="M413" s="286" t="s">
        <v>1</v>
      </c>
      <c r="N413" s="287" t="s">
        <v>43</v>
      </c>
      <c r="O413" s="92"/>
      <c r="P413" s="230">
        <f>O413*H413</f>
        <v>0</v>
      </c>
      <c r="Q413" s="230">
        <v>0.039</v>
      </c>
      <c r="R413" s="230">
        <f>Q413*H413</f>
        <v>0.23399999999999999</v>
      </c>
      <c r="S413" s="230">
        <v>0</v>
      </c>
      <c r="T413" s="231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2" t="s">
        <v>573</v>
      </c>
      <c r="AT413" s="232" t="s">
        <v>626</v>
      </c>
      <c r="AU413" s="232" t="s">
        <v>120</v>
      </c>
      <c r="AY413" s="18" t="s">
        <v>292</v>
      </c>
      <c r="BE413" s="233">
        <f>IF(N413="základní",J413,0)</f>
        <v>0</v>
      </c>
      <c r="BF413" s="233">
        <f>IF(N413="snížená",J413,0)</f>
        <v>0</v>
      </c>
      <c r="BG413" s="233">
        <f>IF(N413="zákl. přenesená",J413,0)</f>
        <v>0</v>
      </c>
      <c r="BH413" s="233">
        <f>IF(N413="sníž. přenesená",J413,0)</f>
        <v>0</v>
      </c>
      <c r="BI413" s="233">
        <f>IF(N413="nulová",J413,0)</f>
        <v>0</v>
      </c>
      <c r="BJ413" s="18" t="s">
        <v>120</v>
      </c>
      <c r="BK413" s="233">
        <f>ROUND(I413*H413,2)</f>
        <v>0</v>
      </c>
      <c r="BL413" s="18" t="s">
        <v>438</v>
      </c>
      <c r="BM413" s="232" t="s">
        <v>3424</v>
      </c>
    </row>
    <row r="414" s="2" customFormat="1" ht="66.75" customHeight="1">
      <c r="A414" s="39"/>
      <c r="B414" s="40"/>
      <c r="C414" s="278" t="s">
        <v>1474</v>
      </c>
      <c r="D414" s="278" t="s">
        <v>626</v>
      </c>
      <c r="E414" s="279" t="s">
        <v>3425</v>
      </c>
      <c r="F414" s="280" t="s">
        <v>3426</v>
      </c>
      <c r="G414" s="281" t="s">
        <v>581</v>
      </c>
      <c r="H414" s="282">
        <v>5</v>
      </c>
      <c r="I414" s="283"/>
      <c r="J414" s="284">
        <f>ROUND(I414*H414,2)</f>
        <v>0</v>
      </c>
      <c r="K414" s="280" t="s">
        <v>1</v>
      </c>
      <c r="L414" s="285"/>
      <c r="M414" s="286" t="s">
        <v>1</v>
      </c>
      <c r="N414" s="287" t="s">
        <v>43</v>
      </c>
      <c r="O414" s="92"/>
      <c r="P414" s="230">
        <f>O414*H414</f>
        <v>0</v>
      </c>
      <c r="Q414" s="230">
        <v>0.039</v>
      </c>
      <c r="R414" s="230">
        <f>Q414*H414</f>
        <v>0.19500000000000001</v>
      </c>
      <c r="S414" s="230">
        <v>0</v>
      </c>
      <c r="T414" s="231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2" t="s">
        <v>573</v>
      </c>
      <c r="AT414" s="232" t="s">
        <v>626</v>
      </c>
      <c r="AU414" s="232" t="s">
        <v>120</v>
      </c>
      <c r="AY414" s="18" t="s">
        <v>292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8" t="s">
        <v>120</v>
      </c>
      <c r="BK414" s="233">
        <f>ROUND(I414*H414,2)</f>
        <v>0</v>
      </c>
      <c r="BL414" s="18" t="s">
        <v>438</v>
      </c>
      <c r="BM414" s="232" t="s">
        <v>3427</v>
      </c>
    </row>
    <row r="415" s="2" customFormat="1" ht="66.75" customHeight="1">
      <c r="A415" s="39"/>
      <c r="B415" s="40"/>
      <c r="C415" s="278" t="s">
        <v>1479</v>
      </c>
      <c r="D415" s="278" t="s">
        <v>626</v>
      </c>
      <c r="E415" s="279" t="s">
        <v>3428</v>
      </c>
      <c r="F415" s="280" t="s">
        <v>3429</v>
      </c>
      <c r="G415" s="281" t="s">
        <v>581</v>
      </c>
      <c r="H415" s="282">
        <v>5</v>
      </c>
      <c r="I415" s="283"/>
      <c r="J415" s="284">
        <f>ROUND(I415*H415,2)</f>
        <v>0</v>
      </c>
      <c r="K415" s="280" t="s">
        <v>1</v>
      </c>
      <c r="L415" s="285"/>
      <c r="M415" s="286" t="s">
        <v>1</v>
      </c>
      <c r="N415" s="287" t="s">
        <v>43</v>
      </c>
      <c r="O415" s="92"/>
      <c r="P415" s="230">
        <f>O415*H415</f>
        <v>0</v>
      </c>
      <c r="Q415" s="230">
        <v>0.039</v>
      </c>
      <c r="R415" s="230">
        <f>Q415*H415</f>
        <v>0.19500000000000001</v>
      </c>
      <c r="S415" s="230">
        <v>0</v>
      </c>
      <c r="T415" s="231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2" t="s">
        <v>573</v>
      </c>
      <c r="AT415" s="232" t="s">
        <v>626</v>
      </c>
      <c r="AU415" s="232" t="s">
        <v>120</v>
      </c>
      <c r="AY415" s="18" t="s">
        <v>292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8" t="s">
        <v>120</v>
      </c>
      <c r="BK415" s="233">
        <f>ROUND(I415*H415,2)</f>
        <v>0</v>
      </c>
      <c r="BL415" s="18" t="s">
        <v>438</v>
      </c>
      <c r="BM415" s="232" t="s">
        <v>3430</v>
      </c>
    </row>
    <row r="416" s="2" customFormat="1" ht="66.75" customHeight="1">
      <c r="A416" s="39"/>
      <c r="B416" s="40"/>
      <c r="C416" s="278" t="s">
        <v>1484</v>
      </c>
      <c r="D416" s="278" t="s">
        <v>626</v>
      </c>
      <c r="E416" s="279" t="s">
        <v>3431</v>
      </c>
      <c r="F416" s="280" t="s">
        <v>3426</v>
      </c>
      <c r="G416" s="281" t="s">
        <v>581</v>
      </c>
      <c r="H416" s="282">
        <v>6</v>
      </c>
      <c r="I416" s="283"/>
      <c r="J416" s="284">
        <f>ROUND(I416*H416,2)</f>
        <v>0</v>
      </c>
      <c r="K416" s="280" t="s">
        <v>1</v>
      </c>
      <c r="L416" s="285"/>
      <c r="M416" s="286" t="s">
        <v>1</v>
      </c>
      <c r="N416" s="287" t="s">
        <v>43</v>
      </c>
      <c r="O416" s="92"/>
      <c r="P416" s="230">
        <f>O416*H416</f>
        <v>0</v>
      </c>
      <c r="Q416" s="230">
        <v>0.039</v>
      </c>
      <c r="R416" s="230">
        <f>Q416*H416</f>
        <v>0.23399999999999999</v>
      </c>
      <c r="S416" s="230">
        <v>0</v>
      </c>
      <c r="T416" s="231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2" t="s">
        <v>573</v>
      </c>
      <c r="AT416" s="232" t="s">
        <v>626</v>
      </c>
      <c r="AU416" s="232" t="s">
        <v>120</v>
      </c>
      <c r="AY416" s="18" t="s">
        <v>292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8" t="s">
        <v>120</v>
      </c>
      <c r="BK416" s="233">
        <f>ROUND(I416*H416,2)</f>
        <v>0</v>
      </c>
      <c r="BL416" s="18" t="s">
        <v>438</v>
      </c>
      <c r="BM416" s="232" t="s">
        <v>3432</v>
      </c>
    </row>
    <row r="417" s="2" customFormat="1" ht="66.75" customHeight="1">
      <c r="A417" s="39"/>
      <c r="B417" s="40"/>
      <c r="C417" s="278" t="s">
        <v>1490</v>
      </c>
      <c r="D417" s="278" t="s">
        <v>626</v>
      </c>
      <c r="E417" s="279" t="s">
        <v>3433</v>
      </c>
      <c r="F417" s="280" t="s">
        <v>3434</v>
      </c>
      <c r="G417" s="281" t="s">
        <v>581</v>
      </c>
      <c r="H417" s="282">
        <v>7</v>
      </c>
      <c r="I417" s="283"/>
      <c r="J417" s="284">
        <f>ROUND(I417*H417,2)</f>
        <v>0</v>
      </c>
      <c r="K417" s="280" t="s">
        <v>1</v>
      </c>
      <c r="L417" s="285"/>
      <c r="M417" s="286" t="s">
        <v>1</v>
      </c>
      <c r="N417" s="287" t="s">
        <v>43</v>
      </c>
      <c r="O417" s="92"/>
      <c r="P417" s="230">
        <f>O417*H417</f>
        <v>0</v>
      </c>
      <c r="Q417" s="230">
        <v>0.039</v>
      </c>
      <c r="R417" s="230">
        <f>Q417*H417</f>
        <v>0.27300000000000002</v>
      </c>
      <c r="S417" s="230">
        <v>0</v>
      </c>
      <c r="T417" s="231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32" t="s">
        <v>573</v>
      </c>
      <c r="AT417" s="232" t="s">
        <v>626</v>
      </c>
      <c r="AU417" s="232" t="s">
        <v>120</v>
      </c>
      <c r="AY417" s="18" t="s">
        <v>292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8" t="s">
        <v>120</v>
      </c>
      <c r="BK417" s="233">
        <f>ROUND(I417*H417,2)</f>
        <v>0</v>
      </c>
      <c r="BL417" s="18" t="s">
        <v>438</v>
      </c>
      <c r="BM417" s="232" t="s">
        <v>3435</v>
      </c>
    </row>
    <row r="418" s="2" customFormat="1" ht="66.75" customHeight="1">
      <c r="A418" s="39"/>
      <c r="B418" s="40"/>
      <c r="C418" s="278" t="s">
        <v>1498</v>
      </c>
      <c r="D418" s="278" t="s">
        <v>626</v>
      </c>
      <c r="E418" s="279" t="s">
        <v>3436</v>
      </c>
      <c r="F418" s="280" t="s">
        <v>3437</v>
      </c>
      <c r="G418" s="281" t="s">
        <v>581</v>
      </c>
      <c r="H418" s="282">
        <v>1</v>
      </c>
      <c r="I418" s="283"/>
      <c r="J418" s="284">
        <f>ROUND(I418*H418,2)</f>
        <v>0</v>
      </c>
      <c r="K418" s="280" t="s">
        <v>1</v>
      </c>
      <c r="L418" s="285"/>
      <c r="M418" s="286" t="s">
        <v>1</v>
      </c>
      <c r="N418" s="287" t="s">
        <v>43</v>
      </c>
      <c r="O418" s="92"/>
      <c r="P418" s="230">
        <f>O418*H418</f>
        <v>0</v>
      </c>
      <c r="Q418" s="230">
        <v>0.039</v>
      </c>
      <c r="R418" s="230">
        <f>Q418*H418</f>
        <v>0.039</v>
      </c>
      <c r="S418" s="230">
        <v>0</v>
      </c>
      <c r="T418" s="231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2" t="s">
        <v>573</v>
      </c>
      <c r="AT418" s="232" t="s">
        <v>626</v>
      </c>
      <c r="AU418" s="232" t="s">
        <v>120</v>
      </c>
      <c r="AY418" s="18" t="s">
        <v>292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8" t="s">
        <v>120</v>
      </c>
      <c r="BK418" s="233">
        <f>ROUND(I418*H418,2)</f>
        <v>0</v>
      </c>
      <c r="BL418" s="18" t="s">
        <v>438</v>
      </c>
      <c r="BM418" s="232" t="s">
        <v>3438</v>
      </c>
    </row>
    <row r="419" s="2" customFormat="1" ht="76.35" customHeight="1">
      <c r="A419" s="39"/>
      <c r="B419" s="40"/>
      <c r="C419" s="278" t="s">
        <v>1505</v>
      </c>
      <c r="D419" s="278" t="s">
        <v>626</v>
      </c>
      <c r="E419" s="279" t="s">
        <v>3439</v>
      </c>
      <c r="F419" s="280" t="s">
        <v>3440</v>
      </c>
      <c r="G419" s="281" t="s">
        <v>581</v>
      </c>
      <c r="H419" s="282">
        <v>4</v>
      </c>
      <c r="I419" s="283"/>
      <c r="J419" s="284">
        <f>ROUND(I419*H419,2)</f>
        <v>0</v>
      </c>
      <c r="K419" s="280" t="s">
        <v>1</v>
      </c>
      <c r="L419" s="285"/>
      <c r="M419" s="286" t="s">
        <v>1</v>
      </c>
      <c r="N419" s="287" t="s">
        <v>43</v>
      </c>
      <c r="O419" s="92"/>
      <c r="P419" s="230">
        <f>O419*H419</f>
        <v>0</v>
      </c>
      <c r="Q419" s="230">
        <v>0.039</v>
      </c>
      <c r="R419" s="230">
        <f>Q419*H419</f>
        <v>0.156</v>
      </c>
      <c r="S419" s="230">
        <v>0</v>
      </c>
      <c r="T419" s="231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2" t="s">
        <v>573</v>
      </c>
      <c r="AT419" s="232" t="s">
        <v>626</v>
      </c>
      <c r="AU419" s="232" t="s">
        <v>120</v>
      </c>
      <c r="AY419" s="18" t="s">
        <v>292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8" t="s">
        <v>120</v>
      </c>
      <c r="BK419" s="233">
        <f>ROUND(I419*H419,2)</f>
        <v>0</v>
      </c>
      <c r="BL419" s="18" t="s">
        <v>438</v>
      </c>
      <c r="BM419" s="232" t="s">
        <v>3441</v>
      </c>
    </row>
    <row r="420" s="2" customFormat="1" ht="66.75" customHeight="1">
      <c r="A420" s="39"/>
      <c r="B420" s="40"/>
      <c r="C420" s="278" t="s">
        <v>1511</v>
      </c>
      <c r="D420" s="278" t="s">
        <v>626</v>
      </c>
      <c r="E420" s="279" t="s">
        <v>3442</v>
      </c>
      <c r="F420" s="280" t="s">
        <v>3443</v>
      </c>
      <c r="G420" s="281" t="s">
        <v>581</v>
      </c>
      <c r="H420" s="282">
        <v>5</v>
      </c>
      <c r="I420" s="283"/>
      <c r="J420" s="284">
        <f>ROUND(I420*H420,2)</f>
        <v>0</v>
      </c>
      <c r="K420" s="280" t="s">
        <v>1</v>
      </c>
      <c r="L420" s="285"/>
      <c r="M420" s="286" t="s">
        <v>1</v>
      </c>
      <c r="N420" s="287" t="s">
        <v>43</v>
      </c>
      <c r="O420" s="92"/>
      <c r="P420" s="230">
        <f>O420*H420</f>
        <v>0</v>
      </c>
      <c r="Q420" s="230">
        <v>0.039</v>
      </c>
      <c r="R420" s="230">
        <f>Q420*H420</f>
        <v>0.19500000000000001</v>
      </c>
      <c r="S420" s="230">
        <v>0</v>
      </c>
      <c r="T420" s="231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2" t="s">
        <v>573</v>
      </c>
      <c r="AT420" s="232" t="s">
        <v>626</v>
      </c>
      <c r="AU420" s="232" t="s">
        <v>120</v>
      </c>
      <c r="AY420" s="18" t="s">
        <v>292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8" t="s">
        <v>120</v>
      </c>
      <c r="BK420" s="233">
        <f>ROUND(I420*H420,2)</f>
        <v>0</v>
      </c>
      <c r="BL420" s="18" t="s">
        <v>438</v>
      </c>
      <c r="BM420" s="232" t="s">
        <v>3444</v>
      </c>
    </row>
    <row r="421" s="2" customFormat="1" ht="66.75" customHeight="1">
      <c r="A421" s="39"/>
      <c r="B421" s="40"/>
      <c r="C421" s="278" t="s">
        <v>1516</v>
      </c>
      <c r="D421" s="278" t="s">
        <v>626</v>
      </c>
      <c r="E421" s="279" t="s">
        <v>3445</v>
      </c>
      <c r="F421" s="280" t="s">
        <v>3446</v>
      </c>
      <c r="G421" s="281" t="s">
        <v>581</v>
      </c>
      <c r="H421" s="282">
        <v>6</v>
      </c>
      <c r="I421" s="283"/>
      <c r="J421" s="284">
        <f>ROUND(I421*H421,2)</f>
        <v>0</v>
      </c>
      <c r="K421" s="280" t="s">
        <v>1</v>
      </c>
      <c r="L421" s="285"/>
      <c r="M421" s="286" t="s">
        <v>1</v>
      </c>
      <c r="N421" s="287" t="s">
        <v>43</v>
      </c>
      <c r="O421" s="92"/>
      <c r="P421" s="230">
        <f>O421*H421</f>
        <v>0</v>
      </c>
      <c r="Q421" s="230">
        <v>0.039</v>
      </c>
      <c r="R421" s="230">
        <f>Q421*H421</f>
        <v>0.23399999999999999</v>
      </c>
      <c r="S421" s="230">
        <v>0</v>
      </c>
      <c r="T421" s="231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2" t="s">
        <v>573</v>
      </c>
      <c r="AT421" s="232" t="s">
        <v>626</v>
      </c>
      <c r="AU421" s="232" t="s">
        <v>120</v>
      </c>
      <c r="AY421" s="18" t="s">
        <v>292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8" t="s">
        <v>120</v>
      </c>
      <c r="BK421" s="233">
        <f>ROUND(I421*H421,2)</f>
        <v>0</v>
      </c>
      <c r="BL421" s="18" t="s">
        <v>438</v>
      </c>
      <c r="BM421" s="232" t="s">
        <v>3447</v>
      </c>
    </row>
    <row r="422" s="2" customFormat="1" ht="76.35" customHeight="1">
      <c r="A422" s="39"/>
      <c r="B422" s="40"/>
      <c r="C422" s="278" t="s">
        <v>1519</v>
      </c>
      <c r="D422" s="278" t="s">
        <v>626</v>
      </c>
      <c r="E422" s="279" t="s">
        <v>3448</v>
      </c>
      <c r="F422" s="280" t="s">
        <v>3449</v>
      </c>
      <c r="G422" s="281" t="s">
        <v>581</v>
      </c>
      <c r="H422" s="282">
        <v>1</v>
      </c>
      <c r="I422" s="283"/>
      <c r="J422" s="284">
        <f>ROUND(I422*H422,2)</f>
        <v>0</v>
      </c>
      <c r="K422" s="280" t="s">
        <v>1</v>
      </c>
      <c r="L422" s="285"/>
      <c r="M422" s="286" t="s">
        <v>1</v>
      </c>
      <c r="N422" s="287" t="s">
        <v>43</v>
      </c>
      <c r="O422" s="92"/>
      <c r="P422" s="230">
        <f>O422*H422</f>
        <v>0</v>
      </c>
      <c r="Q422" s="230">
        <v>0.039</v>
      </c>
      <c r="R422" s="230">
        <f>Q422*H422</f>
        <v>0.039</v>
      </c>
      <c r="S422" s="230">
        <v>0</v>
      </c>
      <c r="T422" s="231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2" t="s">
        <v>573</v>
      </c>
      <c r="AT422" s="232" t="s">
        <v>626</v>
      </c>
      <c r="AU422" s="232" t="s">
        <v>120</v>
      </c>
      <c r="AY422" s="18" t="s">
        <v>292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8" t="s">
        <v>120</v>
      </c>
      <c r="BK422" s="233">
        <f>ROUND(I422*H422,2)</f>
        <v>0</v>
      </c>
      <c r="BL422" s="18" t="s">
        <v>438</v>
      </c>
      <c r="BM422" s="232" t="s">
        <v>3450</v>
      </c>
    </row>
    <row r="423" s="2" customFormat="1" ht="66.75" customHeight="1">
      <c r="A423" s="39"/>
      <c r="B423" s="40"/>
      <c r="C423" s="278" t="s">
        <v>1526</v>
      </c>
      <c r="D423" s="278" t="s">
        <v>626</v>
      </c>
      <c r="E423" s="279" t="s">
        <v>3451</v>
      </c>
      <c r="F423" s="280" t="s">
        <v>3452</v>
      </c>
      <c r="G423" s="281" t="s">
        <v>581</v>
      </c>
      <c r="H423" s="282">
        <v>6</v>
      </c>
      <c r="I423" s="283"/>
      <c r="J423" s="284">
        <f>ROUND(I423*H423,2)</f>
        <v>0</v>
      </c>
      <c r="K423" s="280" t="s">
        <v>1</v>
      </c>
      <c r="L423" s="285"/>
      <c r="M423" s="286" t="s">
        <v>1</v>
      </c>
      <c r="N423" s="287" t="s">
        <v>43</v>
      </c>
      <c r="O423" s="92"/>
      <c r="P423" s="230">
        <f>O423*H423</f>
        <v>0</v>
      </c>
      <c r="Q423" s="230">
        <v>0</v>
      </c>
      <c r="R423" s="230">
        <f>Q423*H423</f>
        <v>0</v>
      </c>
      <c r="S423" s="230">
        <v>0</v>
      </c>
      <c r="T423" s="231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2" t="s">
        <v>573</v>
      </c>
      <c r="AT423" s="232" t="s">
        <v>626</v>
      </c>
      <c r="AU423" s="232" t="s">
        <v>120</v>
      </c>
      <c r="AY423" s="18" t="s">
        <v>292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8" t="s">
        <v>120</v>
      </c>
      <c r="BK423" s="233">
        <f>ROUND(I423*H423,2)</f>
        <v>0</v>
      </c>
      <c r="BL423" s="18" t="s">
        <v>438</v>
      </c>
      <c r="BM423" s="232" t="s">
        <v>3453</v>
      </c>
    </row>
    <row r="424" s="2" customFormat="1" ht="66.75" customHeight="1">
      <c r="A424" s="39"/>
      <c r="B424" s="40"/>
      <c r="C424" s="278" t="s">
        <v>1531</v>
      </c>
      <c r="D424" s="278" t="s">
        <v>626</v>
      </c>
      <c r="E424" s="279" t="s">
        <v>3454</v>
      </c>
      <c r="F424" s="280" t="s">
        <v>3452</v>
      </c>
      <c r="G424" s="281" t="s">
        <v>581</v>
      </c>
      <c r="H424" s="282">
        <v>5</v>
      </c>
      <c r="I424" s="283"/>
      <c r="J424" s="284">
        <f>ROUND(I424*H424,2)</f>
        <v>0</v>
      </c>
      <c r="K424" s="280" t="s">
        <v>1</v>
      </c>
      <c r="L424" s="285"/>
      <c r="M424" s="286" t="s">
        <v>1</v>
      </c>
      <c r="N424" s="287" t="s">
        <v>43</v>
      </c>
      <c r="O424" s="92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32" t="s">
        <v>573</v>
      </c>
      <c r="AT424" s="232" t="s">
        <v>626</v>
      </c>
      <c r="AU424" s="232" t="s">
        <v>120</v>
      </c>
      <c r="AY424" s="18" t="s">
        <v>292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8" t="s">
        <v>120</v>
      </c>
      <c r="BK424" s="233">
        <f>ROUND(I424*H424,2)</f>
        <v>0</v>
      </c>
      <c r="BL424" s="18" t="s">
        <v>438</v>
      </c>
      <c r="BM424" s="232" t="s">
        <v>3455</v>
      </c>
    </row>
    <row r="425" s="2" customFormat="1" ht="66.75" customHeight="1">
      <c r="A425" s="39"/>
      <c r="B425" s="40"/>
      <c r="C425" s="278" t="s">
        <v>1535</v>
      </c>
      <c r="D425" s="278" t="s">
        <v>626</v>
      </c>
      <c r="E425" s="279" t="s">
        <v>3456</v>
      </c>
      <c r="F425" s="280" t="s">
        <v>3457</v>
      </c>
      <c r="G425" s="281" t="s">
        <v>581</v>
      </c>
      <c r="H425" s="282">
        <v>18</v>
      </c>
      <c r="I425" s="283"/>
      <c r="J425" s="284">
        <f>ROUND(I425*H425,2)</f>
        <v>0</v>
      </c>
      <c r="K425" s="280" t="s">
        <v>1</v>
      </c>
      <c r="L425" s="285"/>
      <c r="M425" s="286" t="s">
        <v>1</v>
      </c>
      <c r="N425" s="287" t="s">
        <v>43</v>
      </c>
      <c r="O425" s="92"/>
      <c r="P425" s="230">
        <f>O425*H425</f>
        <v>0</v>
      </c>
      <c r="Q425" s="230">
        <v>0</v>
      </c>
      <c r="R425" s="230">
        <f>Q425*H425</f>
        <v>0</v>
      </c>
      <c r="S425" s="230">
        <v>0</v>
      </c>
      <c r="T425" s="23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2" t="s">
        <v>573</v>
      </c>
      <c r="AT425" s="232" t="s">
        <v>626</v>
      </c>
      <c r="AU425" s="232" t="s">
        <v>120</v>
      </c>
      <c r="AY425" s="18" t="s">
        <v>292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8" t="s">
        <v>120</v>
      </c>
      <c r="BK425" s="233">
        <f>ROUND(I425*H425,2)</f>
        <v>0</v>
      </c>
      <c r="BL425" s="18" t="s">
        <v>438</v>
      </c>
      <c r="BM425" s="232" t="s">
        <v>3458</v>
      </c>
    </row>
    <row r="426" s="2" customFormat="1" ht="66.75" customHeight="1">
      <c r="A426" s="39"/>
      <c r="B426" s="40"/>
      <c r="C426" s="278" t="s">
        <v>1540</v>
      </c>
      <c r="D426" s="278" t="s">
        <v>626</v>
      </c>
      <c r="E426" s="279" t="s">
        <v>3459</v>
      </c>
      <c r="F426" s="280" t="s">
        <v>3457</v>
      </c>
      <c r="G426" s="281" t="s">
        <v>581</v>
      </c>
      <c r="H426" s="282">
        <v>19</v>
      </c>
      <c r="I426" s="283"/>
      <c r="J426" s="284">
        <f>ROUND(I426*H426,2)</f>
        <v>0</v>
      </c>
      <c r="K426" s="280" t="s">
        <v>1</v>
      </c>
      <c r="L426" s="285"/>
      <c r="M426" s="286" t="s">
        <v>1</v>
      </c>
      <c r="N426" s="287" t="s">
        <v>43</v>
      </c>
      <c r="O426" s="92"/>
      <c r="P426" s="230">
        <f>O426*H426</f>
        <v>0</v>
      </c>
      <c r="Q426" s="230">
        <v>0</v>
      </c>
      <c r="R426" s="230">
        <f>Q426*H426</f>
        <v>0</v>
      </c>
      <c r="S426" s="230">
        <v>0</v>
      </c>
      <c r="T426" s="231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32" t="s">
        <v>573</v>
      </c>
      <c r="AT426" s="232" t="s">
        <v>626</v>
      </c>
      <c r="AU426" s="232" t="s">
        <v>120</v>
      </c>
      <c r="AY426" s="18" t="s">
        <v>292</v>
      </c>
      <c r="BE426" s="233">
        <f>IF(N426="základní",J426,0)</f>
        <v>0</v>
      </c>
      <c r="BF426" s="233">
        <f>IF(N426="snížená",J426,0)</f>
        <v>0</v>
      </c>
      <c r="BG426" s="233">
        <f>IF(N426="zákl. přenesená",J426,0)</f>
        <v>0</v>
      </c>
      <c r="BH426" s="233">
        <f>IF(N426="sníž. přenesená",J426,0)</f>
        <v>0</v>
      </c>
      <c r="BI426" s="233">
        <f>IF(N426="nulová",J426,0)</f>
        <v>0</v>
      </c>
      <c r="BJ426" s="18" t="s">
        <v>120</v>
      </c>
      <c r="BK426" s="233">
        <f>ROUND(I426*H426,2)</f>
        <v>0</v>
      </c>
      <c r="BL426" s="18" t="s">
        <v>438</v>
      </c>
      <c r="BM426" s="232" t="s">
        <v>3460</v>
      </c>
    </row>
    <row r="427" s="2" customFormat="1" ht="55.5" customHeight="1">
      <c r="A427" s="39"/>
      <c r="B427" s="40"/>
      <c r="C427" s="278" t="s">
        <v>1543</v>
      </c>
      <c r="D427" s="278" t="s">
        <v>626</v>
      </c>
      <c r="E427" s="279" t="s">
        <v>3461</v>
      </c>
      <c r="F427" s="280" t="s">
        <v>3462</v>
      </c>
      <c r="G427" s="281" t="s">
        <v>581</v>
      </c>
      <c r="H427" s="282">
        <v>24</v>
      </c>
      <c r="I427" s="283"/>
      <c r="J427" s="284">
        <f>ROUND(I427*H427,2)</f>
        <v>0</v>
      </c>
      <c r="K427" s="280" t="s">
        <v>1</v>
      </c>
      <c r="L427" s="285"/>
      <c r="M427" s="286" t="s">
        <v>1</v>
      </c>
      <c r="N427" s="287" t="s">
        <v>43</v>
      </c>
      <c r="O427" s="92"/>
      <c r="P427" s="230">
        <f>O427*H427</f>
        <v>0</v>
      </c>
      <c r="Q427" s="230">
        <v>0</v>
      </c>
      <c r="R427" s="230">
        <f>Q427*H427</f>
        <v>0</v>
      </c>
      <c r="S427" s="230">
        <v>0</v>
      </c>
      <c r="T427" s="231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32" t="s">
        <v>573</v>
      </c>
      <c r="AT427" s="232" t="s">
        <v>626</v>
      </c>
      <c r="AU427" s="232" t="s">
        <v>120</v>
      </c>
      <c r="AY427" s="18" t="s">
        <v>292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8" t="s">
        <v>120</v>
      </c>
      <c r="BK427" s="233">
        <f>ROUND(I427*H427,2)</f>
        <v>0</v>
      </c>
      <c r="BL427" s="18" t="s">
        <v>438</v>
      </c>
      <c r="BM427" s="232" t="s">
        <v>3463</v>
      </c>
    </row>
    <row r="428" s="13" customFormat="1">
      <c r="A428" s="13"/>
      <c r="B428" s="234"/>
      <c r="C428" s="235"/>
      <c r="D428" s="236" t="s">
        <v>301</v>
      </c>
      <c r="E428" s="237" t="s">
        <v>1</v>
      </c>
      <c r="F428" s="238" t="s">
        <v>2325</v>
      </c>
      <c r="G428" s="235"/>
      <c r="H428" s="237" t="s">
        <v>1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301</v>
      </c>
      <c r="AU428" s="244" t="s">
        <v>120</v>
      </c>
      <c r="AV428" s="13" t="s">
        <v>85</v>
      </c>
      <c r="AW428" s="13" t="s">
        <v>32</v>
      </c>
      <c r="AX428" s="13" t="s">
        <v>77</v>
      </c>
      <c r="AY428" s="244" t="s">
        <v>292</v>
      </c>
    </row>
    <row r="429" s="14" customFormat="1">
      <c r="A429" s="14"/>
      <c r="B429" s="245"/>
      <c r="C429" s="246"/>
      <c r="D429" s="236" t="s">
        <v>301</v>
      </c>
      <c r="E429" s="247" t="s">
        <v>1</v>
      </c>
      <c r="F429" s="248" t="s">
        <v>2260</v>
      </c>
      <c r="G429" s="246"/>
      <c r="H429" s="249">
        <v>1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301</v>
      </c>
      <c r="AU429" s="255" t="s">
        <v>120</v>
      </c>
      <c r="AV429" s="14" t="s">
        <v>120</v>
      </c>
      <c r="AW429" s="14" t="s">
        <v>32</v>
      </c>
      <c r="AX429" s="14" t="s">
        <v>77</v>
      </c>
      <c r="AY429" s="255" t="s">
        <v>292</v>
      </c>
    </row>
    <row r="430" s="14" customFormat="1">
      <c r="A430" s="14"/>
      <c r="B430" s="245"/>
      <c r="C430" s="246"/>
      <c r="D430" s="236" t="s">
        <v>301</v>
      </c>
      <c r="E430" s="247" t="s">
        <v>1</v>
      </c>
      <c r="F430" s="248" t="s">
        <v>2261</v>
      </c>
      <c r="G430" s="246"/>
      <c r="H430" s="249">
        <v>1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301</v>
      </c>
      <c r="AU430" s="255" t="s">
        <v>120</v>
      </c>
      <c r="AV430" s="14" t="s">
        <v>120</v>
      </c>
      <c r="AW430" s="14" t="s">
        <v>32</v>
      </c>
      <c r="AX430" s="14" t="s">
        <v>77</v>
      </c>
      <c r="AY430" s="255" t="s">
        <v>292</v>
      </c>
    </row>
    <row r="431" s="14" customFormat="1">
      <c r="A431" s="14"/>
      <c r="B431" s="245"/>
      <c r="C431" s="246"/>
      <c r="D431" s="236" t="s">
        <v>301</v>
      </c>
      <c r="E431" s="247" t="s">
        <v>1</v>
      </c>
      <c r="F431" s="248" t="s">
        <v>2262</v>
      </c>
      <c r="G431" s="246"/>
      <c r="H431" s="249">
        <v>1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301</v>
      </c>
      <c r="AU431" s="255" t="s">
        <v>120</v>
      </c>
      <c r="AV431" s="14" t="s">
        <v>120</v>
      </c>
      <c r="AW431" s="14" t="s">
        <v>32</v>
      </c>
      <c r="AX431" s="14" t="s">
        <v>77</v>
      </c>
      <c r="AY431" s="255" t="s">
        <v>292</v>
      </c>
    </row>
    <row r="432" s="14" customFormat="1">
      <c r="A432" s="14"/>
      <c r="B432" s="245"/>
      <c r="C432" s="246"/>
      <c r="D432" s="236" t="s">
        <v>301</v>
      </c>
      <c r="E432" s="247" t="s">
        <v>1</v>
      </c>
      <c r="F432" s="248" t="s">
        <v>2263</v>
      </c>
      <c r="G432" s="246"/>
      <c r="H432" s="249">
        <v>1</v>
      </c>
      <c r="I432" s="250"/>
      <c r="J432" s="246"/>
      <c r="K432" s="246"/>
      <c r="L432" s="251"/>
      <c r="M432" s="252"/>
      <c r="N432" s="253"/>
      <c r="O432" s="253"/>
      <c r="P432" s="253"/>
      <c r="Q432" s="253"/>
      <c r="R432" s="253"/>
      <c r="S432" s="253"/>
      <c r="T432" s="25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5" t="s">
        <v>301</v>
      </c>
      <c r="AU432" s="255" t="s">
        <v>120</v>
      </c>
      <c r="AV432" s="14" t="s">
        <v>120</v>
      </c>
      <c r="AW432" s="14" t="s">
        <v>32</v>
      </c>
      <c r="AX432" s="14" t="s">
        <v>77</v>
      </c>
      <c r="AY432" s="255" t="s">
        <v>292</v>
      </c>
    </row>
    <row r="433" s="14" customFormat="1">
      <c r="A433" s="14"/>
      <c r="B433" s="245"/>
      <c r="C433" s="246"/>
      <c r="D433" s="236" t="s">
        <v>301</v>
      </c>
      <c r="E433" s="247" t="s">
        <v>1</v>
      </c>
      <c r="F433" s="248" t="s">
        <v>2264</v>
      </c>
      <c r="G433" s="246"/>
      <c r="H433" s="249">
        <v>1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301</v>
      </c>
      <c r="AU433" s="255" t="s">
        <v>120</v>
      </c>
      <c r="AV433" s="14" t="s">
        <v>120</v>
      </c>
      <c r="AW433" s="14" t="s">
        <v>32</v>
      </c>
      <c r="AX433" s="14" t="s">
        <v>77</v>
      </c>
      <c r="AY433" s="255" t="s">
        <v>292</v>
      </c>
    </row>
    <row r="434" s="14" customFormat="1">
      <c r="A434" s="14"/>
      <c r="B434" s="245"/>
      <c r="C434" s="246"/>
      <c r="D434" s="236" t="s">
        <v>301</v>
      </c>
      <c r="E434" s="247" t="s">
        <v>1</v>
      </c>
      <c r="F434" s="248" t="s">
        <v>2265</v>
      </c>
      <c r="G434" s="246"/>
      <c r="H434" s="249">
        <v>1</v>
      </c>
      <c r="I434" s="250"/>
      <c r="J434" s="246"/>
      <c r="K434" s="246"/>
      <c r="L434" s="251"/>
      <c r="M434" s="252"/>
      <c r="N434" s="253"/>
      <c r="O434" s="253"/>
      <c r="P434" s="253"/>
      <c r="Q434" s="253"/>
      <c r="R434" s="253"/>
      <c r="S434" s="253"/>
      <c r="T434" s="25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5" t="s">
        <v>301</v>
      </c>
      <c r="AU434" s="255" t="s">
        <v>120</v>
      </c>
      <c r="AV434" s="14" t="s">
        <v>120</v>
      </c>
      <c r="AW434" s="14" t="s">
        <v>32</v>
      </c>
      <c r="AX434" s="14" t="s">
        <v>77</v>
      </c>
      <c r="AY434" s="255" t="s">
        <v>292</v>
      </c>
    </row>
    <row r="435" s="14" customFormat="1">
      <c r="A435" s="14"/>
      <c r="B435" s="245"/>
      <c r="C435" s="246"/>
      <c r="D435" s="236" t="s">
        <v>301</v>
      </c>
      <c r="E435" s="247" t="s">
        <v>1</v>
      </c>
      <c r="F435" s="248" t="s">
        <v>2266</v>
      </c>
      <c r="G435" s="246"/>
      <c r="H435" s="249">
        <v>1</v>
      </c>
      <c r="I435" s="250"/>
      <c r="J435" s="246"/>
      <c r="K435" s="246"/>
      <c r="L435" s="251"/>
      <c r="M435" s="252"/>
      <c r="N435" s="253"/>
      <c r="O435" s="253"/>
      <c r="P435" s="253"/>
      <c r="Q435" s="253"/>
      <c r="R435" s="253"/>
      <c r="S435" s="253"/>
      <c r="T435" s="25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5" t="s">
        <v>301</v>
      </c>
      <c r="AU435" s="255" t="s">
        <v>120</v>
      </c>
      <c r="AV435" s="14" t="s">
        <v>120</v>
      </c>
      <c r="AW435" s="14" t="s">
        <v>32</v>
      </c>
      <c r="AX435" s="14" t="s">
        <v>77</v>
      </c>
      <c r="AY435" s="255" t="s">
        <v>292</v>
      </c>
    </row>
    <row r="436" s="14" customFormat="1">
      <c r="A436" s="14"/>
      <c r="B436" s="245"/>
      <c r="C436" s="246"/>
      <c r="D436" s="236" t="s">
        <v>301</v>
      </c>
      <c r="E436" s="247" t="s">
        <v>1</v>
      </c>
      <c r="F436" s="248" t="s">
        <v>2267</v>
      </c>
      <c r="G436" s="246"/>
      <c r="H436" s="249">
        <v>1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301</v>
      </c>
      <c r="AU436" s="255" t="s">
        <v>120</v>
      </c>
      <c r="AV436" s="14" t="s">
        <v>120</v>
      </c>
      <c r="AW436" s="14" t="s">
        <v>32</v>
      </c>
      <c r="AX436" s="14" t="s">
        <v>77</v>
      </c>
      <c r="AY436" s="255" t="s">
        <v>292</v>
      </c>
    </row>
    <row r="437" s="14" customFormat="1">
      <c r="A437" s="14"/>
      <c r="B437" s="245"/>
      <c r="C437" s="246"/>
      <c r="D437" s="236" t="s">
        <v>301</v>
      </c>
      <c r="E437" s="247" t="s">
        <v>1</v>
      </c>
      <c r="F437" s="248" t="s">
        <v>2268</v>
      </c>
      <c r="G437" s="246"/>
      <c r="H437" s="249">
        <v>1</v>
      </c>
      <c r="I437" s="250"/>
      <c r="J437" s="246"/>
      <c r="K437" s="246"/>
      <c r="L437" s="251"/>
      <c r="M437" s="252"/>
      <c r="N437" s="253"/>
      <c r="O437" s="253"/>
      <c r="P437" s="253"/>
      <c r="Q437" s="253"/>
      <c r="R437" s="253"/>
      <c r="S437" s="253"/>
      <c r="T437" s="25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5" t="s">
        <v>301</v>
      </c>
      <c r="AU437" s="255" t="s">
        <v>120</v>
      </c>
      <c r="AV437" s="14" t="s">
        <v>120</v>
      </c>
      <c r="AW437" s="14" t="s">
        <v>32</v>
      </c>
      <c r="AX437" s="14" t="s">
        <v>77</v>
      </c>
      <c r="AY437" s="255" t="s">
        <v>292</v>
      </c>
    </row>
    <row r="438" s="14" customFormat="1">
      <c r="A438" s="14"/>
      <c r="B438" s="245"/>
      <c r="C438" s="246"/>
      <c r="D438" s="236" t="s">
        <v>301</v>
      </c>
      <c r="E438" s="247" t="s">
        <v>1</v>
      </c>
      <c r="F438" s="248" t="s">
        <v>2269</v>
      </c>
      <c r="G438" s="246"/>
      <c r="H438" s="249">
        <v>1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301</v>
      </c>
      <c r="AU438" s="255" t="s">
        <v>120</v>
      </c>
      <c r="AV438" s="14" t="s">
        <v>120</v>
      </c>
      <c r="AW438" s="14" t="s">
        <v>32</v>
      </c>
      <c r="AX438" s="14" t="s">
        <v>77</v>
      </c>
      <c r="AY438" s="255" t="s">
        <v>292</v>
      </c>
    </row>
    <row r="439" s="14" customFormat="1">
      <c r="A439" s="14"/>
      <c r="B439" s="245"/>
      <c r="C439" s="246"/>
      <c r="D439" s="236" t="s">
        <v>301</v>
      </c>
      <c r="E439" s="247" t="s">
        <v>1</v>
      </c>
      <c r="F439" s="248" t="s">
        <v>2270</v>
      </c>
      <c r="G439" s="246"/>
      <c r="H439" s="249">
        <v>1</v>
      </c>
      <c r="I439" s="250"/>
      <c r="J439" s="246"/>
      <c r="K439" s="246"/>
      <c r="L439" s="251"/>
      <c r="M439" s="252"/>
      <c r="N439" s="253"/>
      <c r="O439" s="253"/>
      <c r="P439" s="253"/>
      <c r="Q439" s="253"/>
      <c r="R439" s="253"/>
      <c r="S439" s="253"/>
      <c r="T439" s="25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5" t="s">
        <v>301</v>
      </c>
      <c r="AU439" s="255" t="s">
        <v>120</v>
      </c>
      <c r="AV439" s="14" t="s">
        <v>120</v>
      </c>
      <c r="AW439" s="14" t="s">
        <v>32</v>
      </c>
      <c r="AX439" s="14" t="s">
        <v>77</v>
      </c>
      <c r="AY439" s="255" t="s">
        <v>292</v>
      </c>
    </row>
    <row r="440" s="14" customFormat="1">
      <c r="A440" s="14"/>
      <c r="B440" s="245"/>
      <c r="C440" s="246"/>
      <c r="D440" s="236" t="s">
        <v>301</v>
      </c>
      <c r="E440" s="247" t="s">
        <v>1</v>
      </c>
      <c r="F440" s="248" t="s">
        <v>2271</v>
      </c>
      <c r="G440" s="246"/>
      <c r="H440" s="249">
        <v>1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301</v>
      </c>
      <c r="AU440" s="255" t="s">
        <v>120</v>
      </c>
      <c r="AV440" s="14" t="s">
        <v>120</v>
      </c>
      <c r="AW440" s="14" t="s">
        <v>32</v>
      </c>
      <c r="AX440" s="14" t="s">
        <v>77</v>
      </c>
      <c r="AY440" s="255" t="s">
        <v>292</v>
      </c>
    </row>
    <row r="441" s="14" customFormat="1">
      <c r="A441" s="14"/>
      <c r="B441" s="245"/>
      <c r="C441" s="246"/>
      <c r="D441" s="236" t="s">
        <v>301</v>
      </c>
      <c r="E441" s="247" t="s">
        <v>1</v>
      </c>
      <c r="F441" s="248" t="s">
        <v>2272</v>
      </c>
      <c r="G441" s="246"/>
      <c r="H441" s="249">
        <v>1</v>
      </c>
      <c r="I441" s="250"/>
      <c r="J441" s="246"/>
      <c r="K441" s="246"/>
      <c r="L441" s="251"/>
      <c r="M441" s="252"/>
      <c r="N441" s="253"/>
      <c r="O441" s="253"/>
      <c r="P441" s="253"/>
      <c r="Q441" s="253"/>
      <c r="R441" s="253"/>
      <c r="S441" s="253"/>
      <c r="T441" s="25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5" t="s">
        <v>301</v>
      </c>
      <c r="AU441" s="255" t="s">
        <v>120</v>
      </c>
      <c r="AV441" s="14" t="s">
        <v>120</v>
      </c>
      <c r="AW441" s="14" t="s">
        <v>32</v>
      </c>
      <c r="AX441" s="14" t="s">
        <v>77</v>
      </c>
      <c r="AY441" s="255" t="s">
        <v>292</v>
      </c>
    </row>
    <row r="442" s="14" customFormat="1">
      <c r="A442" s="14"/>
      <c r="B442" s="245"/>
      <c r="C442" s="246"/>
      <c r="D442" s="236" t="s">
        <v>301</v>
      </c>
      <c r="E442" s="247" t="s">
        <v>1</v>
      </c>
      <c r="F442" s="248" t="s">
        <v>2273</v>
      </c>
      <c r="G442" s="246"/>
      <c r="H442" s="249">
        <v>1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301</v>
      </c>
      <c r="AU442" s="255" t="s">
        <v>120</v>
      </c>
      <c r="AV442" s="14" t="s">
        <v>120</v>
      </c>
      <c r="AW442" s="14" t="s">
        <v>32</v>
      </c>
      <c r="AX442" s="14" t="s">
        <v>77</v>
      </c>
      <c r="AY442" s="255" t="s">
        <v>292</v>
      </c>
    </row>
    <row r="443" s="14" customFormat="1">
      <c r="A443" s="14"/>
      <c r="B443" s="245"/>
      <c r="C443" s="246"/>
      <c r="D443" s="236" t="s">
        <v>301</v>
      </c>
      <c r="E443" s="247" t="s">
        <v>1</v>
      </c>
      <c r="F443" s="248" t="s">
        <v>2274</v>
      </c>
      <c r="G443" s="246"/>
      <c r="H443" s="249">
        <v>1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301</v>
      </c>
      <c r="AU443" s="255" t="s">
        <v>120</v>
      </c>
      <c r="AV443" s="14" t="s">
        <v>120</v>
      </c>
      <c r="AW443" s="14" t="s">
        <v>32</v>
      </c>
      <c r="AX443" s="14" t="s">
        <v>77</v>
      </c>
      <c r="AY443" s="255" t="s">
        <v>292</v>
      </c>
    </row>
    <row r="444" s="14" customFormat="1">
      <c r="A444" s="14"/>
      <c r="B444" s="245"/>
      <c r="C444" s="246"/>
      <c r="D444" s="236" t="s">
        <v>301</v>
      </c>
      <c r="E444" s="247" t="s">
        <v>1</v>
      </c>
      <c r="F444" s="248" t="s">
        <v>2275</v>
      </c>
      <c r="G444" s="246"/>
      <c r="H444" s="249">
        <v>1</v>
      </c>
      <c r="I444" s="250"/>
      <c r="J444" s="246"/>
      <c r="K444" s="246"/>
      <c r="L444" s="251"/>
      <c r="M444" s="252"/>
      <c r="N444" s="253"/>
      <c r="O444" s="253"/>
      <c r="P444" s="253"/>
      <c r="Q444" s="253"/>
      <c r="R444" s="253"/>
      <c r="S444" s="253"/>
      <c r="T444" s="25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5" t="s">
        <v>301</v>
      </c>
      <c r="AU444" s="255" t="s">
        <v>120</v>
      </c>
      <c r="AV444" s="14" t="s">
        <v>120</v>
      </c>
      <c r="AW444" s="14" t="s">
        <v>32</v>
      </c>
      <c r="AX444" s="14" t="s">
        <v>77</v>
      </c>
      <c r="AY444" s="255" t="s">
        <v>292</v>
      </c>
    </row>
    <row r="445" s="14" customFormat="1">
      <c r="A445" s="14"/>
      <c r="B445" s="245"/>
      <c r="C445" s="246"/>
      <c r="D445" s="236" t="s">
        <v>301</v>
      </c>
      <c r="E445" s="247" t="s">
        <v>1</v>
      </c>
      <c r="F445" s="248" t="s">
        <v>2276</v>
      </c>
      <c r="G445" s="246"/>
      <c r="H445" s="249">
        <v>1</v>
      </c>
      <c r="I445" s="250"/>
      <c r="J445" s="246"/>
      <c r="K445" s="246"/>
      <c r="L445" s="251"/>
      <c r="M445" s="252"/>
      <c r="N445" s="253"/>
      <c r="O445" s="253"/>
      <c r="P445" s="253"/>
      <c r="Q445" s="253"/>
      <c r="R445" s="253"/>
      <c r="S445" s="253"/>
      <c r="T445" s="25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5" t="s">
        <v>301</v>
      </c>
      <c r="AU445" s="255" t="s">
        <v>120</v>
      </c>
      <c r="AV445" s="14" t="s">
        <v>120</v>
      </c>
      <c r="AW445" s="14" t="s">
        <v>32</v>
      </c>
      <c r="AX445" s="14" t="s">
        <v>77</v>
      </c>
      <c r="AY445" s="255" t="s">
        <v>292</v>
      </c>
    </row>
    <row r="446" s="14" customFormat="1">
      <c r="A446" s="14"/>
      <c r="B446" s="245"/>
      <c r="C446" s="246"/>
      <c r="D446" s="236" t="s">
        <v>301</v>
      </c>
      <c r="E446" s="247" t="s">
        <v>1</v>
      </c>
      <c r="F446" s="248" t="s">
        <v>2277</v>
      </c>
      <c r="G446" s="246"/>
      <c r="H446" s="249">
        <v>1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301</v>
      </c>
      <c r="AU446" s="255" t="s">
        <v>120</v>
      </c>
      <c r="AV446" s="14" t="s">
        <v>120</v>
      </c>
      <c r="AW446" s="14" t="s">
        <v>32</v>
      </c>
      <c r="AX446" s="14" t="s">
        <v>77</v>
      </c>
      <c r="AY446" s="255" t="s">
        <v>292</v>
      </c>
    </row>
    <row r="447" s="14" customFormat="1">
      <c r="A447" s="14"/>
      <c r="B447" s="245"/>
      <c r="C447" s="246"/>
      <c r="D447" s="236" t="s">
        <v>301</v>
      </c>
      <c r="E447" s="247" t="s">
        <v>1</v>
      </c>
      <c r="F447" s="248" t="s">
        <v>2278</v>
      </c>
      <c r="G447" s="246"/>
      <c r="H447" s="249">
        <v>1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301</v>
      </c>
      <c r="AU447" s="255" t="s">
        <v>120</v>
      </c>
      <c r="AV447" s="14" t="s">
        <v>120</v>
      </c>
      <c r="AW447" s="14" t="s">
        <v>32</v>
      </c>
      <c r="AX447" s="14" t="s">
        <v>77</v>
      </c>
      <c r="AY447" s="255" t="s">
        <v>292</v>
      </c>
    </row>
    <row r="448" s="14" customFormat="1">
      <c r="A448" s="14"/>
      <c r="B448" s="245"/>
      <c r="C448" s="246"/>
      <c r="D448" s="236" t="s">
        <v>301</v>
      </c>
      <c r="E448" s="247" t="s">
        <v>1</v>
      </c>
      <c r="F448" s="248" t="s">
        <v>2279</v>
      </c>
      <c r="G448" s="246"/>
      <c r="H448" s="249">
        <v>1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301</v>
      </c>
      <c r="AU448" s="255" t="s">
        <v>120</v>
      </c>
      <c r="AV448" s="14" t="s">
        <v>120</v>
      </c>
      <c r="AW448" s="14" t="s">
        <v>32</v>
      </c>
      <c r="AX448" s="14" t="s">
        <v>77</v>
      </c>
      <c r="AY448" s="255" t="s">
        <v>292</v>
      </c>
    </row>
    <row r="449" s="14" customFormat="1">
      <c r="A449" s="14"/>
      <c r="B449" s="245"/>
      <c r="C449" s="246"/>
      <c r="D449" s="236" t="s">
        <v>301</v>
      </c>
      <c r="E449" s="247" t="s">
        <v>1</v>
      </c>
      <c r="F449" s="248" t="s">
        <v>2280</v>
      </c>
      <c r="G449" s="246"/>
      <c r="H449" s="249">
        <v>1</v>
      </c>
      <c r="I449" s="250"/>
      <c r="J449" s="246"/>
      <c r="K449" s="246"/>
      <c r="L449" s="251"/>
      <c r="M449" s="252"/>
      <c r="N449" s="253"/>
      <c r="O449" s="253"/>
      <c r="P449" s="253"/>
      <c r="Q449" s="253"/>
      <c r="R449" s="253"/>
      <c r="S449" s="253"/>
      <c r="T449" s="25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5" t="s">
        <v>301</v>
      </c>
      <c r="AU449" s="255" t="s">
        <v>120</v>
      </c>
      <c r="AV449" s="14" t="s">
        <v>120</v>
      </c>
      <c r="AW449" s="14" t="s">
        <v>32</v>
      </c>
      <c r="AX449" s="14" t="s">
        <v>77</v>
      </c>
      <c r="AY449" s="255" t="s">
        <v>292</v>
      </c>
    </row>
    <row r="450" s="14" customFormat="1">
      <c r="A450" s="14"/>
      <c r="B450" s="245"/>
      <c r="C450" s="246"/>
      <c r="D450" s="236" t="s">
        <v>301</v>
      </c>
      <c r="E450" s="247" t="s">
        <v>1</v>
      </c>
      <c r="F450" s="248" t="s">
        <v>2281</v>
      </c>
      <c r="G450" s="246"/>
      <c r="H450" s="249">
        <v>1</v>
      </c>
      <c r="I450" s="250"/>
      <c r="J450" s="246"/>
      <c r="K450" s="246"/>
      <c r="L450" s="251"/>
      <c r="M450" s="252"/>
      <c r="N450" s="253"/>
      <c r="O450" s="253"/>
      <c r="P450" s="253"/>
      <c r="Q450" s="253"/>
      <c r="R450" s="253"/>
      <c r="S450" s="253"/>
      <c r="T450" s="25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5" t="s">
        <v>301</v>
      </c>
      <c r="AU450" s="255" t="s">
        <v>120</v>
      </c>
      <c r="AV450" s="14" t="s">
        <v>120</v>
      </c>
      <c r="AW450" s="14" t="s">
        <v>32</v>
      </c>
      <c r="AX450" s="14" t="s">
        <v>77</v>
      </c>
      <c r="AY450" s="255" t="s">
        <v>292</v>
      </c>
    </row>
    <row r="451" s="14" customFormat="1">
      <c r="A451" s="14"/>
      <c r="B451" s="245"/>
      <c r="C451" s="246"/>
      <c r="D451" s="236" t="s">
        <v>301</v>
      </c>
      <c r="E451" s="247" t="s">
        <v>1</v>
      </c>
      <c r="F451" s="248" t="s">
        <v>2282</v>
      </c>
      <c r="G451" s="246"/>
      <c r="H451" s="249">
        <v>1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301</v>
      </c>
      <c r="AU451" s="255" t="s">
        <v>120</v>
      </c>
      <c r="AV451" s="14" t="s">
        <v>120</v>
      </c>
      <c r="AW451" s="14" t="s">
        <v>32</v>
      </c>
      <c r="AX451" s="14" t="s">
        <v>77</v>
      </c>
      <c r="AY451" s="255" t="s">
        <v>292</v>
      </c>
    </row>
    <row r="452" s="14" customFormat="1">
      <c r="A452" s="14"/>
      <c r="B452" s="245"/>
      <c r="C452" s="246"/>
      <c r="D452" s="236" t="s">
        <v>301</v>
      </c>
      <c r="E452" s="247" t="s">
        <v>1</v>
      </c>
      <c r="F452" s="248" t="s">
        <v>2283</v>
      </c>
      <c r="G452" s="246"/>
      <c r="H452" s="249">
        <v>1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301</v>
      </c>
      <c r="AU452" s="255" t="s">
        <v>120</v>
      </c>
      <c r="AV452" s="14" t="s">
        <v>120</v>
      </c>
      <c r="AW452" s="14" t="s">
        <v>32</v>
      </c>
      <c r="AX452" s="14" t="s">
        <v>77</v>
      </c>
      <c r="AY452" s="255" t="s">
        <v>292</v>
      </c>
    </row>
    <row r="453" s="15" customFormat="1">
      <c r="A453" s="15"/>
      <c r="B453" s="256"/>
      <c r="C453" s="257"/>
      <c r="D453" s="236" t="s">
        <v>301</v>
      </c>
      <c r="E453" s="258" t="s">
        <v>1</v>
      </c>
      <c r="F453" s="259" t="s">
        <v>304</v>
      </c>
      <c r="G453" s="257"/>
      <c r="H453" s="260">
        <v>24</v>
      </c>
      <c r="I453" s="261"/>
      <c r="J453" s="257"/>
      <c r="K453" s="257"/>
      <c r="L453" s="262"/>
      <c r="M453" s="263"/>
      <c r="N453" s="264"/>
      <c r="O453" s="264"/>
      <c r="P453" s="264"/>
      <c r="Q453" s="264"/>
      <c r="R453" s="264"/>
      <c r="S453" s="264"/>
      <c r="T453" s="26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6" t="s">
        <v>301</v>
      </c>
      <c r="AU453" s="266" t="s">
        <v>120</v>
      </c>
      <c r="AV453" s="15" t="s">
        <v>299</v>
      </c>
      <c r="AW453" s="15" t="s">
        <v>32</v>
      </c>
      <c r="AX453" s="15" t="s">
        <v>85</v>
      </c>
      <c r="AY453" s="266" t="s">
        <v>292</v>
      </c>
    </row>
    <row r="454" s="2" customFormat="1" ht="55.5" customHeight="1">
      <c r="A454" s="39"/>
      <c r="B454" s="40"/>
      <c r="C454" s="278" t="s">
        <v>1545</v>
      </c>
      <c r="D454" s="278" t="s">
        <v>626</v>
      </c>
      <c r="E454" s="279" t="s">
        <v>3464</v>
      </c>
      <c r="F454" s="280" t="s">
        <v>3465</v>
      </c>
      <c r="G454" s="281" t="s">
        <v>581</v>
      </c>
      <c r="H454" s="282">
        <v>3</v>
      </c>
      <c r="I454" s="283"/>
      <c r="J454" s="284">
        <f>ROUND(I454*H454,2)</f>
        <v>0</v>
      </c>
      <c r="K454" s="280" t="s">
        <v>1</v>
      </c>
      <c r="L454" s="285"/>
      <c r="M454" s="286" t="s">
        <v>1</v>
      </c>
      <c r="N454" s="287" t="s">
        <v>43</v>
      </c>
      <c r="O454" s="92"/>
      <c r="P454" s="230">
        <f>O454*H454</f>
        <v>0</v>
      </c>
      <c r="Q454" s="230">
        <v>0</v>
      </c>
      <c r="R454" s="230">
        <f>Q454*H454</f>
        <v>0</v>
      </c>
      <c r="S454" s="230">
        <v>0</v>
      </c>
      <c r="T454" s="231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2" t="s">
        <v>573</v>
      </c>
      <c r="AT454" s="232" t="s">
        <v>626</v>
      </c>
      <c r="AU454" s="232" t="s">
        <v>120</v>
      </c>
      <c r="AY454" s="18" t="s">
        <v>292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8" t="s">
        <v>120</v>
      </c>
      <c r="BK454" s="233">
        <f>ROUND(I454*H454,2)</f>
        <v>0</v>
      </c>
      <c r="BL454" s="18" t="s">
        <v>438</v>
      </c>
      <c r="BM454" s="232" t="s">
        <v>3466</v>
      </c>
    </row>
    <row r="455" s="13" customFormat="1">
      <c r="A455" s="13"/>
      <c r="B455" s="234"/>
      <c r="C455" s="235"/>
      <c r="D455" s="236" t="s">
        <v>301</v>
      </c>
      <c r="E455" s="237" t="s">
        <v>1</v>
      </c>
      <c r="F455" s="238" t="s">
        <v>2327</v>
      </c>
      <c r="G455" s="235"/>
      <c r="H455" s="237" t="s">
        <v>1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301</v>
      </c>
      <c r="AU455" s="244" t="s">
        <v>120</v>
      </c>
      <c r="AV455" s="13" t="s">
        <v>85</v>
      </c>
      <c r="AW455" s="13" t="s">
        <v>32</v>
      </c>
      <c r="AX455" s="13" t="s">
        <v>77</v>
      </c>
      <c r="AY455" s="244" t="s">
        <v>292</v>
      </c>
    </row>
    <row r="456" s="14" customFormat="1">
      <c r="A456" s="14"/>
      <c r="B456" s="245"/>
      <c r="C456" s="246"/>
      <c r="D456" s="236" t="s">
        <v>301</v>
      </c>
      <c r="E456" s="247" t="s">
        <v>1</v>
      </c>
      <c r="F456" s="248" t="s">
        <v>2294</v>
      </c>
      <c r="G456" s="246"/>
      <c r="H456" s="249">
        <v>1</v>
      </c>
      <c r="I456" s="250"/>
      <c r="J456" s="246"/>
      <c r="K456" s="246"/>
      <c r="L456" s="251"/>
      <c r="M456" s="252"/>
      <c r="N456" s="253"/>
      <c r="O456" s="253"/>
      <c r="P456" s="253"/>
      <c r="Q456" s="253"/>
      <c r="R456" s="253"/>
      <c r="S456" s="253"/>
      <c r="T456" s="25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301</v>
      </c>
      <c r="AU456" s="255" t="s">
        <v>120</v>
      </c>
      <c r="AV456" s="14" t="s">
        <v>120</v>
      </c>
      <c r="AW456" s="14" t="s">
        <v>32</v>
      </c>
      <c r="AX456" s="14" t="s">
        <v>77</v>
      </c>
      <c r="AY456" s="255" t="s">
        <v>292</v>
      </c>
    </row>
    <row r="457" s="14" customFormat="1">
      <c r="A457" s="14"/>
      <c r="B457" s="245"/>
      <c r="C457" s="246"/>
      <c r="D457" s="236" t="s">
        <v>301</v>
      </c>
      <c r="E457" s="247" t="s">
        <v>1</v>
      </c>
      <c r="F457" s="248" t="s">
        <v>2295</v>
      </c>
      <c r="G457" s="246"/>
      <c r="H457" s="249">
        <v>1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301</v>
      </c>
      <c r="AU457" s="255" t="s">
        <v>120</v>
      </c>
      <c r="AV457" s="14" t="s">
        <v>120</v>
      </c>
      <c r="AW457" s="14" t="s">
        <v>32</v>
      </c>
      <c r="AX457" s="14" t="s">
        <v>77</v>
      </c>
      <c r="AY457" s="255" t="s">
        <v>292</v>
      </c>
    </row>
    <row r="458" s="14" customFormat="1">
      <c r="A458" s="14"/>
      <c r="B458" s="245"/>
      <c r="C458" s="246"/>
      <c r="D458" s="236" t="s">
        <v>301</v>
      </c>
      <c r="E458" s="247" t="s">
        <v>1</v>
      </c>
      <c r="F458" s="248" t="s">
        <v>2296</v>
      </c>
      <c r="G458" s="246"/>
      <c r="H458" s="249">
        <v>1</v>
      </c>
      <c r="I458" s="250"/>
      <c r="J458" s="246"/>
      <c r="K458" s="246"/>
      <c r="L458" s="251"/>
      <c r="M458" s="252"/>
      <c r="N458" s="253"/>
      <c r="O458" s="253"/>
      <c r="P458" s="253"/>
      <c r="Q458" s="253"/>
      <c r="R458" s="253"/>
      <c r="S458" s="253"/>
      <c r="T458" s="25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5" t="s">
        <v>301</v>
      </c>
      <c r="AU458" s="255" t="s">
        <v>120</v>
      </c>
      <c r="AV458" s="14" t="s">
        <v>120</v>
      </c>
      <c r="AW458" s="14" t="s">
        <v>32</v>
      </c>
      <c r="AX458" s="14" t="s">
        <v>77</v>
      </c>
      <c r="AY458" s="255" t="s">
        <v>292</v>
      </c>
    </row>
    <row r="459" s="15" customFormat="1">
      <c r="A459" s="15"/>
      <c r="B459" s="256"/>
      <c r="C459" s="257"/>
      <c r="D459" s="236" t="s">
        <v>301</v>
      </c>
      <c r="E459" s="258" t="s">
        <v>1</v>
      </c>
      <c r="F459" s="259" t="s">
        <v>304</v>
      </c>
      <c r="G459" s="257"/>
      <c r="H459" s="260">
        <v>3</v>
      </c>
      <c r="I459" s="261"/>
      <c r="J459" s="257"/>
      <c r="K459" s="257"/>
      <c r="L459" s="262"/>
      <c r="M459" s="263"/>
      <c r="N459" s="264"/>
      <c r="O459" s="264"/>
      <c r="P459" s="264"/>
      <c r="Q459" s="264"/>
      <c r="R459" s="264"/>
      <c r="S459" s="264"/>
      <c r="T459" s="26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66" t="s">
        <v>301</v>
      </c>
      <c r="AU459" s="266" t="s">
        <v>120</v>
      </c>
      <c r="AV459" s="15" t="s">
        <v>299</v>
      </c>
      <c r="AW459" s="15" t="s">
        <v>32</v>
      </c>
      <c r="AX459" s="15" t="s">
        <v>85</v>
      </c>
      <c r="AY459" s="266" t="s">
        <v>292</v>
      </c>
    </row>
    <row r="460" s="2" customFormat="1" ht="62.7" customHeight="1">
      <c r="A460" s="39"/>
      <c r="B460" s="40"/>
      <c r="C460" s="278" t="s">
        <v>1549</v>
      </c>
      <c r="D460" s="278" t="s">
        <v>626</v>
      </c>
      <c r="E460" s="279" t="s">
        <v>3467</v>
      </c>
      <c r="F460" s="280" t="s">
        <v>3468</v>
      </c>
      <c r="G460" s="281" t="s">
        <v>581</v>
      </c>
      <c r="H460" s="282">
        <v>4</v>
      </c>
      <c r="I460" s="283"/>
      <c r="J460" s="284">
        <f>ROUND(I460*H460,2)</f>
        <v>0</v>
      </c>
      <c r="K460" s="280" t="s">
        <v>1</v>
      </c>
      <c r="L460" s="285"/>
      <c r="M460" s="286" t="s">
        <v>1</v>
      </c>
      <c r="N460" s="287" t="s">
        <v>43</v>
      </c>
      <c r="O460" s="92"/>
      <c r="P460" s="230">
        <f>O460*H460</f>
        <v>0</v>
      </c>
      <c r="Q460" s="230">
        <v>0</v>
      </c>
      <c r="R460" s="230">
        <f>Q460*H460</f>
        <v>0</v>
      </c>
      <c r="S460" s="230">
        <v>0</v>
      </c>
      <c r="T460" s="23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2" t="s">
        <v>573</v>
      </c>
      <c r="AT460" s="232" t="s">
        <v>626</v>
      </c>
      <c r="AU460" s="232" t="s">
        <v>120</v>
      </c>
      <c r="AY460" s="18" t="s">
        <v>292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8" t="s">
        <v>120</v>
      </c>
      <c r="BK460" s="233">
        <f>ROUND(I460*H460,2)</f>
        <v>0</v>
      </c>
      <c r="BL460" s="18" t="s">
        <v>438</v>
      </c>
      <c r="BM460" s="232" t="s">
        <v>3469</v>
      </c>
    </row>
    <row r="461" s="13" customFormat="1">
      <c r="A461" s="13"/>
      <c r="B461" s="234"/>
      <c r="C461" s="235"/>
      <c r="D461" s="236" t="s">
        <v>301</v>
      </c>
      <c r="E461" s="237" t="s">
        <v>1</v>
      </c>
      <c r="F461" s="238" t="s">
        <v>2326</v>
      </c>
      <c r="G461" s="235"/>
      <c r="H461" s="237" t="s">
        <v>1</v>
      </c>
      <c r="I461" s="239"/>
      <c r="J461" s="235"/>
      <c r="K461" s="235"/>
      <c r="L461" s="240"/>
      <c r="M461" s="241"/>
      <c r="N461" s="242"/>
      <c r="O461" s="242"/>
      <c r="P461" s="242"/>
      <c r="Q461" s="242"/>
      <c r="R461" s="242"/>
      <c r="S461" s="242"/>
      <c r="T461" s="24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4" t="s">
        <v>301</v>
      </c>
      <c r="AU461" s="244" t="s">
        <v>120</v>
      </c>
      <c r="AV461" s="13" t="s">
        <v>85</v>
      </c>
      <c r="AW461" s="13" t="s">
        <v>32</v>
      </c>
      <c r="AX461" s="13" t="s">
        <v>77</v>
      </c>
      <c r="AY461" s="244" t="s">
        <v>292</v>
      </c>
    </row>
    <row r="462" s="14" customFormat="1">
      <c r="A462" s="14"/>
      <c r="B462" s="245"/>
      <c r="C462" s="246"/>
      <c r="D462" s="236" t="s">
        <v>301</v>
      </c>
      <c r="E462" s="247" t="s">
        <v>1</v>
      </c>
      <c r="F462" s="248" t="s">
        <v>2285</v>
      </c>
      <c r="G462" s="246"/>
      <c r="H462" s="249">
        <v>1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301</v>
      </c>
      <c r="AU462" s="255" t="s">
        <v>120</v>
      </c>
      <c r="AV462" s="14" t="s">
        <v>120</v>
      </c>
      <c r="AW462" s="14" t="s">
        <v>32</v>
      </c>
      <c r="AX462" s="14" t="s">
        <v>77</v>
      </c>
      <c r="AY462" s="255" t="s">
        <v>292</v>
      </c>
    </row>
    <row r="463" s="14" customFormat="1">
      <c r="A463" s="14"/>
      <c r="B463" s="245"/>
      <c r="C463" s="246"/>
      <c r="D463" s="236" t="s">
        <v>301</v>
      </c>
      <c r="E463" s="247" t="s">
        <v>1</v>
      </c>
      <c r="F463" s="248" t="s">
        <v>2286</v>
      </c>
      <c r="G463" s="246"/>
      <c r="H463" s="249">
        <v>1</v>
      </c>
      <c r="I463" s="250"/>
      <c r="J463" s="246"/>
      <c r="K463" s="246"/>
      <c r="L463" s="251"/>
      <c r="M463" s="252"/>
      <c r="N463" s="253"/>
      <c r="O463" s="253"/>
      <c r="P463" s="253"/>
      <c r="Q463" s="253"/>
      <c r="R463" s="253"/>
      <c r="S463" s="253"/>
      <c r="T463" s="25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5" t="s">
        <v>301</v>
      </c>
      <c r="AU463" s="255" t="s">
        <v>120</v>
      </c>
      <c r="AV463" s="14" t="s">
        <v>120</v>
      </c>
      <c r="AW463" s="14" t="s">
        <v>32</v>
      </c>
      <c r="AX463" s="14" t="s">
        <v>77</v>
      </c>
      <c r="AY463" s="255" t="s">
        <v>292</v>
      </c>
    </row>
    <row r="464" s="14" customFormat="1">
      <c r="A464" s="14"/>
      <c r="B464" s="245"/>
      <c r="C464" s="246"/>
      <c r="D464" s="236" t="s">
        <v>301</v>
      </c>
      <c r="E464" s="247" t="s">
        <v>1</v>
      </c>
      <c r="F464" s="248" t="s">
        <v>2287</v>
      </c>
      <c r="G464" s="246"/>
      <c r="H464" s="249">
        <v>1</v>
      </c>
      <c r="I464" s="250"/>
      <c r="J464" s="246"/>
      <c r="K464" s="246"/>
      <c r="L464" s="251"/>
      <c r="M464" s="252"/>
      <c r="N464" s="253"/>
      <c r="O464" s="253"/>
      <c r="P464" s="253"/>
      <c r="Q464" s="253"/>
      <c r="R464" s="253"/>
      <c r="S464" s="253"/>
      <c r="T464" s="25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5" t="s">
        <v>301</v>
      </c>
      <c r="AU464" s="255" t="s">
        <v>120</v>
      </c>
      <c r="AV464" s="14" t="s">
        <v>120</v>
      </c>
      <c r="AW464" s="14" t="s">
        <v>32</v>
      </c>
      <c r="AX464" s="14" t="s">
        <v>77</v>
      </c>
      <c r="AY464" s="255" t="s">
        <v>292</v>
      </c>
    </row>
    <row r="465" s="14" customFormat="1">
      <c r="A465" s="14"/>
      <c r="B465" s="245"/>
      <c r="C465" s="246"/>
      <c r="D465" s="236" t="s">
        <v>301</v>
      </c>
      <c r="E465" s="247" t="s">
        <v>1</v>
      </c>
      <c r="F465" s="248" t="s">
        <v>2288</v>
      </c>
      <c r="G465" s="246"/>
      <c r="H465" s="249">
        <v>1</v>
      </c>
      <c r="I465" s="250"/>
      <c r="J465" s="246"/>
      <c r="K465" s="246"/>
      <c r="L465" s="251"/>
      <c r="M465" s="252"/>
      <c r="N465" s="253"/>
      <c r="O465" s="253"/>
      <c r="P465" s="253"/>
      <c r="Q465" s="253"/>
      <c r="R465" s="253"/>
      <c r="S465" s="253"/>
      <c r="T465" s="25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5" t="s">
        <v>301</v>
      </c>
      <c r="AU465" s="255" t="s">
        <v>120</v>
      </c>
      <c r="AV465" s="14" t="s">
        <v>120</v>
      </c>
      <c r="AW465" s="14" t="s">
        <v>32</v>
      </c>
      <c r="AX465" s="14" t="s">
        <v>77</v>
      </c>
      <c r="AY465" s="255" t="s">
        <v>292</v>
      </c>
    </row>
    <row r="466" s="15" customFormat="1">
      <c r="A466" s="15"/>
      <c r="B466" s="256"/>
      <c r="C466" s="257"/>
      <c r="D466" s="236" t="s">
        <v>301</v>
      </c>
      <c r="E466" s="258" t="s">
        <v>1</v>
      </c>
      <c r="F466" s="259" t="s">
        <v>304</v>
      </c>
      <c r="G466" s="257"/>
      <c r="H466" s="260">
        <v>4</v>
      </c>
      <c r="I466" s="261"/>
      <c r="J466" s="257"/>
      <c r="K466" s="257"/>
      <c r="L466" s="262"/>
      <c r="M466" s="263"/>
      <c r="N466" s="264"/>
      <c r="O466" s="264"/>
      <c r="P466" s="264"/>
      <c r="Q466" s="264"/>
      <c r="R466" s="264"/>
      <c r="S466" s="264"/>
      <c r="T466" s="26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6" t="s">
        <v>301</v>
      </c>
      <c r="AU466" s="266" t="s">
        <v>120</v>
      </c>
      <c r="AV466" s="15" t="s">
        <v>299</v>
      </c>
      <c r="AW466" s="15" t="s">
        <v>32</v>
      </c>
      <c r="AX466" s="15" t="s">
        <v>85</v>
      </c>
      <c r="AY466" s="266" t="s">
        <v>292</v>
      </c>
    </row>
    <row r="467" s="2" customFormat="1" ht="49.05" customHeight="1">
      <c r="A467" s="39"/>
      <c r="B467" s="40"/>
      <c r="C467" s="278" t="s">
        <v>1559</v>
      </c>
      <c r="D467" s="278" t="s">
        <v>626</v>
      </c>
      <c r="E467" s="279" t="s">
        <v>3470</v>
      </c>
      <c r="F467" s="280" t="s">
        <v>3471</v>
      </c>
      <c r="G467" s="281" t="s">
        <v>581</v>
      </c>
      <c r="H467" s="282">
        <v>4</v>
      </c>
      <c r="I467" s="283"/>
      <c r="J467" s="284">
        <f>ROUND(I467*H467,2)</f>
        <v>0</v>
      </c>
      <c r="K467" s="280" t="s">
        <v>1</v>
      </c>
      <c r="L467" s="285"/>
      <c r="M467" s="286" t="s">
        <v>1</v>
      </c>
      <c r="N467" s="287" t="s">
        <v>43</v>
      </c>
      <c r="O467" s="92"/>
      <c r="P467" s="230">
        <f>O467*H467</f>
        <v>0</v>
      </c>
      <c r="Q467" s="230">
        <v>0</v>
      </c>
      <c r="R467" s="230">
        <f>Q467*H467</f>
        <v>0</v>
      </c>
      <c r="S467" s="230">
        <v>0</v>
      </c>
      <c r="T467" s="231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32" t="s">
        <v>573</v>
      </c>
      <c r="AT467" s="232" t="s">
        <v>626</v>
      </c>
      <c r="AU467" s="232" t="s">
        <v>120</v>
      </c>
      <c r="AY467" s="18" t="s">
        <v>292</v>
      </c>
      <c r="BE467" s="233">
        <f>IF(N467="základní",J467,0)</f>
        <v>0</v>
      </c>
      <c r="BF467" s="233">
        <f>IF(N467="snížená",J467,0)</f>
        <v>0</v>
      </c>
      <c r="BG467" s="233">
        <f>IF(N467="zákl. přenesená",J467,0)</f>
        <v>0</v>
      </c>
      <c r="BH467" s="233">
        <f>IF(N467="sníž. přenesená",J467,0)</f>
        <v>0</v>
      </c>
      <c r="BI467" s="233">
        <f>IF(N467="nulová",J467,0)</f>
        <v>0</v>
      </c>
      <c r="BJ467" s="18" t="s">
        <v>120</v>
      </c>
      <c r="BK467" s="233">
        <f>ROUND(I467*H467,2)</f>
        <v>0</v>
      </c>
      <c r="BL467" s="18" t="s">
        <v>438</v>
      </c>
      <c r="BM467" s="232" t="s">
        <v>3472</v>
      </c>
    </row>
    <row r="468" s="13" customFormat="1">
      <c r="A468" s="13"/>
      <c r="B468" s="234"/>
      <c r="C468" s="235"/>
      <c r="D468" s="236" t="s">
        <v>301</v>
      </c>
      <c r="E468" s="237" t="s">
        <v>1</v>
      </c>
      <c r="F468" s="238" t="s">
        <v>2206</v>
      </c>
      <c r="G468" s="235"/>
      <c r="H468" s="237" t="s">
        <v>1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4" t="s">
        <v>301</v>
      </c>
      <c r="AU468" s="244" t="s">
        <v>120</v>
      </c>
      <c r="AV468" s="13" t="s">
        <v>85</v>
      </c>
      <c r="AW468" s="13" t="s">
        <v>32</v>
      </c>
      <c r="AX468" s="13" t="s">
        <v>77</v>
      </c>
      <c r="AY468" s="244" t="s">
        <v>292</v>
      </c>
    </row>
    <row r="469" s="14" customFormat="1">
      <c r="A469" s="14"/>
      <c r="B469" s="245"/>
      <c r="C469" s="246"/>
      <c r="D469" s="236" t="s">
        <v>301</v>
      </c>
      <c r="E469" s="247" t="s">
        <v>1</v>
      </c>
      <c r="F469" s="248" t="s">
        <v>2207</v>
      </c>
      <c r="G469" s="246"/>
      <c r="H469" s="249">
        <v>1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301</v>
      </c>
      <c r="AU469" s="255" t="s">
        <v>120</v>
      </c>
      <c r="AV469" s="14" t="s">
        <v>120</v>
      </c>
      <c r="AW469" s="14" t="s">
        <v>32</v>
      </c>
      <c r="AX469" s="14" t="s">
        <v>77</v>
      </c>
      <c r="AY469" s="255" t="s">
        <v>292</v>
      </c>
    </row>
    <row r="470" s="14" customFormat="1">
      <c r="A470" s="14"/>
      <c r="B470" s="245"/>
      <c r="C470" s="246"/>
      <c r="D470" s="236" t="s">
        <v>301</v>
      </c>
      <c r="E470" s="247" t="s">
        <v>1</v>
      </c>
      <c r="F470" s="248" t="s">
        <v>2210</v>
      </c>
      <c r="G470" s="246"/>
      <c r="H470" s="249">
        <v>1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301</v>
      </c>
      <c r="AU470" s="255" t="s">
        <v>120</v>
      </c>
      <c r="AV470" s="14" t="s">
        <v>120</v>
      </c>
      <c r="AW470" s="14" t="s">
        <v>32</v>
      </c>
      <c r="AX470" s="14" t="s">
        <v>77</v>
      </c>
      <c r="AY470" s="255" t="s">
        <v>292</v>
      </c>
    </row>
    <row r="471" s="14" customFormat="1">
      <c r="A471" s="14"/>
      <c r="B471" s="245"/>
      <c r="C471" s="246"/>
      <c r="D471" s="236" t="s">
        <v>301</v>
      </c>
      <c r="E471" s="247" t="s">
        <v>1</v>
      </c>
      <c r="F471" s="248" t="s">
        <v>2211</v>
      </c>
      <c r="G471" s="246"/>
      <c r="H471" s="249">
        <v>2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5" t="s">
        <v>301</v>
      </c>
      <c r="AU471" s="255" t="s">
        <v>120</v>
      </c>
      <c r="AV471" s="14" t="s">
        <v>120</v>
      </c>
      <c r="AW471" s="14" t="s">
        <v>32</v>
      </c>
      <c r="AX471" s="14" t="s">
        <v>77</v>
      </c>
      <c r="AY471" s="255" t="s">
        <v>292</v>
      </c>
    </row>
    <row r="472" s="15" customFormat="1">
      <c r="A472" s="15"/>
      <c r="B472" s="256"/>
      <c r="C472" s="257"/>
      <c r="D472" s="236" t="s">
        <v>301</v>
      </c>
      <c r="E472" s="258" t="s">
        <v>1</v>
      </c>
      <c r="F472" s="259" t="s">
        <v>304</v>
      </c>
      <c r="G472" s="257"/>
      <c r="H472" s="260">
        <v>4</v>
      </c>
      <c r="I472" s="261"/>
      <c r="J472" s="257"/>
      <c r="K472" s="257"/>
      <c r="L472" s="262"/>
      <c r="M472" s="263"/>
      <c r="N472" s="264"/>
      <c r="O472" s="264"/>
      <c r="P472" s="264"/>
      <c r="Q472" s="264"/>
      <c r="R472" s="264"/>
      <c r="S472" s="264"/>
      <c r="T472" s="26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6" t="s">
        <v>301</v>
      </c>
      <c r="AU472" s="266" t="s">
        <v>120</v>
      </c>
      <c r="AV472" s="15" t="s">
        <v>299</v>
      </c>
      <c r="AW472" s="15" t="s">
        <v>32</v>
      </c>
      <c r="AX472" s="15" t="s">
        <v>85</v>
      </c>
      <c r="AY472" s="266" t="s">
        <v>292</v>
      </c>
    </row>
    <row r="473" s="2" customFormat="1" ht="49.05" customHeight="1">
      <c r="A473" s="39"/>
      <c r="B473" s="40"/>
      <c r="C473" s="278" t="s">
        <v>1563</v>
      </c>
      <c r="D473" s="278" t="s">
        <v>626</v>
      </c>
      <c r="E473" s="279" t="s">
        <v>3473</v>
      </c>
      <c r="F473" s="280" t="s">
        <v>3474</v>
      </c>
      <c r="G473" s="281" t="s">
        <v>581</v>
      </c>
      <c r="H473" s="282">
        <v>2</v>
      </c>
      <c r="I473" s="283"/>
      <c r="J473" s="284">
        <f>ROUND(I473*H473,2)</f>
        <v>0</v>
      </c>
      <c r="K473" s="280" t="s">
        <v>1</v>
      </c>
      <c r="L473" s="285"/>
      <c r="M473" s="286" t="s">
        <v>1</v>
      </c>
      <c r="N473" s="287" t="s">
        <v>43</v>
      </c>
      <c r="O473" s="92"/>
      <c r="P473" s="230">
        <f>O473*H473</f>
        <v>0</v>
      </c>
      <c r="Q473" s="230">
        <v>0</v>
      </c>
      <c r="R473" s="230">
        <f>Q473*H473</f>
        <v>0</v>
      </c>
      <c r="S473" s="230">
        <v>0</v>
      </c>
      <c r="T473" s="231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32" t="s">
        <v>573</v>
      </c>
      <c r="AT473" s="232" t="s">
        <v>626</v>
      </c>
      <c r="AU473" s="232" t="s">
        <v>120</v>
      </c>
      <c r="AY473" s="18" t="s">
        <v>292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8" t="s">
        <v>120</v>
      </c>
      <c r="BK473" s="233">
        <f>ROUND(I473*H473,2)</f>
        <v>0</v>
      </c>
      <c r="BL473" s="18" t="s">
        <v>438</v>
      </c>
      <c r="BM473" s="232" t="s">
        <v>3475</v>
      </c>
    </row>
    <row r="474" s="13" customFormat="1">
      <c r="A474" s="13"/>
      <c r="B474" s="234"/>
      <c r="C474" s="235"/>
      <c r="D474" s="236" t="s">
        <v>301</v>
      </c>
      <c r="E474" s="237" t="s">
        <v>1</v>
      </c>
      <c r="F474" s="238" t="s">
        <v>2206</v>
      </c>
      <c r="G474" s="235"/>
      <c r="H474" s="237" t="s">
        <v>1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301</v>
      </c>
      <c r="AU474" s="244" t="s">
        <v>120</v>
      </c>
      <c r="AV474" s="13" t="s">
        <v>85</v>
      </c>
      <c r="AW474" s="13" t="s">
        <v>32</v>
      </c>
      <c r="AX474" s="13" t="s">
        <v>77</v>
      </c>
      <c r="AY474" s="244" t="s">
        <v>292</v>
      </c>
    </row>
    <row r="475" s="14" customFormat="1">
      <c r="A475" s="14"/>
      <c r="B475" s="245"/>
      <c r="C475" s="246"/>
      <c r="D475" s="236" t="s">
        <v>301</v>
      </c>
      <c r="E475" s="247" t="s">
        <v>1</v>
      </c>
      <c r="F475" s="248" t="s">
        <v>2208</v>
      </c>
      <c r="G475" s="246"/>
      <c r="H475" s="249">
        <v>1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301</v>
      </c>
      <c r="AU475" s="255" t="s">
        <v>120</v>
      </c>
      <c r="AV475" s="14" t="s">
        <v>120</v>
      </c>
      <c r="AW475" s="14" t="s">
        <v>32</v>
      </c>
      <c r="AX475" s="14" t="s">
        <v>77</v>
      </c>
      <c r="AY475" s="255" t="s">
        <v>292</v>
      </c>
    </row>
    <row r="476" s="14" customFormat="1">
      <c r="A476" s="14"/>
      <c r="B476" s="245"/>
      <c r="C476" s="246"/>
      <c r="D476" s="236" t="s">
        <v>301</v>
      </c>
      <c r="E476" s="247" t="s">
        <v>1</v>
      </c>
      <c r="F476" s="248" t="s">
        <v>2209</v>
      </c>
      <c r="G476" s="246"/>
      <c r="H476" s="249">
        <v>1</v>
      </c>
      <c r="I476" s="250"/>
      <c r="J476" s="246"/>
      <c r="K476" s="246"/>
      <c r="L476" s="251"/>
      <c r="M476" s="252"/>
      <c r="N476" s="253"/>
      <c r="O476" s="253"/>
      <c r="P476" s="253"/>
      <c r="Q476" s="253"/>
      <c r="R476" s="253"/>
      <c r="S476" s="253"/>
      <c r="T476" s="25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5" t="s">
        <v>301</v>
      </c>
      <c r="AU476" s="255" t="s">
        <v>120</v>
      </c>
      <c r="AV476" s="14" t="s">
        <v>120</v>
      </c>
      <c r="AW476" s="14" t="s">
        <v>32</v>
      </c>
      <c r="AX476" s="14" t="s">
        <v>77</v>
      </c>
      <c r="AY476" s="255" t="s">
        <v>292</v>
      </c>
    </row>
    <row r="477" s="15" customFormat="1">
      <c r="A477" s="15"/>
      <c r="B477" s="256"/>
      <c r="C477" s="257"/>
      <c r="D477" s="236" t="s">
        <v>301</v>
      </c>
      <c r="E477" s="258" t="s">
        <v>1</v>
      </c>
      <c r="F477" s="259" t="s">
        <v>304</v>
      </c>
      <c r="G477" s="257"/>
      <c r="H477" s="260">
        <v>2</v>
      </c>
      <c r="I477" s="261"/>
      <c r="J477" s="257"/>
      <c r="K477" s="257"/>
      <c r="L477" s="262"/>
      <c r="M477" s="263"/>
      <c r="N477" s="264"/>
      <c r="O477" s="264"/>
      <c r="P477" s="264"/>
      <c r="Q477" s="264"/>
      <c r="R477" s="264"/>
      <c r="S477" s="264"/>
      <c r="T477" s="26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6" t="s">
        <v>301</v>
      </c>
      <c r="AU477" s="266" t="s">
        <v>120</v>
      </c>
      <c r="AV477" s="15" t="s">
        <v>299</v>
      </c>
      <c r="AW477" s="15" t="s">
        <v>32</v>
      </c>
      <c r="AX477" s="15" t="s">
        <v>85</v>
      </c>
      <c r="AY477" s="266" t="s">
        <v>292</v>
      </c>
    </row>
    <row r="478" s="2" customFormat="1" ht="49.05" customHeight="1">
      <c r="A478" s="39"/>
      <c r="B478" s="40"/>
      <c r="C478" s="278" t="s">
        <v>1567</v>
      </c>
      <c r="D478" s="278" t="s">
        <v>626</v>
      </c>
      <c r="E478" s="279" t="s">
        <v>3476</v>
      </c>
      <c r="F478" s="280" t="s">
        <v>3477</v>
      </c>
      <c r="G478" s="281" t="s">
        <v>581</v>
      </c>
      <c r="H478" s="282">
        <v>2</v>
      </c>
      <c r="I478" s="283"/>
      <c r="J478" s="284">
        <f>ROUND(I478*H478,2)</f>
        <v>0</v>
      </c>
      <c r="K478" s="280" t="s">
        <v>1</v>
      </c>
      <c r="L478" s="285"/>
      <c r="M478" s="286" t="s">
        <v>1</v>
      </c>
      <c r="N478" s="287" t="s">
        <v>43</v>
      </c>
      <c r="O478" s="92"/>
      <c r="P478" s="230">
        <f>O478*H478</f>
        <v>0</v>
      </c>
      <c r="Q478" s="230">
        <v>0</v>
      </c>
      <c r="R478" s="230">
        <f>Q478*H478</f>
        <v>0</v>
      </c>
      <c r="S478" s="230">
        <v>0</v>
      </c>
      <c r="T478" s="231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32" t="s">
        <v>573</v>
      </c>
      <c r="AT478" s="232" t="s">
        <v>626</v>
      </c>
      <c r="AU478" s="232" t="s">
        <v>120</v>
      </c>
      <c r="AY478" s="18" t="s">
        <v>292</v>
      </c>
      <c r="BE478" s="233">
        <f>IF(N478="základní",J478,0)</f>
        <v>0</v>
      </c>
      <c r="BF478" s="233">
        <f>IF(N478="snížená",J478,0)</f>
        <v>0</v>
      </c>
      <c r="BG478" s="233">
        <f>IF(N478="zákl. přenesená",J478,0)</f>
        <v>0</v>
      </c>
      <c r="BH478" s="233">
        <f>IF(N478="sníž. přenesená",J478,0)</f>
        <v>0</v>
      </c>
      <c r="BI478" s="233">
        <f>IF(N478="nulová",J478,0)</f>
        <v>0</v>
      </c>
      <c r="BJ478" s="18" t="s">
        <v>120</v>
      </c>
      <c r="BK478" s="233">
        <f>ROUND(I478*H478,2)</f>
        <v>0</v>
      </c>
      <c r="BL478" s="18" t="s">
        <v>438</v>
      </c>
      <c r="BM478" s="232" t="s">
        <v>3478</v>
      </c>
    </row>
    <row r="479" s="13" customFormat="1">
      <c r="A479" s="13"/>
      <c r="B479" s="234"/>
      <c r="C479" s="235"/>
      <c r="D479" s="236" t="s">
        <v>301</v>
      </c>
      <c r="E479" s="237" t="s">
        <v>1</v>
      </c>
      <c r="F479" s="238" t="s">
        <v>2212</v>
      </c>
      <c r="G479" s="235"/>
      <c r="H479" s="237" t="s">
        <v>1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4" t="s">
        <v>301</v>
      </c>
      <c r="AU479" s="244" t="s">
        <v>120</v>
      </c>
      <c r="AV479" s="13" t="s">
        <v>85</v>
      </c>
      <c r="AW479" s="13" t="s">
        <v>32</v>
      </c>
      <c r="AX479" s="13" t="s">
        <v>77</v>
      </c>
      <c r="AY479" s="244" t="s">
        <v>292</v>
      </c>
    </row>
    <row r="480" s="14" customFormat="1">
      <c r="A480" s="14"/>
      <c r="B480" s="245"/>
      <c r="C480" s="246"/>
      <c r="D480" s="236" t="s">
        <v>301</v>
      </c>
      <c r="E480" s="247" t="s">
        <v>1</v>
      </c>
      <c r="F480" s="248" t="s">
        <v>2213</v>
      </c>
      <c r="G480" s="246"/>
      <c r="H480" s="249">
        <v>1</v>
      </c>
      <c r="I480" s="250"/>
      <c r="J480" s="246"/>
      <c r="K480" s="246"/>
      <c r="L480" s="251"/>
      <c r="M480" s="252"/>
      <c r="N480" s="253"/>
      <c r="O480" s="253"/>
      <c r="P480" s="253"/>
      <c r="Q480" s="253"/>
      <c r="R480" s="253"/>
      <c r="S480" s="253"/>
      <c r="T480" s="25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5" t="s">
        <v>301</v>
      </c>
      <c r="AU480" s="255" t="s">
        <v>120</v>
      </c>
      <c r="AV480" s="14" t="s">
        <v>120</v>
      </c>
      <c r="AW480" s="14" t="s">
        <v>32</v>
      </c>
      <c r="AX480" s="14" t="s">
        <v>77</v>
      </c>
      <c r="AY480" s="255" t="s">
        <v>292</v>
      </c>
    </row>
    <row r="481" s="14" customFormat="1">
      <c r="A481" s="14"/>
      <c r="B481" s="245"/>
      <c r="C481" s="246"/>
      <c r="D481" s="236" t="s">
        <v>301</v>
      </c>
      <c r="E481" s="247" t="s">
        <v>1</v>
      </c>
      <c r="F481" s="248" t="s">
        <v>2218</v>
      </c>
      <c r="G481" s="246"/>
      <c r="H481" s="249">
        <v>1</v>
      </c>
      <c r="I481" s="250"/>
      <c r="J481" s="246"/>
      <c r="K481" s="246"/>
      <c r="L481" s="251"/>
      <c r="M481" s="252"/>
      <c r="N481" s="253"/>
      <c r="O481" s="253"/>
      <c r="P481" s="253"/>
      <c r="Q481" s="253"/>
      <c r="R481" s="253"/>
      <c r="S481" s="253"/>
      <c r="T481" s="25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5" t="s">
        <v>301</v>
      </c>
      <c r="AU481" s="255" t="s">
        <v>120</v>
      </c>
      <c r="AV481" s="14" t="s">
        <v>120</v>
      </c>
      <c r="AW481" s="14" t="s">
        <v>32</v>
      </c>
      <c r="AX481" s="14" t="s">
        <v>77</v>
      </c>
      <c r="AY481" s="255" t="s">
        <v>292</v>
      </c>
    </row>
    <row r="482" s="15" customFormat="1">
      <c r="A482" s="15"/>
      <c r="B482" s="256"/>
      <c r="C482" s="257"/>
      <c r="D482" s="236" t="s">
        <v>301</v>
      </c>
      <c r="E482" s="258" t="s">
        <v>1</v>
      </c>
      <c r="F482" s="259" t="s">
        <v>304</v>
      </c>
      <c r="G482" s="257"/>
      <c r="H482" s="260">
        <v>2</v>
      </c>
      <c r="I482" s="261"/>
      <c r="J482" s="257"/>
      <c r="K482" s="257"/>
      <c r="L482" s="262"/>
      <c r="M482" s="263"/>
      <c r="N482" s="264"/>
      <c r="O482" s="264"/>
      <c r="P482" s="264"/>
      <c r="Q482" s="264"/>
      <c r="R482" s="264"/>
      <c r="S482" s="264"/>
      <c r="T482" s="26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6" t="s">
        <v>301</v>
      </c>
      <c r="AU482" s="266" t="s">
        <v>120</v>
      </c>
      <c r="AV482" s="15" t="s">
        <v>299</v>
      </c>
      <c r="AW482" s="15" t="s">
        <v>32</v>
      </c>
      <c r="AX482" s="15" t="s">
        <v>85</v>
      </c>
      <c r="AY482" s="266" t="s">
        <v>292</v>
      </c>
    </row>
    <row r="483" s="2" customFormat="1" ht="49.05" customHeight="1">
      <c r="A483" s="39"/>
      <c r="B483" s="40"/>
      <c r="C483" s="278" t="s">
        <v>1572</v>
      </c>
      <c r="D483" s="278" t="s">
        <v>626</v>
      </c>
      <c r="E483" s="279" t="s">
        <v>3479</v>
      </c>
      <c r="F483" s="280" t="s">
        <v>3480</v>
      </c>
      <c r="G483" s="281" t="s">
        <v>581</v>
      </c>
      <c r="H483" s="282">
        <v>1</v>
      </c>
      <c r="I483" s="283"/>
      <c r="J483" s="284">
        <f>ROUND(I483*H483,2)</f>
        <v>0</v>
      </c>
      <c r="K483" s="280" t="s">
        <v>1</v>
      </c>
      <c r="L483" s="285"/>
      <c r="M483" s="286" t="s">
        <v>1</v>
      </c>
      <c r="N483" s="287" t="s">
        <v>43</v>
      </c>
      <c r="O483" s="92"/>
      <c r="P483" s="230">
        <f>O483*H483</f>
        <v>0</v>
      </c>
      <c r="Q483" s="230">
        <v>0</v>
      </c>
      <c r="R483" s="230">
        <f>Q483*H483</f>
        <v>0</v>
      </c>
      <c r="S483" s="230">
        <v>0</v>
      </c>
      <c r="T483" s="231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32" t="s">
        <v>573</v>
      </c>
      <c r="AT483" s="232" t="s">
        <v>626</v>
      </c>
      <c r="AU483" s="232" t="s">
        <v>120</v>
      </c>
      <c r="AY483" s="18" t="s">
        <v>292</v>
      </c>
      <c r="BE483" s="233">
        <f>IF(N483="základní",J483,0)</f>
        <v>0</v>
      </c>
      <c r="BF483" s="233">
        <f>IF(N483="snížená",J483,0)</f>
        <v>0</v>
      </c>
      <c r="BG483" s="233">
        <f>IF(N483="zákl. přenesená",J483,0)</f>
        <v>0</v>
      </c>
      <c r="BH483" s="233">
        <f>IF(N483="sníž. přenesená",J483,0)</f>
        <v>0</v>
      </c>
      <c r="BI483" s="233">
        <f>IF(N483="nulová",J483,0)</f>
        <v>0</v>
      </c>
      <c r="BJ483" s="18" t="s">
        <v>120</v>
      </c>
      <c r="BK483" s="233">
        <f>ROUND(I483*H483,2)</f>
        <v>0</v>
      </c>
      <c r="BL483" s="18" t="s">
        <v>438</v>
      </c>
      <c r="BM483" s="232" t="s">
        <v>3481</v>
      </c>
    </row>
    <row r="484" s="13" customFormat="1">
      <c r="A484" s="13"/>
      <c r="B484" s="234"/>
      <c r="C484" s="235"/>
      <c r="D484" s="236" t="s">
        <v>301</v>
      </c>
      <c r="E484" s="237" t="s">
        <v>1</v>
      </c>
      <c r="F484" s="238" t="s">
        <v>2212</v>
      </c>
      <c r="G484" s="235"/>
      <c r="H484" s="237" t="s">
        <v>1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4" t="s">
        <v>301</v>
      </c>
      <c r="AU484" s="244" t="s">
        <v>120</v>
      </c>
      <c r="AV484" s="13" t="s">
        <v>85</v>
      </c>
      <c r="AW484" s="13" t="s">
        <v>32</v>
      </c>
      <c r="AX484" s="13" t="s">
        <v>77</v>
      </c>
      <c r="AY484" s="244" t="s">
        <v>292</v>
      </c>
    </row>
    <row r="485" s="14" customFormat="1">
      <c r="A485" s="14"/>
      <c r="B485" s="245"/>
      <c r="C485" s="246"/>
      <c r="D485" s="236" t="s">
        <v>301</v>
      </c>
      <c r="E485" s="247" t="s">
        <v>1</v>
      </c>
      <c r="F485" s="248" t="s">
        <v>2214</v>
      </c>
      <c r="G485" s="246"/>
      <c r="H485" s="249">
        <v>1</v>
      </c>
      <c r="I485" s="250"/>
      <c r="J485" s="246"/>
      <c r="K485" s="246"/>
      <c r="L485" s="251"/>
      <c r="M485" s="252"/>
      <c r="N485" s="253"/>
      <c r="O485" s="253"/>
      <c r="P485" s="253"/>
      <c r="Q485" s="253"/>
      <c r="R485" s="253"/>
      <c r="S485" s="253"/>
      <c r="T485" s="25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5" t="s">
        <v>301</v>
      </c>
      <c r="AU485" s="255" t="s">
        <v>120</v>
      </c>
      <c r="AV485" s="14" t="s">
        <v>120</v>
      </c>
      <c r="AW485" s="14" t="s">
        <v>32</v>
      </c>
      <c r="AX485" s="14" t="s">
        <v>77</v>
      </c>
      <c r="AY485" s="255" t="s">
        <v>292</v>
      </c>
    </row>
    <row r="486" s="15" customFormat="1">
      <c r="A486" s="15"/>
      <c r="B486" s="256"/>
      <c r="C486" s="257"/>
      <c r="D486" s="236" t="s">
        <v>301</v>
      </c>
      <c r="E486" s="258" t="s">
        <v>1</v>
      </c>
      <c r="F486" s="259" t="s">
        <v>304</v>
      </c>
      <c r="G486" s="257"/>
      <c r="H486" s="260">
        <v>1</v>
      </c>
      <c r="I486" s="261"/>
      <c r="J486" s="257"/>
      <c r="K486" s="257"/>
      <c r="L486" s="262"/>
      <c r="M486" s="263"/>
      <c r="N486" s="264"/>
      <c r="O486" s="264"/>
      <c r="P486" s="264"/>
      <c r="Q486" s="264"/>
      <c r="R486" s="264"/>
      <c r="S486" s="264"/>
      <c r="T486" s="26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66" t="s">
        <v>301</v>
      </c>
      <c r="AU486" s="266" t="s">
        <v>120</v>
      </c>
      <c r="AV486" s="15" t="s">
        <v>299</v>
      </c>
      <c r="AW486" s="15" t="s">
        <v>32</v>
      </c>
      <c r="AX486" s="15" t="s">
        <v>85</v>
      </c>
      <c r="AY486" s="266" t="s">
        <v>292</v>
      </c>
    </row>
    <row r="487" s="2" customFormat="1" ht="49.05" customHeight="1">
      <c r="A487" s="39"/>
      <c r="B487" s="40"/>
      <c r="C487" s="278" t="s">
        <v>1576</v>
      </c>
      <c r="D487" s="278" t="s">
        <v>626</v>
      </c>
      <c r="E487" s="279" t="s">
        <v>3482</v>
      </c>
      <c r="F487" s="280" t="s">
        <v>3483</v>
      </c>
      <c r="G487" s="281" t="s">
        <v>581</v>
      </c>
      <c r="H487" s="282">
        <v>3</v>
      </c>
      <c r="I487" s="283"/>
      <c r="J487" s="284">
        <f>ROUND(I487*H487,2)</f>
        <v>0</v>
      </c>
      <c r="K487" s="280" t="s">
        <v>1</v>
      </c>
      <c r="L487" s="285"/>
      <c r="M487" s="286" t="s">
        <v>1</v>
      </c>
      <c r="N487" s="287" t="s">
        <v>43</v>
      </c>
      <c r="O487" s="92"/>
      <c r="P487" s="230">
        <f>O487*H487</f>
        <v>0</v>
      </c>
      <c r="Q487" s="230">
        <v>0</v>
      </c>
      <c r="R487" s="230">
        <f>Q487*H487</f>
        <v>0</v>
      </c>
      <c r="S487" s="230">
        <v>0</v>
      </c>
      <c r="T487" s="231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32" t="s">
        <v>573</v>
      </c>
      <c r="AT487" s="232" t="s">
        <v>626</v>
      </c>
      <c r="AU487" s="232" t="s">
        <v>120</v>
      </c>
      <c r="AY487" s="18" t="s">
        <v>292</v>
      </c>
      <c r="BE487" s="233">
        <f>IF(N487="základní",J487,0)</f>
        <v>0</v>
      </c>
      <c r="BF487" s="233">
        <f>IF(N487="snížená",J487,0)</f>
        <v>0</v>
      </c>
      <c r="BG487" s="233">
        <f>IF(N487="zákl. přenesená",J487,0)</f>
        <v>0</v>
      </c>
      <c r="BH487" s="233">
        <f>IF(N487="sníž. přenesená",J487,0)</f>
        <v>0</v>
      </c>
      <c r="BI487" s="233">
        <f>IF(N487="nulová",J487,0)</f>
        <v>0</v>
      </c>
      <c r="BJ487" s="18" t="s">
        <v>120</v>
      </c>
      <c r="BK487" s="233">
        <f>ROUND(I487*H487,2)</f>
        <v>0</v>
      </c>
      <c r="BL487" s="18" t="s">
        <v>438</v>
      </c>
      <c r="BM487" s="232" t="s">
        <v>3484</v>
      </c>
    </row>
    <row r="488" s="13" customFormat="1">
      <c r="A488" s="13"/>
      <c r="B488" s="234"/>
      <c r="C488" s="235"/>
      <c r="D488" s="236" t="s">
        <v>301</v>
      </c>
      <c r="E488" s="237" t="s">
        <v>1</v>
      </c>
      <c r="F488" s="238" t="s">
        <v>2212</v>
      </c>
      <c r="G488" s="235"/>
      <c r="H488" s="237" t="s">
        <v>1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4" t="s">
        <v>301</v>
      </c>
      <c r="AU488" s="244" t="s">
        <v>120</v>
      </c>
      <c r="AV488" s="13" t="s">
        <v>85</v>
      </c>
      <c r="AW488" s="13" t="s">
        <v>32</v>
      </c>
      <c r="AX488" s="13" t="s">
        <v>77</v>
      </c>
      <c r="AY488" s="244" t="s">
        <v>292</v>
      </c>
    </row>
    <row r="489" s="14" customFormat="1">
      <c r="A489" s="14"/>
      <c r="B489" s="245"/>
      <c r="C489" s="246"/>
      <c r="D489" s="236" t="s">
        <v>301</v>
      </c>
      <c r="E489" s="247" t="s">
        <v>1</v>
      </c>
      <c r="F489" s="248" t="s">
        <v>2215</v>
      </c>
      <c r="G489" s="246"/>
      <c r="H489" s="249">
        <v>1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301</v>
      </c>
      <c r="AU489" s="255" t="s">
        <v>120</v>
      </c>
      <c r="AV489" s="14" t="s">
        <v>120</v>
      </c>
      <c r="AW489" s="14" t="s">
        <v>32</v>
      </c>
      <c r="AX489" s="14" t="s">
        <v>77</v>
      </c>
      <c r="AY489" s="255" t="s">
        <v>292</v>
      </c>
    </row>
    <row r="490" s="14" customFormat="1">
      <c r="A490" s="14"/>
      <c r="B490" s="245"/>
      <c r="C490" s="246"/>
      <c r="D490" s="236" t="s">
        <v>301</v>
      </c>
      <c r="E490" s="247" t="s">
        <v>1</v>
      </c>
      <c r="F490" s="248" t="s">
        <v>2216</v>
      </c>
      <c r="G490" s="246"/>
      <c r="H490" s="249">
        <v>1</v>
      </c>
      <c r="I490" s="250"/>
      <c r="J490" s="246"/>
      <c r="K490" s="246"/>
      <c r="L490" s="251"/>
      <c r="M490" s="252"/>
      <c r="N490" s="253"/>
      <c r="O490" s="253"/>
      <c r="P490" s="253"/>
      <c r="Q490" s="253"/>
      <c r="R490" s="253"/>
      <c r="S490" s="253"/>
      <c r="T490" s="25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5" t="s">
        <v>301</v>
      </c>
      <c r="AU490" s="255" t="s">
        <v>120</v>
      </c>
      <c r="AV490" s="14" t="s">
        <v>120</v>
      </c>
      <c r="AW490" s="14" t="s">
        <v>32</v>
      </c>
      <c r="AX490" s="14" t="s">
        <v>77</v>
      </c>
      <c r="AY490" s="255" t="s">
        <v>292</v>
      </c>
    </row>
    <row r="491" s="14" customFormat="1">
      <c r="A491" s="14"/>
      <c r="B491" s="245"/>
      <c r="C491" s="246"/>
      <c r="D491" s="236" t="s">
        <v>301</v>
      </c>
      <c r="E491" s="247" t="s">
        <v>1</v>
      </c>
      <c r="F491" s="248" t="s">
        <v>2217</v>
      </c>
      <c r="G491" s="246"/>
      <c r="H491" s="249">
        <v>1</v>
      </c>
      <c r="I491" s="250"/>
      <c r="J491" s="246"/>
      <c r="K491" s="246"/>
      <c r="L491" s="251"/>
      <c r="M491" s="252"/>
      <c r="N491" s="253"/>
      <c r="O491" s="253"/>
      <c r="P491" s="253"/>
      <c r="Q491" s="253"/>
      <c r="R491" s="253"/>
      <c r="S491" s="253"/>
      <c r="T491" s="25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5" t="s">
        <v>301</v>
      </c>
      <c r="AU491" s="255" t="s">
        <v>120</v>
      </c>
      <c r="AV491" s="14" t="s">
        <v>120</v>
      </c>
      <c r="AW491" s="14" t="s">
        <v>32</v>
      </c>
      <c r="AX491" s="14" t="s">
        <v>77</v>
      </c>
      <c r="AY491" s="255" t="s">
        <v>292</v>
      </c>
    </row>
    <row r="492" s="15" customFormat="1">
      <c r="A492" s="15"/>
      <c r="B492" s="256"/>
      <c r="C492" s="257"/>
      <c r="D492" s="236" t="s">
        <v>301</v>
      </c>
      <c r="E492" s="258" t="s">
        <v>1</v>
      </c>
      <c r="F492" s="259" t="s">
        <v>304</v>
      </c>
      <c r="G492" s="257"/>
      <c r="H492" s="260">
        <v>3</v>
      </c>
      <c r="I492" s="261"/>
      <c r="J492" s="257"/>
      <c r="K492" s="257"/>
      <c r="L492" s="262"/>
      <c r="M492" s="263"/>
      <c r="N492" s="264"/>
      <c r="O492" s="264"/>
      <c r="P492" s="264"/>
      <c r="Q492" s="264"/>
      <c r="R492" s="264"/>
      <c r="S492" s="264"/>
      <c r="T492" s="26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66" t="s">
        <v>301</v>
      </c>
      <c r="AU492" s="266" t="s">
        <v>120</v>
      </c>
      <c r="AV492" s="15" t="s">
        <v>299</v>
      </c>
      <c r="AW492" s="15" t="s">
        <v>32</v>
      </c>
      <c r="AX492" s="15" t="s">
        <v>85</v>
      </c>
      <c r="AY492" s="266" t="s">
        <v>292</v>
      </c>
    </row>
    <row r="493" s="2" customFormat="1" ht="49.05" customHeight="1">
      <c r="A493" s="39"/>
      <c r="B493" s="40"/>
      <c r="C493" s="278" t="s">
        <v>1581</v>
      </c>
      <c r="D493" s="278" t="s">
        <v>626</v>
      </c>
      <c r="E493" s="279" t="s">
        <v>3485</v>
      </c>
      <c r="F493" s="280" t="s">
        <v>3486</v>
      </c>
      <c r="G493" s="281" t="s">
        <v>581</v>
      </c>
      <c r="H493" s="282">
        <v>6</v>
      </c>
      <c r="I493" s="283"/>
      <c r="J493" s="284">
        <f>ROUND(I493*H493,2)</f>
        <v>0</v>
      </c>
      <c r="K493" s="280" t="s">
        <v>1</v>
      </c>
      <c r="L493" s="285"/>
      <c r="M493" s="286" t="s">
        <v>1</v>
      </c>
      <c r="N493" s="287" t="s">
        <v>43</v>
      </c>
      <c r="O493" s="92"/>
      <c r="P493" s="230">
        <f>O493*H493</f>
        <v>0</v>
      </c>
      <c r="Q493" s="230">
        <v>0</v>
      </c>
      <c r="R493" s="230">
        <f>Q493*H493</f>
        <v>0</v>
      </c>
      <c r="S493" s="230">
        <v>0</v>
      </c>
      <c r="T493" s="231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32" t="s">
        <v>573</v>
      </c>
      <c r="AT493" s="232" t="s">
        <v>626</v>
      </c>
      <c r="AU493" s="232" t="s">
        <v>120</v>
      </c>
      <c r="AY493" s="18" t="s">
        <v>292</v>
      </c>
      <c r="BE493" s="233">
        <f>IF(N493="základní",J493,0)</f>
        <v>0</v>
      </c>
      <c r="BF493" s="233">
        <f>IF(N493="snížená",J493,0)</f>
        <v>0</v>
      </c>
      <c r="BG493" s="233">
        <f>IF(N493="zákl. přenesená",J493,0)</f>
        <v>0</v>
      </c>
      <c r="BH493" s="233">
        <f>IF(N493="sníž. přenesená",J493,0)</f>
        <v>0</v>
      </c>
      <c r="BI493" s="233">
        <f>IF(N493="nulová",J493,0)</f>
        <v>0</v>
      </c>
      <c r="BJ493" s="18" t="s">
        <v>120</v>
      </c>
      <c r="BK493" s="233">
        <f>ROUND(I493*H493,2)</f>
        <v>0</v>
      </c>
      <c r="BL493" s="18" t="s">
        <v>438</v>
      </c>
      <c r="BM493" s="232" t="s">
        <v>3487</v>
      </c>
    </row>
    <row r="494" s="13" customFormat="1">
      <c r="A494" s="13"/>
      <c r="B494" s="234"/>
      <c r="C494" s="235"/>
      <c r="D494" s="236" t="s">
        <v>301</v>
      </c>
      <c r="E494" s="237" t="s">
        <v>1</v>
      </c>
      <c r="F494" s="238" t="s">
        <v>2219</v>
      </c>
      <c r="G494" s="235"/>
      <c r="H494" s="237" t="s">
        <v>1</v>
      </c>
      <c r="I494" s="239"/>
      <c r="J494" s="235"/>
      <c r="K494" s="235"/>
      <c r="L494" s="240"/>
      <c r="M494" s="241"/>
      <c r="N494" s="242"/>
      <c r="O494" s="242"/>
      <c r="P494" s="242"/>
      <c r="Q494" s="242"/>
      <c r="R494" s="242"/>
      <c r="S494" s="242"/>
      <c r="T494" s="24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4" t="s">
        <v>301</v>
      </c>
      <c r="AU494" s="244" t="s">
        <v>120</v>
      </c>
      <c r="AV494" s="13" t="s">
        <v>85</v>
      </c>
      <c r="AW494" s="13" t="s">
        <v>32</v>
      </c>
      <c r="AX494" s="13" t="s">
        <v>77</v>
      </c>
      <c r="AY494" s="244" t="s">
        <v>292</v>
      </c>
    </row>
    <row r="495" s="14" customFormat="1">
      <c r="A495" s="14"/>
      <c r="B495" s="245"/>
      <c r="C495" s="246"/>
      <c r="D495" s="236" t="s">
        <v>301</v>
      </c>
      <c r="E495" s="247" t="s">
        <v>1</v>
      </c>
      <c r="F495" s="248" t="s">
        <v>2220</v>
      </c>
      <c r="G495" s="246"/>
      <c r="H495" s="249">
        <v>1</v>
      </c>
      <c r="I495" s="250"/>
      <c r="J495" s="246"/>
      <c r="K495" s="246"/>
      <c r="L495" s="251"/>
      <c r="M495" s="252"/>
      <c r="N495" s="253"/>
      <c r="O495" s="253"/>
      <c r="P495" s="253"/>
      <c r="Q495" s="253"/>
      <c r="R495" s="253"/>
      <c r="S495" s="253"/>
      <c r="T495" s="25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5" t="s">
        <v>301</v>
      </c>
      <c r="AU495" s="255" t="s">
        <v>120</v>
      </c>
      <c r="AV495" s="14" t="s">
        <v>120</v>
      </c>
      <c r="AW495" s="14" t="s">
        <v>32</v>
      </c>
      <c r="AX495" s="14" t="s">
        <v>77</v>
      </c>
      <c r="AY495" s="255" t="s">
        <v>292</v>
      </c>
    </row>
    <row r="496" s="14" customFormat="1">
      <c r="A496" s="14"/>
      <c r="B496" s="245"/>
      <c r="C496" s="246"/>
      <c r="D496" s="236" t="s">
        <v>301</v>
      </c>
      <c r="E496" s="247" t="s">
        <v>1</v>
      </c>
      <c r="F496" s="248" t="s">
        <v>2221</v>
      </c>
      <c r="G496" s="246"/>
      <c r="H496" s="249">
        <v>1</v>
      </c>
      <c r="I496" s="250"/>
      <c r="J496" s="246"/>
      <c r="K496" s="246"/>
      <c r="L496" s="251"/>
      <c r="M496" s="252"/>
      <c r="N496" s="253"/>
      <c r="O496" s="253"/>
      <c r="P496" s="253"/>
      <c r="Q496" s="253"/>
      <c r="R496" s="253"/>
      <c r="S496" s="253"/>
      <c r="T496" s="25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5" t="s">
        <v>301</v>
      </c>
      <c r="AU496" s="255" t="s">
        <v>120</v>
      </c>
      <c r="AV496" s="14" t="s">
        <v>120</v>
      </c>
      <c r="AW496" s="14" t="s">
        <v>32</v>
      </c>
      <c r="AX496" s="14" t="s">
        <v>77</v>
      </c>
      <c r="AY496" s="255" t="s">
        <v>292</v>
      </c>
    </row>
    <row r="497" s="14" customFormat="1">
      <c r="A497" s="14"/>
      <c r="B497" s="245"/>
      <c r="C497" s="246"/>
      <c r="D497" s="236" t="s">
        <v>301</v>
      </c>
      <c r="E497" s="247" t="s">
        <v>1</v>
      </c>
      <c r="F497" s="248" t="s">
        <v>2222</v>
      </c>
      <c r="G497" s="246"/>
      <c r="H497" s="249">
        <v>1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301</v>
      </c>
      <c r="AU497" s="255" t="s">
        <v>120</v>
      </c>
      <c r="AV497" s="14" t="s">
        <v>120</v>
      </c>
      <c r="AW497" s="14" t="s">
        <v>32</v>
      </c>
      <c r="AX497" s="14" t="s">
        <v>77</v>
      </c>
      <c r="AY497" s="255" t="s">
        <v>292</v>
      </c>
    </row>
    <row r="498" s="14" customFormat="1">
      <c r="A498" s="14"/>
      <c r="B498" s="245"/>
      <c r="C498" s="246"/>
      <c r="D498" s="236" t="s">
        <v>301</v>
      </c>
      <c r="E498" s="247" t="s">
        <v>1</v>
      </c>
      <c r="F498" s="248" t="s">
        <v>2223</v>
      </c>
      <c r="G498" s="246"/>
      <c r="H498" s="249">
        <v>1</v>
      </c>
      <c r="I498" s="250"/>
      <c r="J498" s="246"/>
      <c r="K498" s="246"/>
      <c r="L498" s="251"/>
      <c r="M498" s="252"/>
      <c r="N498" s="253"/>
      <c r="O498" s="253"/>
      <c r="P498" s="253"/>
      <c r="Q498" s="253"/>
      <c r="R498" s="253"/>
      <c r="S498" s="253"/>
      <c r="T498" s="25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5" t="s">
        <v>301</v>
      </c>
      <c r="AU498" s="255" t="s">
        <v>120</v>
      </c>
      <c r="AV498" s="14" t="s">
        <v>120</v>
      </c>
      <c r="AW498" s="14" t="s">
        <v>32</v>
      </c>
      <c r="AX498" s="14" t="s">
        <v>77</v>
      </c>
      <c r="AY498" s="255" t="s">
        <v>292</v>
      </c>
    </row>
    <row r="499" s="14" customFormat="1">
      <c r="A499" s="14"/>
      <c r="B499" s="245"/>
      <c r="C499" s="246"/>
      <c r="D499" s="236" t="s">
        <v>301</v>
      </c>
      <c r="E499" s="247" t="s">
        <v>1</v>
      </c>
      <c r="F499" s="248" t="s">
        <v>2224</v>
      </c>
      <c r="G499" s="246"/>
      <c r="H499" s="249">
        <v>1</v>
      </c>
      <c r="I499" s="250"/>
      <c r="J499" s="246"/>
      <c r="K499" s="246"/>
      <c r="L499" s="251"/>
      <c r="M499" s="252"/>
      <c r="N499" s="253"/>
      <c r="O499" s="253"/>
      <c r="P499" s="253"/>
      <c r="Q499" s="253"/>
      <c r="R499" s="253"/>
      <c r="S499" s="253"/>
      <c r="T499" s="25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5" t="s">
        <v>301</v>
      </c>
      <c r="AU499" s="255" t="s">
        <v>120</v>
      </c>
      <c r="AV499" s="14" t="s">
        <v>120</v>
      </c>
      <c r="AW499" s="14" t="s">
        <v>32</v>
      </c>
      <c r="AX499" s="14" t="s">
        <v>77</v>
      </c>
      <c r="AY499" s="255" t="s">
        <v>292</v>
      </c>
    </row>
    <row r="500" s="14" customFormat="1">
      <c r="A500" s="14"/>
      <c r="B500" s="245"/>
      <c r="C500" s="246"/>
      <c r="D500" s="236" t="s">
        <v>301</v>
      </c>
      <c r="E500" s="247" t="s">
        <v>1</v>
      </c>
      <c r="F500" s="248" t="s">
        <v>2225</v>
      </c>
      <c r="G500" s="246"/>
      <c r="H500" s="249">
        <v>1</v>
      </c>
      <c r="I500" s="250"/>
      <c r="J500" s="246"/>
      <c r="K500" s="246"/>
      <c r="L500" s="251"/>
      <c r="M500" s="252"/>
      <c r="N500" s="253"/>
      <c r="O500" s="253"/>
      <c r="P500" s="253"/>
      <c r="Q500" s="253"/>
      <c r="R500" s="253"/>
      <c r="S500" s="253"/>
      <c r="T500" s="25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5" t="s">
        <v>301</v>
      </c>
      <c r="AU500" s="255" t="s">
        <v>120</v>
      </c>
      <c r="AV500" s="14" t="s">
        <v>120</v>
      </c>
      <c r="AW500" s="14" t="s">
        <v>32</v>
      </c>
      <c r="AX500" s="14" t="s">
        <v>77</v>
      </c>
      <c r="AY500" s="255" t="s">
        <v>292</v>
      </c>
    </row>
    <row r="501" s="15" customFormat="1">
      <c r="A501" s="15"/>
      <c r="B501" s="256"/>
      <c r="C501" s="257"/>
      <c r="D501" s="236" t="s">
        <v>301</v>
      </c>
      <c r="E501" s="258" t="s">
        <v>1</v>
      </c>
      <c r="F501" s="259" t="s">
        <v>304</v>
      </c>
      <c r="G501" s="257"/>
      <c r="H501" s="260">
        <v>6</v>
      </c>
      <c r="I501" s="261"/>
      <c r="J501" s="257"/>
      <c r="K501" s="257"/>
      <c r="L501" s="262"/>
      <c r="M501" s="263"/>
      <c r="N501" s="264"/>
      <c r="O501" s="264"/>
      <c r="P501" s="264"/>
      <c r="Q501" s="264"/>
      <c r="R501" s="264"/>
      <c r="S501" s="264"/>
      <c r="T501" s="26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6" t="s">
        <v>301</v>
      </c>
      <c r="AU501" s="266" t="s">
        <v>120</v>
      </c>
      <c r="AV501" s="15" t="s">
        <v>299</v>
      </c>
      <c r="AW501" s="15" t="s">
        <v>32</v>
      </c>
      <c r="AX501" s="15" t="s">
        <v>85</v>
      </c>
      <c r="AY501" s="266" t="s">
        <v>292</v>
      </c>
    </row>
    <row r="502" s="2" customFormat="1" ht="49.05" customHeight="1">
      <c r="A502" s="39"/>
      <c r="B502" s="40"/>
      <c r="C502" s="278" t="s">
        <v>1586</v>
      </c>
      <c r="D502" s="278" t="s">
        <v>626</v>
      </c>
      <c r="E502" s="279" t="s">
        <v>3488</v>
      </c>
      <c r="F502" s="280" t="s">
        <v>3489</v>
      </c>
      <c r="G502" s="281" t="s">
        <v>581</v>
      </c>
      <c r="H502" s="282">
        <v>1</v>
      </c>
      <c r="I502" s="283"/>
      <c r="J502" s="284">
        <f>ROUND(I502*H502,2)</f>
        <v>0</v>
      </c>
      <c r="K502" s="280" t="s">
        <v>1</v>
      </c>
      <c r="L502" s="285"/>
      <c r="M502" s="286" t="s">
        <v>1</v>
      </c>
      <c r="N502" s="287" t="s">
        <v>43</v>
      </c>
      <c r="O502" s="92"/>
      <c r="P502" s="230">
        <f>O502*H502</f>
        <v>0</v>
      </c>
      <c r="Q502" s="230">
        <v>0</v>
      </c>
      <c r="R502" s="230">
        <f>Q502*H502</f>
        <v>0</v>
      </c>
      <c r="S502" s="230">
        <v>0</v>
      </c>
      <c r="T502" s="231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32" t="s">
        <v>573</v>
      </c>
      <c r="AT502" s="232" t="s">
        <v>626</v>
      </c>
      <c r="AU502" s="232" t="s">
        <v>120</v>
      </c>
      <c r="AY502" s="18" t="s">
        <v>292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8" t="s">
        <v>120</v>
      </c>
      <c r="BK502" s="233">
        <f>ROUND(I502*H502,2)</f>
        <v>0</v>
      </c>
      <c r="BL502" s="18" t="s">
        <v>438</v>
      </c>
      <c r="BM502" s="232" t="s">
        <v>3490</v>
      </c>
    </row>
    <row r="503" s="13" customFormat="1">
      <c r="A503" s="13"/>
      <c r="B503" s="234"/>
      <c r="C503" s="235"/>
      <c r="D503" s="236" t="s">
        <v>301</v>
      </c>
      <c r="E503" s="237" t="s">
        <v>1</v>
      </c>
      <c r="F503" s="238" t="s">
        <v>2230</v>
      </c>
      <c r="G503" s="235"/>
      <c r="H503" s="237" t="s">
        <v>1</v>
      </c>
      <c r="I503" s="239"/>
      <c r="J503" s="235"/>
      <c r="K503" s="235"/>
      <c r="L503" s="240"/>
      <c r="M503" s="241"/>
      <c r="N503" s="242"/>
      <c r="O503" s="242"/>
      <c r="P503" s="242"/>
      <c r="Q503" s="242"/>
      <c r="R503" s="242"/>
      <c r="S503" s="242"/>
      <c r="T503" s="24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4" t="s">
        <v>301</v>
      </c>
      <c r="AU503" s="244" t="s">
        <v>120</v>
      </c>
      <c r="AV503" s="13" t="s">
        <v>85</v>
      </c>
      <c r="AW503" s="13" t="s">
        <v>32</v>
      </c>
      <c r="AX503" s="13" t="s">
        <v>77</v>
      </c>
      <c r="AY503" s="244" t="s">
        <v>292</v>
      </c>
    </row>
    <row r="504" s="14" customFormat="1">
      <c r="A504" s="14"/>
      <c r="B504" s="245"/>
      <c r="C504" s="246"/>
      <c r="D504" s="236" t="s">
        <v>301</v>
      </c>
      <c r="E504" s="247" t="s">
        <v>1</v>
      </c>
      <c r="F504" s="248" t="s">
        <v>2231</v>
      </c>
      <c r="G504" s="246"/>
      <c r="H504" s="249">
        <v>1</v>
      </c>
      <c r="I504" s="250"/>
      <c r="J504" s="246"/>
      <c r="K504" s="246"/>
      <c r="L504" s="251"/>
      <c r="M504" s="252"/>
      <c r="N504" s="253"/>
      <c r="O504" s="253"/>
      <c r="P504" s="253"/>
      <c r="Q504" s="253"/>
      <c r="R504" s="253"/>
      <c r="S504" s="253"/>
      <c r="T504" s="25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5" t="s">
        <v>301</v>
      </c>
      <c r="AU504" s="255" t="s">
        <v>120</v>
      </c>
      <c r="AV504" s="14" t="s">
        <v>120</v>
      </c>
      <c r="AW504" s="14" t="s">
        <v>32</v>
      </c>
      <c r="AX504" s="14" t="s">
        <v>77</v>
      </c>
      <c r="AY504" s="255" t="s">
        <v>292</v>
      </c>
    </row>
    <row r="505" s="15" customFormat="1">
      <c r="A505" s="15"/>
      <c r="B505" s="256"/>
      <c r="C505" s="257"/>
      <c r="D505" s="236" t="s">
        <v>301</v>
      </c>
      <c r="E505" s="258" t="s">
        <v>1</v>
      </c>
      <c r="F505" s="259" t="s">
        <v>304</v>
      </c>
      <c r="G505" s="257"/>
      <c r="H505" s="260">
        <v>1</v>
      </c>
      <c r="I505" s="261"/>
      <c r="J505" s="257"/>
      <c r="K505" s="257"/>
      <c r="L505" s="262"/>
      <c r="M505" s="263"/>
      <c r="N505" s="264"/>
      <c r="O505" s="264"/>
      <c r="P505" s="264"/>
      <c r="Q505" s="264"/>
      <c r="R505" s="264"/>
      <c r="S505" s="264"/>
      <c r="T505" s="26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6" t="s">
        <v>301</v>
      </c>
      <c r="AU505" s="266" t="s">
        <v>120</v>
      </c>
      <c r="AV505" s="15" t="s">
        <v>299</v>
      </c>
      <c r="AW505" s="15" t="s">
        <v>32</v>
      </c>
      <c r="AX505" s="15" t="s">
        <v>85</v>
      </c>
      <c r="AY505" s="266" t="s">
        <v>292</v>
      </c>
    </row>
    <row r="506" s="2" customFormat="1" ht="49.05" customHeight="1">
      <c r="A506" s="39"/>
      <c r="B506" s="40"/>
      <c r="C506" s="278" t="s">
        <v>1592</v>
      </c>
      <c r="D506" s="278" t="s">
        <v>626</v>
      </c>
      <c r="E506" s="279" t="s">
        <v>3491</v>
      </c>
      <c r="F506" s="280" t="s">
        <v>3492</v>
      </c>
      <c r="G506" s="281" t="s">
        <v>581</v>
      </c>
      <c r="H506" s="282">
        <v>37</v>
      </c>
      <c r="I506" s="283"/>
      <c r="J506" s="284">
        <f>ROUND(I506*H506,2)</f>
        <v>0</v>
      </c>
      <c r="K506" s="280" t="s">
        <v>1</v>
      </c>
      <c r="L506" s="285"/>
      <c r="M506" s="286" t="s">
        <v>1</v>
      </c>
      <c r="N506" s="287" t="s">
        <v>43</v>
      </c>
      <c r="O506" s="92"/>
      <c r="P506" s="230">
        <f>O506*H506</f>
        <v>0</v>
      </c>
      <c r="Q506" s="230">
        <v>0</v>
      </c>
      <c r="R506" s="230">
        <f>Q506*H506</f>
        <v>0</v>
      </c>
      <c r="S506" s="230">
        <v>0</v>
      </c>
      <c r="T506" s="231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32" t="s">
        <v>573</v>
      </c>
      <c r="AT506" s="232" t="s">
        <v>626</v>
      </c>
      <c r="AU506" s="232" t="s">
        <v>120</v>
      </c>
      <c r="AY506" s="18" t="s">
        <v>292</v>
      </c>
      <c r="BE506" s="233">
        <f>IF(N506="základní",J506,0)</f>
        <v>0</v>
      </c>
      <c r="BF506" s="233">
        <f>IF(N506="snížená",J506,0)</f>
        <v>0</v>
      </c>
      <c r="BG506" s="233">
        <f>IF(N506="zákl. přenesená",J506,0)</f>
        <v>0</v>
      </c>
      <c r="BH506" s="233">
        <f>IF(N506="sníž. přenesená",J506,0)</f>
        <v>0</v>
      </c>
      <c r="BI506" s="233">
        <f>IF(N506="nulová",J506,0)</f>
        <v>0</v>
      </c>
      <c r="BJ506" s="18" t="s">
        <v>120</v>
      </c>
      <c r="BK506" s="233">
        <f>ROUND(I506*H506,2)</f>
        <v>0</v>
      </c>
      <c r="BL506" s="18" t="s">
        <v>438</v>
      </c>
      <c r="BM506" s="232" t="s">
        <v>3493</v>
      </c>
    </row>
    <row r="507" s="13" customFormat="1">
      <c r="A507" s="13"/>
      <c r="B507" s="234"/>
      <c r="C507" s="235"/>
      <c r="D507" s="236" t="s">
        <v>301</v>
      </c>
      <c r="E507" s="237" t="s">
        <v>1</v>
      </c>
      <c r="F507" s="238" t="s">
        <v>2293</v>
      </c>
      <c r="G507" s="235"/>
      <c r="H507" s="237" t="s">
        <v>1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301</v>
      </c>
      <c r="AU507" s="244" t="s">
        <v>120</v>
      </c>
      <c r="AV507" s="13" t="s">
        <v>85</v>
      </c>
      <c r="AW507" s="13" t="s">
        <v>32</v>
      </c>
      <c r="AX507" s="13" t="s">
        <v>77</v>
      </c>
      <c r="AY507" s="244" t="s">
        <v>292</v>
      </c>
    </row>
    <row r="508" s="14" customFormat="1">
      <c r="A508" s="14"/>
      <c r="B508" s="245"/>
      <c r="C508" s="246"/>
      <c r="D508" s="236" t="s">
        <v>301</v>
      </c>
      <c r="E508" s="247" t="s">
        <v>1</v>
      </c>
      <c r="F508" s="248" t="s">
        <v>2233</v>
      </c>
      <c r="G508" s="246"/>
      <c r="H508" s="249">
        <v>19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301</v>
      </c>
      <c r="AU508" s="255" t="s">
        <v>120</v>
      </c>
      <c r="AV508" s="14" t="s">
        <v>120</v>
      </c>
      <c r="AW508" s="14" t="s">
        <v>32</v>
      </c>
      <c r="AX508" s="14" t="s">
        <v>77</v>
      </c>
      <c r="AY508" s="255" t="s">
        <v>292</v>
      </c>
    </row>
    <row r="509" s="14" customFormat="1">
      <c r="A509" s="14"/>
      <c r="B509" s="245"/>
      <c r="C509" s="246"/>
      <c r="D509" s="236" t="s">
        <v>301</v>
      </c>
      <c r="E509" s="247" t="s">
        <v>1</v>
      </c>
      <c r="F509" s="248" t="s">
        <v>2234</v>
      </c>
      <c r="G509" s="246"/>
      <c r="H509" s="249">
        <v>18</v>
      </c>
      <c r="I509" s="250"/>
      <c r="J509" s="246"/>
      <c r="K509" s="246"/>
      <c r="L509" s="251"/>
      <c r="M509" s="252"/>
      <c r="N509" s="253"/>
      <c r="O509" s="253"/>
      <c r="P509" s="253"/>
      <c r="Q509" s="253"/>
      <c r="R509" s="253"/>
      <c r="S509" s="253"/>
      <c r="T509" s="25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5" t="s">
        <v>301</v>
      </c>
      <c r="AU509" s="255" t="s">
        <v>120</v>
      </c>
      <c r="AV509" s="14" t="s">
        <v>120</v>
      </c>
      <c r="AW509" s="14" t="s">
        <v>32</v>
      </c>
      <c r="AX509" s="14" t="s">
        <v>77</v>
      </c>
      <c r="AY509" s="255" t="s">
        <v>292</v>
      </c>
    </row>
    <row r="510" s="15" customFormat="1">
      <c r="A510" s="15"/>
      <c r="B510" s="256"/>
      <c r="C510" s="257"/>
      <c r="D510" s="236" t="s">
        <v>301</v>
      </c>
      <c r="E510" s="258" t="s">
        <v>1</v>
      </c>
      <c r="F510" s="259" t="s">
        <v>304</v>
      </c>
      <c r="G510" s="257"/>
      <c r="H510" s="260">
        <v>37</v>
      </c>
      <c r="I510" s="261"/>
      <c r="J510" s="257"/>
      <c r="K510" s="257"/>
      <c r="L510" s="262"/>
      <c r="M510" s="263"/>
      <c r="N510" s="264"/>
      <c r="O510" s="264"/>
      <c r="P510" s="264"/>
      <c r="Q510" s="264"/>
      <c r="R510" s="264"/>
      <c r="S510" s="264"/>
      <c r="T510" s="26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6" t="s">
        <v>301</v>
      </c>
      <c r="AU510" s="266" t="s">
        <v>120</v>
      </c>
      <c r="AV510" s="15" t="s">
        <v>299</v>
      </c>
      <c r="AW510" s="15" t="s">
        <v>32</v>
      </c>
      <c r="AX510" s="15" t="s">
        <v>85</v>
      </c>
      <c r="AY510" s="266" t="s">
        <v>292</v>
      </c>
    </row>
    <row r="511" s="2" customFormat="1" ht="55.5" customHeight="1">
      <c r="A511" s="39"/>
      <c r="B511" s="40"/>
      <c r="C511" s="278" t="s">
        <v>1625</v>
      </c>
      <c r="D511" s="278" t="s">
        <v>626</v>
      </c>
      <c r="E511" s="279" t="s">
        <v>3494</v>
      </c>
      <c r="F511" s="280" t="s">
        <v>3495</v>
      </c>
      <c r="G511" s="281" t="s">
        <v>581</v>
      </c>
      <c r="H511" s="282">
        <v>45</v>
      </c>
      <c r="I511" s="283"/>
      <c r="J511" s="284">
        <f>ROUND(I511*H511,2)</f>
        <v>0</v>
      </c>
      <c r="K511" s="280" t="s">
        <v>1</v>
      </c>
      <c r="L511" s="285"/>
      <c r="M511" s="286" t="s">
        <v>1</v>
      </c>
      <c r="N511" s="287" t="s">
        <v>43</v>
      </c>
      <c r="O511" s="92"/>
      <c r="P511" s="230">
        <f>O511*H511</f>
        <v>0</v>
      </c>
      <c r="Q511" s="230">
        <v>0</v>
      </c>
      <c r="R511" s="230">
        <f>Q511*H511</f>
        <v>0</v>
      </c>
      <c r="S511" s="230">
        <v>0</v>
      </c>
      <c r="T511" s="231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2" t="s">
        <v>573</v>
      </c>
      <c r="AT511" s="232" t="s">
        <v>626</v>
      </c>
      <c r="AU511" s="232" t="s">
        <v>120</v>
      </c>
      <c r="AY511" s="18" t="s">
        <v>292</v>
      </c>
      <c r="BE511" s="233">
        <f>IF(N511="základní",J511,0)</f>
        <v>0</v>
      </c>
      <c r="BF511" s="233">
        <f>IF(N511="snížená",J511,0)</f>
        <v>0</v>
      </c>
      <c r="BG511" s="233">
        <f>IF(N511="zákl. přenesená",J511,0)</f>
        <v>0</v>
      </c>
      <c r="BH511" s="233">
        <f>IF(N511="sníž. přenesená",J511,0)</f>
        <v>0</v>
      </c>
      <c r="BI511" s="233">
        <f>IF(N511="nulová",J511,0)</f>
        <v>0</v>
      </c>
      <c r="BJ511" s="18" t="s">
        <v>120</v>
      </c>
      <c r="BK511" s="233">
        <f>ROUND(I511*H511,2)</f>
        <v>0</v>
      </c>
      <c r="BL511" s="18" t="s">
        <v>438</v>
      </c>
      <c r="BM511" s="232" t="s">
        <v>3496</v>
      </c>
    </row>
    <row r="512" s="13" customFormat="1">
      <c r="A512" s="13"/>
      <c r="B512" s="234"/>
      <c r="C512" s="235"/>
      <c r="D512" s="236" t="s">
        <v>301</v>
      </c>
      <c r="E512" s="237" t="s">
        <v>1</v>
      </c>
      <c r="F512" s="238" t="s">
        <v>2332</v>
      </c>
      <c r="G512" s="235"/>
      <c r="H512" s="237" t="s">
        <v>1</v>
      </c>
      <c r="I512" s="239"/>
      <c r="J512" s="235"/>
      <c r="K512" s="235"/>
      <c r="L512" s="240"/>
      <c r="M512" s="241"/>
      <c r="N512" s="242"/>
      <c r="O512" s="242"/>
      <c r="P512" s="242"/>
      <c r="Q512" s="242"/>
      <c r="R512" s="242"/>
      <c r="S512" s="242"/>
      <c r="T512" s="24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4" t="s">
        <v>301</v>
      </c>
      <c r="AU512" s="244" t="s">
        <v>120</v>
      </c>
      <c r="AV512" s="13" t="s">
        <v>85</v>
      </c>
      <c r="AW512" s="13" t="s">
        <v>32</v>
      </c>
      <c r="AX512" s="13" t="s">
        <v>77</v>
      </c>
      <c r="AY512" s="244" t="s">
        <v>292</v>
      </c>
    </row>
    <row r="513" s="14" customFormat="1">
      <c r="A513" s="14"/>
      <c r="B513" s="245"/>
      <c r="C513" s="246"/>
      <c r="D513" s="236" t="s">
        <v>301</v>
      </c>
      <c r="E513" s="247" t="s">
        <v>1</v>
      </c>
      <c r="F513" s="248" t="s">
        <v>2298</v>
      </c>
      <c r="G513" s="246"/>
      <c r="H513" s="249">
        <v>6</v>
      </c>
      <c r="I513" s="250"/>
      <c r="J513" s="246"/>
      <c r="K513" s="246"/>
      <c r="L513" s="251"/>
      <c r="M513" s="252"/>
      <c r="N513" s="253"/>
      <c r="O513" s="253"/>
      <c r="P513" s="253"/>
      <c r="Q513" s="253"/>
      <c r="R513" s="253"/>
      <c r="S513" s="253"/>
      <c r="T513" s="25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5" t="s">
        <v>301</v>
      </c>
      <c r="AU513" s="255" t="s">
        <v>120</v>
      </c>
      <c r="AV513" s="14" t="s">
        <v>120</v>
      </c>
      <c r="AW513" s="14" t="s">
        <v>32</v>
      </c>
      <c r="AX513" s="14" t="s">
        <v>77</v>
      </c>
      <c r="AY513" s="255" t="s">
        <v>292</v>
      </c>
    </row>
    <row r="514" s="14" customFormat="1">
      <c r="A514" s="14"/>
      <c r="B514" s="245"/>
      <c r="C514" s="246"/>
      <c r="D514" s="236" t="s">
        <v>301</v>
      </c>
      <c r="E514" s="247" t="s">
        <v>1</v>
      </c>
      <c r="F514" s="248" t="s">
        <v>2299</v>
      </c>
      <c r="G514" s="246"/>
      <c r="H514" s="249">
        <v>5</v>
      </c>
      <c r="I514" s="250"/>
      <c r="J514" s="246"/>
      <c r="K514" s="246"/>
      <c r="L514" s="251"/>
      <c r="M514" s="252"/>
      <c r="N514" s="253"/>
      <c r="O514" s="253"/>
      <c r="P514" s="253"/>
      <c r="Q514" s="253"/>
      <c r="R514" s="253"/>
      <c r="S514" s="253"/>
      <c r="T514" s="25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5" t="s">
        <v>301</v>
      </c>
      <c r="AU514" s="255" t="s">
        <v>120</v>
      </c>
      <c r="AV514" s="14" t="s">
        <v>120</v>
      </c>
      <c r="AW514" s="14" t="s">
        <v>32</v>
      </c>
      <c r="AX514" s="14" t="s">
        <v>77</v>
      </c>
      <c r="AY514" s="255" t="s">
        <v>292</v>
      </c>
    </row>
    <row r="515" s="14" customFormat="1">
      <c r="A515" s="14"/>
      <c r="B515" s="245"/>
      <c r="C515" s="246"/>
      <c r="D515" s="236" t="s">
        <v>301</v>
      </c>
      <c r="E515" s="247" t="s">
        <v>1</v>
      </c>
      <c r="F515" s="248" t="s">
        <v>2300</v>
      </c>
      <c r="G515" s="246"/>
      <c r="H515" s="249">
        <v>5</v>
      </c>
      <c r="I515" s="250"/>
      <c r="J515" s="246"/>
      <c r="K515" s="246"/>
      <c r="L515" s="251"/>
      <c r="M515" s="252"/>
      <c r="N515" s="253"/>
      <c r="O515" s="253"/>
      <c r="P515" s="253"/>
      <c r="Q515" s="253"/>
      <c r="R515" s="253"/>
      <c r="S515" s="253"/>
      <c r="T515" s="25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5" t="s">
        <v>301</v>
      </c>
      <c r="AU515" s="255" t="s">
        <v>120</v>
      </c>
      <c r="AV515" s="14" t="s">
        <v>120</v>
      </c>
      <c r="AW515" s="14" t="s">
        <v>32</v>
      </c>
      <c r="AX515" s="14" t="s">
        <v>77</v>
      </c>
      <c r="AY515" s="255" t="s">
        <v>292</v>
      </c>
    </row>
    <row r="516" s="14" customFormat="1">
      <c r="A516" s="14"/>
      <c r="B516" s="245"/>
      <c r="C516" s="246"/>
      <c r="D516" s="236" t="s">
        <v>301</v>
      </c>
      <c r="E516" s="247" t="s">
        <v>1</v>
      </c>
      <c r="F516" s="248" t="s">
        <v>2301</v>
      </c>
      <c r="G516" s="246"/>
      <c r="H516" s="249">
        <v>6</v>
      </c>
      <c r="I516" s="250"/>
      <c r="J516" s="246"/>
      <c r="K516" s="246"/>
      <c r="L516" s="251"/>
      <c r="M516" s="252"/>
      <c r="N516" s="253"/>
      <c r="O516" s="253"/>
      <c r="P516" s="253"/>
      <c r="Q516" s="253"/>
      <c r="R516" s="253"/>
      <c r="S516" s="253"/>
      <c r="T516" s="25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5" t="s">
        <v>301</v>
      </c>
      <c r="AU516" s="255" t="s">
        <v>120</v>
      </c>
      <c r="AV516" s="14" t="s">
        <v>120</v>
      </c>
      <c r="AW516" s="14" t="s">
        <v>32</v>
      </c>
      <c r="AX516" s="14" t="s">
        <v>77</v>
      </c>
      <c r="AY516" s="255" t="s">
        <v>292</v>
      </c>
    </row>
    <row r="517" s="14" customFormat="1">
      <c r="A517" s="14"/>
      <c r="B517" s="245"/>
      <c r="C517" s="246"/>
      <c r="D517" s="236" t="s">
        <v>301</v>
      </c>
      <c r="E517" s="247" t="s">
        <v>1</v>
      </c>
      <c r="F517" s="248" t="s">
        <v>2302</v>
      </c>
      <c r="G517" s="246"/>
      <c r="H517" s="249">
        <v>7</v>
      </c>
      <c r="I517" s="250"/>
      <c r="J517" s="246"/>
      <c r="K517" s="246"/>
      <c r="L517" s="251"/>
      <c r="M517" s="252"/>
      <c r="N517" s="253"/>
      <c r="O517" s="253"/>
      <c r="P517" s="253"/>
      <c r="Q517" s="253"/>
      <c r="R517" s="253"/>
      <c r="S517" s="253"/>
      <c r="T517" s="25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5" t="s">
        <v>301</v>
      </c>
      <c r="AU517" s="255" t="s">
        <v>120</v>
      </c>
      <c r="AV517" s="14" t="s">
        <v>120</v>
      </c>
      <c r="AW517" s="14" t="s">
        <v>32</v>
      </c>
      <c r="AX517" s="14" t="s">
        <v>77</v>
      </c>
      <c r="AY517" s="255" t="s">
        <v>292</v>
      </c>
    </row>
    <row r="518" s="14" customFormat="1">
      <c r="A518" s="14"/>
      <c r="B518" s="245"/>
      <c r="C518" s="246"/>
      <c r="D518" s="236" t="s">
        <v>301</v>
      </c>
      <c r="E518" s="247" t="s">
        <v>1</v>
      </c>
      <c r="F518" s="248" t="s">
        <v>2303</v>
      </c>
      <c r="G518" s="246"/>
      <c r="H518" s="249">
        <v>1</v>
      </c>
      <c r="I518" s="250"/>
      <c r="J518" s="246"/>
      <c r="K518" s="246"/>
      <c r="L518" s="251"/>
      <c r="M518" s="252"/>
      <c r="N518" s="253"/>
      <c r="O518" s="253"/>
      <c r="P518" s="253"/>
      <c r="Q518" s="253"/>
      <c r="R518" s="253"/>
      <c r="S518" s="253"/>
      <c r="T518" s="25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5" t="s">
        <v>301</v>
      </c>
      <c r="AU518" s="255" t="s">
        <v>120</v>
      </c>
      <c r="AV518" s="14" t="s">
        <v>120</v>
      </c>
      <c r="AW518" s="14" t="s">
        <v>32</v>
      </c>
      <c r="AX518" s="14" t="s">
        <v>77</v>
      </c>
      <c r="AY518" s="255" t="s">
        <v>292</v>
      </c>
    </row>
    <row r="519" s="14" customFormat="1">
      <c r="A519" s="14"/>
      <c r="B519" s="245"/>
      <c r="C519" s="246"/>
      <c r="D519" s="236" t="s">
        <v>301</v>
      </c>
      <c r="E519" s="247" t="s">
        <v>1</v>
      </c>
      <c r="F519" s="248" t="s">
        <v>2304</v>
      </c>
      <c r="G519" s="246"/>
      <c r="H519" s="249">
        <v>4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301</v>
      </c>
      <c r="AU519" s="255" t="s">
        <v>120</v>
      </c>
      <c r="AV519" s="14" t="s">
        <v>120</v>
      </c>
      <c r="AW519" s="14" t="s">
        <v>32</v>
      </c>
      <c r="AX519" s="14" t="s">
        <v>77</v>
      </c>
      <c r="AY519" s="255" t="s">
        <v>292</v>
      </c>
    </row>
    <row r="520" s="14" customFormat="1">
      <c r="A520" s="14"/>
      <c r="B520" s="245"/>
      <c r="C520" s="246"/>
      <c r="D520" s="236" t="s">
        <v>301</v>
      </c>
      <c r="E520" s="247" t="s">
        <v>1</v>
      </c>
      <c r="F520" s="248" t="s">
        <v>2305</v>
      </c>
      <c r="G520" s="246"/>
      <c r="H520" s="249">
        <v>5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301</v>
      </c>
      <c r="AU520" s="255" t="s">
        <v>120</v>
      </c>
      <c r="AV520" s="14" t="s">
        <v>120</v>
      </c>
      <c r="AW520" s="14" t="s">
        <v>32</v>
      </c>
      <c r="AX520" s="14" t="s">
        <v>77</v>
      </c>
      <c r="AY520" s="255" t="s">
        <v>292</v>
      </c>
    </row>
    <row r="521" s="14" customFormat="1">
      <c r="A521" s="14"/>
      <c r="B521" s="245"/>
      <c r="C521" s="246"/>
      <c r="D521" s="236" t="s">
        <v>301</v>
      </c>
      <c r="E521" s="247" t="s">
        <v>1</v>
      </c>
      <c r="F521" s="248" t="s">
        <v>2306</v>
      </c>
      <c r="G521" s="246"/>
      <c r="H521" s="249">
        <v>6</v>
      </c>
      <c r="I521" s="250"/>
      <c r="J521" s="246"/>
      <c r="K521" s="246"/>
      <c r="L521" s="251"/>
      <c r="M521" s="252"/>
      <c r="N521" s="253"/>
      <c r="O521" s="253"/>
      <c r="P521" s="253"/>
      <c r="Q521" s="253"/>
      <c r="R521" s="253"/>
      <c r="S521" s="253"/>
      <c r="T521" s="25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5" t="s">
        <v>301</v>
      </c>
      <c r="AU521" s="255" t="s">
        <v>120</v>
      </c>
      <c r="AV521" s="14" t="s">
        <v>120</v>
      </c>
      <c r="AW521" s="14" t="s">
        <v>32</v>
      </c>
      <c r="AX521" s="14" t="s">
        <v>77</v>
      </c>
      <c r="AY521" s="255" t="s">
        <v>292</v>
      </c>
    </row>
    <row r="522" s="15" customFormat="1">
      <c r="A522" s="15"/>
      <c r="B522" s="256"/>
      <c r="C522" s="257"/>
      <c r="D522" s="236" t="s">
        <v>301</v>
      </c>
      <c r="E522" s="258" t="s">
        <v>1</v>
      </c>
      <c r="F522" s="259" t="s">
        <v>304</v>
      </c>
      <c r="G522" s="257"/>
      <c r="H522" s="260">
        <v>45</v>
      </c>
      <c r="I522" s="261"/>
      <c r="J522" s="257"/>
      <c r="K522" s="257"/>
      <c r="L522" s="262"/>
      <c r="M522" s="263"/>
      <c r="N522" s="264"/>
      <c r="O522" s="264"/>
      <c r="P522" s="264"/>
      <c r="Q522" s="264"/>
      <c r="R522" s="264"/>
      <c r="S522" s="264"/>
      <c r="T522" s="26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6" t="s">
        <v>301</v>
      </c>
      <c r="AU522" s="266" t="s">
        <v>120</v>
      </c>
      <c r="AV522" s="15" t="s">
        <v>299</v>
      </c>
      <c r="AW522" s="15" t="s">
        <v>32</v>
      </c>
      <c r="AX522" s="15" t="s">
        <v>85</v>
      </c>
      <c r="AY522" s="266" t="s">
        <v>292</v>
      </c>
    </row>
    <row r="523" s="2" customFormat="1" ht="49.05" customHeight="1">
      <c r="A523" s="39"/>
      <c r="B523" s="40"/>
      <c r="C523" s="278" t="s">
        <v>1628</v>
      </c>
      <c r="D523" s="278" t="s">
        <v>626</v>
      </c>
      <c r="E523" s="279" t="s">
        <v>3497</v>
      </c>
      <c r="F523" s="280" t="s">
        <v>3498</v>
      </c>
      <c r="G523" s="281" t="s">
        <v>581</v>
      </c>
      <c r="H523" s="282">
        <v>1</v>
      </c>
      <c r="I523" s="283"/>
      <c r="J523" s="284">
        <f>ROUND(I523*H523,2)</f>
        <v>0</v>
      </c>
      <c r="K523" s="280" t="s">
        <v>1</v>
      </c>
      <c r="L523" s="285"/>
      <c r="M523" s="286" t="s">
        <v>1</v>
      </c>
      <c r="N523" s="287" t="s">
        <v>43</v>
      </c>
      <c r="O523" s="92"/>
      <c r="P523" s="230">
        <f>O523*H523</f>
        <v>0</v>
      </c>
      <c r="Q523" s="230">
        <v>0</v>
      </c>
      <c r="R523" s="230">
        <f>Q523*H523</f>
        <v>0</v>
      </c>
      <c r="S523" s="230">
        <v>0</v>
      </c>
      <c r="T523" s="231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32" t="s">
        <v>573</v>
      </c>
      <c r="AT523" s="232" t="s">
        <v>626</v>
      </c>
      <c r="AU523" s="232" t="s">
        <v>120</v>
      </c>
      <c r="AY523" s="18" t="s">
        <v>292</v>
      </c>
      <c r="BE523" s="233">
        <f>IF(N523="základní",J523,0)</f>
        <v>0</v>
      </c>
      <c r="BF523" s="233">
        <f>IF(N523="snížená",J523,0)</f>
        <v>0</v>
      </c>
      <c r="BG523" s="233">
        <f>IF(N523="zákl. přenesená",J523,0)</f>
        <v>0</v>
      </c>
      <c r="BH523" s="233">
        <f>IF(N523="sníž. přenesená",J523,0)</f>
        <v>0</v>
      </c>
      <c r="BI523" s="233">
        <f>IF(N523="nulová",J523,0)</f>
        <v>0</v>
      </c>
      <c r="BJ523" s="18" t="s">
        <v>120</v>
      </c>
      <c r="BK523" s="233">
        <f>ROUND(I523*H523,2)</f>
        <v>0</v>
      </c>
      <c r="BL523" s="18" t="s">
        <v>438</v>
      </c>
      <c r="BM523" s="232" t="s">
        <v>3499</v>
      </c>
    </row>
    <row r="524" s="13" customFormat="1">
      <c r="A524" s="13"/>
      <c r="B524" s="234"/>
      <c r="C524" s="235"/>
      <c r="D524" s="236" t="s">
        <v>301</v>
      </c>
      <c r="E524" s="237" t="s">
        <v>1</v>
      </c>
      <c r="F524" s="238" t="s">
        <v>2332</v>
      </c>
      <c r="G524" s="235"/>
      <c r="H524" s="237" t="s">
        <v>1</v>
      </c>
      <c r="I524" s="239"/>
      <c r="J524" s="235"/>
      <c r="K524" s="235"/>
      <c r="L524" s="240"/>
      <c r="M524" s="241"/>
      <c r="N524" s="242"/>
      <c r="O524" s="242"/>
      <c r="P524" s="242"/>
      <c r="Q524" s="242"/>
      <c r="R524" s="242"/>
      <c r="S524" s="242"/>
      <c r="T524" s="24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4" t="s">
        <v>301</v>
      </c>
      <c r="AU524" s="244" t="s">
        <v>120</v>
      </c>
      <c r="AV524" s="13" t="s">
        <v>85</v>
      </c>
      <c r="AW524" s="13" t="s">
        <v>32</v>
      </c>
      <c r="AX524" s="13" t="s">
        <v>77</v>
      </c>
      <c r="AY524" s="244" t="s">
        <v>292</v>
      </c>
    </row>
    <row r="525" s="14" customFormat="1">
      <c r="A525" s="14"/>
      <c r="B525" s="245"/>
      <c r="C525" s="246"/>
      <c r="D525" s="236" t="s">
        <v>301</v>
      </c>
      <c r="E525" s="247" t="s">
        <v>1</v>
      </c>
      <c r="F525" s="248" t="s">
        <v>2303</v>
      </c>
      <c r="G525" s="246"/>
      <c r="H525" s="249">
        <v>1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301</v>
      </c>
      <c r="AU525" s="255" t="s">
        <v>120</v>
      </c>
      <c r="AV525" s="14" t="s">
        <v>120</v>
      </c>
      <c r="AW525" s="14" t="s">
        <v>32</v>
      </c>
      <c r="AX525" s="14" t="s">
        <v>85</v>
      </c>
      <c r="AY525" s="255" t="s">
        <v>292</v>
      </c>
    </row>
    <row r="526" s="2" customFormat="1" ht="49.05" customHeight="1">
      <c r="A526" s="39"/>
      <c r="B526" s="40"/>
      <c r="C526" s="278" t="s">
        <v>1654</v>
      </c>
      <c r="D526" s="278" t="s">
        <v>626</v>
      </c>
      <c r="E526" s="279" t="s">
        <v>3500</v>
      </c>
      <c r="F526" s="280" t="s">
        <v>3501</v>
      </c>
      <c r="G526" s="281" t="s">
        <v>581</v>
      </c>
      <c r="H526" s="282">
        <v>1</v>
      </c>
      <c r="I526" s="283"/>
      <c r="J526" s="284">
        <f>ROUND(I526*H526,2)</f>
        <v>0</v>
      </c>
      <c r="K526" s="280" t="s">
        <v>1</v>
      </c>
      <c r="L526" s="285"/>
      <c r="M526" s="286" t="s">
        <v>1</v>
      </c>
      <c r="N526" s="287" t="s">
        <v>43</v>
      </c>
      <c r="O526" s="92"/>
      <c r="P526" s="230">
        <f>O526*H526</f>
        <v>0</v>
      </c>
      <c r="Q526" s="230">
        <v>0</v>
      </c>
      <c r="R526" s="230">
        <f>Q526*H526</f>
        <v>0</v>
      </c>
      <c r="S526" s="230">
        <v>0</v>
      </c>
      <c r="T526" s="231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32" t="s">
        <v>573</v>
      </c>
      <c r="AT526" s="232" t="s">
        <v>626</v>
      </c>
      <c r="AU526" s="232" t="s">
        <v>120</v>
      </c>
      <c r="AY526" s="18" t="s">
        <v>292</v>
      </c>
      <c r="BE526" s="233">
        <f>IF(N526="základní",J526,0)</f>
        <v>0</v>
      </c>
      <c r="BF526" s="233">
        <f>IF(N526="snížená",J526,0)</f>
        <v>0</v>
      </c>
      <c r="BG526" s="233">
        <f>IF(N526="zákl. přenesená",J526,0)</f>
        <v>0</v>
      </c>
      <c r="BH526" s="233">
        <f>IF(N526="sníž. přenesená",J526,0)</f>
        <v>0</v>
      </c>
      <c r="BI526" s="233">
        <f>IF(N526="nulová",J526,0)</f>
        <v>0</v>
      </c>
      <c r="BJ526" s="18" t="s">
        <v>120</v>
      </c>
      <c r="BK526" s="233">
        <f>ROUND(I526*H526,2)</f>
        <v>0</v>
      </c>
      <c r="BL526" s="18" t="s">
        <v>438</v>
      </c>
      <c r="BM526" s="232" t="s">
        <v>3502</v>
      </c>
    </row>
    <row r="527" s="13" customFormat="1">
      <c r="A527" s="13"/>
      <c r="B527" s="234"/>
      <c r="C527" s="235"/>
      <c r="D527" s="236" t="s">
        <v>301</v>
      </c>
      <c r="E527" s="237" t="s">
        <v>1</v>
      </c>
      <c r="F527" s="238" t="s">
        <v>2235</v>
      </c>
      <c r="G527" s="235"/>
      <c r="H527" s="237" t="s">
        <v>1</v>
      </c>
      <c r="I527" s="239"/>
      <c r="J527" s="235"/>
      <c r="K527" s="235"/>
      <c r="L527" s="240"/>
      <c r="M527" s="241"/>
      <c r="N527" s="242"/>
      <c r="O527" s="242"/>
      <c r="P527" s="242"/>
      <c r="Q527" s="242"/>
      <c r="R527" s="242"/>
      <c r="S527" s="242"/>
      <c r="T527" s="24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4" t="s">
        <v>301</v>
      </c>
      <c r="AU527" s="244" t="s">
        <v>120</v>
      </c>
      <c r="AV527" s="13" t="s">
        <v>85</v>
      </c>
      <c r="AW527" s="13" t="s">
        <v>32</v>
      </c>
      <c r="AX527" s="13" t="s">
        <v>77</v>
      </c>
      <c r="AY527" s="244" t="s">
        <v>292</v>
      </c>
    </row>
    <row r="528" s="14" customFormat="1">
      <c r="A528" s="14"/>
      <c r="B528" s="245"/>
      <c r="C528" s="246"/>
      <c r="D528" s="236" t="s">
        <v>301</v>
      </c>
      <c r="E528" s="247" t="s">
        <v>1</v>
      </c>
      <c r="F528" s="248" t="s">
        <v>2236</v>
      </c>
      <c r="G528" s="246"/>
      <c r="H528" s="249">
        <v>1</v>
      </c>
      <c r="I528" s="250"/>
      <c r="J528" s="246"/>
      <c r="K528" s="246"/>
      <c r="L528" s="251"/>
      <c r="M528" s="252"/>
      <c r="N528" s="253"/>
      <c r="O528" s="253"/>
      <c r="P528" s="253"/>
      <c r="Q528" s="253"/>
      <c r="R528" s="253"/>
      <c r="S528" s="253"/>
      <c r="T528" s="25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5" t="s">
        <v>301</v>
      </c>
      <c r="AU528" s="255" t="s">
        <v>120</v>
      </c>
      <c r="AV528" s="14" t="s">
        <v>120</v>
      </c>
      <c r="AW528" s="14" t="s">
        <v>32</v>
      </c>
      <c r="AX528" s="14" t="s">
        <v>77</v>
      </c>
      <c r="AY528" s="255" t="s">
        <v>292</v>
      </c>
    </row>
    <row r="529" s="15" customFormat="1">
      <c r="A529" s="15"/>
      <c r="B529" s="256"/>
      <c r="C529" s="257"/>
      <c r="D529" s="236" t="s">
        <v>301</v>
      </c>
      <c r="E529" s="258" t="s">
        <v>1</v>
      </c>
      <c r="F529" s="259" t="s">
        <v>304</v>
      </c>
      <c r="G529" s="257"/>
      <c r="H529" s="260">
        <v>1</v>
      </c>
      <c r="I529" s="261"/>
      <c r="J529" s="257"/>
      <c r="K529" s="257"/>
      <c r="L529" s="262"/>
      <c r="M529" s="263"/>
      <c r="N529" s="264"/>
      <c r="O529" s="264"/>
      <c r="P529" s="264"/>
      <c r="Q529" s="264"/>
      <c r="R529" s="264"/>
      <c r="S529" s="264"/>
      <c r="T529" s="26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6" t="s">
        <v>301</v>
      </c>
      <c r="AU529" s="266" t="s">
        <v>120</v>
      </c>
      <c r="AV529" s="15" t="s">
        <v>299</v>
      </c>
      <c r="AW529" s="15" t="s">
        <v>32</v>
      </c>
      <c r="AX529" s="15" t="s">
        <v>85</v>
      </c>
      <c r="AY529" s="266" t="s">
        <v>292</v>
      </c>
    </row>
    <row r="530" s="2" customFormat="1" ht="49.05" customHeight="1">
      <c r="A530" s="39"/>
      <c r="B530" s="40"/>
      <c r="C530" s="278" t="s">
        <v>1659</v>
      </c>
      <c r="D530" s="278" t="s">
        <v>626</v>
      </c>
      <c r="E530" s="279" t="s">
        <v>3503</v>
      </c>
      <c r="F530" s="280" t="s">
        <v>3504</v>
      </c>
      <c r="G530" s="281" t="s">
        <v>581</v>
      </c>
      <c r="H530" s="282">
        <v>3</v>
      </c>
      <c r="I530" s="283"/>
      <c r="J530" s="284">
        <f>ROUND(I530*H530,2)</f>
        <v>0</v>
      </c>
      <c r="K530" s="280" t="s">
        <v>1</v>
      </c>
      <c r="L530" s="285"/>
      <c r="M530" s="286" t="s">
        <v>1</v>
      </c>
      <c r="N530" s="287" t="s">
        <v>43</v>
      </c>
      <c r="O530" s="92"/>
      <c r="P530" s="230">
        <f>O530*H530</f>
        <v>0</v>
      </c>
      <c r="Q530" s="230">
        <v>0</v>
      </c>
      <c r="R530" s="230">
        <f>Q530*H530</f>
        <v>0</v>
      </c>
      <c r="S530" s="230">
        <v>0</v>
      </c>
      <c r="T530" s="231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32" t="s">
        <v>573</v>
      </c>
      <c r="AT530" s="232" t="s">
        <v>626</v>
      </c>
      <c r="AU530" s="232" t="s">
        <v>120</v>
      </c>
      <c r="AY530" s="18" t="s">
        <v>292</v>
      </c>
      <c r="BE530" s="233">
        <f>IF(N530="základní",J530,0)</f>
        <v>0</v>
      </c>
      <c r="BF530" s="233">
        <f>IF(N530="snížená",J530,0)</f>
        <v>0</v>
      </c>
      <c r="BG530" s="233">
        <f>IF(N530="zákl. přenesená",J530,0)</f>
        <v>0</v>
      </c>
      <c r="BH530" s="233">
        <f>IF(N530="sníž. přenesená",J530,0)</f>
        <v>0</v>
      </c>
      <c r="BI530" s="233">
        <f>IF(N530="nulová",J530,0)</f>
        <v>0</v>
      </c>
      <c r="BJ530" s="18" t="s">
        <v>120</v>
      </c>
      <c r="BK530" s="233">
        <f>ROUND(I530*H530,2)</f>
        <v>0</v>
      </c>
      <c r="BL530" s="18" t="s">
        <v>438</v>
      </c>
      <c r="BM530" s="232" t="s">
        <v>3505</v>
      </c>
    </row>
    <row r="531" s="13" customFormat="1">
      <c r="A531" s="13"/>
      <c r="B531" s="234"/>
      <c r="C531" s="235"/>
      <c r="D531" s="236" t="s">
        <v>301</v>
      </c>
      <c r="E531" s="237" t="s">
        <v>1</v>
      </c>
      <c r="F531" s="238" t="s">
        <v>2239</v>
      </c>
      <c r="G531" s="235"/>
      <c r="H531" s="237" t="s">
        <v>1</v>
      </c>
      <c r="I531" s="239"/>
      <c r="J531" s="235"/>
      <c r="K531" s="235"/>
      <c r="L531" s="240"/>
      <c r="M531" s="241"/>
      <c r="N531" s="242"/>
      <c r="O531" s="242"/>
      <c r="P531" s="242"/>
      <c r="Q531" s="242"/>
      <c r="R531" s="242"/>
      <c r="S531" s="242"/>
      <c r="T531" s="24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4" t="s">
        <v>301</v>
      </c>
      <c r="AU531" s="244" t="s">
        <v>120</v>
      </c>
      <c r="AV531" s="13" t="s">
        <v>85</v>
      </c>
      <c r="AW531" s="13" t="s">
        <v>32</v>
      </c>
      <c r="AX531" s="13" t="s">
        <v>77</v>
      </c>
      <c r="AY531" s="244" t="s">
        <v>292</v>
      </c>
    </row>
    <row r="532" s="14" customFormat="1">
      <c r="A532" s="14"/>
      <c r="B532" s="245"/>
      <c r="C532" s="246"/>
      <c r="D532" s="236" t="s">
        <v>301</v>
      </c>
      <c r="E532" s="247" t="s">
        <v>1</v>
      </c>
      <c r="F532" s="248" t="s">
        <v>2240</v>
      </c>
      <c r="G532" s="246"/>
      <c r="H532" s="249">
        <v>1</v>
      </c>
      <c r="I532" s="250"/>
      <c r="J532" s="246"/>
      <c r="K532" s="246"/>
      <c r="L532" s="251"/>
      <c r="M532" s="252"/>
      <c r="N532" s="253"/>
      <c r="O532" s="253"/>
      <c r="P532" s="253"/>
      <c r="Q532" s="253"/>
      <c r="R532" s="253"/>
      <c r="S532" s="253"/>
      <c r="T532" s="25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5" t="s">
        <v>301</v>
      </c>
      <c r="AU532" s="255" t="s">
        <v>120</v>
      </c>
      <c r="AV532" s="14" t="s">
        <v>120</v>
      </c>
      <c r="AW532" s="14" t="s">
        <v>32</v>
      </c>
      <c r="AX532" s="14" t="s">
        <v>77</v>
      </c>
      <c r="AY532" s="255" t="s">
        <v>292</v>
      </c>
    </row>
    <row r="533" s="14" customFormat="1">
      <c r="A533" s="14"/>
      <c r="B533" s="245"/>
      <c r="C533" s="246"/>
      <c r="D533" s="236" t="s">
        <v>301</v>
      </c>
      <c r="E533" s="247" t="s">
        <v>1</v>
      </c>
      <c r="F533" s="248" t="s">
        <v>2241</v>
      </c>
      <c r="G533" s="246"/>
      <c r="H533" s="249">
        <v>1</v>
      </c>
      <c r="I533" s="250"/>
      <c r="J533" s="246"/>
      <c r="K533" s="246"/>
      <c r="L533" s="251"/>
      <c r="M533" s="252"/>
      <c r="N533" s="253"/>
      <c r="O533" s="253"/>
      <c r="P533" s="253"/>
      <c r="Q533" s="253"/>
      <c r="R533" s="253"/>
      <c r="S533" s="253"/>
      <c r="T533" s="25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5" t="s">
        <v>301</v>
      </c>
      <c r="AU533" s="255" t="s">
        <v>120</v>
      </c>
      <c r="AV533" s="14" t="s">
        <v>120</v>
      </c>
      <c r="AW533" s="14" t="s">
        <v>32</v>
      </c>
      <c r="AX533" s="14" t="s">
        <v>77</v>
      </c>
      <c r="AY533" s="255" t="s">
        <v>292</v>
      </c>
    </row>
    <row r="534" s="14" customFormat="1">
      <c r="A534" s="14"/>
      <c r="B534" s="245"/>
      <c r="C534" s="246"/>
      <c r="D534" s="236" t="s">
        <v>301</v>
      </c>
      <c r="E534" s="247" t="s">
        <v>1</v>
      </c>
      <c r="F534" s="248" t="s">
        <v>2242</v>
      </c>
      <c r="G534" s="246"/>
      <c r="H534" s="249">
        <v>1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301</v>
      </c>
      <c r="AU534" s="255" t="s">
        <v>120</v>
      </c>
      <c r="AV534" s="14" t="s">
        <v>120</v>
      </c>
      <c r="AW534" s="14" t="s">
        <v>32</v>
      </c>
      <c r="AX534" s="14" t="s">
        <v>77</v>
      </c>
      <c r="AY534" s="255" t="s">
        <v>292</v>
      </c>
    </row>
    <row r="535" s="15" customFormat="1">
      <c r="A535" s="15"/>
      <c r="B535" s="256"/>
      <c r="C535" s="257"/>
      <c r="D535" s="236" t="s">
        <v>301</v>
      </c>
      <c r="E535" s="258" t="s">
        <v>1</v>
      </c>
      <c r="F535" s="259" t="s">
        <v>304</v>
      </c>
      <c r="G535" s="257"/>
      <c r="H535" s="260">
        <v>3</v>
      </c>
      <c r="I535" s="261"/>
      <c r="J535" s="257"/>
      <c r="K535" s="257"/>
      <c r="L535" s="262"/>
      <c r="M535" s="263"/>
      <c r="N535" s="264"/>
      <c r="O535" s="264"/>
      <c r="P535" s="264"/>
      <c r="Q535" s="264"/>
      <c r="R535" s="264"/>
      <c r="S535" s="264"/>
      <c r="T535" s="26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6" t="s">
        <v>301</v>
      </c>
      <c r="AU535" s="266" t="s">
        <v>120</v>
      </c>
      <c r="AV535" s="15" t="s">
        <v>299</v>
      </c>
      <c r="AW535" s="15" t="s">
        <v>32</v>
      </c>
      <c r="AX535" s="15" t="s">
        <v>85</v>
      </c>
      <c r="AY535" s="266" t="s">
        <v>292</v>
      </c>
    </row>
    <row r="536" s="2" customFormat="1" ht="49.05" customHeight="1">
      <c r="A536" s="39"/>
      <c r="B536" s="40"/>
      <c r="C536" s="278" t="s">
        <v>1664</v>
      </c>
      <c r="D536" s="278" t="s">
        <v>626</v>
      </c>
      <c r="E536" s="279" t="s">
        <v>3506</v>
      </c>
      <c r="F536" s="280" t="s">
        <v>3507</v>
      </c>
      <c r="G536" s="281" t="s">
        <v>581</v>
      </c>
      <c r="H536" s="282">
        <v>1</v>
      </c>
      <c r="I536" s="283"/>
      <c r="J536" s="284">
        <f>ROUND(I536*H536,2)</f>
        <v>0</v>
      </c>
      <c r="K536" s="280" t="s">
        <v>1</v>
      </c>
      <c r="L536" s="285"/>
      <c r="M536" s="286" t="s">
        <v>1</v>
      </c>
      <c r="N536" s="287" t="s">
        <v>43</v>
      </c>
      <c r="O536" s="92"/>
      <c r="P536" s="230">
        <f>O536*H536</f>
        <v>0</v>
      </c>
      <c r="Q536" s="230">
        <v>0</v>
      </c>
      <c r="R536" s="230">
        <f>Q536*H536</f>
        <v>0</v>
      </c>
      <c r="S536" s="230">
        <v>0</v>
      </c>
      <c r="T536" s="231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32" t="s">
        <v>573</v>
      </c>
      <c r="AT536" s="232" t="s">
        <v>626</v>
      </c>
      <c r="AU536" s="232" t="s">
        <v>120</v>
      </c>
      <c r="AY536" s="18" t="s">
        <v>292</v>
      </c>
      <c r="BE536" s="233">
        <f>IF(N536="základní",J536,0)</f>
        <v>0</v>
      </c>
      <c r="BF536" s="233">
        <f>IF(N536="snížená",J536,0)</f>
        <v>0</v>
      </c>
      <c r="BG536" s="233">
        <f>IF(N536="zákl. přenesená",J536,0)</f>
        <v>0</v>
      </c>
      <c r="BH536" s="233">
        <f>IF(N536="sníž. přenesená",J536,0)</f>
        <v>0</v>
      </c>
      <c r="BI536" s="233">
        <f>IF(N536="nulová",J536,0)</f>
        <v>0</v>
      </c>
      <c r="BJ536" s="18" t="s">
        <v>120</v>
      </c>
      <c r="BK536" s="233">
        <f>ROUND(I536*H536,2)</f>
        <v>0</v>
      </c>
      <c r="BL536" s="18" t="s">
        <v>438</v>
      </c>
      <c r="BM536" s="232" t="s">
        <v>3508</v>
      </c>
    </row>
    <row r="537" s="13" customFormat="1">
      <c r="A537" s="13"/>
      <c r="B537" s="234"/>
      <c r="C537" s="235"/>
      <c r="D537" s="236" t="s">
        <v>301</v>
      </c>
      <c r="E537" s="237" t="s">
        <v>1</v>
      </c>
      <c r="F537" s="238" t="s">
        <v>2243</v>
      </c>
      <c r="G537" s="235"/>
      <c r="H537" s="237" t="s">
        <v>1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4" t="s">
        <v>301</v>
      </c>
      <c r="AU537" s="244" t="s">
        <v>120</v>
      </c>
      <c r="AV537" s="13" t="s">
        <v>85</v>
      </c>
      <c r="AW537" s="13" t="s">
        <v>32</v>
      </c>
      <c r="AX537" s="13" t="s">
        <v>77</v>
      </c>
      <c r="AY537" s="244" t="s">
        <v>292</v>
      </c>
    </row>
    <row r="538" s="14" customFormat="1">
      <c r="A538" s="14"/>
      <c r="B538" s="245"/>
      <c r="C538" s="246"/>
      <c r="D538" s="236" t="s">
        <v>301</v>
      </c>
      <c r="E538" s="247" t="s">
        <v>1</v>
      </c>
      <c r="F538" s="248" t="s">
        <v>2244</v>
      </c>
      <c r="G538" s="246"/>
      <c r="H538" s="249">
        <v>1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301</v>
      </c>
      <c r="AU538" s="255" t="s">
        <v>120</v>
      </c>
      <c r="AV538" s="14" t="s">
        <v>120</v>
      </c>
      <c r="AW538" s="14" t="s">
        <v>32</v>
      </c>
      <c r="AX538" s="14" t="s">
        <v>77</v>
      </c>
      <c r="AY538" s="255" t="s">
        <v>292</v>
      </c>
    </row>
    <row r="539" s="15" customFormat="1">
      <c r="A539" s="15"/>
      <c r="B539" s="256"/>
      <c r="C539" s="257"/>
      <c r="D539" s="236" t="s">
        <v>301</v>
      </c>
      <c r="E539" s="258" t="s">
        <v>1</v>
      </c>
      <c r="F539" s="259" t="s">
        <v>304</v>
      </c>
      <c r="G539" s="257"/>
      <c r="H539" s="260">
        <v>1</v>
      </c>
      <c r="I539" s="261"/>
      <c r="J539" s="257"/>
      <c r="K539" s="257"/>
      <c r="L539" s="262"/>
      <c r="M539" s="263"/>
      <c r="N539" s="264"/>
      <c r="O539" s="264"/>
      <c r="P539" s="264"/>
      <c r="Q539" s="264"/>
      <c r="R539" s="264"/>
      <c r="S539" s="264"/>
      <c r="T539" s="26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66" t="s">
        <v>301</v>
      </c>
      <c r="AU539" s="266" t="s">
        <v>120</v>
      </c>
      <c r="AV539" s="15" t="s">
        <v>299</v>
      </c>
      <c r="AW539" s="15" t="s">
        <v>32</v>
      </c>
      <c r="AX539" s="15" t="s">
        <v>85</v>
      </c>
      <c r="AY539" s="266" t="s">
        <v>292</v>
      </c>
    </row>
    <row r="540" s="2" customFormat="1" ht="49.05" customHeight="1">
      <c r="A540" s="39"/>
      <c r="B540" s="40"/>
      <c r="C540" s="278" t="s">
        <v>1668</v>
      </c>
      <c r="D540" s="278" t="s">
        <v>626</v>
      </c>
      <c r="E540" s="279" t="s">
        <v>3509</v>
      </c>
      <c r="F540" s="280" t="s">
        <v>3510</v>
      </c>
      <c r="G540" s="281" t="s">
        <v>581</v>
      </c>
      <c r="H540" s="282">
        <v>3</v>
      </c>
      <c r="I540" s="283"/>
      <c r="J540" s="284">
        <f>ROUND(I540*H540,2)</f>
        <v>0</v>
      </c>
      <c r="K540" s="280" t="s">
        <v>1</v>
      </c>
      <c r="L540" s="285"/>
      <c r="M540" s="286" t="s">
        <v>1</v>
      </c>
      <c r="N540" s="287" t="s">
        <v>43</v>
      </c>
      <c r="O540" s="92"/>
      <c r="P540" s="230">
        <f>O540*H540</f>
        <v>0</v>
      </c>
      <c r="Q540" s="230">
        <v>0</v>
      </c>
      <c r="R540" s="230">
        <f>Q540*H540</f>
        <v>0</v>
      </c>
      <c r="S540" s="230">
        <v>0</v>
      </c>
      <c r="T540" s="231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32" t="s">
        <v>573</v>
      </c>
      <c r="AT540" s="232" t="s">
        <v>626</v>
      </c>
      <c r="AU540" s="232" t="s">
        <v>120</v>
      </c>
      <c r="AY540" s="18" t="s">
        <v>292</v>
      </c>
      <c r="BE540" s="233">
        <f>IF(N540="základní",J540,0)</f>
        <v>0</v>
      </c>
      <c r="BF540" s="233">
        <f>IF(N540="snížená",J540,0)</f>
        <v>0</v>
      </c>
      <c r="BG540" s="233">
        <f>IF(N540="zákl. přenesená",J540,0)</f>
        <v>0</v>
      </c>
      <c r="BH540" s="233">
        <f>IF(N540="sníž. přenesená",J540,0)</f>
        <v>0</v>
      </c>
      <c r="BI540" s="233">
        <f>IF(N540="nulová",J540,0)</f>
        <v>0</v>
      </c>
      <c r="BJ540" s="18" t="s">
        <v>120</v>
      </c>
      <c r="BK540" s="233">
        <f>ROUND(I540*H540,2)</f>
        <v>0</v>
      </c>
      <c r="BL540" s="18" t="s">
        <v>438</v>
      </c>
      <c r="BM540" s="232" t="s">
        <v>3511</v>
      </c>
    </row>
    <row r="541" s="13" customFormat="1">
      <c r="A541" s="13"/>
      <c r="B541" s="234"/>
      <c r="C541" s="235"/>
      <c r="D541" s="236" t="s">
        <v>301</v>
      </c>
      <c r="E541" s="237" t="s">
        <v>1</v>
      </c>
      <c r="F541" s="238" t="s">
        <v>2243</v>
      </c>
      <c r="G541" s="235"/>
      <c r="H541" s="237" t="s">
        <v>1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4" t="s">
        <v>301</v>
      </c>
      <c r="AU541" s="244" t="s">
        <v>120</v>
      </c>
      <c r="AV541" s="13" t="s">
        <v>85</v>
      </c>
      <c r="AW541" s="13" t="s">
        <v>32</v>
      </c>
      <c r="AX541" s="13" t="s">
        <v>77</v>
      </c>
      <c r="AY541" s="244" t="s">
        <v>292</v>
      </c>
    </row>
    <row r="542" s="14" customFormat="1">
      <c r="A542" s="14"/>
      <c r="B542" s="245"/>
      <c r="C542" s="246"/>
      <c r="D542" s="236" t="s">
        <v>301</v>
      </c>
      <c r="E542" s="247" t="s">
        <v>1</v>
      </c>
      <c r="F542" s="248" t="s">
        <v>2245</v>
      </c>
      <c r="G542" s="246"/>
      <c r="H542" s="249">
        <v>1</v>
      </c>
      <c r="I542" s="250"/>
      <c r="J542" s="246"/>
      <c r="K542" s="246"/>
      <c r="L542" s="251"/>
      <c r="M542" s="252"/>
      <c r="N542" s="253"/>
      <c r="O542" s="253"/>
      <c r="P542" s="253"/>
      <c r="Q542" s="253"/>
      <c r="R542" s="253"/>
      <c r="S542" s="253"/>
      <c r="T542" s="25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5" t="s">
        <v>301</v>
      </c>
      <c r="AU542" s="255" t="s">
        <v>120</v>
      </c>
      <c r="AV542" s="14" t="s">
        <v>120</v>
      </c>
      <c r="AW542" s="14" t="s">
        <v>32</v>
      </c>
      <c r="AX542" s="14" t="s">
        <v>77</v>
      </c>
      <c r="AY542" s="255" t="s">
        <v>292</v>
      </c>
    </row>
    <row r="543" s="14" customFormat="1">
      <c r="A543" s="14"/>
      <c r="B543" s="245"/>
      <c r="C543" s="246"/>
      <c r="D543" s="236" t="s">
        <v>301</v>
      </c>
      <c r="E543" s="247" t="s">
        <v>1</v>
      </c>
      <c r="F543" s="248" t="s">
        <v>2246</v>
      </c>
      <c r="G543" s="246"/>
      <c r="H543" s="249">
        <v>1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301</v>
      </c>
      <c r="AU543" s="255" t="s">
        <v>120</v>
      </c>
      <c r="AV543" s="14" t="s">
        <v>120</v>
      </c>
      <c r="AW543" s="14" t="s">
        <v>32</v>
      </c>
      <c r="AX543" s="14" t="s">
        <v>77</v>
      </c>
      <c r="AY543" s="255" t="s">
        <v>292</v>
      </c>
    </row>
    <row r="544" s="14" customFormat="1">
      <c r="A544" s="14"/>
      <c r="B544" s="245"/>
      <c r="C544" s="246"/>
      <c r="D544" s="236" t="s">
        <v>301</v>
      </c>
      <c r="E544" s="247" t="s">
        <v>1</v>
      </c>
      <c r="F544" s="248" t="s">
        <v>2247</v>
      </c>
      <c r="G544" s="246"/>
      <c r="H544" s="249">
        <v>1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301</v>
      </c>
      <c r="AU544" s="255" t="s">
        <v>120</v>
      </c>
      <c r="AV544" s="14" t="s">
        <v>120</v>
      </c>
      <c r="AW544" s="14" t="s">
        <v>32</v>
      </c>
      <c r="AX544" s="14" t="s">
        <v>77</v>
      </c>
      <c r="AY544" s="255" t="s">
        <v>292</v>
      </c>
    </row>
    <row r="545" s="15" customFormat="1">
      <c r="A545" s="15"/>
      <c r="B545" s="256"/>
      <c r="C545" s="257"/>
      <c r="D545" s="236" t="s">
        <v>301</v>
      </c>
      <c r="E545" s="258" t="s">
        <v>1</v>
      </c>
      <c r="F545" s="259" t="s">
        <v>304</v>
      </c>
      <c r="G545" s="257"/>
      <c r="H545" s="260">
        <v>3</v>
      </c>
      <c r="I545" s="261"/>
      <c r="J545" s="257"/>
      <c r="K545" s="257"/>
      <c r="L545" s="262"/>
      <c r="M545" s="263"/>
      <c r="N545" s="264"/>
      <c r="O545" s="264"/>
      <c r="P545" s="264"/>
      <c r="Q545" s="264"/>
      <c r="R545" s="264"/>
      <c r="S545" s="264"/>
      <c r="T545" s="26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66" t="s">
        <v>301</v>
      </c>
      <c r="AU545" s="266" t="s">
        <v>120</v>
      </c>
      <c r="AV545" s="15" t="s">
        <v>299</v>
      </c>
      <c r="AW545" s="15" t="s">
        <v>32</v>
      </c>
      <c r="AX545" s="15" t="s">
        <v>85</v>
      </c>
      <c r="AY545" s="266" t="s">
        <v>292</v>
      </c>
    </row>
    <row r="546" s="2" customFormat="1" ht="49.05" customHeight="1">
      <c r="A546" s="39"/>
      <c r="B546" s="40"/>
      <c r="C546" s="278" t="s">
        <v>1670</v>
      </c>
      <c r="D546" s="278" t="s">
        <v>626</v>
      </c>
      <c r="E546" s="279" t="s">
        <v>3512</v>
      </c>
      <c r="F546" s="280" t="s">
        <v>3513</v>
      </c>
      <c r="G546" s="281" t="s">
        <v>581</v>
      </c>
      <c r="H546" s="282">
        <v>1</v>
      </c>
      <c r="I546" s="283"/>
      <c r="J546" s="284">
        <f>ROUND(I546*H546,2)</f>
        <v>0</v>
      </c>
      <c r="K546" s="280" t="s">
        <v>1</v>
      </c>
      <c r="L546" s="285"/>
      <c r="M546" s="286" t="s">
        <v>1</v>
      </c>
      <c r="N546" s="287" t="s">
        <v>43</v>
      </c>
      <c r="O546" s="92"/>
      <c r="P546" s="230">
        <f>O546*H546</f>
        <v>0</v>
      </c>
      <c r="Q546" s="230">
        <v>0</v>
      </c>
      <c r="R546" s="230">
        <f>Q546*H546</f>
        <v>0</v>
      </c>
      <c r="S546" s="230">
        <v>0</v>
      </c>
      <c r="T546" s="231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32" t="s">
        <v>573</v>
      </c>
      <c r="AT546" s="232" t="s">
        <v>626</v>
      </c>
      <c r="AU546" s="232" t="s">
        <v>120</v>
      </c>
      <c r="AY546" s="18" t="s">
        <v>292</v>
      </c>
      <c r="BE546" s="233">
        <f>IF(N546="základní",J546,0)</f>
        <v>0</v>
      </c>
      <c r="BF546" s="233">
        <f>IF(N546="snížená",J546,0)</f>
        <v>0</v>
      </c>
      <c r="BG546" s="233">
        <f>IF(N546="zákl. přenesená",J546,0)</f>
        <v>0</v>
      </c>
      <c r="BH546" s="233">
        <f>IF(N546="sníž. přenesená",J546,0)</f>
        <v>0</v>
      </c>
      <c r="BI546" s="233">
        <f>IF(N546="nulová",J546,0)</f>
        <v>0</v>
      </c>
      <c r="BJ546" s="18" t="s">
        <v>120</v>
      </c>
      <c r="BK546" s="233">
        <f>ROUND(I546*H546,2)</f>
        <v>0</v>
      </c>
      <c r="BL546" s="18" t="s">
        <v>438</v>
      </c>
      <c r="BM546" s="232" t="s">
        <v>3514</v>
      </c>
    </row>
    <row r="547" s="13" customFormat="1">
      <c r="A547" s="13"/>
      <c r="B547" s="234"/>
      <c r="C547" s="235"/>
      <c r="D547" s="236" t="s">
        <v>301</v>
      </c>
      <c r="E547" s="237" t="s">
        <v>1</v>
      </c>
      <c r="F547" s="238" t="s">
        <v>2248</v>
      </c>
      <c r="G547" s="235"/>
      <c r="H547" s="237" t="s">
        <v>1</v>
      </c>
      <c r="I547" s="239"/>
      <c r="J547" s="235"/>
      <c r="K547" s="235"/>
      <c r="L547" s="240"/>
      <c r="M547" s="241"/>
      <c r="N547" s="242"/>
      <c r="O547" s="242"/>
      <c r="P547" s="242"/>
      <c r="Q547" s="242"/>
      <c r="R547" s="242"/>
      <c r="S547" s="242"/>
      <c r="T547" s="24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4" t="s">
        <v>301</v>
      </c>
      <c r="AU547" s="244" t="s">
        <v>120</v>
      </c>
      <c r="AV547" s="13" t="s">
        <v>85</v>
      </c>
      <c r="AW547" s="13" t="s">
        <v>32</v>
      </c>
      <c r="AX547" s="13" t="s">
        <v>77</v>
      </c>
      <c r="AY547" s="244" t="s">
        <v>292</v>
      </c>
    </row>
    <row r="548" s="14" customFormat="1">
      <c r="A548" s="14"/>
      <c r="B548" s="245"/>
      <c r="C548" s="246"/>
      <c r="D548" s="236" t="s">
        <v>301</v>
      </c>
      <c r="E548" s="247" t="s">
        <v>1</v>
      </c>
      <c r="F548" s="248" t="s">
        <v>2249</v>
      </c>
      <c r="G548" s="246"/>
      <c r="H548" s="249">
        <v>1</v>
      </c>
      <c r="I548" s="250"/>
      <c r="J548" s="246"/>
      <c r="K548" s="246"/>
      <c r="L548" s="251"/>
      <c r="M548" s="252"/>
      <c r="N548" s="253"/>
      <c r="O548" s="253"/>
      <c r="P548" s="253"/>
      <c r="Q548" s="253"/>
      <c r="R548" s="253"/>
      <c r="S548" s="253"/>
      <c r="T548" s="25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5" t="s">
        <v>301</v>
      </c>
      <c r="AU548" s="255" t="s">
        <v>120</v>
      </c>
      <c r="AV548" s="14" t="s">
        <v>120</v>
      </c>
      <c r="AW548" s="14" t="s">
        <v>32</v>
      </c>
      <c r="AX548" s="14" t="s">
        <v>77</v>
      </c>
      <c r="AY548" s="255" t="s">
        <v>292</v>
      </c>
    </row>
    <row r="549" s="15" customFormat="1">
      <c r="A549" s="15"/>
      <c r="B549" s="256"/>
      <c r="C549" s="257"/>
      <c r="D549" s="236" t="s">
        <v>301</v>
      </c>
      <c r="E549" s="258" t="s">
        <v>1</v>
      </c>
      <c r="F549" s="259" t="s">
        <v>304</v>
      </c>
      <c r="G549" s="257"/>
      <c r="H549" s="260">
        <v>1</v>
      </c>
      <c r="I549" s="261"/>
      <c r="J549" s="257"/>
      <c r="K549" s="257"/>
      <c r="L549" s="262"/>
      <c r="M549" s="263"/>
      <c r="N549" s="264"/>
      <c r="O549" s="264"/>
      <c r="P549" s="264"/>
      <c r="Q549" s="264"/>
      <c r="R549" s="264"/>
      <c r="S549" s="264"/>
      <c r="T549" s="26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T549" s="266" t="s">
        <v>301</v>
      </c>
      <c r="AU549" s="266" t="s">
        <v>120</v>
      </c>
      <c r="AV549" s="15" t="s">
        <v>299</v>
      </c>
      <c r="AW549" s="15" t="s">
        <v>32</v>
      </c>
      <c r="AX549" s="15" t="s">
        <v>85</v>
      </c>
      <c r="AY549" s="266" t="s">
        <v>292</v>
      </c>
    </row>
    <row r="550" s="2" customFormat="1" ht="49.05" customHeight="1">
      <c r="A550" s="39"/>
      <c r="B550" s="40"/>
      <c r="C550" s="278" t="s">
        <v>1674</v>
      </c>
      <c r="D550" s="278" t="s">
        <v>626</v>
      </c>
      <c r="E550" s="279" t="s">
        <v>3515</v>
      </c>
      <c r="F550" s="280" t="s">
        <v>3516</v>
      </c>
      <c r="G550" s="281" t="s">
        <v>581</v>
      </c>
      <c r="H550" s="282">
        <v>7</v>
      </c>
      <c r="I550" s="283"/>
      <c r="J550" s="284">
        <f>ROUND(I550*H550,2)</f>
        <v>0</v>
      </c>
      <c r="K550" s="280" t="s">
        <v>1</v>
      </c>
      <c r="L550" s="285"/>
      <c r="M550" s="286" t="s">
        <v>1</v>
      </c>
      <c r="N550" s="287" t="s">
        <v>43</v>
      </c>
      <c r="O550" s="92"/>
      <c r="P550" s="230">
        <f>O550*H550</f>
        <v>0</v>
      </c>
      <c r="Q550" s="230">
        <v>0</v>
      </c>
      <c r="R550" s="230">
        <f>Q550*H550</f>
        <v>0</v>
      </c>
      <c r="S550" s="230">
        <v>0</v>
      </c>
      <c r="T550" s="231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32" t="s">
        <v>573</v>
      </c>
      <c r="AT550" s="232" t="s">
        <v>626</v>
      </c>
      <c r="AU550" s="232" t="s">
        <v>120</v>
      </c>
      <c r="AY550" s="18" t="s">
        <v>292</v>
      </c>
      <c r="BE550" s="233">
        <f>IF(N550="základní",J550,0)</f>
        <v>0</v>
      </c>
      <c r="BF550" s="233">
        <f>IF(N550="snížená",J550,0)</f>
        <v>0</v>
      </c>
      <c r="BG550" s="233">
        <f>IF(N550="zákl. přenesená",J550,0)</f>
        <v>0</v>
      </c>
      <c r="BH550" s="233">
        <f>IF(N550="sníž. přenesená",J550,0)</f>
        <v>0</v>
      </c>
      <c r="BI550" s="233">
        <f>IF(N550="nulová",J550,0)</f>
        <v>0</v>
      </c>
      <c r="BJ550" s="18" t="s">
        <v>120</v>
      </c>
      <c r="BK550" s="233">
        <f>ROUND(I550*H550,2)</f>
        <v>0</v>
      </c>
      <c r="BL550" s="18" t="s">
        <v>438</v>
      </c>
      <c r="BM550" s="232" t="s">
        <v>3517</v>
      </c>
    </row>
    <row r="551" s="13" customFormat="1">
      <c r="A551" s="13"/>
      <c r="B551" s="234"/>
      <c r="C551" s="235"/>
      <c r="D551" s="236" t="s">
        <v>301</v>
      </c>
      <c r="E551" s="237" t="s">
        <v>1</v>
      </c>
      <c r="F551" s="238" t="s">
        <v>2235</v>
      </c>
      <c r="G551" s="235"/>
      <c r="H551" s="237" t="s">
        <v>1</v>
      </c>
      <c r="I551" s="239"/>
      <c r="J551" s="235"/>
      <c r="K551" s="235"/>
      <c r="L551" s="240"/>
      <c r="M551" s="241"/>
      <c r="N551" s="242"/>
      <c r="O551" s="242"/>
      <c r="P551" s="242"/>
      <c r="Q551" s="242"/>
      <c r="R551" s="242"/>
      <c r="S551" s="242"/>
      <c r="T551" s="24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4" t="s">
        <v>301</v>
      </c>
      <c r="AU551" s="244" t="s">
        <v>120</v>
      </c>
      <c r="AV551" s="13" t="s">
        <v>85</v>
      </c>
      <c r="AW551" s="13" t="s">
        <v>32</v>
      </c>
      <c r="AX551" s="13" t="s">
        <v>77</v>
      </c>
      <c r="AY551" s="244" t="s">
        <v>292</v>
      </c>
    </row>
    <row r="552" s="14" customFormat="1">
      <c r="A552" s="14"/>
      <c r="B552" s="245"/>
      <c r="C552" s="246"/>
      <c r="D552" s="236" t="s">
        <v>301</v>
      </c>
      <c r="E552" s="247" t="s">
        <v>1</v>
      </c>
      <c r="F552" s="248" t="s">
        <v>2237</v>
      </c>
      <c r="G552" s="246"/>
      <c r="H552" s="249">
        <v>4</v>
      </c>
      <c r="I552" s="250"/>
      <c r="J552" s="246"/>
      <c r="K552" s="246"/>
      <c r="L552" s="251"/>
      <c r="M552" s="252"/>
      <c r="N552" s="253"/>
      <c r="O552" s="253"/>
      <c r="P552" s="253"/>
      <c r="Q552" s="253"/>
      <c r="R552" s="253"/>
      <c r="S552" s="253"/>
      <c r="T552" s="25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5" t="s">
        <v>301</v>
      </c>
      <c r="AU552" s="255" t="s">
        <v>120</v>
      </c>
      <c r="AV552" s="14" t="s">
        <v>120</v>
      </c>
      <c r="AW552" s="14" t="s">
        <v>32</v>
      </c>
      <c r="AX552" s="14" t="s">
        <v>77</v>
      </c>
      <c r="AY552" s="255" t="s">
        <v>292</v>
      </c>
    </row>
    <row r="553" s="14" customFormat="1">
      <c r="A553" s="14"/>
      <c r="B553" s="245"/>
      <c r="C553" s="246"/>
      <c r="D553" s="236" t="s">
        <v>301</v>
      </c>
      <c r="E553" s="247" t="s">
        <v>1</v>
      </c>
      <c r="F553" s="248" t="s">
        <v>2238</v>
      </c>
      <c r="G553" s="246"/>
      <c r="H553" s="249">
        <v>3</v>
      </c>
      <c r="I553" s="250"/>
      <c r="J553" s="246"/>
      <c r="K553" s="246"/>
      <c r="L553" s="251"/>
      <c r="M553" s="252"/>
      <c r="N553" s="253"/>
      <c r="O553" s="253"/>
      <c r="P553" s="253"/>
      <c r="Q553" s="253"/>
      <c r="R553" s="253"/>
      <c r="S553" s="253"/>
      <c r="T553" s="25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5" t="s">
        <v>301</v>
      </c>
      <c r="AU553" s="255" t="s">
        <v>120</v>
      </c>
      <c r="AV553" s="14" t="s">
        <v>120</v>
      </c>
      <c r="AW553" s="14" t="s">
        <v>32</v>
      </c>
      <c r="AX553" s="14" t="s">
        <v>77</v>
      </c>
      <c r="AY553" s="255" t="s">
        <v>292</v>
      </c>
    </row>
    <row r="554" s="15" customFormat="1">
      <c r="A554" s="15"/>
      <c r="B554" s="256"/>
      <c r="C554" s="257"/>
      <c r="D554" s="236" t="s">
        <v>301</v>
      </c>
      <c r="E554" s="258" t="s">
        <v>1</v>
      </c>
      <c r="F554" s="259" t="s">
        <v>304</v>
      </c>
      <c r="G554" s="257"/>
      <c r="H554" s="260">
        <v>7</v>
      </c>
      <c r="I554" s="261"/>
      <c r="J554" s="257"/>
      <c r="K554" s="257"/>
      <c r="L554" s="262"/>
      <c r="M554" s="263"/>
      <c r="N554" s="264"/>
      <c r="O554" s="264"/>
      <c r="P554" s="264"/>
      <c r="Q554" s="264"/>
      <c r="R554" s="264"/>
      <c r="S554" s="264"/>
      <c r="T554" s="26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66" t="s">
        <v>301</v>
      </c>
      <c r="AU554" s="266" t="s">
        <v>120</v>
      </c>
      <c r="AV554" s="15" t="s">
        <v>299</v>
      </c>
      <c r="AW554" s="15" t="s">
        <v>32</v>
      </c>
      <c r="AX554" s="15" t="s">
        <v>85</v>
      </c>
      <c r="AY554" s="266" t="s">
        <v>292</v>
      </c>
    </row>
    <row r="555" s="2" customFormat="1" ht="49.05" customHeight="1">
      <c r="A555" s="39"/>
      <c r="B555" s="40"/>
      <c r="C555" s="278" t="s">
        <v>1677</v>
      </c>
      <c r="D555" s="278" t="s">
        <v>626</v>
      </c>
      <c r="E555" s="279" t="s">
        <v>3518</v>
      </c>
      <c r="F555" s="280" t="s">
        <v>3519</v>
      </c>
      <c r="G555" s="281" t="s">
        <v>581</v>
      </c>
      <c r="H555" s="282">
        <v>1</v>
      </c>
      <c r="I555" s="283"/>
      <c r="J555" s="284">
        <f>ROUND(I555*H555,2)</f>
        <v>0</v>
      </c>
      <c r="K555" s="280" t="s">
        <v>1</v>
      </c>
      <c r="L555" s="285"/>
      <c r="M555" s="286" t="s">
        <v>1</v>
      </c>
      <c r="N555" s="287" t="s">
        <v>43</v>
      </c>
      <c r="O555" s="92"/>
      <c r="P555" s="230">
        <f>O555*H555</f>
        <v>0</v>
      </c>
      <c r="Q555" s="230">
        <v>0</v>
      </c>
      <c r="R555" s="230">
        <f>Q555*H555</f>
        <v>0</v>
      </c>
      <c r="S555" s="230">
        <v>0</v>
      </c>
      <c r="T555" s="231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32" t="s">
        <v>573</v>
      </c>
      <c r="AT555" s="232" t="s">
        <v>626</v>
      </c>
      <c r="AU555" s="232" t="s">
        <v>120</v>
      </c>
      <c r="AY555" s="18" t="s">
        <v>292</v>
      </c>
      <c r="BE555" s="233">
        <f>IF(N555="základní",J555,0)</f>
        <v>0</v>
      </c>
      <c r="BF555" s="233">
        <f>IF(N555="snížená",J555,0)</f>
        <v>0</v>
      </c>
      <c r="BG555" s="233">
        <f>IF(N555="zákl. přenesená",J555,0)</f>
        <v>0</v>
      </c>
      <c r="BH555" s="233">
        <f>IF(N555="sníž. přenesená",J555,0)</f>
        <v>0</v>
      </c>
      <c r="BI555" s="233">
        <f>IF(N555="nulová",J555,0)</f>
        <v>0</v>
      </c>
      <c r="BJ555" s="18" t="s">
        <v>120</v>
      </c>
      <c r="BK555" s="233">
        <f>ROUND(I555*H555,2)</f>
        <v>0</v>
      </c>
      <c r="BL555" s="18" t="s">
        <v>438</v>
      </c>
      <c r="BM555" s="232" t="s">
        <v>3520</v>
      </c>
    </row>
    <row r="556" s="12" customFormat="1" ht="22.8" customHeight="1">
      <c r="A556" s="12"/>
      <c r="B556" s="205"/>
      <c r="C556" s="206"/>
      <c r="D556" s="207" t="s">
        <v>76</v>
      </c>
      <c r="E556" s="219" t="s">
        <v>2342</v>
      </c>
      <c r="F556" s="219" t="s">
        <v>2343</v>
      </c>
      <c r="G556" s="206"/>
      <c r="H556" s="206"/>
      <c r="I556" s="209"/>
      <c r="J556" s="220">
        <f>BK556</f>
        <v>0</v>
      </c>
      <c r="K556" s="206"/>
      <c r="L556" s="211"/>
      <c r="M556" s="212"/>
      <c r="N556" s="213"/>
      <c r="O556" s="213"/>
      <c r="P556" s="214">
        <f>SUM(P557:P612)</f>
        <v>0</v>
      </c>
      <c r="Q556" s="213"/>
      <c r="R556" s="214">
        <f>SUM(R557:R612)</f>
        <v>48.998039999999996</v>
      </c>
      <c r="S556" s="213"/>
      <c r="T556" s="215">
        <f>SUM(T557:T612)</f>
        <v>0</v>
      </c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R556" s="216" t="s">
        <v>120</v>
      </c>
      <c r="AT556" s="217" t="s">
        <v>76</v>
      </c>
      <c r="AU556" s="217" t="s">
        <v>85</v>
      </c>
      <c r="AY556" s="216" t="s">
        <v>292</v>
      </c>
      <c r="BK556" s="218">
        <f>SUM(BK557:BK612)</f>
        <v>0</v>
      </c>
    </row>
    <row r="557" s="2" customFormat="1" ht="55.5" customHeight="1">
      <c r="A557" s="39"/>
      <c r="B557" s="40"/>
      <c r="C557" s="278" t="s">
        <v>1681</v>
      </c>
      <c r="D557" s="278" t="s">
        <v>626</v>
      </c>
      <c r="E557" s="279" t="s">
        <v>3521</v>
      </c>
      <c r="F557" s="280" t="s">
        <v>3522</v>
      </c>
      <c r="G557" s="281" t="s">
        <v>581</v>
      </c>
      <c r="H557" s="282">
        <v>2</v>
      </c>
      <c r="I557" s="283"/>
      <c r="J557" s="284">
        <f>ROUND(I557*H557,2)</f>
        <v>0</v>
      </c>
      <c r="K557" s="280" t="s">
        <v>1</v>
      </c>
      <c r="L557" s="285"/>
      <c r="M557" s="286" t="s">
        <v>1</v>
      </c>
      <c r="N557" s="287" t="s">
        <v>43</v>
      </c>
      <c r="O557" s="92"/>
      <c r="P557" s="230">
        <f>O557*H557</f>
        <v>0</v>
      </c>
      <c r="Q557" s="230">
        <v>0</v>
      </c>
      <c r="R557" s="230">
        <f>Q557*H557</f>
        <v>0</v>
      </c>
      <c r="S557" s="230">
        <v>0</v>
      </c>
      <c r="T557" s="231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32" t="s">
        <v>573</v>
      </c>
      <c r="AT557" s="232" t="s">
        <v>626</v>
      </c>
      <c r="AU557" s="232" t="s">
        <v>120</v>
      </c>
      <c r="AY557" s="18" t="s">
        <v>292</v>
      </c>
      <c r="BE557" s="233">
        <f>IF(N557="základní",J557,0)</f>
        <v>0</v>
      </c>
      <c r="BF557" s="233">
        <f>IF(N557="snížená",J557,0)</f>
        <v>0</v>
      </c>
      <c r="BG557" s="233">
        <f>IF(N557="zákl. přenesená",J557,0)</f>
        <v>0</v>
      </c>
      <c r="BH557" s="233">
        <f>IF(N557="sníž. přenesená",J557,0)</f>
        <v>0</v>
      </c>
      <c r="BI557" s="233">
        <f>IF(N557="nulová",J557,0)</f>
        <v>0</v>
      </c>
      <c r="BJ557" s="18" t="s">
        <v>120</v>
      </c>
      <c r="BK557" s="233">
        <f>ROUND(I557*H557,2)</f>
        <v>0</v>
      </c>
      <c r="BL557" s="18" t="s">
        <v>438</v>
      </c>
      <c r="BM557" s="232" t="s">
        <v>3523</v>
      </c>
    </row>
    <row r="558" s="2" customFormat="1" ht="44.25" customHeight="1">
      <c r="A558" s="39"/>
      <c r="B558" s="40"/>
      <c r="C558" s="278" t="s">
        <v>1685</v>
      </c>
      <c r="D558" s="278" t="s">
        <v>626</v>
      </c>
      <c r="E558" s="279" t="s">
        <v>3524</v>
      </c>
      <c r="F558" s="280" t="s">
        <v>3525</v>
      </c>
      <c r="G558" s="281" t="s">
        <v>581</v>
      </c>
      <c r="H558" s="282">
        <v>2</v>
      </c>
      <c r="I558" s="283"/>
      <c r="J558" s="284">
        <f>ROUND(I558*H558,2)</f>
        <v>0</v>
      </c>
      <c r="K558" s="280" t="s">
        <v>1</v>
      </c>
      <c r="L558" s="285"/>
      <c r="M558" s="286" t="s">
        <v>1</v>
      </c>
      <c r="N558" s="287" t="s">
        <v>43</v>
      </c>
      <c r="O558" s="92"/>
      <c r="P558" s="230">
        <f>O558*H558</f>
        <v>0</v>
      </c>
      <c r="Q558" s="230">
        <v>0</v>
      </c>
      <c r="R558" s="230">
        <f>Q558*H558</f>
        <v>0</v>
      </c>
      <c r="S558" s="230">
        <v>0</v>
      </c>
      <c r="T558" s="231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32" t="s">
        <v>573</v>
      </c>
      <c r="AT558" s="232" t="s">
        <v>626</v>
      </c>
      <c r="AU558" s="232" t="s">
        <v>120</v>
      </c>
      <c r="AY558" s="18" t="s">
        <v>292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8" t="s">
        <v>120</v>
      </c>
      <c r="BK558" s="233">
        <f>ROUND(I558*H558,2)</f>
        <v>0</v>
      </c>
      <c r="BL558" s="18" t="s">
        <v>438</v>
      </c>
      <c r="BM558" s="232" t="s">
        <v>3526</v>
      </c>
    </row>
    <row r="559" s="2" customFormat="1" ht="44.25" customHeight="1">
      <c r="A559" s="39"/>
      <c r="B559" s="40"/>
      <c r="C559" s="278" t="s">
        <v>1689</v>
      </c>
      <c r="D559" s="278" t="s">
        <v>626</v>
      </c>
      <c r="E559" s="279" t="s">
        <v>3527</v>
      </c>
      <c r="F559" s="280" t="s">
        <v>3528</v>
      </c>
      <c r="G559" s="281" t="s">
        <v>581</v>
      </c>
      <c r="H559" s="282">
        <v>7</v>
      </c>
      <c r="I559" s="283"/>
      <c r="J559" s="284">
        <f>ROUND(I559*H559,2)</f>
        <v>0</v>
      </c>
      <c r="K559" s="280" t="s">
        <v>1</v>
      </c>
      <c r="L559" s="285"/>
      <c r="M559" s="286" t="s">
        <v>1</v>
      </c>
      <c r="N559" s="287" t="s">
        <v>43</v>
      </c>
      <c r="O559" s="92"/>
      <c r="P559" s="230">
        <f>O559*H559</f>
        <v>0</v>
      </c>
      <c r="Q559" s="230">
        <v>0</v>
      </c>
      <c r="R559" s="230">
        <f>Q559*H559</f>
        <v>0</v>
      </c>
      <c r="S559" s="230">
        <v>0</v>
      </c>
      <c r="T559" s="231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32" t="s">
        <v>573</v>
      </c>
      <c r="AT559" s="232" t="s">
        <v>626</v>
      </c>
      <c r="AU559" s="232" t="s">
        <v>120</v>
      </c>
      <c r="AY559" s="18" t="s">
        <v>292</v>
      </c>
      <c r="BE559" s="233">
        <f>IF(N559="základní",J559,0)</f>
        <v>0</v>
      </c>
      <c r="BF559" s="233">
        <f>IF(N559="snížená",J559,0)</f>
        <v>0</v>
      </c>
      <c r="BG559" s="233">
        <f>IF(N559="zákl. přenesená",J559,0)</f>
        <v>0</v>
      </c>
      <c r="BH559" s="233">
        <f>IF(N559="sníž. přenesená",J559,0)</f>
        <v>0</v>
      </c>
      <c r="BI559" s="233">
        <f>IF(N559="nulová",J559,0)</f>
        <v>0</v>
      </c>
      <c r="BJ559" s="18" t="s">
        <v>120</v>
      </c>
      <c r="BK559" s="233">
        <f>ROUND(I559*H559,2)</f>
        <v>0</v>
      </c>
      <c r="BL559" s="18" t="s">
        <v>438</v>
      </c>
      <c r="BM559" s="232" t="s">
        <v>3529</v>
      </c>
    </row>
    <row r="560" s="2" customFormat="1" ht="44.25" customHeight="1">
      <c r="A560" s="39"/>
      <c r="B560" s="40"/>
      <c r="C560" s="278" t="s">
        <v>1693</v>
      </c>
      <c r="D560" s="278" t="s">
        <v>626</v>
      </c>
      <c r="E560" s="279" t="s">
        <v>3530</v>
      </c>
      <c r="F560" s="280" t="s">
        <v>3531</v>
      </c>
      <c r="G560" s="281" t="s">
        <v>581</v>
      </c>
      <c r="H560" s="282">
        <v>21</v>
      </c>
      <c r="I560" s="283"/>
      <c r="J560" s="284">
        <f>ROUND(I560*H560,2)</f>
        <v>0</v>
      </c>
      <c r="K560" s="280" t="s">
        <v>1</v>
      </c>
      <c r="L560" s="285"/>
      <c r="M560" s="286" t="s">
        <v>1</v>
      </c>
      <c r="N560" s="287" t="s">
        <v>43</v>
      </c>
      <c r="O560" s="92"/>
      <c r="P560" s="230">
        <f>O560*H560</f>
        <v>0</v>
      </c>
      <c r="Q560" s="230">
        <v>0</v>
      </c>
      <c r="R560" s="230">
        <f>Q560*H560</f>
        <v>0</v>
      </c>
      <c r="S560" s="230">
        <v>0</v>
      </c>
      <c r="T560" s="231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32" t="s">
        <v>573</v>
      </c>
      <c r="AT560" s="232" t="s">
        <v>626</v>
      </c>
      <c r="AU560" s="232" t="s">
        <v>120</v>
      </c>
      <c r="AY560" s="18" t="s">
        <v>292</v>
      </c>
      <c r="BE560" s="233">
        <f>IF(N560="základní",J560,0)</f>
        <v>0</v>
      </c>
      <c r="BF560" s="233">
        <f>IF(N560="snížená",J560,0)</f>
        <v>0</v>
      </c>
      <c r="BG560" s="233">
        <f>IF(N560="zákl. přenesená",J560,0)</f>
        <v>0</v>
      </c>
      <c r="BH560" s="233">
        <f>IF(N560="sníž. přenesená",J560,0)</f>
        <v>0</v>
      </c>
      <c r="BI560" s="233">
        <f>IF(N560="nulová",J560,0)</f>
        <v>0</v>
      </c>
      <c r="BJ560" s="18" t="s">
        <v>120</v>
      </c>
      <c r="BK560" s="233">
        <f>ROUND(I560*H560,2)</f>
        <v>0</v>
      </c>
      <c r="BL560" s="18" t="s">
        <v>438</v>
      </c>
      <c r="BM560" s="232" t="s">
        <v>3532</v>
      </c>
    </row>
    <row r="561" s="2" customFormat="1" ht="44.25" customHeight="1">
      <c r="A561" s="39"/>
      <c r="B561" s="40"/>
      <c r="C561" s="278" t="s">
        <v>1699</v>
      </c>
      <c r="D561" s="278" t="s">
        <v>626</v>
      </c>
      <c r="E561" s="279" t="s">
        <v>3533</v>
      </c>
      <c r="F561" s="280" t="s">
        <v>3531</v>
      </c>
      <c r="G561" s="281" t="s">
        <v>581</v>
      </c>
      <c r="H561" s="282">
        <v>20</v>
      </c>
      <c r="I561" s="283"/>
      <c r="J561" s="284">
        <f>ROUND(I561*H561,2)</f>
        <v>0</v>
      </c>
      <c r="K561" s="280" t="s">
        <v>1</v>
      </c>
      <c r="L561" s="285"/>
      <c r="M561" s="286" t="s">
        <v>1</v>
      </c>
      <c r="N561" s="287" t="s">
        <v>43</v>
      </c>
      <c r="O561" s="92"/>
      <c r="P561" s="230">
        <f>O561*H561</f>
        <v>0</v>
      </c>
      <c r="Q561" s="230">
        <v>0</v>
      </c>
      <c r="R561" s="230">
        <f>Q561*H561</f>
        <v>0</v>
      </c>
      <c r="S561" s="230">
        <v>0</v>
      </c>
      <c r="T561" s="231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32" t="s">
        <v>573</v>
      </c>
      <c r="AT561" s="232" t="s">
        <v>626</v>
      </c>
      <c r="AU561" s="232" t="s">
        <v>120</v>
      </c>
      <c r="AY561" s="18" t="s">
        <v>292</v>
      </c>
      <c r="BE561" s="233">
        <f>IF(N561="základní",J561,0)</f>
        <v>0</v>
      </c>
      <c r="BF561" s="233">
        <f>IF(N561="snížená",J561,0)</f>
        <v>0</v>
      </c>
      <c r="BG561" s="233">
        <f>IF(N561="zákl. přenesená",J561,0)</f>
        <v>0</v>
      </c>
      <c r="BH561" s="233">
        <f>IF(N561="sníž. přenesená",J561,0)</f>
        <v>0</v>
      </c>
      <c r="BI561" s="233">
        <f>IF(N561="nulová",J561,0)</f>
        <v>0</v>
      </c>
      <c r="BJ561" s="18" t="s">
        <v>120</v>
      </c>
      <c r="BK561" s="233">
        <f>ROUND(I561*H561,2)</f>
        <v>0</v>
      </c>
      <c r="BL561" s="18" t="s">
        <v>438</v>
      </c>
      <c r="BM561" s="232" t="s">
        <v>3534</v>
      </c>
    </row>
    <row r="562" s="2" customFormat="1" ht="37.8" customHeight="1">
      <c r="A562" s="39"/>
      <c r="B562" s="40"/>
      <c r="C562" s="278" t="s">
        <v>1704</v>
      </c>
      <c r="D562" s="278" t="s">
        <v>626</v>
      </c>
      <c r="E562" s="279" t="s">
        <v>3535</v>
      </c>
      <c r="F562" s="280" t="s">
        <v>3536</v>
      </c>
      <c r="G562" s="281" t="s">
        <v>581</v>
      </c>
      <c r="H562" s="282">
        <v>16</v>
      </c>
      <c r="I562" s="283"/>
      <c r="J562" s="284">
        <f>ROUND(I562*H562,2)</f>
        <v>0</v>
      </c>
      <c r="K562" s="280" t="s">
        <v>1</v>
      </c>
      <c r="L562" s="285"/>
      <c r="M562" s="286" t="s">
        <v>1</v>
      </c>
      <c r="N562" s="287" t="s">
        <v>43</v>
      </c>
      <c r="O562" s="92"/>
      <c r="P562" s="230">
        <f>O562*H562</f>
        <v>0</v>
      </c>
      <c r="Q562" s="230">
        <v>0</v>
      </c>
      <c r="R562" s="230">
        <f>Q562*H562</f>
        <v>0</v>
      </c>
      <c r="S562" s="230">
        <v>0</v>
      </c>
      <c r="T562" s="231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32" t="s">
        <v>573</v>
      </c>
      <c r="AT562" s="232" t="s">
        <v>626</v>
      </c>
      <c r="AU562" s="232" t="s">
        <v>120</v>
      </c>
      <c r="AY562" s="18" t="s">
        <v>292</v>
      </c>
      <c r="BE562" s="233">
        <f>IF(N562="základní",J562,0)</f>
        <v>0</v>
      </c>
      <c r="BF562" s="233">
        <f>IF(N562="snížená",J562,0)</f>
        <v>0</v>
      </c>
      <c r="BG562" s="233">
        <f>IF(N562="zákl. přenesená",J562,0)</f>
        <v>0</v>
      </c>
      <c r="BH562" s="233">
        <f>IF(N562="sníž. přenesená",J562,0)</f>
        <v>0</v>
      </c>
      <c r="BI562" s="233">
        <f>IF(N562="nulová",J562,0)</f>
        <v>0</v>
      </c>
      <c r="BJ562" s="18" t="s">
        <v>120</v>
      </c>
      <c r="BK562" s="233">
        <f>ROUND(I562*H562,2)</f>
        <v>0</v>
      </c>
      <c r="BL562" s="18" t="s">
        <v>438</v>
      </c>
      <c r="BM562" s="232" t="s">
        <v>3537</v>
      </c>
    </row>
    <row r="563" s="2" customFormat="1" ht="37.8" customHeight="1">
      <c r="A563" s="39"/>
      <c r="B563" s="40"/>
      <c r="C563" s="278" t="s">
        <v>1709</v>
      </c>
      <c r="D563" s="278" t="s">
        <v>626</v>
      </c>
      <c r="E563" s="279" t="s">
        <v>3538</v>
      </c>
      <c r="F563" s="280" t="s">
        <v>3536</v>
      </c>
      <c r="G563" s="281" t="s">
        <v>581</v>
      </c>
      <c r="H563" s="282">
        <v>4</v>
      </c>
      <c r="I563" s="283"/>
      <c r="J563" s="284">
        <f>ROUND(I563*H563,2)</f>
        <v>0</v>
      </c>
      <c r="K563" s="280" t="s">
        <v>1</v>
      </c>
      <c r="L563" s="285"/>
      <c r="M563" s="286" t="s">
        <v>1</v>
      </c>
      <c r="N563" s="287" t="s">
        <v>43</v>
      </c>
      <c r="O563" s="92"/>
      <c r="P563" s="230">
        <f>O563*H563</f>
        <v>0</v>
      </c>
      <c r="Q563" s="230">
        <v>0</v>
      </c>
      <c r="R563" s="230">
        <f>Q563*H563</f>
        <v>0</v>
      </c>
      <c r="S563" s="230">
        <v>0</v>
      </c>
      <c r="T563" s="231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32" t="s">
        <v>573</v>
      </c>
      <c r="AT563" s="232" t="s">
        <v>626</v>
      </c>
      <c r="AU563" s="232" t="s">
        <v>120</v>
      </c>
      <c r="AY563" s="18" t="s">
        <v>292</v>
      </c>
      <c r="BE563" s="233">
        <f>IF(N563="základní",J563,0)</f>
        <v>0</v>
      </c>
      <c r="BF563" s="233">
        <f>IF(N563="snížená",J563,0)</f>
        <v>0</v>
      </c>
      <c r="BG563" s="233">
        <f>IF(N563="zákl. přenesená",J563,0)</f>
        <v>0</v>
      </c>
      <c r="BH563" s="233">
        <f>IF(N563="sníž. přenesená",J563,0)</f>
        <v>0</v>
      </c>
      <c r="BI563" s="233">
        <f>IF(N563="nulová",J563,0)</f>
        <v>0</v>
      </c>
      <c r="BJ563" s="18" t="s">
        <v>120</v>
      </c>
      <c r="BK563" s="233">
        <f>ROUND(I563*H563,2)</f>
        <v>0</v>
      </c>
      <c r="BL563" s="18" t="s">
        <v>438</v>
      </c>
      <c r="BM563" s="232" t="s">
        <v>3539</v>
      </c>
    </row>
    <row r="564" s="2" customFormat="1" ht="49.05" customHeight="1">
      <c r="A564" s="39"/>
      <c r="B564" s="40"/>
      <c r="C564" s="278" t="s">
        <v>1713</v>
      </c>
      <c r="D564" s="278" t="s">
        <v>626</v>
      </c>
      <c r="E564" s="279" t="s">
        <v>3540</v>
      </c>
      <c r="F564" s="280" t="s">
        <v>3541</v>
      </c>
      <c r="G564" s="281" t="s">
        <v>581</v>
      </c>
      <c r="H564" s="282">
        <v>1</v>
      </c>
      <c r="I564" s="283"/>
      <c r="J564" s="284">
        <f>ROUND(I564*H564,2)</f>
        <v>0</v>
      </c>
      <c r="K564" s="280" t="s">
        <v>1</v>
      </c>
      <c r="L564" s="285"/>
      <c r="M564" s="286" t="s">
        <v>1</v>
      </c>
      <c r="N564" s="287" t="s">
        <v>43</v>
      </c>
      <c r="O564" s="92"/>
      <c r="P564" s="230">
        <f>O564*H564</f>
        <v>0</v>
      </c>
      <c r="Q564" s="230">
        <v>0</v>
      </c>
      <c r="R564" s="230">
        <f>Q564*H564</f>
        <v>0</v>
      </c>
      <c r="S564" s="230">
        <v>0</v>
      </c>
      <c r="T564" s="231">
        <f>S564*H564</f>
        <v>0</v>
      </c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R564" s="232" t="s">
        <v>573</v>
      </c>
      <c r="AT564" s="232" t="s">
        <v>626</v>
      </c>
      <c r="AU564" s="232" t="s">
        <v>120</v>
      </c>
      <c r="AY564" s="18" t="s">
        <v>292</v>
      </c>
      <c r="BE564" s="233">
        <f>IF(N564="základní",J564,0)</f>
        <v>0</v>
      </c>
      <c r="BF564" s="233">
        <f>IF(N564="snížená",J564,0)</f>
        <v>0</v>
      </c>
      <c r="BG564" s="233">
        <f>IF(N564="zákl. přenesená",J564,0)</f>
        <v>0</v>
      </c>
      <c r="BH564" s="233">
        <f>IF(N564="sníž. přenesená",J564,0)</f>
        <v>0</v>
      </c>
      <c r="BI564" s="233">
        <f>IF(N564="nulová",J564,0)</f>
        <v>0</v>
      </c>
      <c r="BJ564" s="18" t="s">
        <v>120</v>
      </c>
      <c r="BK564" s="233">
        <f>ROUND(I564*H564,2)</f>
        <v>0</v>
      </c>
      <c r="BL564" s="18" t="s">
        <v>438</v>
      </c>
      <c r="BM564" s="232" t="s">
        <v>3542</v>
      </c>
    </row>
    <row r="565" s="2" customFormat="1" ht="44.25" customHeight="1">
      <c r="A565" s="39"/>
      <c r="B565" s="40"/>
      <c r="C565" s="278" t="s">
        <v>1718</v>
      </c>
      <c r="D565" s="278" t="s">
        <v>626</v>
      </c>
      <c r="E565" s="279" t="s">
        <v>3543</v>
      </c>
      <c r="F565" s="280" t="s">
        <v>3544</v>
      </c>
      <c r="G565" s="281" t="s">
        <v>581</v>
      </c>
      <c r="H565" s="282">
        <v>1</v>
      </c>
      <c r="I565" s="283"/>
      <c r="J565" s="284">
        <f>ROUND(I565*H565,2)</f>
        <v>0</v>
      </c>
      <c r="K565" s="280" t="s">
        <v>1</v>
      </c>
      <c r="L565" s="285"/>
      <c r="M565" s="286" t="s">
        <v>1</v>
      </c>
      <c r="N565" s="287" t="s">
        <v>43</v>
      </c>
      <c r="O565" s="92"/>
      <c r="P565" s="230">
        <f>O565*H565</f>
        <v>0</v>
      </c>
      <c r="Q565" s="230">
        <v>0</v>
      </c>
      <c r="R565" s="230">
        <f>Q565*H565</f>
        <v>0</v>
      </c>
      <c r="S565" s="230">
        <v>0</v>
      </c>
      <c r="T565" s="231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32" t="s">
        <v>573</v>
      </c>
      <c r="AT565" s="232" t="s">
        <v>626</v>
      </c>
      <c r="AU565" s="232" t="s">
        <v>120</v>
      </c>
      <c r="AY565" s="18" t="s">
        <v>292</v>
      </c>
      <c r="BE565" s="233">
        <f>IF(N565="základní",J565,0)</f>
        <v>0</v>
      </c>
      <c r="BF565" s="233">
        <f>IF(N565="snížená",J565,0)</f>
        <v>0</v>
      </c>
      <c r="BG565" s="233">
        <f>IF(N565="zákl. přenesená",J565,0)</f>
        <v>0</v>
      </c>
      <c r="BH565" s="233">
        <f>IF(N565="sníž. přenesená",J565,0)</f>
        <v>0</v>
      </c>
      <c r="BI565" s="233">
        <f>IF(N565="nulová",J565,0)</f>
        <v>0</v>
      </c>
      <c r="BJ565" s="18" t="s">
        <v>120</v>
      </c>
      <c r="BK565" s="233">
        <f>ROUND(I565*H565,2)</f>
        <v>0</v>
      </c>
      <c r="BL565" s="18" t="s">
        <v>438</v>
      </c>
      <c r="BM565" s="232" t="s">
        <v>3545</v>
      </c>
    </row>
    <row r="566" s="2" customFormat="1" ht="44.25" customHeight="1">
      <c r="A566" s="39"/>
      <c r="B566" s="40"/>
      <c r="C566" s="278" t="s">
        <v>1722</v>
      </c>
      <c r="D566" s="278" t="s">
        <v>626</v>
      </c>
      <c r="E566" s="279" t="s">
        <v>3546</v>
      </c>
      <c r="F566" s="280" t="s">
        <v>3547</v>
      </c>
      <c r="G566" s="281" t="s">
        <v>581</v>
      </c>
      <c r="H566" s="282">
        <v>1</v>
      </c>
      <c r="I566" s="283"/>
      <c r="J566" s="284">
        <f>ROUND(I566*H566,2)</f>
        <v>0</v>
      </c>
      <c r="K566" s="280" t="s">
        <v>1</v>
      </c>
      <c r="L566" s="285"/>
      <c r="M566" s="286" t="s">
        <v>1</v>
      </c>
      <c r="N566" s="287" t="s">
        <v>43</v>
      </c>
      <c r="O566" s="92"/>
      <c r="P566" s="230">
        <f>O566*H566</f>
        <v>0</v>
      </c>
      <c r="Q566" s="230">
        <v>0</v>
      </c>
      <c r="R566" s="230">
        <f>Q566*H566</f>
        <v>0</v>
      </c>
      <c r="S566" s="230">
        <v>0</v>
      </c>
      <c r="T566" s="231">
        <f>S566*H566</f>
        <v>0</v>
      </c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R566" s="232" t="s">
        <v>573</v>
      </c>
      <c r="AT566" s="232" t="s">
        <v>626</v>
      </c>
      <c r="AU566" s="232" t="s">
        <v>120</v>
      </c>
      <c r="AY566" s="18" t="s">
        <v>292</v>
      </c>
      <c r="BE566" s="233">
        <f>IF(N566="základní",J566,0)</f>
        <v>0</v>
      </c>
      <c r="BF566" s="233">
        <f>IF(N566="snížená",J566,0)</f>
        <v>0</v>
      </c>
      <c r="BG566" s="233">
        <f>IF(N566="zákl. přenesená",J566,0)</f>
        <v>0</v>
      </c>
      <c r="BH566" s="233">
        <f>IF(N566="sníž. přenesená",J566,0)</f>
        <v>0</v>
      </c>
      <c r="BI566" s="233">
        <f>IF(N566="nulová",J566,0)</f>
        <v>0</v>
      </c>
      <c r="BJ566" s="18" t="s">
        <v>120</v>
      </c>
      <c r="BK566" s="233">
        <f>ROUND(I566*H566,2)</f>
        <v>0</v>
      </c>
      <c r="BL566" s="18" t="s">
        <v>438</v>
      </c>
      <c r="BM566" s="232" t="s">
        <v>3548</v>
      </c>
    </row>
    <row r="567" s="2" customFormat="1" ht="49.05" customHeight="1">
      <c r="A567" s="39"/>
      <c r="B567" s="40"/>
      <c r="C567" s="278" t="s">
        <v>1726</v>
      </c>
      <c r="D567" s="278" t="s">
        <v>626</v>
      </c>
      <c r="E567" s="279" t="s">
        <v>3549</v>
      </c>
      <c r="F567" s="280" t="s">
        <v>3550</v>
      </c>
      <c r="G567" s="281" t="s">
        <v>581</v>
      </c>
      <c r="H567" s="282">
        <v>1</v>
      </c>
      <c r="I567" s="283"/>
      <c r="J567" s="284">
        <f>ROUND(I567*H567,2)</f>
        <v>0</v>
      </c>
      <c r="K567" s="280" t="s">
        <v>1</v>
      </c>
      <c r="L567" s="285"/>
      <c r="M567" s="286" t="s">
        <v>1</v>
      </c>
      <c r="N567" s="287" t="s">
        <v>43</v>
      </c>
      <c r="O567" s="92"/>
      <c r="P567" s="230">
        <f>O567*H567</f>
        <v>0</v>
      </c>
      <c r="Q567" s="230">
        <v>0</v>
      </c>
      <c r="R567" s="230">
        <f>Q567*H567</f>
        <v>0</v>
      </c>
      <c r="S567" s="230">
        <v>0</v>
      </c>
      <c r="T567" s="231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32" t="s">
        <v>573</v>
      </c>
      <c r="AT567" s="232" t="s">
        <v>626</v>
      </c>
      <c r="AU567" s="232" t="s">
        <v>120</v>
      </c>
      <c r="AY567" s="18" t="s">
        <v>292</v>
      </c>
      <c r="BE567" s="233">
        <f>IF(N567="základní",J567,0)</f>
        <v>0</v>
      </c>
      <c r="BF567" s="233">
        <f>IF(N567="snížená",J567,0)</f>
        <v>0</v>
      </c>
      <c r="BG567" s="233">
        <f>IF(N567="zákl. přenesená",J567,0)</f>
        <v>0</v>
      </c>
      <c r="BH567" s="233">
        <f>IF(N567="sníž. přenesená",J567,0)</f>
        <v>0</v>
      </c>
      <c r="BI567" s="233">
        <f>IF(N567="nulová",J567,0)</f>
        <v>0</v>
      </c>
      <c r="BJ567" s="18" t="s">
        <v>120</v>
      </c>
      <c r="BK567" s="233">
        <f>ROUND(I567*H567,2)</f>
        <v>0</v>
      </c>
      <c r="BL567" s="18" t="s">
        <v>438</v>
      </c>
      <c r="BM567" s="232" t="s">
        <v>3551</v>
      </c>
    </row>
    <row r="568" s="2" customFormat="1" ht="49.05" customHeight="1">
      <c r="A568" s="39"/>
      <c r="B568" s="40"/>
      <c r="C568" s="278" t="s">
        <v>1731</v>
      </c>
      <c r="D568" s="278" t="s">
        <v>626</v>
      </c>
      <c r="E568" s="279" t="s">
        <v>3552</v>
      </c>
      <c r="F568" s="280" t="s">
        <v>3553</v>
      </c>
      <c r="G568" s="281" t="s">
        <v>581</v>
      </c>
      <c r="H568" s="282">
        <v>1</v>
      </c>
      <c r="I568" s="283"/>
      <c r="J568" s="284">
        <f>ROUND(I568*H568,2)</f>
        <v>0</v>
      </c>
      <c r="K568" s="280" t="s">
        <v>1</v>
      </c>
      <c r="L568" s="285"/>
      <c r="M568" s="286" t="s">
        <v>1</v>
      </c>
      <c r="N568" s="287" t="s">
        <v>43</v>
      </c>
      <c r="O568" s="92"/>
      <c r="P568" s="230">
        <f>O568*H568</f>
        <v>0</v>
      </c>
      <c r="Q568" s="230">
        <v>0</v>
      </c>
      <c r="R568" s="230">
        <f>Q568*H568</f>
        <v>0</v>
      </c>
      <c r="S568" s="230">
        <v>0</v>
      </c>
      <c r="T568" s="231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32" t="s">
        <v>573</v>
      </c>
      <c r="AT568" s="232" t="s">
        <v>626</v>
      </c>
      <c r="AU568" s="232" t="s">
        <v>120</v>
      </c>
      <c r="AY568" s="18" t="s">
        <v>292</v>
      </c>
      <c r="BE568" s="233">
        <f>IF(N568="základní",J568,0)</f>
        <v>0</v>
      </c>
      <c r="BF568" s="233">
        <f>IF(N568="snížená",J568,0)</f>
        <v>0</v>
      </c>
      <c r="BG568" s="233">
        <f>IF(N568="zákl. přenesená",J568,0)</f>
        <v>0</v>
      </c>
      <c r="BH568" s="233">
        <f>IF(N568="sníž. přenesená",J568,0)</f>
        <v>0</v>
      </c>
      <c r="BI568" s="233">
        <f>IF(N568="nulová",J568,0)</f>
        <v>0</v>
      </c>
      <c r="BJ568" s="18" t="s">
        <v>120</v>
      </c>
      <c r="BK568" s="233">
        <f>ROUND(I568*H568,2)</f>
        <v>0</v>
      </c>
      <c r="BL568" s="18" t="s">
        <v>438</v>
      </c>
      <c r="BM568" s="232" t="s">
        <v>3554</v>
      </c>
    </row>
    <row r="569" s="2" customFormat="1" ht="44.25" customHeight="1">
      <c r="A569" s="39"/>
      <c r="B569" s="40"/>
      <c r="C569" s="278" t="s">
        <v>1735</v>
      </c>
      <c r="D569" s="278" t="s">
        <v>626</v>
      </c>
      <c r="E569" s="279" t="s">
        <v>3555</v>
      </c>
      <c r="F569" s="280" t="s">
        <v>3528</v>
      </c>
      <c r="G569" s="281" t="s">
        <v>581</v>
      </c>
      <c r="H569" s="282">
        <v>1</v>
      </c>
      <c r="I569" s="283"/>
      <c r="J569" s="284">
        <f>ROUND(I569*H569,2)</f>
        <v>0</v>
      </c>
      <c r="K569" s="280" t="s">
        <v>1</v>
      </c>
      <c r="L569" s="285"/>
      <c r="M569" s="286" t="s">
        <v>1</v>
      </c>
      <c r="N569" s="287" t="s">
        <v>43</v>
      </c>
      <c r="O569" s="92"/>
      <c r="P569" s="230">
        <f>O569*H569</f>
        <v>0</v>
      </c>
      <c r="Q569" s="230">
        <v>0</v>
      </c>
      <c r="R569" s="230">
        <f>Q569*H569</f>
        <v>0</v>
      </c>
      <c r="S569" s="230">
        <v>0</v>
      </c>
      <c r="T569" s="231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32" t="s">
        <v>573</v>
      </c>
      <c r="AT569" s="232" t="s">
        <v>626</v>
      </c>
      <c r="AU569" s="232" t="s">
        <v>120</v>
      </c>
      <c r="AY569" s="18" t="s">
        <v>292</v>
      </c>
      <c r="BE569" s="233">
        <f>IF(N569="základní",J569,0)</f>
        <v>0</v>
      </c>
      <c r="BF569" s="233">
        <f>IF(N569="snížená",J569,0)</f>
        <v>0</v>
      </c>
      <c r="BG569" s="233">
        <f>IF(N569="zákl. přenesená",J569,0)</f>
        <v>0</v>
      </c>
      <c r="BH569" s="233">
        <f>IF(N569="sníž. přenesená",J569,0)</f>
        <v>0</v>
      </c>
      <c r="BI569" s="233">
        <f>IF(N569="nulová",J569,0)</f>
        <v>0</v>
      </c>
      <c r="BJ569" s="18" t="s">
        <v>120</v>
      </c>
      <c r="BK569" s="233">
        <f>ROUND(I569*H569,2)</f>
        <v>0</v>
      </c>
      <c r="BL569" s="18" t="s">
        <v>438</v>
      </c>
      <c r="BM569" s="232" t="s">
        <v>3556</v>
      </c>
    </row>
    <row r="570" s="2" customFormat="1" ht="49.05" customHeight="1">
      <c r="A570" s="39"/>
      <c r="B570" s="40"/>
      <c r="C570" s="278" t="s">
        <v>1741</v>
      </c>
      <c r="D570" s="278" t="s">
        <v>626</v>
      </c>
      <c r="E570" s="279" t="s">
        <v>3557</v>
      </c>
      <c r="F570" s="280" t="s">
        <v>3558</v>
      </c>
      <c r="G570" s="281" t="s">
        <v>581</v>
      </c>
      <c r="H570" s="282">
        <v>1</v>
      </c>
      <c r="I570" s="283"/>
      <c r="J570" s="284">
        <f>ROUND(I570*H570,2)</f>
        <v>0</v>
      </c>
      <c r="K570" s="280" t="s">
        <v>1</v>
      </c>
      <c r="L570" s="285"/>
      <c r="M570" s="286" t="s">
        <v>1</v>
      </c>
      <c r="N570" s="287" t="s">
        <v>43</v>
      </c>
      <c r="O570" s="92"/>
      <c r="P570" s="230">
        <f>O570*H570</f>
        <v>0</v>
      </c>
      <c r="Q570" s="230">
        <v>0</v>
      </c>
      <c r="R570" s="230">
        <f>Q570*H570</f>
        <v>0</v>
      </c>
      <c r="S570" s="230">
        <v>0</v>
      </c>
      <c r="T570" s="231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32" t="s">
        <v>573</v>
      </c>
      <c r="AT570" s="232" t="s">
        <v>626</v>
      </c>
      <c r="AU570" s="232" t="s">
        <v>120</v>
      </c>
      <c r="AY570" s="18" t="s">
        <v>292</v>
      </c>
      <c r="BE570" s="233">
        <f>IF(N570="základní",J570,0)</f>
        <v>0</v>
      </c>
      <c r="BF570" s="233">
        <f>IF(N570="snížená",J570,0)</f>
        <v>0</v>
      </c>
      <c r="BG570" s="233">
        <f>IF(N570="zákl. přenesená",J570,0)</f>
        <v>0</v>
      </c>
      <c r="BH570" s="233">
        <f>IF(N570="sníž. přenesená",J570,0)</f>
        <v>0</v>
      </c>
      <c r="BI570" s="233">
        <f>IF(N570="nulová",J570,0)</f>
        <v>0</v>
      </c>
      <c r="BJ570" s="18" t="s">
        <v>120</v>
      </c>
      <c r="BK570" s="233">
        <f>ROUND(I570*H570,2)</f>
        <v>0</v>
      </c>
      <c r="BL570" s="18" t="s">
        <v>438</v>
      </c>
      <c r="BM570" s="232" t="s">
        <v>3559</v>
      </c>
    </row>
    <row r="571" s="2" customFormat="1" ht="62.7" customHeight="1">
      <c r="A571" s="39"/>
      <c r="B571" s="40"/>
      <c r="C571" s="278" t="s">
        <v>1746</v>
      </c>
      <c r="D571" s="278" t="s">
        <v>626</v>
      </c>
      <c r="E571" s="279" t="s">
        <v>3560</v>
      </c>
      <c r="F571" s="280" t="s">
        <v>3561</v>
      </c>
      <c r="G571" s="281" t="s">
        <v>581</v>
      </c>
      <c r="H571" s="282">
        <v>1</v>
      </c>
      <c r="I571" s="283"/>
      <c r="J571" s="284">
        <f>ROUND(I571*H571,2)</f>
        <v>0</v>
      </c>
      <c r="K571" s="280" t="s">
        <v>1</v>
      </c>
      <c r="L571" s="285"/>
      <c r="M571" s="286" t="s">
        <v>1</v>
      </c>
      <c r="N571" s="287" t="s">
        <v>43</v>
      </c>
      <c r="O571" s="92"/>
      <c r="P571" s="230">
        <f>O571*H571</f>
        <v>0</v>
      </c>
      <c r="Q571" s="230">
        <v>0</v>
      </c>
      <c r="R571" s="230">
        <f>Q571*H571</f>
        <v>0</v>
      </c>
      <c r="S571" s="230">
        <v>0</v>
      </c>
      <c r="T571" s="231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32" t="s">
        <v>573</v>
      </c>
      <c r="AT571" s="232" t="s">
        <v>626</v>
      </c>
      <c r="AU571" s="232" t="s">
        <v>120</v>
      </c>
      <c r="AY571" s="18" t="s">
        <v>292</v>
      </c>
      <c r="BE571" s="233">
        <f>IF(N571="základní",J571,0)</f>
        <v>0</v>
      </c>
      <c r="BF571" s="233">
        <f>IF(N571="snížená",J571,0)</f>
        <v>0</v>
      </c>
      <c r="BG571" s="233">
        <f>IF(N571="zákl. přenesená",J571,0)</f>
        <v>0</v>
      </c>
      <c r="BH571" s="233">
        <f>IF(N571="sníž. přenesená",J571,0)</f>
        <v>0</v>
      </c>
      <c r="BI571" s="233">
        <f>IF(N571="nulová",J571,0)</f>
        <v>0</v>
      </c>
      <c r="BJ571" s="18" t="s">
        <v>120</v>
      </c>
      <c r="BK571" s="233">
        <f>ROUND(I571*H571,2)</f>
        <v>0</v>
      </c>
      <c r="BL571" s="18" t="s">
        <v>438</v>
      </c>
      <c r="BM571" s="232" t="s">
        <v>3562</v>
      </c>
    </row>
    <row r="572" s="2" customFormat="1" ht="62.7" customHeight="1">
      <c r="A572" s="39"/>
      <c r="B572" s="40"/>
      <c r="C572" s="278" t="s">
        <v>1751</v>
      </c>
      <c r="D572" s="278" t="s">
        <v>626</v>
      </c>
      <c r="E572" s="279" t="s">
        <v>3563</v>
      </c>
      <c r="F572" s="280" t="s">
        <v>3564</v>
      </c>
      <c r="G572" s="281" t="s">
        <v>581</v>
      </c>
      <c r="H572" s="282">
        <v>1</v>
      </c>
      <c r="I572" s="283"/>
      <c r="J572" s="284">
        <f>ROUND(I572*H572,2)</f>
        <v>0</v>
      </c>
      <c r="K572" s="280" t="s">
        <v>1</v>
      </c>
      <c r="L572" s="285"/>
      <c r="M572" s="286" t="s">
        <v>1</v>
      </c>
      <c r="N572" s="287" t="s">
        <v>43</v>
      </c>
      <c r="O572" s="92"/>
      <c r="P572" s="230">
        <f>O572*H572</f>
        <v>0</v>
      </c>
      <c r="Q572" s="230">
        <v>0</v>
      </c>
      <c r="R572" s="230">
        <f>Q572*H572</f>
        <v>0</v>
      </c>
      <c r="S572" s="230">
        <v>0</v>
      </c>
      <c r="T572" s="231">
        <f>S572*H572</f>
        <v>0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32" t="s">
        <v>573</v>
      </c>
      <c r="AT572" s="232" t="s">
        <v>626</v>
      </c>
      <c r="AU572" s="232" t="s">
        <v>120</v>
      </c>
      <c r="AY572" s="18" t="s">
        <v>292</v>
      </c>
      <c r="BE572" s="233">
        <f>IF(N572="základní",J572,0)</f>
        <v>0</v>
      </c>
      <c r="BF572" s="233">
        <f>IF(N572="snížená",J572,0)</f>
        <v>0</v>
      </c>
      <c r="BG572" s="233">
        <f>IF(N572="zákl. přenesená",J572,0)</f>
        <v>0</v>
      </c>
      <c r="BH572" s="233">
        <f>IF(N572="sníž. přenesená",J572,0)</f>
        <v>0</v>
      </c>
      <c r="BI572" s="233">
        <f>IF(N572="nulová",J572,0)</f>
        <v>0</v>
      </c>
      <c r="BJ572" s="18" t="s">
        <v>120</v>
      </c>
      <c r="BK572" s="233">
        <f>ROUND(I572*H572,2)</f>
        <v>0</v>
      </c>
      <c r="BL572" s="18" t="s">
        <v>438</v>
      </c>
      <c r="BM572" s="232" t="s">
        <v>3565</v>
      </c>
    </row>
    <row r="573" s="2" customFormat="1" ht="62.7" customHeight="1">
      <c r="A573" s="39"/>
      <c r="B573" s="40"/>
      <c r="C573" s="278" t="s">
        <v>1755</v>
      </c>
      <c r="D573" s="278" t="s">
        <v>626</v>
      </c>
      <c r="E573" s="279" t="s">
        <v>3566</v>
      </c>
      <c r="F573" s="280" t="s">
        <v>3564</v>
      </c>
      <c r="G573" s="281" t="s">
        <v>581</v>
      </c>
      <c r="H573" s="282">
        <v>1</v>
      </c>
      <c r="I573" s="283"/>
      <c r="J573" s="284">
        <f>ROUND(I573*H573,2)</f>
        <v>0</v>
      </c>
      <c r="K573" s="280" t="s">
        <v>1</v>
      </c>
      <c r="L573" s="285"/>
      <c r="M573" s="286" t="s">
        <v>1</v>
      </c>
      <c r="N573" s="287" t="s">
        <v>43</v>
      </c>
      <c r="O573" s="92"/>
      <c r="P573" s="230">
        <f>O573*H573</f>
        <v>0</v>
      </c>
      <c r="Q573" s="230">
        <v>0</v>
      </c>
      <c r="R573" s="230">
        <f>Q573*H573</f>
        <v>0</v>
      </c>
      <c r="S573" s="230">
        <v>0</v>
      </c>
      <c r="T573" s="231">
        <f>S573*H573</f>
        <v>0</v>
      </c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R573" s="232" t="s">
        <v>573</v>
      </c>
      <c r="AT573" s="232" t="s">
        <v>626</v>
      </c>
      <c r="AU573" s="232" t="s">
        <v>120</v>
      </c>
      <c r="AY573" s="18" t="s">
        <v>292</v>
      </c>
      <c r="BE573" s="233">
        <f>IF(N573="základní",J573,0)</f>
        <v>0</v>
      </c>
      <c r="BF573" s="233">
        <f>IF(N573="snížená",J573,0)</f>
        <v>0</v>
      </c>
      <c r="BG573" s="233">
        <f>IF(N573="zákl. přenesená",J573,0)</f>
        <v>0</v>
      </c>
      <c r="BH573" s="233">
        <f>IF(N573="sníž. přenesená",J573,0)</f>
        <v>0</v>
      </c>
      <c r="BI573" s="233">
        <f>IF(N573="nulová",J573,0)</f>
        <v>0</v>
      </c>
      <c r="BJ573" s="18" t="s">
        <v>120</v>
      </c>
      <c r="BK573" s="233">
        <f>ROUND(I573*H573,2)</f>
        <v>0</v>
      </c>
      <c r="BL573" s="18" t="s">
        <v>438</v>
      </c>
      <c r="BM573" s="232" t="s">
        <v>3567</v>
      </c>
    </row>
    <row r="574" s="2" customFormat="1" ht="62.7" customHeight="1">
      <c r="A574" s="39"/>
      <c r="B574" s="40"/>
      <c r="C574" s="278" t="s">
        <v>1760</v>
      </c>
      <c r="D574" s="278" t="s">
        <v>626</v>
      </c>
      <c r="E574" s="279" t="s">
        <v>3568</v>
      </c>
      <c r="F574" s="280" t="s">
        <v>3569</v>
      </c>
      <c r="G574" s="281" t="s">
        <v>581</v>
      </c>
      <c r="H574" s="282">
        <v>1</v>
      </c>
      <c r="I574" s="283"/>
      <c r="J574" s="284">
        <f>ROUND(I574*H574,2)</f>
        <v>0</v>
      </c>
      <c r="K574" s="280" t="s">
        <v>1</v>
      </c>
      <c r="L574" s="285"/>
      <c r="M574" s="286" t="s">
        <v>1</v>
      </c>
      <c r="N574" s="287" t="s">
        <v>43</v>
      </c>
      <c r="O574" s="92"/>
      <c r="P574" s="230">
        <f>O574*H574</f>
        <v>0</v>
      </c>
      <c r="Q574" s="230">
        <v>0</v>
      </c>
      <c r="R574" s="230">
        <f>Q574*H574</f>
        <v>0</v>
      </c>
      <c r="S574" s="230">
        <v>0</v>
      </c>
      <c r="T574" s="231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32" t="s">
        <v>573</v>
      </c>
      <c r="AT574" s="232" t="s">
        <v>626</v>
      </c>
      <c r="AU574" s="232" t="s">
        <v>120</v>
      </c>
      <c r="AY574" s="18" t="s">
        <v>292</v>
      </c>
      <c r="BE574" s="233">
        <f>IF(N574="základní",J574,0)</f>
        <v>0</v>
      </c>
      <c r="BF574" s="233">
        <f>IF(N574="snížená",J574,0)</f>
        <v>0</v>
      </c>
      <c r="BG574" s="233">
        <f>IF(N574="zákl. přenesená",J574,0)</f>
        <v>0</v>
      </c>
      <c r="BH574" s="233">
        <f>IF(N574="sníž. přenesená",J574,0)</f>
        <v>0</v>
      </c>
      <c r="BI574" s="233">
        <f>IF(N574="nulová",J574,0)</f>
        <v>0</v>
      </c>
      <c r="BJ574" s="18" t="s">
        <v>120</v>
      </c>
      <c r="BK574" s="233">
        <f>ROUND(I574*H574,2)</f>
        <v>0</v>
      </c>
      <c r="BL574" s="18" t="s">
        <v>438</v>
      </c>
      <c r="BM574" s="232" t="s">
        <v>3570</v>
      </c>
    </row>
    <row r="575" s="2" customFormat="1" ht="44.25" customHeight="1">
      <c r="A575" s="39"/>
      <c r="B575" s="40"/>
      <c r="C575" s="278" t="s">
        <v>1764</v>
      </c>
      <c r="D575" s="278" t="s">
        <v>626</v>
      </c>
      <c r="E575" s="279" t="s">
        <v>3571</v>
      </c>
      <c r="F575" s="280" t="s">
        <v>3572</v>
      </c>
      <c r="G575" s="281" t="s">
        <v>581</v>
      </c>
      <c r="H575" s="282">
        <v>4</v>
      </c>
      <c r="I575" s="283"/>
      <c r="J575" s="284">
        <f>ROUND(I575*H575,2)</f>
        <v>0</v>
      </c>
      <c r="K575" s="280" t="s">
        <v>1</v>
      </c>
      <c r="L575" s="285"/>
      <c r="M575" s="286" t="s">
        <v>1</v>
      </c>
      <c r="N575" s="287" t="s">
        <v>43</v>
      </c>
      <c r="O575" s="92"/>
      <c r="P575" s="230">
        <f>O575*H575</f>
        <v>0</v>
      </c>
      <c r="Q575" s="230">
        <v>0</v>
      </c>
      <c r="R575" s="230">
        <f>Q575*H575</f>
        <v>0</v>
      </c>
      <c r="S575" s="230">
        <v>0</v>
      </c>
      <c r="T575" s="231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32" t="s">
        <v>573</v>
      </c>
      <c r="AT575" s="232" t="s">
        <v>626</v>
      </c>
      <c r="AU575" s="232" t="s">
        <v>120</v>
      </c>
      <c r="AY575" s="18" t="s">
        <v>292</v>
      </c>
      <c r="BE575" s="233">
        <f>IF(N575="základní",J575,0)</f>
        <v>0</v>
      </c>
      <c r="BF575" s="233">
        <f>IF(N575="snížená",J575,0)</f>
        <v>0</v>
      </c>
      <c r="BG575" s="233">
        <f>IF(N575="zákl. přenesená",J575,0)</f>
        <v>0</v>
      </c>
      <c r="BH575" s="233">
        <f>IF(N575="sníž. přenesená",J575,0)</f>
        <v>0</v>
      </c>
      <c r="BI575" s="233">
        <f>IF(N575="nulová",J575,0)</f>
        <v>0</v>
      </c>
      <c r="BJ575" s="18" t="s">
        <v>120</v>
      </c>
      <c r="BK575" s="233">
        <f>ROUND(I575*H575,2)</f>
        <v>0</v>
      </c>
      <c r="BL575" s="18" t="s">
        <v>438</v>
      </c>
      <c r="BM575" s="232" t="s">
        <v>3573</v>
      </c>
    </row>
    <row r="576" s="2" customFormat="1" ht="49.05" customHeight="1">
      <c r="A576" s="39"/>
      <c r="B576" s="40"/>
      <c r="C576" s="278" t="s">
        <v>1768</v>
      </c>
      <c r="D576" s="278" t="s">
        <v>626</v>
      </c>
      <c r="E576" s="279" t="s">
        <v>3574</v>
      </c>
      <c r="F576" s="280" t="s">
        <v>3575</v>
      </c>
      <c r="G576" s="281" t="s">
        <v>581</v>
      </c>
      <c r="H576" s="282">
        <v>8</v>
      </c>
      <c r="I576" s="283"/>
      <c r="J576" s="284">
        <f>ROUND(I576*H576,2)</f>
        <v>0</v>
      </c>
      <c r="K576" s="280" t="s">
        <v>1</v>
      </c>
      <c r="L576" s="285"/>
      <c r="M576" s="286" t="s">
        <v>1</v>
      </c>
      <c r="N576" s="287" t="s">
        <v>43</v>
      </c>
      <c r="O576" s="92"/>
      <c r="P576" s="230">
        <f>O576*H576</f>
        <v>0</v>
      </c>
      <c r="Q576" s="230">
        <v>0</v>
      </c>
      <c r="R576" s="230">
        <f>Q576*H576</f>
        <v>0</v>
      </c>
      <c r="S576" s="230">
        <v>0</v>
      </c>
      <c r="T576" s="231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32" t="s">
        <v>573</v>
      </c>
      <c r="AT576" s="232" t="s">
        <v>626</v>
      </c>
      <c r="AU576" s="232" t="s">
        <v>120</v>
      </c>
      <c r="AY576" s="18" t="s">
        <v>292</v>
      </c>
      <c r="BE576" s="233">
        <f>IF(N576="základní",J576,0)</f>
        <v>0</v>
      </c>
      <c r="BF576" s="233">
        <f>IF(N576="snížená",J576,0)</f>
        <v>0</v>
      </c>
      <c r="BG576" s="233">
        <f>IF(N576="zákl. přenesená",J576,0)</f>
        <v>0</v>
      </c>
      <c r="BH576" s="233">
        <f>IF(N576="sníž. přenesená",J576,0)</f>
        <v>0</v>
      </c>
      <c r="BI576" s="233">
        <f>IF(N576="nulová",J576,0)</f>
        <v>0</v>
      </c>
      <c r="BJ576" s="18" t="s">
        <v>120</v>
      </c>
      <c r="BK576" s="233">
        <f>ROUND(I576*H576,2)</f>
        <v>0</v>
      </c>
      <c r="BL576" s="18" t="s">
        <v>438</v>
      </c>
      <c r="BM576" s="232" t="s">
        <v>3576</v>
      </c>
    </row>
    <row r="577" s="2" customFormat="1" ht="44.25" customHeight="1">
      <c r="A577" s="39"/>
      <c r="B577" s="40"/>
      <c r="C577" s="278" t="s">
        <v>1773</v>
      </c>
      <c r="D577" s="278" t="s">
        <v>626</v>
      </c>
      <c r="E577" s="279" t="s">
        <v>3577</v>
      </c>
      <c r="F577" s="280" t="s">
        <v>3578</v>
      </c>
      <c r="G577" s="281" t="s">
        <v>581</v>
      </c>
      <c r="H577" s="282">
        <v>4</v>
      </c>
      <c r="I577" s="283"/>
      <c r="J577" s="284">
        <f>ROUND(I577*H577,2)</f>
        <v>0</v>
      </c>
      <c r="K577" s="280" t="s">
        <v>1</v>
      </c>
      <c r="L577" s="285"/>
      <c r="M577" s="286" t="s">
        <v>1</v>
      </c>
      <c r="N577" s="287" t="s">
        <v>43</v>
      </c>
      <c r="O577" s="92"/>
      <c r="P577" s="230">
        <f>O577*H577</f>
        <v>0</v>
      </c>
      <c r="Q577" s="230">
        <v>0</v>
      </c>
      <c r="R577" s="230">
        <f>Q577*H577</f>
        <v>0</v>
      </c>
      <c r="S577" s="230">
        <v>0</v>
      </c>
      <c r="T577" s="231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32" t="s">
        <v>573</v>
      </c>
      <c r="AT577" s="232" t="s">
        <v>626</v>
      </c>
      <c r="AU577" s="232" t="s">
        <v>120</v>
      </c>
      <c r="AY577" s="18" t="s">
        <v>292</v>
      </c>
      <c r="BE577" s="233">
        <f>IF(N577="základní",J577,0)</f>
        <v>0</v>
      </c>
      <c r="BF577" s="233">
        <f>IF(N577="snížená",J577,0)</f>
        <v>0</v>
      </c>
      <c r="BG577" s="233">
        <f>IF(N577="zákl. přenesená",J577,0)</f>
        <v>0</v>
      </c>
      <c r="BH577" s="233">
        <f>IF(N577="sníž. přenesená",J577,0)</f>
        <v>0</v>
      </c>
      <c r="BI577" s="233">
        <f>IF(N577="nulová",J577,0)</f>
        <v>0</v>
      </c>
      <c r="BJ577" s="18" t="s">
        <v>120</v>
      </c>
      <c r="BK577" s="233">
        <f>ROUND(I577*H577,2)</f>
        <v>0</v>
      </c>
      <c r="BL577" s="18" t="s">
        <v>438</v>
      </c>
      <c r="BM577" s="232" t="s">
        <v>3579</v>
      </c>
    </row>
    <row r="578" s="2" customFormat="1" ht="55.5" customHeight="1">
      <c r="A578" s="39"/>
      <c r="B578" s="40"/>
      <c r="C578" s="278" t="s">
        <v>1779</v>
      </c>
      <c r="D578" s="278" t="s">
        <v>626</v>
      </c>
      <c r="E578" s="279" t="s">
        <v>3580</v>
      </c>
      <c r="F578" s="280" t="s">
        <v>3581</v>
      </c>
      <c r="G578" s="281" t="s">
        <v>581</v>
      </c>
      <c r="H578" s="282">
        <v>2</v>
      </c>
      <c r="I578" s="283"/>
      <c r="J578" s="284">
        <f>ROUND(I578*H578,2)</f>
        <v>0</v>
      </c>
      <c r="K578" s="280" t="s">
        <v>1</v>
      </c>
      <c r="L578" s="285"/>
      <c r="M578" s="286" t="s">
        <v>1</v>
      </c>
      <c r="N578" s="287" t="s">
        <v>43</v>
      </c>
      <c r="O578" s="92"/>
      <c r="P578" s="230">
        <f>O578*H578</f>
        <v>0</v>
      </c>
      <c r="Q578" s="230">
        <v>0</v>
      </c>
      <c r="R578" s="230">
        <f>Q578*H578</f>
        <v>0</v>
      </c>
      <c r="S578" s="230">
        <v>0</v>
      </c>
      <c r="T578" s="231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32" t="s">
        <v>573</v>
      </c>
      <c r="AT578" s="232" t="s">
        <v>626</v>
      </c>
      <c r="AU578" s="232" t="s">
        <v>120</v>
      </c>
      <c r="AY578" s="18" t="s">
        <v>292</v>
      </c>
      <c r="BE578" s="233">
        <f>IF(N578="základní",J578,0)</f>
        <v>0</v>
      </c>
      <c r="BF578" s="233">
        <f>IF(N578="snížená",J578,0)</f>
        <v>0</v>
      </c>
      <c r="BG578" s="233">
        <f>IF(N578="zákl. přenesená",J578,0)</f>
        <v>0</v>
      </c>
      <c r="BH578" s="233">
        <f>IF(N578="sníž. přenesená",J578,0)</f>
        <v>0</v>
      </c>
      <c r="BI578" s="233">
        <f>IF(N578="nulová",J578,0)</f>
        <v>0</v>
      </c>
      <c r="BJ578" s="18" t="s">
        <v>120</v>
      </c>
      <c r="BK578" s="233">
        <f>ROUND(I578*H578,2)</f>
        <v>0</v>
      </c>
      <c r="BL578" s="18" t="s">
        <v>438</v>
      </c>
      <c r="BM578" s="232" t="s">
        <v>3582</v>
      </c>
    </row>
    <row r="579" s="2" customFormat="1" ht="55.5" customHeight="1">
      <c r="A579" s="39"/>
      <c r="B579" s="40"/>
      <c r="C579" s="278" t="s">
        <v>1783</v>
      </c>
      <c r="D579" s="278" t="s">
        <v>626</v>
      </c>
      <c r="E579" s="279" t="s">
        <v>3583</v>
      </c>
      <c r="F579" s="280" t="s">
        <v>3584</v>
      </c>
      <c r="G579" s="281" t="s">
        <v>581</v>
      </c>
      <c r="H579" s="282">
        <v>2</v>
      </c>
      <c r="I579" s="283"/>
      <c r="J579" s="284">
        <f>ROUND(I579*H579,2)</f>
        <v>0</v>
      </c>
      <c r="K579" s="280" t="s">
        <v>1</v>
      </c>
      <c r="L579" s="285"/>
      <c r="M579" s="286" t="s">
        <v>1</v>
      </c>
      <c r="N579" s="287" t="s">
        <v>43</v>
      </c>
      <c r="O579" s="92"/>
      <c r="P579" s="230">
        <f>O579*H579</f>
        <v>0</v>
      </c>
      <c r="Q579" s="230">
        <v>0</v>
      </c>
      <c r="R579" s="230">
        <f>Q579*H579</f>
        <v>0</v>
      </c>
      <c r="S579" s="230">
        <v>0</v>
      </c>
      <c r="T579" s="231">
        <f>S579*H579</f>
        <v>0</v>
      </c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R579" s="232" t="s">
        <v>573</v>
      </c>
      <c r="AT579" s="232" t="s">
        <v>626</v>
      </c>
      <c r="AU579" s="232" t="s">
        <v>120</v>
      </c>
      <c r="AY579" s="18" t="s">
        <v>292</v>
      </c>
      <c r="BE579" s="233">
        <f>IF(N579="základní",J579,0)</f>
        <v>0</v>
      </c>
      <c r="BF579" s="233">
        <f>IF(N579="snížená",J579,0)</f>
        <v>0</v>
      </c>
      <c r="BG579" s="233">
        <f>IF(N579="zákl. přenesená",J579,0)</f>
        <v>0</v>
      </c>
      <c r="BH579" s="233">
        <f>IF(N579="sníž. přenesená",J579,0)</f>
        <v>0</v>
      </c>
      <c r="BI579" s="233">
        <f>IF(N579="nulová",J579,0)</f>
        <v>0</v>
      </c>
      <c r="BJ579" s="18" t="s">
        <v>120</v>
      </c>
      <c r="BK579" s="233">
        <f>ROUND(I579*H579,2)</f>
        <v>0</v>
      </c>
      <c r="BL579" s="18" t="s">
        <v>438</v>
      </c>
      <c r="BM579" s="232" t="s">
        <v>3585</v>
      </c>
    </row>
    <row r="580" s="2" customFormat="1" ht="44.25" customHeight="1">
      <c r="A580" s="39"/>
      <c r="B580" s="40"/>
      <c r="C580" s="278" t="s">
        <v>1788</v>
      </c>
      <c r="D580" s="278" t="s">
        <v>626</v>
      </c>
      <c r="E580" s="279" t="s">
        <v>3586</v>
      </c>
      <c r="F580" s="280" t="s">
        <v>3587</v>
      </c>
      <c r="G580" s="281" t="s">
        <v>581</v>
      </c>
      <c r="H580" s="282">
        <v>1</v>
      </c>
      <c r="I580" s="283"/>
      <c r="J580" s="284">
        <f>ROUND(I580*H580,2)</f>
        <v>0</v>
      </c>
      <c r="K580" s="280" t="s">
        <v>1</v>
      </c>
      <c r="L580" s="285"/>
      <c r="M580" s="286" t="s">
        <v>1</v>
      </c>
      <c r="N580" s="287" t="s">
        <v>43</v>
      </c>
      <c r="O580" s="92"/>
      <c r="P580" s="230">
        <f>O580*H580</f>
        <v>0</v>
      </c>
      <c r="Q580" s="230">
        <v>0</v>
      </c>
      <c r="R580" s="230">
        <f>Q580*H580</f>
        <v>0</v>
      </c>
      <c r="S580" s="230">
        <v>0</v>
      </c>
      <c r="T580" s="231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32" t="s">
        <v>573</v>
      </c>
      <c r="AT580" s="232" t="s">
        <v>626</v>
      </c>
      <c r="AU580" s="232" t="s">
        <v>120</v>
      </c>
      <c r="AY580" s="18" t="s">
        <v>292</v>
      </c>
      <c r="BE580" s="233">
        <f>IF(N580="základní",J580,0)</f>
        <v>0</v>
      </c>
      <c r="BF580" s="233">
        <f>IF(N580="snížená",J580,0)</f>
        <v>0</v>
      </c>
      <c r="BG580" s="233">
        <f>IF(N580="zákl. přenesená",J580,0)</f>
        <v>0</v>
      </c>
      <c r="BH580" s="233">
        <f>IF(N580="sníž. přenesená",J580,0)</f>
        <v>0</v>
      </c>
      <c r="BI580" s="233">
        <f>IF(N580="nulová",J580,0)</f>
        <v>0</v>
      </c>
      <c r="BJ580" s="18" t="s">
        <v>120</v>
      </c>
      <c r="BK580" s="233">
        <f>ROUND(I580*H580,2)</f>
        <v>0</v>
      </c>
      <c r="BL580" s="18" t="s">
        <v>438</v>
      </c>
      <c r="BM580" s="232" t="s">
        <v>3588</v>
      </c>
    </row>
    <row r="581" s="2" customFormat="1" ht="44.25" customHeight="1">
      <c r="A581" s="39"/>
      <c r="B581" s="40"/>
      <c r="C581" s="278" t="s">
        <v>1806</v>
      </c>
      <c r="D581" s="278" t="s">
        <v>626</v>
      </c>
      <c r="E581" s="279" t="s">
        <v>3589</v>
      </c>
      <c r="F581" s="280" t="s">
        <v>3590</v>
      </c>
      <c r="G581" s="281" t="s">
        <v>581</v>
      </c>
      <c r="H581" s="282">
        <v>2</v>
      </c>
      <c r="I581" s="283"/>
      <c r="J581" s="284">
        <f>ROUND(I581*H581,2)</f>
        <v>0</v>
      </c>
      <c r="K581" s="280" t="s">
        <v>1</v>
      </c>
      <c r="L581" s="285"/>
      <c r="M581" s="286" t="s">
        <v>1</v>
      </c>
      <c r="N581" s="287" t="s">
        <v>43</v>
      </c>
      <c r="O581" s="92"/>
      <c r="P581" s="230">
        <f>O581*H581</f>
        <v>0</v>
      </c>
      <c r="Q581" s="230">
        <v>0</v>
      </c>
      <c r="R581" s="230">
        <f>Q581*H581</f>
        <v>0</v>
      </c>
      <c r="S581" s="230">
        <v>0</v>
      </c>
      <c r="T581" s="231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32" t="s">
        <v>573</v>
      </c>
      <c r="AT581" s="232" t="s">
        <v>626</v>
      </c>
      <c r="AU581" s="232" t="s">
        <v>120</v>
      </c>
      <c r="AY581" s="18" t="s">
        <v>292</v>
      </c>
      <c r="BE581" s="233">
        <f>IF(N581="základní",J581,0)</f>
        <v>0</v>
      </c>
      <c r="BF581" s="233">
        <f>IF(N581="snížená",J581,0)</f>
        <v>0</v>
      </c>
      <c r="BG581" s="233">
        <f>IF(N581="zákl. přenesená",J581,0)</f>
        <v>0</v>
      </c>
      <c r="BH581" s="233">
        <f>IF(N581="sníž. přenesená",J581,0)</f>
        <v>0</v>
      </c>
      <c r="BI581" s="233">
        <f>IF(N581="nulová",J581,0)</f>
        <v>0</v>
      </c>
      <c r="BJ581" s="18" t="s">
        <v>120</v>
      </c>
      <c r="BK581" s="233">
        <f>ROUND(I581*H581,2)</f>
        <v>0</v>
      </c>
      <c r="BL581" s="18" t="s">
        <v>438</v>
      </c>
      <c r="BM581" s="232" t="s">
        <v>3591</v>
      </c>
    </row>
    <row r="582" s="2" customFormat="1" ht="44.25" customHeight="1">
      <c r="A582" s="39"/>
      <c r="B582" s="40"/>
      <c r="C582" s="278" t="s">
        <v>1811</v>
      </c>
      <c r="D582" s="278" t="s">
        <v>626</v>
      </c>
      <c r="E582" s="279" t="s">
        <v>3592</v>
      </c>
      <c r="F582" s="280" t="s">
        <v>3593</v>
      </c>
      <c r="G582" s="281" t="s">
        <v>581</v>
      </c>
      <c r="H582" s="282">
        <v>2</v>
      </c>
      <c r="I582" s="283"/>
      <c r="J582" s="284">
        <f>ROUND(I582*H582,2)</f>
        <v>0</v>
      </c>
      <c r="K582" s="280" t="s">
        <v>1</v>
      </c>
      <c r="L582" s="285"/>
      <c r="M582" s="286" t="s">
        <v>1</v>
      </c>
      <c r="N582" s="287" t="s">
        <v>43</v>
      </c>
      <c r="O582" s="92"/>
      <c r="P582" s="230">
        <f>O582*H582</f>
        <v>0</v>
      </c>
      <c r="Q582" s="230">
        <v>0</v>
      </c>
      <c r="R582" s="230">
        <f>Q582*H582</f>
        <v>0</v>
      </c>
      <c r="S582" s="230">
        <v>0</v>
      </c>
      <c r="T582" s="231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32" t="s">
        <v>573</v>
      </c>
      <c r="AT582" s="232" t="s">
        <v>626</v>
      </c>
      <c r="AU582" s="232" t="s">
        <v>120</v>
      </c>
      <c r="AY582" s="18" t="s">
        <v>292</v>
      </c>
      <c r="BE582" s="233">
        <f>IF(N582="základní",J582,0)</f>
        <v>0</v>
      </c>
      <c r="BF582" s="233">
        <f>IF(N582="snížená",J582,0)</f>
        <v>0</v>
      </c>
      <c r="BG582" s="233">
        <f>IF(N582="zákl. přenesená",J582,0)</f>
        <v>0</v>
      </c>
      <c r="BH582" s="233">
        <f>IF(N582="sníž. přenesená",J582,0)</f>
        <v>0</v>
      </c>
      <c r="BI582" s="233">
        <f>IF(N582="nulová",J582,0)</f>
        <v>0</v>
      </c>
      <c r="BJ582" s="18" t="s">
        <v>120</v>
      </c>
      <c r="BK582" s="233">
        <f>ROUND(I582*H582,2)</f>
        <v>0</v>
      </c>
      <c r="BL582" s="18" t="s">
        <v>438</v>
      </c>
      <c r="BM582" s="232" t="s">
        <v>3594</v>
      </c>
    </row>
    <row r="583" s="2" customFormat="1" ht="44.25" customHeight="1">
      <c r="A583" s="39"/>
      <c r="B583" s="40"/>
      <c r="C583" s="278" t="s">
        <v>1817</v>
      </c>
      <c r="D583" s="278" t="s">
        <v>626</v>
      </c>
      <c r="E583" s="279" t="s">
        <v>3595</v>
      </c>
      <c r="F583" s="280" t="s">
        <v>3596</v>
      </c>
      <c r="G583" s="281" t="s">
        <v>581</v>
      </c>
      <c r="H583" s="282">
        <v>2</v>
      </c>
      <c r="I583" s="283"/>
      <c r="J583" s="284">
        <f>ROUND(I583*H583,2)</f>
        <v>0</v>
      </c>
      <c r="K583" s="280" t="s">
        <v>1</v>
      </c>
      <c r="L583" s="285"/>
      <c r="M583" s="286" t="s">
        <v>1</v>
      </c>
      <c r="N583" s="287" t="s">
        <v>43</v>
      </c>
      <c r="O583" s="92"/>
      <c r="P583" s="230">
        <f>O583*H583</f>
        <v>0</v>
      </c>
      <c r="Q583" s="230">
        <v>0</v>
      </c>
      <c r="R583" s="230">
        <f>Q583*H583</f>
        <v>0</v>
      </c>
      <c r="S583" s="230">
        <v>0</v>
      </c>
      <c r="T583" s="231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32" t="s">
        <v>573</v>
      </c>
      <c r="AT583" s="232" t="s">
        <v>626</v>
      </c>
      <c r="AU583" s="232" t="s">
        <v>120</v>
      </c>
      <c r="AY583" s="18" t="s">
        <v>292</v>
      </c>
      <c r="BE583" s="233">
        <f>IF(N583="základní",J583,0)</f>
        <v>0</v>
      </c>
      <c r="BF583" s="233">
        <f>IF(N583="snížená",J583,0)</f>
        <v>0</v>
      </c>
      <c r="BG583" s="233">
        <f>IF(N583="zákl. přenesená",J583,0)</f>
        <v>0</v>
      </c>
      <c r="BH583" s="233">
        <f>IF(N583="sníž. přenesená",J583,0)</f>
        <v>0</v>
      </c>
      <c r="BI583" s="233">
        <f>IF(N583="nulová",J583,0)</f>
        <v>0</v>
      </c>
      <c r="BJ583" s="18" t="s">
        <v>120</v>
      </c>
      <c r="BK583" s="233">
        <f>ROUND(I583*H583,2)</f>
        <v>0</v>
      </c>
      <c r="BL583" s="18" t="s">
        <v>438</v>
      </c>
      <c r="BM583" s="232" t="s">
        <v>3597</v>
      </c>
    </row>
    <row r="584" s="2" customFormat="1" ht="37.8" customHeight="1">
      <c r="A584" s="39"/>
      <c r="B584" s="40"/>
      <c r="C584" s="278" t="s">
        <v>1822</v>
      </c>
      <c r="D584" s="278" t="s">
        <v>626</v>
      </c>
      <c r="E584" s="279" t="s">
        <v>3598</v>
      </c>
      <c r="F584" s="280" t="s">
        <v>3599</v>
      </c>
      <c r="G584" s="281" t="s">
        <v>581</v>
      </c>
      <c r="H584" s="282">
        <v>3</v>
      </c>
      <c r="I584" s="283"/>
      <c r="J584" s="284">
        <f>ROUND(I584*H584,2)</f>
        <v>0</v>
      </c>
      <c r="K584" s="280" t="s">
        <v>1</v>
      </c>
      <c r="L584" s="285"/>
      <c r="M584" s="286" t="s">
        <v>1</v>
      </c>
      <c r="N584" s="287" t="s">
        <v>43</v>
      </c>
      <c r="O584" s="92"/>
      <c r="P584" s="230">
        <f>O584*H584</f>
        <v>0</v>
      </c>
      <c r="Q584" s="230">
        <v>0</v>
      </c>
      <c r="R584" s="230">
        <f>Q584*H584</f>
        <v>0</v>
      </c>
      <c r="S584" s="230">
        <v>0</v>
      </c>
      <c r="T584" s="231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32" t="s">
        <v>573</v>
      </c>
      <c r="AT584" s="232" t="s">
        <v>626</v>
      </c>
      <c r="AU584" s="232" t="s">
        <v>120</v>
      </c>
      <c r="AY584" s="18" t="s">
        <v>292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8" t="s">
        <v>120</v>
      </c>
      <c r="BK584" s="233">
        <f>ROUND(I584*H584,2)</f>
        <v>0</v>
      </c>
      <c r="BL584" s="18" t="s">
        <v>438</v>
      </c>
      <c r="BM584" s="232" t="s">
        <v>3600</v>
      </c>
    </row>
    <row r="585" s="2" customFormat="1" ht="37.8" customHeight="1">
      <c r="A585" s="39"/>
      <c r="B585" s="40"/>
      <c r="C585" s="278" t="s">
        <v>1828</v>
      </c>
      <c r="D585" s="278" t="s">
        <v>626</v>
      </c>
      <c r="E585" s="279" t="s">
        <v>3601</v>
      </c>
      <c r="F585" s="280" t="s">
        <v>3602</v>
      </c>
      <c r="G585" s="281" t="s">
        <v>581</v>
      </c>
      <c r="H585" s="282">
        <v>2</v>
      </c>
      <c r="I585" s="283"/>
      <c r="J585" s="284">
        <f>ROUND(I585*H585,2)</f>
        <v>0</v>
      </c>
      <c r="K585" s="280" t="s">
        <v>1</v>
      </c>
      <c r="L585" s="285"/>
      <c r="M585" s="286" t="s">
        <v>1</v>
      </c>
      <c r="N585" s="287" t="s">
        <v>43</v>
      </c>
      <c r="O585" s="92"/>
      <c r="P585" s="230">
        <f>O585*H585</f>
        <v>0</v>
      </c>
      <c r="Q585" s="230">
        <v>0</v>
      </c>
      <c r="R585" s="230">
        <f>Q585*H585</f>
        <v>0</v>
      </c>
      <c r="S585" s="230">
        <v>0</v>
      </c>
      <c r="T585" s="231">
        <f>S585*H585</f>
        <v>0</v>
      </c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R585" s="232" t="s">
        <v>573</v>
      </c>
      <c r="AT585" s="232" t="s">
        <v>626</v>
      </c>
      <c r="AU585" s="232" t="s">
        <v>120</v>
      </c>
      <c r="AY585" s="18" t="s">
        <v>292</v>
      </c>
      <c r="BE585" s="233">
        <f>IF(N585="základní",J585,0)</f>
        <v>0</v>
      </c>
      <c r="BF585" s="233">
        <f>IF(N585="snížená",J585,0)</f>
        <v>0</v>
      </c>
      <c r="BG585" s="233">
        <f>IF(N585="zákl. přenesená",J585,0)</f>
        <v>0</v>
      </c>
      <c r="BH585" s="233">
        <f>IF(N585="sníž. přenesená",J585,0)</f>
        <v>0</v>
      </c>
      <c r="BI585" s="233">
        <f>IF(N585="nulová",J585,0)</f>
        <v>0</v>
      </c>
      <c r="BJ585" s="18" t="s">
        <v>120</v>
      </c>
      <c r="BK585" s="233">
        <f>ROUND(I585*H585,2)</f>
        <v>0</v>
      </c>
      <c r="BL585" s="18" t="s">
        <v>438</v>
      </c>
      <c r="BM585" s="232" t="s">
        <v>3603</v>
      </c>
    </row>
    <row r="586" s="2" customFormat="1" ht="44.25" customHeight="1">
      <c r="A586" s="39"/>
      <c r="B586" s="40"/>
      <c r="C586" s="278" t="s">
        <v>1833</v>
      </c>
      <c r="D586" s="278" t="s">
        <v>626</v>
      </c>
      <c r="E586" s="279" t="s">
        <v>3604</v>
      </c>
      <c r="F586" s="280" t="s">
        <v>3605</v>
      </c>
      <c r="G586" s="281" t="s">
        <v>581</v>
      </c>
      <c r="H586" s="282">
        <v>1</v>
      </c>
      <c r="I586" s="283"/>
      <c r="J586" s="284">
        <f>ROUND(I586*H586,2)</f>
        <v>0</v>
      </c>
      <c r="K586" s="280" t="s">
        <v>1</v>
      </c>
      <c r="L586" s="285"/>
      <c r="M586" s="286" t="s">
        <v>1</v>
      </c>
      <c r="N586" s="287" t="s">
        <v>43</v>
      </c>
      <c r="O586" s="92"/>
      <c r="P586" s="230">
        <f>O586*H586</f>
        <v>0</v>
      </c>
      <c r="Q586" s="230">
        <v>0</v>
      </c>
      <c r="R586" s="230">
        <f>Q586*H586</f>
        <v>0</v>
      </c>
      <c r="S586" s="230">
        <v>0</v>
      </c>
      <c r="T586" s="231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32" t="s">
        <v>573</v>
      </c>
      <c r="AT586" s="232" t="s">
        <v>626</v>
      </c>
      <c r="AU586" s="232" t="s">
        <v>120</v>
      </c>
      <c r="AY586" s="18" t="s">
        <v>292</v>
      </c>
      <c r="BE586" s="233">
        <f>IF(N586="základní",J586,0)</f>
        <v>0</v>
      </c>
      <c r="BF586" s="233">
        <f>IF(N586="snížená",J586,0)</f>
        <v>0</v>
      </c>
      <c r="BG586" s="233">
        <f>IF(N586="zákl. přenesená",J586,0)</f>
        <v>0</v>
      </c>
      <c r="BH586" s="233">
        <f>IF(N586="sníž. přenesená",J586,0)</f>
        <v>0</v>
      </c>
      <c r="BI586" s="233">
        <f>IF(N586="nulová",J586,0)</f>
        <v>0</v>
      </c>
      <c r="BJ586" s="18" t="s">
        <v>120</v>
      </c>
      <c r="BK586" s="233">
        <f>ROUND(I586*H586,2)</f>
        <v>0</v>
      </c>
      <c r="BL586" s="18" t="s">
        <v>438</v>
      </c>
      <c r="BM586" s="232" t="s">
        <v>3606</v>
      </c>
    </row>
    <row r="587" s="2" customFormat="1" ht="44.25" customHeight="1">
      <c r="A587" s="39"/>
      <c r="B587" s="40"/>
      <c r="C587" s="278" t="s">
        <v>1838</v>
      </c>
      <c r="D587" s="278" t="s">
        <v>626</v>
      </c>
      <c r="E587" s="279" t="s">
        <v>3607</v>
      </c>
      <c r="F587" s="280" t="s">
        <v>3605</v>
      </c>
      <c r="G587" s="281" t="s">
        <v>581</v>
      </c>
      <c r="H587" s="282">
        <v>1</v>
      </c>
      <c r="I587" s="283"/>
      <c r="J587" s="284">
        <f>ROUND(I587*H587,2)</f>
        <v>0</v>
      </c>
      <c r="K587" s="280" t="s">
        <v>1</v>
      </c>
      <c r="L587" s="285"/>
      <c r="M587" s="286" t="s">
        <v>1</v>
      </c>
      <c r="N587" s="287" t="s">
        <v>43</v>
      </c>
      <c r="O587" s="92"/>
      <c r="P587" s="230">
        <f>O587*H587</f>
        <v>0</v>
      </c>
      <c r="Q587" s="230">
        <v>0</v>
      </c>
      <c r="R587" s="230">
        <f>Q587*H587</f>
        <v>0</v>
      </c>
      <c r="S587" s="230">
        <v>0</v>
      </c>
      <c r="T587" s="231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32" t="s">
        <v>573</v>
      </c>
      <c r="AT587" s="232" t="s">
        <v>626</v>
      </c>
      <c r="AU587" s="232" t="s">
        <v>120</v>
      </c>
      <c r="AY587" s="18" t="s">
        <v>292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8" t="s">
        <v>120</v>
      </c>
      <c r="BK587" s="233">
        <f>ROUND(I587*H587,2)</f>
        <v>0</v>
      </c>
      <c r="BL587" s="18" t="s">
        <v>438</v>
      </c>
      <c r="BM587" s="232" t="s">
        <v>3608</v>
      </c>
    </row>
    <row r="588" s="2" customFormat="1" ht="24.15" customHeight="1">
      <c r="A588" s="39"/>
      <c r="B588" s="40"/>
      <c r="C588" s="221" t="s">
        <v>1842</v>
      </c>
      <c r="D588" s="221" t="s">
        <v>294</v>
      </c>
      <c r="E588" s="222" t="s">
        <v>3609</v>
      </c>
      <c r="F588" s="223" t="s">
        <v>3610</v>
      </c>
      <c r="G588" s="224" t="s">
        <v>365</v>
      </c>
      <c r="H588" s="225">
        <v>38.915999999999997</v>
      </c>
      <c r="I588" s="226"/>
      <c r="J588" s="227">
        <f>ROUND(I588*H588,2)</f>
        <v>0</v>
      </c>
      <c r="K588" s="223" t="s">
        <v>1</v>
      </c>
      <c r="L588" s="45"/>
      <c r="M588" s="228" t="s">
        <v>1</v>
      </c>
      <c r="N588" s="229" t="s">
        <v>43</v>
      </c>
      <c r="O588" s="92"/>
      <c r="P588" s="230">
        <f>O588*H588</f>
        <v>0</v>
      </c>
      <c r="Q588" s="230">
        <v>0.97999999999999998</v>
      </c>
      <c r="R588" s="230">
        <f>Q588*H588</f>
        <v>38.137679999999996</v>
      </c>
      <c r="S588" s="230">
        <v>0</v>
      </c>
      <c r="T588" s="231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32" t="s">
        <v>299</v>
      </c>
      <c r="AT588" s="232" t="s">
        <v>294</v>
      </c>
      <c r="AU588" s="232" t="s">
        <v>120</v>
      </c>
      <c r="AY588" s="18" t="s">
        <v>292</v>
      </c>
      <c r="BE588" s="233">
        <f>IF(N588="základní",J588,0)</f>
        <v>0</v>
      </c>
      <c r="BF588" s="233">
        <f>IF(N588="snížená",J588,0)</f>
        <v>0</v>
      </c>
      <c r="BG588" s="233">
        <f>IF(N588="zákl. přenesená",J588,0)</f>
        <v>0</v>
      </c>
      <c r="BH588" s="233">
        <f>IF(N588="sníž. přenesená",J588,0)</f>
        <v>0</v>
      </c>
      <c r="BI588" s="233">
        <f>IF(N588="nulová",J588,0)</f>
        <v>0</v>
      </c>
      <c r="BJ588" s="18" t="s">
        <v>120</v>
      </c>
      <c r="BK588" s="233">
        <f>ROUND(I588*H588,2)</f>
        <v>0</v>
      </c>
      <c r="BL588" s="18" t="s">
        <v>299</v>
      </c>
      <c r="BM588" s="232" t="s">
        <v>3611</v>
      </c>
    </row>
    <row r="589" s="14" customFormat="1">
      <c r="A589" s="14"/>
      <c r="B589" s="245"/>
      <c r="C589" s="246"/>
      <c r="D589" s="236" t="s">
        <v>301</v>
      </c>
      <c r="E589" s="247" t="s">
        <v>1</v>
      </c>
      <c r="F589" s="248" t="s">
        <v>3612</v>
      </c>
      <c r="G589" s="246"/>
      <c r="H589" s="249">
        <v>38.915999999999997</v>
      </c>
      <c r="I589" s="250"/>
      <c r="J589" s="246"/>
      <c r="K589" s="246"/>
      <c r="L589" s="251"/>
      <c r="M589" s="252"/>
      <c r="N589" s="253"/>
      <c r="O589" s="253"/>
      <c r="P589" s="253"/>
      <c r="Q589" s="253"/>
      <c r="R589" s="253"/>
      <c r="S589" s="253"/>
      <c r="T589" s="25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5" t="s">
        <v>301</v>
      </c>
      <c r="AU589" s="255" t="s">
        <v>120</v>
      </c>
      <c r="AV589" s="14" t="s">
        <v>120</v>
      </c>
      <c r="AW589" s="14" t="s">
        <v>32</v>
      </c>
      <c r="AX589" s="14" t="s">
        <v>85</v>
      </c>
      <c r="AY589" s="255" t="s">
        <v>292</v>
      </c>
    </row>
    <row r="590" s="2" customFormat="1" ht="37.8" customHeight="1">
      <c r="A590" s="39"/>
      <c r="B590" s="40"/>
      <c r="C590" s="221" t="s">
        <v>1848</v>
      </c>
      <c r="D590" s="221" t="s">
        <v>294</v>
      </c>
      <c r="E590" s="222" t="s">
        <v>3613</v>
      </c>
      <c r="F590" s="223" t="s">
        <v>3614</v>
      </c>
      <c r="G590" s="224" t="s">
        <v>365</v>
      </c>
      <c r="H590" s="225">
        <v>5.3499999999999996</v>
      </c>
      <c r="I590" s="226"/>
      <c r="J590" s="227">
        <f>ROUND(I590*H590,2)</f>
        <v>0</v>
      </c>
      <c r="K590" s="223" t="s">
        <v>1</v>
      </c>
      <c r="L590" s="45"/>
      <c r="M590" s="228" t="s">
        <v>1</v>
      </c>
      <c r="N590" s="229" t="s">
        <v>43</v>
      </c>
      <c r="O590" s="92"/>
      <c r="P590" s="230">
        <f>O590*H590</f>
        <v>0</v>
      </c>
      <c r="Q590" s="230">
        <v>0.97999999999999998</v>
      </c>
      <c r="R590" s="230">
        <f>Q590*H590</f>
        <v>5.2429999999999994</v>
      </c>
      <c r="S590" s="230">
        <v>0</v>
      </c>
      <c r="T590" s="231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32" t="s">
        <v>299</v>
      </c>
      <c r="AT590" s="232" t="s">
        <v>294</v>
      </c>
      <c r="AU590" s="232" t="s">
        <v>120</v>
      </c>
      <c r="AY590" s="18" t="s">
        <v>292</v>
      </c>
      <c r="BE590" s="233">
        <f>IF(N590="základní",J590,0)</f>
        <v>0</v>
      </c>
      <c r="BF590" s="233">
        <f>IF(N590="snížená",J590,0)</f>
        <v>0</v>
      </c>
      <c r="BG590" s="233">
        <f>IF(N590="zákl. přenesená",J590,0)</f>
        <v>0</v>
      </c>
      <c r="BH590" s="233">
        <f>IF(N590="sníž. přenesená",J590,0)</f>
        <v>0</v>
      </c>
      <c r="BI590" s="233">
        <f>IF(N590="nulová",J590,0)</f>
        <v>0</v>
      </c>
      <c r="BJ590" s="18" t="s">
        <v>120</v>
      </c>
      <c r="BK590" s="233">
        <f>ROUND(I590*H590,2)</f>
        <v>0</v>
      </c>
      <c r="BL590" s="18" t="s">
        <v>299</v>
      </c>
      <c r="BM590" s="232" t="s">
        <v>3615</v>
      </c>
    </row>
    <row r="591" s="14" customFormat="1">
      <c r="A591" s="14"/>
      <c r="B591" s="245"/>
      <c r="C591" s="246"/>
      <c r="D591" s="236" t="s">
        <v>301</v>
      </c>
      <c r="E591" s="247" t="s">
        <v>1</v>
      </c>
      <c r="F591" s="248" t="s">
        <v>3616</v>
      </c>
      <c r="G591" s="246"/>
      <c r="H591" s="249">
        <v>5.3499999999999996</v>
      </c>
      <c r="I591" s="250"/>
      <c r="J591" s="246"/>
      <c r="K591" s="246"/>
      <c r="L591" s="251"/>
      <c r="M591" s="252"/>
      <c r="N591" s="253"/>
      <c r="O591" s="253"/>
      <c r="P591" s="253"/>
      <c r="Q591" s="253"/>
      <c r="R591" s="253"/>
      <c r="S591" s="253"/>
      <c r="T591" s="25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5" t="s">
        <v>301</v>
      </c>
      <c r="AU591" s="255" t="s">
        <v>120</v>
      </c>
      <c r="AV591" s="14" t="s">
        <v>120</v>
      </c>
      <c r="AW591" s="14" t="s">
        <v>32</v>
      </c>
      <c r="AX591" s="14" t="s">
        <v>85</v>
      </c>
      <c r="AY591" s="255" t="s">
        <v>292</v>
      </c>
    </row>
    <row r="592" s="2" customFormat="1" ht="37.8" customHeight="1">
      <c r="A592" s="39"/>
      <c r="B592" s="40"/>
      <c r="C592" s="221" t="s">
        <v>1853</v>
      </c>
      <c r="D592" s="221" t="s">
        <v>294</v>
      </c>
      <c r="E592" s="222" t="s">
        <v>3617</v>
      </c>
      <c r="F592" s="223" t="s">
        <v>3618</v>
      </c>
      <c r="G592" s="224" t="s">
        <v>365</v>
      </c>
      <c r="H592" s="225">
        <v>4.2910000000000004</v>
      </c>
      <c r="I592" s="226"/>
      <c r="J592" s="227">
        <f>ROUND(I592*H592,2)</f>
        <v>0</v>
      </c>
      <c r="K592" s="223" t="s">
        <v>1</v>
      </c>
      <c r="L592" s="45"/>
      <c r="M592" s="228" t="s">
        <v>1</v>
      </c>
      <c r="N592" s="229" t="s">
        <v>43</v>
      </c>
      <c r="O592" s="92"/>
      <c r="P592" s="230">
        <f>O592*H592</f>
        <v>0</v>
      </c>
      <c r="Q592" s="230">
        <v>0.97999999999999998</v>
      </c>
      <c r="R592" s="230">
        <f>Q592*H592</f>
        <v>4.2051800000000004</v>
      </c>
      <c r="S592" s="230">
        <v>0</v>
      </c>
      <c r="T592" s="231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32" t="s">
        <v>299</v>
      </c>
      <c r="AT592" s="232" t="s">
        <v>294</v>
      </c>
      <c r="AU592" s="232" t="s">
        <v>120</v>
      </c>
      <c r="AY592" s="18" t="s">
        <v>292</v>
      </c>
      <c r="BE592" s="233">
        <f>IF(N592="základní",J592,0)</f>
        <v>0</v>
      </c>
      <c r="BF592" s="233">
        <f>IF(N592="snížená",J592,0)</f>
        <v>0</v>
      </c>
      <c r="BG592" s="233">
        <f>IF(N592="zákl. přenesená",J592,0)</f>
        <v>0</v>
      </c>
      <c r="BH592" s="233">
        <f>IF(N592="sníž. přenesená",J592,0)</f>
        <v>0</v>
      </c>
      <c r="BI592" s="233">
        <f>IF(N592="nulová",J592,0)</f>
        <v>0</v>
      </c>
      <c r="BJ592" s="18" t="s">
        <v>120</v>
      </c>
      <c r="BK592" s="233">
        <f>ROUND(I592*H592,2)</f>
        <v>0</v>
      </c>
      <c r="BL592" s="18" t="s">
        <v>299</v>
      </c>
      <c r="BM592" s="232" t="s">
        <v>3619</v>
      </c>
    </row>
    <row r="593" s="14" customFormat="1">
      <c r="A593" s="14"/>
      <c r="B593" s="245"/>
      <c r="C593" s="246"/>
      <c r="D593" s="236" t="s">
        <v>301</v>
      </c>
      <c r="E593" s="247" t="s">
        <v>1</v>
      </c>
      <c r="F593" s="248" t="s">
        <v>3620</v>
      </c>
      <c r="G593" s="246"/>
      <c r="H593" s="249">
        <v>4.2910000000000004</v>
      </c>
      <c r="I593" s="250"/>
      <c r="J593" s="246"/>
      <c r="K593" s="246"/>
      <c r="L593" s="251"/>
      <c r="M593" s="252"/>
      <c r="N593" s="253"/>
      <c r="O593" s="253"/>
      <c r="P593" s="253"/>
      <c r="Q593" s="253"/>
      <c r="R593" s="253"/>
      <c r="S593" s="253"/>
      <c r="T593" s="25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5" t="s">
        <v>301</v>
      </c>
      <c r="AU593" s="255" t="s">
        <v>120</v>
      </c>
      <c r="AV593" s="14" t="s">
        <v>120</v>
      </c>
      <c r="AW593" s="14" t="s">
        <v>32</v>
      </c>
      <c r="AX593" s="14" t="s">
        <v>85</v>
      </c>
      <c r="AY593" s="255" t="s">
        <v>292</v>
      </c>
    </row>
    <row r="594" s="2" customFormat="1" ht="24.15" customHeight="1">
      <c r="A594" s="39"/>
      <c r="B594" s="40"/>
      <c r="C594" s="221" t="s">
        <v>1858</v>
      </c>
      <c r="D594" s="221" t="s">
        <v>294</v>
      </c>
      <c r="E594" s="222" t="s">
        <v>3621</v>
      </c>
      <c r="F594" s="223" t="s">
        <v>3622</v>
      </c>
      <c r="G594" s="224" t="s">
        <v>2985</v>
      </c>
      <c r="H594" s="225">
        <v>1</v>
      </c>
      <c r="I594" s="226"/>
      <c r="J594" s="227">
        <f>ROUND(I594*H594,2)</f>
        <v>0</v>
      </c>
      <c r="K594" s="223" t="s">
        <v>1</v>
      </c>
      <c r="L594" s="45"/>
      <c r="M594" s="228" t="s">
        <v>1</v>
      </c>
      <c r="N594" s="229" t="s">
        <v>43</v>
      </c>
      <c r="O594" s="92"/>
      <c r="P594" s="230">
        <f>O594*H594</f>
        <v>0</v>
      </c>
      <c r="Q594" s="230">
        <v>0.97999999999999998</v>
      </c>
      <c r="R594" s="230">
        <f>Q594*H594</f>
        <v>0.97999999999999998</v>
      </c>
      <c r="S594" s="230">
        <v>0</v>
      </c>
      <c r="T594" s="231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32" t="s">
        <v>299</v>
      </c>
      <c r="AT594" s="232" t="s">
        <v>294</v>
      </c>
      <c r="AU594" s="232" t="s">
        <v>120</v>
      </c>
      <c r="AY594" s="18" t="s">
        <v>292</v>
      </c>
      <c r="BE594" s="233">
        <f>IF(N594="základní",J594,0)</f>
        <v>0</v>
      </c>
      <c r="BF594" s="233">
        <f>IF(N594="snížená",J594,0)</f>
        <v>0</v>
      </c>
      <c r="BG594" s="233">
        <f>IF(N594="zákl. přenesená",J594,0)</f>
        <v>0</v>
      </c>
      <c r="BH594" s="233">
        <f>IF(N594="sníž. přenesená",J594,0)</f>
        <v>0</v>
      </c>
      <c r="BI594" s="233">
        <f>IF(N594="nulová",J594,0)</f>
        <v>0</v>
      </c>
      <c r="BJ594" s="18" t="s">
        <v>120</v>
      </c>
      <c r="BK594" s="233">
        <f>ROUND(I594*H594,2)</f>
        <v>0</v>
      </c>
      <c r="BL594" s="18" t="s">
        <v>299</v>
      </c>
      <c r="BM594" s="232" t="s">
        <v>3623</v>
      </c>
    </row>
    <row r="595" s="2" customFormat="1" ht="24.15" customHeight="1">
      <c r="A595" s="39"/>
      <c r="B595" s="40"/>
      <c r="C595" s="221" t="s">
        <v>1870</v>
      </c>
      <c r="D595" s="221" t="s">
        <v>294</v>
      </c>
      <c r="E595" s="222" t="s">
        <v>3624</v>
      </c>
      <c r="F595" s="223" t="s">
        <v>3625</v>
      </c>
      <c r="G595" s="224" t="s">
        <v>365</v>
      </c>
      <c r="H595" s="225">
        <v>0.441</v>
      </c>
      <c r="I595" s="226"/>
      <c r="J595" s="227">
        <f>ROUND(I595*H595,2)</f>
        <v>0</v>
      </c>
      <c r="K595" s="223" t="s">
        <v>1</v>
      </c>
      <c r="L595" s="45"/>
      <c r="M595" s="228" t="s">
        <v>1</v>
      </c>
      <c r="N595" s="229" t="s">
        <v>43</v>
      </c>
      <c r="O595" s="92"/>
      <c r="P595" s="230">
        <f>O595*H595</f>
        <v>0</v>
      </c>
      <c r="Q595" s="230">
        <v>0.97999999999999998</v>
      </c>
      <c r="R595" s="230">
        <f>Q595*H595</f>
        <v>0.43218000000000001</v>
      </c>
      <c r="S595" s="230">
        <v>0</v>
      </c>
      <c r="T595" s="231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32" t="s">
        <v>299</v>
      </c>
      <c r="AT595" s="232" t="s">
        <v>294</v>
      </c>
      <c r="AU595" s="232" t="s">
        <v>120</v>
      </c>
      <c r="AY595" s="18" t="s">
        <v>292</v>
      </c>
      <c r="BE595" s="233">
        <f>IF(N595="základní",J595,0)</f>
        <v>0</v>
      </c>
      <c r="BF595" s="233">
        <f>IF(N595="snížená",J595,0)</f>
        <v>0</v>
      </c>
      <c r="BG595" s="233">
        <f>IF(N595="zákl. přenesená",J595,0)</f>
        <v>0</v>
      </c>
      <c r="BH595" s="233">
        <f>IF(N595="sníž. přenesená",J595,0)</f>
        <v>0</v>
      </c>
      <c r="BI595" s="233">
        <f>IF(N595="nulová",J595,0)</f>
        <v>0</v>
      </c>
      <c r="BJ595" s="18" t="s">
        <v>120</v>
      </c>
      <c r="BK595" s="233">
        <f>ROUND(I595*H595,2)</f>
        <v>0</v>
      </c>
      <c r="BL595" s="18" t="s">
        <v>299</v>
      </c>
      <c r="BM595" s="232" t="s">
        <v>3626</v>
      </c>
    </row>
    <row r="596" s="14" customFormat="1">
      <c r="A596" s="14"/>
      <c r="B596" s="245"/>
      <c r="C596" s="246"/>
      <c r="D596" s="236" t="s">
        <v>301</v>
      </c>
      <c r="E596" s="247" t="s">
        <v>1</v>
      </c>
      <c r="F596" s="248" t="s">
        <v>3627</v>
      </c>
      <c r="G596" s="246"/>
      <c r="H596" s="249">
        <v>0.441</v>
      </c>
      <c r="I596" s="250"/>
      <c r="J596" s="246"/>
      <c r="K596" s="246"/>
      <c r="L596" s="251"/>
      <c r="M596" s="252"/>
      <c r="N596" s="253"/>
      <c r="O596" s="253"/>
      <c r="P596" s="253"/>
      <c r="Q596" s="253"/>
      <c r="R596" s="253"/>
      <c r="S596" s="253"/>
      <c r="T596" s="25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5" t="s">
        <v>301</v>
      </c>
      <c r="AU596" s="255" t="s">
        <v>120</v>
      </c>
      <c r="AV596" s="14" t="s">
        <v>120</v>
      </c>
      <c r="AW596" s="14" t="s">
        <v>32</v>
      </c>
      <c r="AX596" s="14" t="s">
        <v>85</v>
      </c>
      <c r="AY596" s="255" t="s">
        <v>292</v>
      </c>
    </row>
    <row r="597" s="2" customFormat="1" ht="37.8" customHeight="1">
      <c r="A597" s="39"/>
      <c r="B597" s="40"/>
      <c r="C597" s="278" t="s">
        <v>1874</v>
      </c>
      <c r="D597" s="278" t="s">
        <v>626</v>
      </c>
      <c r="E597" s="279" t="s">
        <v>3628</v>
      </c>
      <c r="F597" s="280" t="s">
        <v>3629</v>
      </c>
      <c r="G597" s="281" t="s">
        <v>581</v>
      </c>
      <c r="H597" s="282">
        <v>2</v>
      </c>
      <c r="I597" s="283"/>
      <c r="J597" s="284">
        <f>ROUND(I597*H597,2)</f>
        <v>0</v>
      </c>
      <c r="K597" s="280" t="s">
        <v>1</v>
      </c>
      <c r="L597" s="285"/>
      <c r="M597" s="286" t="s">
        <v>1</v>
      </c>
      <c r="N597" s="287" t="s">
        <v>43</v>
      </c>
      <c r="O597" s="92"/>
      <c r="P597" s="230">
        <f>O597*H597</f>
        <v>0</v>
      </c>
      <c r="Q597" s="230">
        <v>0</v>
      </c>
      <c r="R597" s="230">
        <f>Q597*H597</f>
        <v>0</v>
      </c>
      <c r="S597" s="230">
        <v>0</v>
      </c>
      <c r="T597" s="231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32" t="s">
        <v>573</v>
      </c>
      <c r="AT597" s="232" t="s">
        <v>626</v>
      </c>
      <c r="AU597" s="232" t="s">
        <v>120</v>
      </c>
      <c r="AY597" s="18" t="s">
        <v>292</v>
      </c>
      <c r="BE597" s="233">
        <f>IF(N597="základní",J597,0)</f>
        <v>0</v>
      </c>
      <c r="BF597" s="233">
        <f>IF(N597="snížená",J597,0)</f>
        <v>0</v>
      </c>
      <c r="BG597" s="233">
        <f>IF(N597="zákl. přenesená",J597,0)</f>
        <v>0</v>
      </c>
      <c r="BH597" s="233">
        <f>IF(N597="sníž. přenesená",J597,0)</f>
        <v>0</v>
      </c>
      <c r="BI597" s="233">
        <f>IF(N597="nulová",J597,0)</f>
        <v>0</v>
      </c>
      <c r="BJ597" s="18" t="s">
        <v>120</v>
      </c>
      <c r="BK597" s="233">
        <f>ROUND(I597*H597,2)</f>
        <v>0</v>
      </c>
      <c r="BL597" s="18" t="s">
        <v>438</v>
      </c>
      <c r="BM597" s="232" t="s">
        <v>3630</v>
      </c>
    </row>
    <row r="598" s="2" customFormat="1" ht="37.8" customHeight="1">
      <c r="A598" s="39"/>
      <c r="B598" s="40"/>
      <c r="C598" s="278" t="s">
        <v>1878</v>
      </c>
      <c r="D598" s="278" t="s">
        <v>626</v>
      </c>
      <c r="E598" s="279" t="s">
        <v>3631</v>
      </c>
      <c r="F598" s="280" t="s">
        <v>3629</v>
      </c>
      <c r="G598" s="281" t="s">
        <v>581</v>
      </c>
      <c r="H598" s="282">
        <v>2</v>
      </c>
      <c r="I598" s="283"/>
      <c r="J598" s="284">
        <f>ROUND(I598*H598,2)</f>
        <v>0</v>
      </c>
      <c r="K598" s="280" t="s">
        <v>1</v>
      </c>
      <c r="L598" s="285"/>
      <c r="M598" s="286" t="s">
        <v>1</v>
      </c>
      <c r="N598" s="287" t="s">
        <v>43</v>
      </c>
      <c r="O598" s="92"/>
      <c r="P598" s="230">
        <f>O598*H598</f>
        <v>0</v>
      </c>
      <c r="Q598" s="230">
        <v>0</v>
      </c>
      <c r="R598" s="230">
        <f>Q598*H598</f>
        <v>0</v>
      </c>
      <c r="S598" s="230">
        <v>0</v>
      </c>
      <c r="T598" s="231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32" t="s">
        <v>573</v>
      </c>
      <c r="AT598" s="232" t="s">
        <v>626</v>
      </c>
      <c r="AU598" s="232" t="s">
        <v>120</v>
      </c>
      <c r="AY598" s="18" t="s">
        <v>292</v>
      </c>
      <c r="BE598" s="233">
        <f>IF(N598="základní",J598,0)</f>
        <v>0</v>
      </c>
      <c r="BF598" s="233">
        <f>IF(N598="snížená",J598,0)</f>
        <v>0</v>
      </c>
      <c r="BG598" s="233">
        <f>IF(N598="zákl. přenesená",J598,0)</f>
        <v>0</v>
      </c>
      <c r="BH598" s="233">
        <f>IF(N598="sníž. přenesená",J598,0)</f>
        <v>0</v>
      </c>
      <c r="BI598" s="233">
        <f>IF(N598="nulová",J598,0)</f>
        <v>0</v>
      </c>
      <c r="BJ598" s="18" t="s">
        <v>120</v>
      </c>
      <c r="BK598" s="233">
        <f>ROUND(I598*H598,2)</f>
        <v>0</v>
      </c>
      <c r="BL598" s="18" t="s">
        <v>438</v>
      </c>
      <c r="BM598" s="232" t="s">
        <v>3632</v>
      </c>
    </row>
    <row r="599" s="2" customFormat="1" ht="49.05" customHeight="1">
      <c r="A599" s="39"/>
      <c r="B599" s="40"/>
      <c r="C599" s="278" t="s">
        <v>1895</v>
      </c>
      <c r="D599" s="278" t="s">
        <v>626</v>
      </c>
      <c r="E599" s="279" t="s">
        <v>3633</v>
      </c>
      <c r="F599" s="280" t="s">
        <v>3634</v>
      </c>
      <c r="G599" s="281" t="s">
        <v>581</v>
      </c>
      <c r="H599" s="282">
        <v>1</v>
      </c>
      <c r="I599" s="283"/>
      <c r="J599" s="284">
        <f>ROUND(I599*H599,2)</f>
        <v>0</v>
      </c>
      <c r="K599" s="280" t="s">
        <v>1</v>
      </c>
      <c r="L599" s="285"/>
      <c r="M599" s="286" t="s">
        <v>1</v>
      </c>
      <c r="N599" s="287" t="s">
        <v>43</v>
      </c>
      <c r="O599" s="92"/>
      <c r="P599" s="230">
        <f>O599*H599</f>
        <v>0</v>
      </c>
      <c r="Q599" s="230">
        <v>0</v>
      </c>
      <c r="R599" s="230">
        <f>Q599*H599</f>
        <v>0</v>
      </c>
      <c r="S599" s="230">
        <v>0</v>
      </c>
      <c r="T599" s="231">
        <f>S599*H599</f>
        <v>0</v>
      </c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R599" s="232" t="s">
        <v>573</v>
      </c>
      <c r="AT599" s="232" t="s">
        <v>626</v>
      </c>
      <c r="AU599" s="232" t="s">
        <v>120</v>
      </c>
      <c r="AY599" s="18" t="s">
        <v>292</v>
      </c>
      <c r="BE599" s="233">
        <f>IF(N599="základní",J599,0)</f>
        <v>0</v>
      </c>
      <c r="BF599" s="233">
        <f>IF(N599="snížená",J599,0)</f>
        <v>0</v>
      </c>
      <c r="BG599" s="233">
        <f>IF(N599="zákl. přenesená",J599,0)</f>
        <v>0</v>
      </c>
      <c r="BH599" s="233">
        <f>IF(N599="sníž. přenesená",J599,0)</f>
        <v>0</v>
      </c>
      <c r="BI599" s="233">
        <f>IF(N599="nulová",J599,0)</f>
        <v>0</v>
      </c>
      <c r="BJ599" s="18" t="s">
        <v>120</v>
      </c>
      <c r="BK599" s="233">
        <f>ROUND(I599*H599,2)</f>
        <v>0</v>
      </c>
      <c r="BL599" s="18" t="s">
        <v>438</v>
      </c>
      <c r="BM599" s="232" t="s">
        <v>3635</v>
      </c>
    </row>
    <row r="600" s="2" customFormat="1" ht="49.05" customHeight="1">
      <c r="A600" s="39"/>
      <c r="B600" s="40"/>
      <c r="C600" s="278" t="s">
        <v>1899</v>
      </c>
      <c r="D600" s="278" t="s">
        <v>626</v>
      </c>
      <c r="E600" s="279" t="s">
        <v>3636</v>
      </c>
      <c r="F600" s="280" t="s">
        <v>3634</v>
      </c>
      <c r="G600" s="281" t="s">
        <v>581</v>
      </c>
      <c r="H600" s="282">
        <v>1</v>
      </c>
      <c r="I600" s="283"/>
      <c r="J600" s="284">
        <f>ROUND(I600*H600,2)</f>
        <v>0</v>
      </c>
      <c r="K600" s="280" t="s">
        <v>1</v>
      </c>
      <c r="L600" s="285"/>
      <c r="M600" s="286" t="s">
        <v>1</v>
      </c>
      <c r="N600" s="287" t="s">
        <v>43</v>
      </c>
      <c r="O600" s="92"/>
      <c r="P600" s="230">
        <f>O600*H600</f>
        <v>0</v>
      </c>
      <c r="Q600" s="230">
        <v>0</v>
      </c>
      <c r="R600" s="230">
        <f>Q600*H600</f>
        <v>0</v>
      </c>
      <c r="S600" s="230">
        <v>0</v>
      </c>
      <c r="T600" s="231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32" t="s">
        <v>573</v>
      </c>
      <c r="AT600" s="232" t="s">
        <v>626</v>
      </c>
      <c r="AU600" s="232" t="s">
        <v>120</v>
      </c>
      <c r="AY600" s="18" t="s">
        <v>292</v>
      </c>
      <c r="BE600" s="233">
        <f>IF(N600="základní",J600,0)</f>
        <v>0</v>
      </c>
      <c r="BF600" s="233">
        <f>IF(N600="snížená",J600,0)</f>
        <v>0</v>
      </c>
      <c r="BG600" s="233">
        <f>IF(N600="zákl. přenesená",J600,0)</f>
        <v>0</v>
      </c>
      <c r="BH600" s="233">
        <f>IF(N600="sníž. přenesená",J600,0)</f>
        <v>0</v>
      </c>
      <c r="BI600" s="233">
        <f>IF(N600="nulová",J600,0)</f>
        <v>0</v>
      </c>
      <c r="BJ600" s="18" t="s">
        <v>120</v>
      </c>
      <c r="BK600" s="233">
        <f>ROUND(I600*H600,2)</f>
        <v>0</v>
      </c>
      <c r="BL600" s="18" t="s">
        <v>438</v>
      </c>
      <c r="BM600" s="232" t="s">
        <v>3637</v>
      </c>
    </row>
    <row r="601" s="2" customFormat="1" ht="55.5" customHeight="1">
      <c r="A601" s="39"/>
      <c r="B601" s="40"/>
      <c r="C601" s="278" t="s">
        <v>1902</v>
      </c>
      <c r="D601" s="278" t="s">
        <v>626</v>
      </c>
      <c r="E601" s="279" t="s">
        <v>3638</v>
      </c>
      <c r="F601" s="280" t="s">
        <v>3639</v>
      </c>
      <c r="G601" s="281" t="s">
        <v>581</v>
      </c>
      <c r="H601" s="282">
        <v>1</v>
      </c>
      <c r="I601" s="283"/>
      <c r="J601" s="284">
        <f>ROUND(I601*H601,2)</f>
        <v>0</v>
      </c>
      <c r="K601" s="280" t="s">
        <v>1</v>
      </c>
      <c r="L601" s="285"/>
      <c r="M601" s="286" t="s">
        <v>1</v>
      </c>
      <c r="N601" s="287" t="s">
        <v>43</v>
      </c>
      <c r="O601" s="92"/>
      <c r="P601" s="230">
        <f>O601*H601</f>
        <v>0</v>
      </c>
      <c r="Q601" s="230">
        <v>0</v>
      </c>
      <c r="R601" s="230">
        <f>Q601*H601</f>
        <v>0</v>
      </c>
      <c r="S601" s="230">
        <v>0</v>
      </c>
      <c r="T601" s="231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32" t="s">
        <v>573</v>
      </c>
      <c r="AT601" s="232" t="s">
        <v>626</v>
      </c>
      <c r="AU601" s="232" t="s">
        <v>120</v>
      </c>
      <c r="AY601" s="18" t="s">
        <v>292</v>
      </c>
      <c r="BE601" s="233">
        <f>IF(N601="základní",J601,0)</f>
        <v>0</v>
      </c>
      <c r="BF601" s="233">
        <f>IF(N601="snížená",J601,0)</f>
        <v>0</v>
      </c>
      <c r="BG601" s="233">
        <f>IF(N601="zákl. přenesená",J601,0)</f>
        <v>0</v>
      </c>
      <c r="BH601" s="233">
        <f>IF(N601="sníž. přenesená",J601,0)</f>
        <v>0</v>
      </c>
      <c r="BI601" s="233">
        <f>IF(N601="nulová",J601,0)</f>
        <v>0</v>
      </c>
      <c r="BJ601" s="18" t="s">
        <v>120</v>
      </c>
      <c r="BK601" s="233">
        <f>ROUND(I601*H601,2)</f>
        <v>0</v>
      </c>
      <c r="BL601" s="18" t="s">
        <v>438</v>
      </c>
      <c r="BM601" s="232" t="s">
        <v>3640</v>
      </c>
    </row>
    <row r="602" s="2" customFormat="1" ht="49.05" customHeight="1">
      <c r="A602" s="39"/>
      <c r="B602" s="40"/>
      <c r="C602" s="278" t="s">
        <v>1908</v>
      </c>
      <c r="D602" s="278" t="s">
        <v>626</v>
      </c>
      <c r="E602" s="279" t="s">
        <v>3641</v>
      </c>
      <c r="F602" s="280" t="s">
        <v>3634</v>
      </c>
      <c r="G602" s="281" t="s">
        <v>581</v>
      </c>
      <c r="H602" s="282">
        <v>1</v>
      </c>
      <c r="I602" s="283"/>
      <c r="J602" s="284">
        <f>ROUND(I602*H602,2)</f>
        <v>0</v>
      </c>
      <c r="K602" s="280" t="s">
        <v>1</v>
      </c>
      <c r="L602" s="285"/>
      <c r="M602" s="286" t="s">
        <v>1</v>
      </c>
      <c r="N602" s="287" t="s">
        <v>43</v>
      </c>
      <c r="O602" s="92"/>
      <c r="P602" s="230">
        <f>O602*H602</f>
        <v>0</v>
      </c>
      <c r="Q602" s="230">
        <v>0</v>
      </c>
      <c r="R602" s="230">
        <f>Q602*H602</f>
        <v>0</v>
      </c>
      <c r="S602" s="230">
        <v>0</v>
      </c>
      <c r="T602" s="231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32" t="s">
        <v>573</v>
      </c>
      <c r="AT602" s="232" t="s">
        <v>626</v>
      </c>
      <c r="AU602" s="232" t="s">
        <v>120</v>
      </c>
      <c r="AY602" s="18" t="s">
        <v>292</v>
      </c>
      <c r="BE602" s="233">
        <f>IF(N602="základní",J602,0)</f>
        <v>0</v>
      </c>
      <c r="BF602" s="233">
        <f>IF(N602="snížená",J602,0)</f>
        <v>0</v>
      </c>
      <c r="BG602" s="233">
        <f>IF(N602="zákl. přenesená",J602,0)</f>
        <v>0</v>
      </c>
      <c r="BH602" s="233">
        <f>IF(N602="sníž. přenesená",J602,0)</f>
        <v>0</v>
      </c>
      <c r="BI602" s="233">
        <f>IF(N602="nulová",J602,0)</f>
        <v>0</v>
      </c>
      <c r="BJ602" s="18" t="s">
        <v>120</v>
      </c>
      <c r="BK602" s="233">
        <f>ROUND(I602*H602,2)</f>
        <v>0</v>
      </c>
      <c r="BL602" s="18" t="s">
        <v>438</v>
      </c>
      <c r="BM602" s="232" t="s">
        <v>3642</v>
      </c>
    </row>
    <row r="603" s="2" customFormat="1" ht="49.05" customHeight="1">
      <c r="A603" s="39"/>
      <c r="B603" s="40"/>
      <c r="C603" s="278" t="s">
        <v>1916</v>
      </c>
      <c r="D603" s="278" t="s">
        <v>626</v>
      </c>
      <c r="E603" s="279" t="s">
        <v>3643</v>
      </c>
      <c r="F603" s="280" t="s">
        <v>3634</v>
      </c>
      <c r="G603" s="281" t="s">
        <v>581</v>
      </c>
      <c r="H603" s="282">
        <v>1</v>
      </c>
      <c r="I603" s="283"/>
      <c r="J603" s="284">
        <f>ROUND(I603*H603,2)</f>
        <v>0</v>
      </c>
      <c r="K603" s="280" t="s">
        <v>1</v>
      </c>
      <c r="L603" s="285"/>
      <c r="M603" s="286" t="s">
        <v>1</v>
      </c>
      <c r="N603" s="287" t="s">
        <v>43</v>
      </c>
      <c r="O603" s="92"/>
      <c r="P603" s="230">
        <f>O603*H603</f>
        <v>0</v>
      </c>
      <c r="Q603" s="230">
        <v>0</v>
      </c>
      <c r="R603" s="230">
        <f>Q603*H603</f>
        <v>0</v>
      </c>
      <c r="S603" s="230">
        <v>0</v>
      </c>
      <c r="T603" s="231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32" t="s">
        <v>573</v>
      </c>
      <c r="AT603" s="232" t="s">
        <v>626</v>
      </c>
      <c r="AU603" s="232" t="s">
        <v>120</v>
      </c>
      <c r="AY603" s="18" t="s">
        <v>292</v>
      </c>
      <c r="BE603" s="233">
        <f>IF(N603="základní",J603,0)</f>
        <v>0</v>
      </c>
      <c r="BF603" s="233">
        <f>IF(N603="snížená",J603,0)</f>
        <v>0</v>
      </c>
      <c r="BG603" s="233">
        <f>IF(N603="zákl. přenesená",J603,0)</f>
        <v>0</v>
      </c>
      <c r="BH603" s="233">
        <f>IF(N603="sníž. přenesená",J603,0)</f>
        <v>0</v>
      </c>
      <c r="BI603" s="233">
        <f>IF(N603="nulová",J603,0)</f>
        <v>0</v>
      </c>
      <c r="BJ603" s="18" t="s">
        <v>120</v>
      </c>
      <c r="BK603" s="233">
        <f>ROUND(I603*H603,2)</f>
        <v>0</v>
      </c>
      <c r="BL603" s="18" t="s">
        <v>438</v>
      </c>
      <c r="BM603" s="232" t="s">
        <v>3644</v>
      </c>
    </row>
    <row r="604" s="2" customFormat="1" ht="44.25" customHeight="1">
      <c r="A604" s="39"/>
      <c r="B604" s="40"/>
      <c r="C604" s="278" t="s">
        <v>1920</v>
      </c>
      <c r="D604" s="278" t="s">
        <v>626</v>
      </c>
      <c r="E604" s="279" t="s">
        <v>3645</v>
      </c>
      <c r="F604" s="280" t="s">
        <v>3646</v>
      </c>
      <c r="G604" s="281" t="s">
        <v>581</v>
      </c>
      <c r="H604" s="282">
        <v>1</v>
      </c>
      <c r="I604" s="283"/>
      <c r="J604" s="284">
        <f>ROUND(I604*H604,2)</f>
        <v>0</v>
      </c>
      <c r="K604" s="280" t="s">
        <v>1</v>
      </c>
      <c r="L604" s="285"/>
      <c r="M604" s="286" t="s">
        <v>1</v>
      </c>
      <c r="N604" s="287" t="s">
        <v>43</v>
      </c>
      <c r="O604" s="92"/>
      <c r="P604" s="230">
        <f>O604*H604</f>
        <v>0</v>
      </c>
      <c r="Q604" s="230">
        <v>0</v>
      </c>
      <c r="R604" s="230">
        <f>Q604*H604</f>
        <v>0</v>
      </c>
      <c r="S604" s="230">
        <v>0</v>
      </c>
      <c r="T604" s="231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32" t="s">
        <v>573</v>
      </c>
      <c r="AT604" s="232" t="s">
        <v>626</v>
      </c>
      <c r="AU604" s="232" t="s">
        <v>120</v>
      </c>
      <c r="AY604" s="18" t="s">
        <v>292</v>
      </c>
      <c r="BE604" s="233">
        <f>IF(N604="základní",J604,0)</f>
        <v>0</v>
      </c>
      <c r="BF604" s="233">
        <f>IF(N604="snížená",J604,0)</f>
        <v>0</v>
      </c>
      <c r="BG604" s="233">
        <f>IF(N604="zákl. přenesená",J604,0)</f>
        <v>0</v>
      </c>
      <c r="BH604" s="233">
        <f>IF(N604="sníž. přenesená",J604,0)</f>
        <v>0</v>
      </c>
      <c r="BI604" s="233">
        <f>IF(N604="nulová",J604,0)</f>
        <v>0</v>
      </c>
      <c r="BJ604" s="18" t="s">
        <v>120</v>
      </c>
      <c r="BK604" s="233">
        <f>ROUND(I604*H604,2)</f>
        <v>0</v>
      </c>
      <c r="BL604" s="18" t="s">
        <v>438</v>
      </c>
      <c r="BM604" s="232" t="s">
        <v>3647</v>
      </c>
    </row>
    <row r="605" s="2" customFormat="1" ht="44.25" customHeight="1">
      <c r="A605" s="39"/>
      <c r="B605" s="40"/>
      <c r="C605" s="278" t="s">
        <v>1926</v>
      </c>
      <c r="D605" s="278" t="s">
        <v>626</v>
      </c>
      <c r="E605" s="279" t="s">
        <v>3648</v>
      </c>
      <c r="F605" s="280" t="s">
        <v>3646</v>
      </c>
      <c r="G605" s="281" t="s">
        <v>581</v>
      </c>
      <c r="H605" s="282">
        <v>1</v>
      </c>
      <c r="I605" s="283"/>
      <c r="J605" s="284">
        <f>ROUND(I605*H605,2)</f>
        <v>0</v>
      </c>
      <c r="K605" s="280" t="s">
        <v>1</v>
      </c>
      <c r="L605" s="285"/>
      <c r="M605" s="286" t="s">
        <v>1</v>
      </c>
      <c r="N605" s="287" t="s">
        <v>43</v>
      </c>
      <c r="O605" s="92"/>
      <c r="P605" s="230">
        <f>O605*H605</f>
        <v>0</v>
      </c>
      <c r="Q605" s="230">
        <v>0</v>
      </c>
      <c r="R605" s="230">
        <f>Q605*H605</f>
        <v>0</v>
      </c>
      <c r="S605" s="230">
        <v>0</v>
      </c>
      <c r="T605" s="231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32" t="s">
        <v>573</v>
      </c>
      <c r="AT605" s="232" t="s">
        <v>626</v>
      </c>
      <c r="AU605" s="232" t="s">
        <v>120</v>
      </c>
      <c r="AY605" s="18" t="s">
        <v>292</v>
      </c>
      <c r="BE605" s="233">
        <f>IF(N605="základní",J605,0)</f>
        <v>0</v>
      </c>
      <c r="BF605" s="233">
        <f>IF(N605="snížená",J605,0)</f>
        <v>0</v>
      </c>
      <c r="BG605" s="233">
        <f>IF(N605="zákl. přenesená",J605,0)</f>
        <v>0</v>
      </c>
      <c r="BH605" s="233">
        <f>IF(N605="sníž. přenesená",J605,0)</f>
        <v>0</v>
      </c>
      <c r="BI605" s="233">
        <f>IF(N605="nulová",J605,0)</f>
        <v>0</v>
      </c>
      <c r="BJ605" s="18" t="s">
        <v>120</v>
      </c>
      <c r="BK605" s="233">
        <f>ROUND(I605*H605,2)</f>
        <v>0</v>
      </c>
      <c r="BL605" s="18" t="s">
        <v>438</v>
      </c>
      <c r="BM605" s="232" t="s">
        <v>3649</v>
      </c>
    </row>
    <row r="606" s="2" customFormat="1" ht="49.05" customHeight="1">
      <c r="A606" s="39"/>
      <c r="B606" s="40"/>
      <c r="C606" s="278" t="s">
        <v>1930</v>
      </c>
      <c r="D606" s="278" t="s">
        <v>626</v>
      </c>
      <c r="E606" s="279" t="s">
        <v>3650</v>
      </c>
      <c r="F606" s="280" t="s">
        <v>3651</v>
      </c>
      <c r="G606" s="281" t="s">
        <v>581</v>
      </c>
      <c r="H606" s="282">
        <v>1</v>
      </c>
      <c r="I606" s="283"/>
      <c r="J606" s="284">
        <f>ROUND(I606*H606,2)</f>
        <v>0</v>
      </c>
      <c r="K606" s="280" t="s">
        <v>1</v>
      </c>
      <c r="L606" s="285"/>
      <c r="M606" s="286" t="s">
        <v>1</v>
      </c>
      <c r="N606" s="287" t="s">
        <v>43</v>
      </c>
      <c r="O606" s="92"/>
      <c r="P606" s="230">
        <f>O606*H606</f>
        <v>0</v>
      </c>
      <c r="Q606" s="230">
        <v>0</v>
      </c>
      <c r="R606" s="230">
        <f>Q606*H606</f>
        <v>0</v>
      </c>
      <c r="S606" s="230">
        <v>0</v>
      </c>
      <c r="T606" s="231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32" t="s">
        <v>573</v>
      </c>
      <c r="AT606" s="232" t="s">
        <v>626</v>
      </c>
      <c r="AU606" s="232" t="s">
        <v>120</v>
      </c>
      <c r="AY606" s="18" t="s">
        <v>292</v>
      </c>
      <c r="BE606" s="233">
        <f>IF(N606="základní",J606,0)</f>
        <v>0</v>
      </c>
      <c r="BF606" s="233">
        <f>IF(N606="snížená",J606,0)</f>
        <v>0</v>
      </c>
      <c r="BG606" s="233">
        <f>IF(N606="zákl. přenesená",J606,0)</f>
        <v>0</v>
      </c>
      <c r="BH606" s="233">
        <f>IF(N606="sníž. přenesená",J606,0)</f>
        <v>0</v>
      </c>
      <c r="BI606" s="233">
        <f>IF(N606="nulová",J606,0)</f>
        <v>0</v>
      </c>
      <c r="BJ606" s="18" t="s">
        <v>120</v>
      </c>
      <c r="BK606" s="233">
        <f>ROUND(I606*H606,2)</f>
        <v>0</v>
      </c>
      <c r="BL606" s="18" t="s">
        <v>438</v>
      </c>
      <c r="BM606" s="232" t="s">
        <v>3652</v>
      </c>
    </row>
    <row r="607" s="2" customFormat="1" ht="49.05" customHeight="1">
      <c r="A607" s="39"/>
      <c r="B607" s="40"/>
      <c r="C607" s="278" t="s">
        <v>1944</v>
      </c>
      <c r="D607" s="278" t="s">
        <v>626</v>
      </c>
      <c r="E607" s="279" t="s">
        <v>3653</v>
      </c>
      <c r="F607" s="280" t="s">
        <v>3651</v>
      </c>
      <c r="G607" s="281" t="s">
        <v>581</v>
      </c>
      <c r="H607" s="282">
        <v>1</v>
      </c>
      <c r="I607" s="283"/>
      <c r="J607" s="284">
        <f>ROUND(I607*H607,2)</f>
        <v>0</v>
      </c>
      <c r="K607" s="280" t="s">
        <v>1</v>
      </c>
      <c r="L607" s="285"/>
      <c r="M607" s="286" t="s">
        <v>1</v>
      </c>
      <c r="N607" s="287" t="s">
        <v>43</v>
      </c>
      <c r="O607" s="92"/>
      <c r="P607" s="230">
        <f>O607*H607</f>
        <v>0</v>
      </c>
      <c r="Q607" s="230">
        <v>0</v>
      </c>
      <c r="R607" s="230">
        <f>Q607*H607</f>
        <v>0</v>
      </c>
      <c r="S607" s="230">
        <v>0</v>
      </c>
      <c r="T607" s="231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32" t="s">
        <v>573</v>
      </c>
      <c r="AT607" s="232" t="s">
        <v>626</v>
      </c>
      <c r="AU607" s="232" t="s">
        <v>120</v>
      </c>
      <c r="AY607" s="18" t="s">
        <v>292</v>
      </c>
      <c r="BE607" s="233">
        <f>IF(N607="základní",J607,0)</f>
        <v>0</v>
      </c>
      <c r="BF607" s="233">
        <f>IF(N607="snížená",J607,0)</f>
        <v>0</v>
      </c>
      <c r="BG607" s="233">
        <f>IF(N607="zákl. přenesená",J607,0)</f>
        <v>0</v>
      </c>
      <c r="BH607" s="233">
        <f>IF(N607="sníž. přenesená",J607,0)</f>
        <v>0</v>
      </c>
      <c r="BI607" s="233">
        <f>IF(N607="nulová",J607,0)</f>
        <v>0</v>
      </c>
      <c r="BJ607" s="18" t="s">
        <v>120</v>
      </c>
      <c r="BK607" s="233">
        <f>ROUND(I607*H607,2)</f>
        <v>0</v>
      </c>
      <c r="BL607" s="18" t="s">
        <v>438</v>
      </c>
      <c r="BM607" s="232" t="s">
        <v>3654</v>
      </c>
    </row>
    <row r="608" s="2" customFormat="1" ht="49.05" customHeight="1">
      <c r="A608" s="39"/>
      <c r="B608" s="40"/>
      <c r="C608" s="278" t="s">
        <v>1951</v>
      </c>
      <c r="D608" s="278" t="s">
        <v>626</v>
      </c>
      <c r="E608" s="279" t="s">
        <v>3655</v>
      </c>
      <c r="F608" s="280" t="s">
        <v>3651</v>
      </c>
      <c r="G608" s="281" t="s">
        <v>581</v>
      </c>
      <c r="H608" s="282">
        <v>1</v>
      </c>
      <c r="I608" s="283"/>
      <c r="J608" s="284">
        <f>ROUND(I608*H608,2)</f>
        <v>0</v>
      </c>
      <c r="K608" s="280" t="s">
        <v>1</v>
      </c>
      <c r="L608" s="285"/>
      <c r="M608" s="286" t="s">
        <v>1</v>
      </c>
      <c r="N608" s="287" t="s">
        <v>43</v>
      </c>
      <c r="O608" s="92"/>
      <c r="P608" s="230">
        <f>O608*H608</f>
        <v>0</v>
      </c>
      <c r="Q608" s="230">
        <v>0</v>
      </c>
      <c r="R608" s="230">
        <f>Q608*H608</f>
        <v>0</v>
      </c>
      <c r="S608" s="230">
        <v>0</v>
      </c>
      <c r="T608" s="231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32" t="s">
        <v>573</v>
      </c>
      <c r="AT608" s="232" t="s">
        <v>626</v>
      </c>
      <c r="AU608" s="232" t="s">
        <v>120</v>
      </c>
      <c r="AY608" s="18" t="s">
        <v>292</v>
      </c>
      <c r="BE608" s="233">
        <f>IF(N608="základní",J608,0)</f>
        <v>0</v>
      </c>
      <c r="BF608" s="233">
        <f>IF(N608="snížená",J608,0)</f>
        <v>0</v>
      </c>
      <c r="BG608" s="233">
        <f>IF(N608="zákl. přenesená",J608,0)</f>
        <v>0</v>
      </c>
      <c r="BH608" s="233">
        <f>IF(N608="sníž. přenesená",J608,0)</f>
        <v>0</v>
      </c>
      <c r="BI608" s="233">
        <f>IF(N608="nulová",J608,0)</f>
        <v>0</v>
      </c>
      <c r="BJ608" s="18" t="s">
        <v>120</v>
      </c>
      <c r="BK608" s="233">
        <f>ROUND(I608*H608,2)</f>
        <v>0</v>
      </c>
      <c r="BL608" s="18" t="s">
        <v>438</v>
      </c>
      <c r="BM608" s="232" t="s">
        <v>3656</v>
      </c>
    </row>
    <row r="609" s="2" customFormat="1" ht="49.05" customHeight="1">
      <c r="A609" s="39"/>
      <c r="B609" s="40"/>
      <c r="C609" s="278" t="s">
        <v>1956</v>
      </c>
      <c r="D609" s="278" t="s">
        <v>626</v>
      </c>
      <c r="E609" s="279" t="s">
        <v>3657</v>
      </c>
      <c r="F609" s="280" t="s">
        <v>3651</v>
      </c>
      <c r="G609" s="281" t="s">
        <v>581</v>
      </c>
      <c r="H609" s="282">
        <v>1</v>
      </c>
      <c r="I609" s="283"/>
      <c r="J609" s="284">
        <f>ROUND(I609*H609,2)</f>
        <v>0</v>
      </c>
      <c r="K609" s="280" t="s">
        <v>1</v>
      </c>
      <c r="L609" s="285"/>
      <c r="M609" s="286" t="s">
        <v>1</v>
      </c>
      <c r="N609" s="287" t="s">
        <v>43</v>
      </c>
      <c r="O609" s="92"/>
      <c r="P609" s="230">
        <f>O609*H609</f>
        <v>0</v>
      </c>
      <c r="Q609" s="230">
        <v>0</v>
      </c>
      <c r="R609" s="230">
        <f>Q609*H609</f>
        <v>0</v>
      </c>
      <c r="S609" s="230">
        <v>0</v>
      </c>
      <c r="T609" s="231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32" t="s">
        <v>573</v>
      </c>
      <c r="AT609" s="232" t="s">
        <v>626</v>
      </c>
      <c r="AU609" s="232" t="s">
        <v>120</v>
      </c>
      <c r="AY609" s="18" t="s">
        <v>292</v>
      </c>
      <c r="BE609" s="233">
        <f>IF(N609="základní",J609,0)</f>
        <v>0</v>
      </c>
      <c r="BF609" s="233">
        <f>IF(N609="snížená",J609,0)</f>
        <v>0</v>
      </c>
      <c r="BG609" s="233">
        <f>IF(N609="zákl. přenesená",J609,0)</f>
        <v>0</v>
      </c>
      <c r="BH609" s="233">
        <f>IF(N609="sníž. přenesená",J609,0)</f>
        <v>0</v>
      </c>
      <c r="BI609" s="233">
        <f>IF(N609="nulová",J609,0)</f>
        <v>0</v>
      </c>
      <c r="BJ609" s="18" t="s">
        <v>120</v>
      </c>
      <c r="BK609" s="233">
        <f>ROUND(I609*H609,2)</f>
        <v>0</v>
      </c>
      <c r="BL609" s="18" t="s">
        <v>438</v>
      </c>
      <c r="BM609" s="232" t="s">
        <v>3658</v>
      </c>
    </row>
    <row r="610" s="2" customFormat="1" ht="66.75" customHeight="1">
      <c r="A610" s="39"/>
      <c r="B610" s="40"/>
      <c r="C610" s="278" t="s">
        <v>1962</v>
      </c>
      <c r="D610" s="278" t="s">
        <v>626</v>
      </c>
      <c r="E610" s="279" t="s">
        <v>3659</v>
      </c>
      <c r="F610" s="280" t="s">
        <v>3660</v>
      </c>
      <c r="G610" s="281" t="s">
        <v>581</v>
      </c>
      <c r="H610" s="282">
        <v>2</v>
      </c>
      <c r="I610" s="283"/>
      <c r="J610" s="284">
        <f>ROUND(I610*H610,2)</f>
        <v>0</v>
      </c>
      <c r="K610" s="280" t="s">
        <v>1</v>
      </c>
      <c r="L610" s="285"/>
      <c r="M610" s="286" t="s">
        <v>1</v>
      </c>
      <c r="N610" s="287" t="s">
        <v>43</v>
      </c>
      <c r="O610" s="92"/>
      <c r="P610" s="230">
        <f>O610*H610</f>
        <v>0</v>
      </c>
      <c r="Q610" s="230">
        <v>0</v>
      </c>
      <c r="R610" s="230">
        <f>Q610*H610</f>
        <v>0</v>
      </c>
      <c r="S610" s="230">
        <v>0</v>
      </c>
      <c r="T610" s="231">
        <f>S610*H610</f>
        <v>0</v>
      </c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R610" s="232" t="s">
        <v>573</v>
      </c>
      <c r="AT610" s="232" t="s">
        <v>626</v>
      </c>
      <c r="AU610" s="232" t="s">
        <v>120</v>
      </c>
      <c r="AY610" s="18" t="s">
        <v>292</v>
      </c>
      <c r="BE610" s="233">
        <f>IF(N610="základní",J610,0)</f>
        <v>0</v>
      </c>
      <c r="BF610" s="233">
        <f>IF(N610="snížená",J610,0)</f>
        <v>0</v>
      </c>
      <c r="BG610" s="233">
        <f>IF(N610="zákl. přenesená",J610,0)</f>
        <v>0</v>
      </c>
      <c r="BH610" s="233">
        <f>IF(N610="sníž. přenesená",J610,0)</f>
        <v>0</v>
      </c>
      <c r="BI610" s="233">
        <f>IF(N610="nulová",J610,0)</f>
        <v>0</v>
      </c>
      <c r="BJ610" s="18" t="s">
        <v>120</v>
      </c>
      <c r="BK610" s="233">
        <f>ROUND(I610*H610,2)</f>
        <v>0</v>
      </c>
      <c r="BL610" s="18" t="s">
        <v>438</v>
      </c>
      <c r="BM610" s="232" t="s">
        <v>3661</v>
      </c>
    </row>
    <row r="611" s="2" customFormat="1" ht="66.75" customHeight="1">
      <c r="A611" s="39"/>
      <c r="B611" s="40"/>
      <c r="C611" s="278" t="s">
        <v>1969</v>
      </c>
      <c r="D611" s="278" t="s">
        <v>626</v>
      </c>
      <c r="E611" s="279" t="s">
        <v>3662</v>
      </c>
      <c r="F611" s="280" t="s">
        <v>3660</v>
      </c>
      <c r="G611" s="281" t="s">
        <v>581</v>
      </c>
      <c r="H611" s="282">
        <v>2</v>
      </c>
      <c r="I611" s="283"/>
      <c r="J611" s="284">
        <f>ROUND(I611*H611,2)</f>
        <v>0</v>
      </c>
      <c r="K611" s="280" t="s">
        <v>1</v>
      </c>
      <c r="L611" s="285"/>
      <c r="M611" s="286" t="s">
        <v>1</v>
      </c>
      <c r="N611" s="287" t="s">
        <v>43</v>
      </c>
      <c r="O611" s="92"/>
      <c r="P611" s="230">
        <f>O611*H611</f>
        <v>0</v>
      </c>
      <c r="Q611" s="230">
        <v>0</v>
      </c>
      <c r="R611" s="230">
        <f>Q611*H611</f>
        <v>0</v>
      </c>
      <c r="S611" s="230">
        <v>0</v>
      </c>
      <c r="T611" s="231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32" t="s">
        <v>573</v>
      </c>
      <c r="AT611" s="232" t="s">
        <v>626</v>
      </c>
      <c r="AU611" s="232" t="s">
        <v>120</v>
      </c>
      <c r="AY611" s="18" t="s">
        <v>292</v>
      </c>
      <c r="BE611" s="233">
        <f>IF(N611="základní",J611,0)</f>
        <v>0</v>
      </c>
      <c r="BF611" s="233">
        <f>IF(N611="snížená",J611,0)</f>
        <v>0</v>
      </c>
      <c r="BG611" s="233">
        <f>IF(N611="zákl. přenesená",J611,0)</f>
        <v>0</v>
      </c>
      <c r="BH611" s="233">
        <f>IF(N611="sníž. přenesená",J611,0)</f>
        <v>0</v>
      </c>
      <c r="BI611" s="233">
        <f>IF(N611="nulová",J611,0)</f>
        <v>0</v>
      </c>
      <c r="BJ611" s="18" t="s">
        <v>120</v>
      </c>
      <c r="BK611" s="233">
        <f>ROUND(I611*H611,2)</f>
        <v>0</v>
      </c>
      <c r="BL611" s="18" t="s">
        <v>438</v>
      </c>
      <c r="BM611" s="232" t="s">
        <v>3663</v>
      </c>
    </row>
    <row r="612" s="2" customFormat="1" ht="66.75" customHeight="1">
      <c r="A612" s="39"/>
      <c r="B612" s="40"/>
      <c r="C612" s="278" t="s">
        <v>2077</v>
      </c>
      <c r="D612" s="278" t="s">
        <v>626</v>
      </c>
      <c r="E612" s="279" t="s">
        <v>3664</v>
      </c>
      <c r="F612" s="280" t="s">
        <v>3665</v>
      </c>
      <c r="G612" s="281" t="s">
        <v>581</v>
      </c>
      <c r="H612" s="282">
        <v>2</v>
      </c>
      <c r="I612" s="283"/>
      <c r="J612" s="284">
        <f>ROUND(I612*H612,2)</f>
        <v>0</v>
      </c>
      <c r="K612" s="280" t="s">
        <v>1</v>
      </c>
      <c r="L612" s="285"/>
      <c r="M612" s="286" t="s">
        <v>1</v>
      </c>
      <c r="N612" s="287" t="s">
        <v>43</v>
      </c>
      <c r="O612" s="92"/>
      <c r="P612" s="230">
        <f>O612*H612</f>
        <v>0</v>
      </c>
      <c r="Q612" s="230">
        <v>0</v>
      </c>
      <c r="R612" s="230">
        <f>Q612*H612</f>
        <v>0</v>
      </c>
      <c r="S612" s="230">
        <v>0</v>
      </c>
      <c r="T612" s="231">
        <f>S612*H612</f>
        <v>0</v>
      </c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R612" s="232" t="s">
        <v>573</v>
      </c>
      <c r="AT612" s="232" t="s">
        <v>626</v>
      </c>
      <c r="AU612" s="232" t="s">
        <v>120</v>
      </c>
      <c r="AY612" s="18" t="s">
        <v>292</v>
      </c>
      <c r="BE612" s="233">
        <f>IF(N612="základní",J612,0)</f>
        <v>0</v>
      </c>
      <c r="BF612" s="233">
        <f>IF(N612="snížená",J612,0)</f>
        <v>0</v>
      </c>
      <c r="BG612" s="233">
        <f>IF(N612="zákl. přenesená",J612,0)</f>
        <v>0</v>
      </c>
      <c r="BH612" s="233">
        <f>IF(N612="sníž. přenesená",J612,0)</f>
        <v>0</v>
      </c>
      <c r="BI612" s="233">
        <f>IF(N612="nulová",J612,0)</f>
        <v>0</v>
      </c>
      <c r="BJ612" s="18" t="s">
        <v>120</v>
      </c>
      <c r="BK612" s="233">
        <f>ROUND(I612*H612,2)</f>
        <v>0</v>
      </c>
      <c r="BL612" s="18" t="s">
        <v>438</v>
      </c>
      <c r="BM612" s="232" t="s">
        <v>3666</v>
      </c>
    </row>
    <row r="613" s="12" customFormat="1" ht="22.8" customHeight="1">
      <c r="A613" s="12"/>
      <c r="B613" s="205"/>
      <c r="C613" s="206"/>
      <c r="D613" s="207" t="s">
        <v>76</v>
      </c>
      <c r="E613" s="219" t="s">
        <v>2512</v>
      </c>
      <c r="F613" s="219" t="s">
        <v>2513</v>
      </c>
      <c r="G613" s="206"/>
      <c r="H613" s="206"/>
      <c r="I613" s="209"/>
      <c r="J613" s="220">
        <f>BK613</f>
        <v>0</v>
      </c>
      <c r="K613" s="206"/>
      <c r="L613" s="211"/>
      <c r="M613" s="212"/>
      <c r="N613" s="213"/>
      <c r="O613" s="213"/>
      <c r="P613" s="214">
        <f>SUM(P614:P618)</f>
        <v>0</v>
      </c>
      <c r="Q613" s="213"/>
      <c r="R613" s="214">
        <f>SUM(R614:R618)</f>
        <v>19.94598075</v>
      </c>
      <c r="S613" s="213"/>
      <c r="T613" s="215">
        <f>SUM(T614:T618)</f>
        <v>0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R613" s="216" t="s">
        <v>120</v>
      </c>
      <c r="AT613" s="217" t="s">
        <v>76</v>
      </c>
      <c r="AU613" s="217" t="s">
        <v>85</v>
      </c>
      <c r="AY613" s="216" t="s">
        <v>292</v>
      </c>
      <c r="BK613" s="218">
        <f>SUM(BK614:BK618)</f>
        <v>0</v>
      </c>
    </row>
    <row r="614" s="2" customFormat="1" ht="37.8" customHeight="1">
      <c r="A614" s="39"/>
      <c r="B614" s="40"/>
      <c r="C614" s="278" t="s">
        <v>2110</v>
      </c>
      <c r="D614" s="278" t="s">
        <v>626</v>
      </c>
      <c r="E614" s="279" t="s">
        <v>3667</v>
      </c>
      <c r="F614" s="280" t="s">
        <v>3668</v>
      </c>
      <c r="G614" s="281" t="s">
        <v>581</v>
      </c>
      <c r="H614" s="282">
        <v>951.29899999999998</v>
      </c>
      <c r="I614" s="283"/>
      <c r="J614" s="284">
        <f>ROUND(I614*H614,2)</f>
        <v>0</v>
      </c>
      <c r="K614" s="280" t="s">
        <v>1</v>
      </c>
      <c r="L614" s="285"/>
      <c r="M614" s="286" t="s">
        <v>1</v>
      </c>
      <c r="N614" s="287" t="s">
        <v>43</v>
      </c>
      <c r="O614" s="92"/>
      <c r="P614" s="230">
        <f>O614*H614</f>
        <v>0</v>
      </c>
      <c r="Q614" s="230">
        <v>0.00044999999999999999</v>
      </c>
      <c r="R614" s="230">
        <f>Q614*H614</f>
        <v>0.42808454999999995</v>
      </c>
      <c r="S614" s="230">
        <v>0</v>
      </c>
      <c r="T614" s="231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32" t="s">
        <v>573</v>
      </c>
      <c r="AT614" s="232" t="s">
        <v>626</v>
      </c>
      <c r="AU614" s="232" t="s">
        <v>120</v>
      </c>
      <c r="AY614" s="18" t="s">
        <v>292</v>
      </c>
      <c r="BE614" s="233">
        <f>IF(N614="základní",J614,0)</f>
        <v>0</v>
      </c>
      <c r="BF614" s="233">
        <f>IF(N614="snížená",J614,0)</f>
        <v>0</v>
      </c>
      <c r="BG614" s="233">
        <f>IF(N614="zákl. přenesená",J614,0)</f>
        <v>0</v>
      </c>
      <c r="BH614" s="233">
        <f>IF(N614="sníž. přenesená",J614,0)</f>
        <v>0</v>
      </c>
      <c r="BI614" s="233">
        <f>IF(N614="nulová",J614,0)</f>
        <v>0</v>
      </c>
      <c r="BJ614" s="18" t="s">
        <v>120</v>
      </c>
      <c r="BK614" s="233">
        <f>ROUND(I614*H614,2)</f>
        <v>0</v>
      </c>
      <c r="BL614" s="18" t="s">
        <v>438</v>
      </c>
      <c r="BM614" s="232" t="s">
        <v>3669</v>
      </c>
    </row>
    <row r="615" s="14" customFormat="1">
      <c r="A615" s="14"/>
      <c r="B615" s="245"/>
      <c r="C615" s="246"/>
      <c r="D615" s="236" t="s">
        <v>301</v>
      </c>
      <c r="E615" s="247" t="s">
        <v>1</v>
      </c>
      <c r="F615" s="248" t="s">
        <v>3670</v>
      </c>
      <c r="G615" s="246"/>
      <c r="H615" s="249">
        <v>864.81700000000001</v>
      </c>
      <c r="I615" s="250"/>
      <c r="J615" s="246"/>
      <c r="K615" s="246"/>
      <c r="L615" s="251"/>
      <c r="M615" s="252"/>
      <c r="N615" s="253"/>
      <c r="O615" s="253"/>
      <c r="P615" s="253"/>
      <c r="Q615" s="253"/>
      <c r="R615" s="253"/>
      <c r="S615" s="253"/>
      <c r="T615" s="25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5" t="s">
        <v>301</v>
      </c>
      <c r="AU615" s="255" t="s">
        <v>120</v>
      </c>
      <c r="AV615" s="14" t="s">
        <v>120</v>
      </c>
      <c r="AW615" s="14" t="s">
        <v>32</v>
      </c>
      <c r="AX615" s="14" t="s">
        <v>85</v>
      </c>
      <c r="AY615" s="255" t="s">
        <v>292</v>
      </c>
    </row>
    <row r="616" s="14" customFormat="1">
      <c r="A616" s="14"/>
      <c r="B616" s="245"/>
      <c r="C616" s="246"/>
      <c r="D616" s="236" t="s">
        <v>301</v>
      </c>
      <c r="E616" s="246"/>
      <c r="F616" s="248" t="s">
        <v>3671</v>
      </c>
      <c r="G616" s="246"/>
      <c r="H616" s="249">
        <v>951.29899999999998</v>
      </c>
      <c r="I616" s="250"/>
      <c r="J616" s="246"/>
      <c r="K616" s="246"/>
      <c r="L616" s="251"/>
      <c r="M616" s="252"/>
      <c r="N616" s="253"/>
      <c r="O616" s="253"/>
      <c r="P616" s="253"/>
      <c r="Q616" s="253"/>
      <c r="R616" s="253"/>
      <c r="S616" s="253"/>
      <c r="T616" s="25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5" t="s">
        <v>301</v>
      </c>
      <c r="AU616" s="255" t="s">
        <v>120</v>
      </c>
      <c r="AV616" s="14" t="s">
        <v>120</v>
      </c>
      <c r="AW616" s="14" t="s">
        <v>4</v>
      </c>
      <c r="AX616" s="14" t="s">
        <v>85</v>
      </c>
      <c r="AY616" s="255" t="s">
        <v>292</v>
      </c>
    </row>
    <row r="617" s="2" customFormat="1" ht="44.25" customHeight="1">
      <c r="A617" s="39"/>
      <c r="B617" s="40"/>
      <c r="C617" s="278" t="s">
        <v>2115</v>
      </c>
      <c r="D617" s="278" t="s">
        <v>626</v>
      </c>
      <c r="E617" s="279" t="s">
        <v>3672</v>
      </c>
      <c r="F617" s="280" t="s">
        <v>3673</v>
      </c>
      <c r="G617" s="281" t="s">
        <v>297</v>
      </c>
      <c r="H617" s="282">
        <v>1102.7059999999999</v>
      </c>
      <c r="I617" s="283"/>
      <c r="J617" s="284">
        <f>ROUND(I617*H617,2)</f>
        <v>0</v>
      </c>
      <c r="K617" s="280" t="s">
        <v>1</v>
      </c>
      <c r="L617" s="285"/>
      <c r="M617" s="286" t="s">
        <v>1</v>
      </c>
      <c r="N617" s="287" t="s">
        <v>43</v>
      </c>
      <c r="O617" s="92"/>
      <c r="P617" s="230">
        <f>O617*H617</f>
        <v>0</v>
      </c>
      <c r="Q617" s="230">
        <v>0.0177</v>
      </c>
      <c r="R617" s="230">
        <f>Q617*H617</f>
        <v>19.517896199999999</v>
      </c>
      <c r="S617" s="230">
        <v>0</v>
      </c>
      <c r="T617" s="231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32" t="s">
        <v>573</v>
      </c>
      <c r="AT617" s="232" t="s">
        <v>626</v>
      </c>
      <c r="AU617" s="232" t="s">
        <v>120</v>
      </c>
      <c r="AY617" s="18" t="s">
        <v>292</v>
      </c>
      <c r="BE617" s="233">
        <f>IF(N617="základní",J617,0)</f>
        <v>0</v>
      </c>
      <c r="BF617" s="233">
        <f>IF(N617="snížená",J617,0)</f>
        <v>0</v>
      </c>
      <c r="BG617" s="233">
        <f>IF(N617="zákl. přenesená",J617,0)</f>
        <v>0</v>
      </c>
      <c r="BH617" s="233">
        <f>IF(N617="sníž. přenesená",J617,0)</f>
        <v>0</v>
      </c>
      <c r="BI617" s="233">
        <f>IF(N617="nulová",J617,0)</f>
        <v>0</v>
      </c>
      <c r="BJ617" s="18" t="s">
        <v>120</v>
      </c>
      <c r="BK617" s="233">
        <f>ROUND(I617*H617,2)</f>
        <v>0</v>
      </c>
      <c r="BL617" s="18" t="s">
        <v>438</v>
      </c>
      <c r="BM617" s="232" t="s">
        <v>3674</v>
      </c>
    </row>
    <row r="618" s="14" customFormat="1">
      <c r="A618" s="14"/>
      <c r="B618" s="245"/>
      <c r="C618" s="246"/>
      <c r="D618" s="236" t="s">
        <v>301</v>
      </c>
      <c r="E618" s="246"/>
      <c r="F618" s="248" t="s">
        <v>3675</v>
      </c>
      <c r="G618" s="246"/>
      <c r="H618" s="249">
        <v>1102.7059999999999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301</v>
      </c>
      <c r="AU618" s="255" t="s">
        <v>120</v>
      </c>
      <c r="AV618" s="14" t="s">
        <v>120</v>
      </c>
      <c r="AW618" s="14" t="s">
        <v>4</v>
      </c>
      <c r="AX618" s="14" t="s">
        <v>85</v>
      </c>
      <c r="AY618" s="255" t="s">
        <v>292</v>
      </c>
    </row>
    <row r="619" s="12" customFormat="1" ht="22.8" customHeight="1">
      <c r="A619" s="12"/>
      <c r="B619" s="205"/>
      <c r="C619" s="206"/>
      <c r="D619" s="207" t="s">
        <v>76</v>
      </c>
      <c r="E619" s="219" t="s">
        <v>2784</v>
      </c>
      <c r="F619" s="219" t="s">
        <v>2785</v>
      </c>
      <c r="G619" s="206"/>
      <c r="H619" s="206"/>
      <c r="I619" s="209"/>
      <c r="J619" s="220">
        <f>BK619</f>
        <v>0</v>
      </c>
      <c r="K619" s="206"/>
      <c r="L619" s="211"/>
      <c r="M619" s="212"/>
      <c r="N619" s="213"/>
      <c r="O619" s="213"/>
      <c r="P619" s="214">
        <f>SUM(P620:P641)</f>
        <v>0</v>
      </c>
      <c r="Q619" s="213"/>
      <c r="R619" s="214">
        <f>SUM(R620:R641)</f>
        <v>26.582181069999997</v>
      </c>
      <c r="S619" s="213"/>
      <c r="T619" s="215">
        <f>SUM(T620:T641)</f>
        <v>0</v>
      </c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R619" s="216" t="s">
        <v>120</v>
      </c>
      <c r="AT619" s="217" t="s">
        <v>76</v>
      </c>
      <c r="AU619" s="217" t="s">
        <v>85</v>
      </c>
      <c r="AY619" s="216" t="s">
        <v>292</v>
      </c>
      <c r="BK619" s="218">
        <f>SUM(BK620:BK641)</f>
        <v>0</v>
      </c>
    </row>
    <row r="620" s="2" customFormat="1" ht="44.25" customHeight="1">
      <c r="A620" s="39"/>
      <c r="B620" s="40"/>
      <c r="C620" s="278" t="s">
        <v>2121</v>
      </c>
      <c r="D620" s="278" t="s">
        <v>626</v>
      </c>
      <c r="E620" s="279" t="s">
        <v>3676</v>
      </c>
      <c r="F620" s="280" t="s">
        <v>3677</v>
      </c>
      <c r="G620" s="281" t="s">
        <v>297</v>
      </c>
      <c r="H620" s="282">
        <v>1852.0129999999999</v>
      </c>
      <c r="I620" s="283"/>
      <c r="J620" s="284">
        <f>ROUND(I620*H620,2)</f>
        <v>0</v>
      </c>
      <c r="K620" s="280" t="s">
        <v>1</v>
      </c>
      <c r="L620" s="285"/>
      <c r="M620" s="286" t="s">
        <v>1</v>
      </c>
      <c r="N620" s="287" t="s">
        <v>43</v>
      </c>
      <c r="O620" s="92"/>
      <c r="P620" s="230">
        <f>O620*H620</f>
        <v>0</v>
      </c>
      <c r="Q620" s="230">
        <v>0.0118</v>
      </c>
      <c r="R620" s="230">
        <f>Q620*H620</f>
        <v>21.853753399999999</v>
      </c>
      <c r="S620" s="230">
        <v>0</v>
      </c>
      <c r="T620" s="231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32" t="s">
        <v>573</v>
      </c>
      <c r="AT620" s="232" t="s">
        <v>626</v>
      </c>
      <c r="AU620" s="232" t="s">
        <v>120</v>
      </c>
      <c r="AY620" s="18" t="s">
        <v>292</v>
      </c>
      <c r="BE620" s="233">
        <f>IF(N620="základní",J620,0)</f>
        <v>0</v>
      </c>
      <c r="BF620" s="233">
        <f>IF(N620="snížená",J620,0)</f>
        <v>0</v>
      </c>
      <c r="BG620" s="233">
        <f>IF(N620="zákl. přenesená",J620,0)</f>
        <v>0</v>
      </c>
      <c r="BH620" s="233">
        <f>IF(N620="sníž. přenesená",J620,0)</f>
        <v>0</v>
      </c>
      <c r="BI620" s="233">
        <f>IF(N620="nulová",J620,0)</f>
        <v>0</v>
      </c>
      <c r="BJ620" s="18" t="s">
        <v>120</v>
      </c>
      <c r="BK620" s="233">
        <f>ROUND(I620*H620,2)</f>
        <v>0</v>
      </c>
      <c r="BL620" s="18" t="s">
        <v>438</v>
      </c>
      <c r="BM620" s="232" t="s">
        <v>3678</v>
      </c>
    </row>
    <row r="621" s="14" customFormat="1">
      <c r="A621" s="14"/>
      <c r="B621" s="245"/>
      <c r="C621" s="246"/>
      <c r="D621" s="236" t="s">
        <v>301</v>
      </c>
      <c r="E621" s="246"/>
      <c r="F621" s="248" t="s">
        <v>3679</v>
      </c>
      <c r="G621" s="246"/>
      <c r="H621" s="249">
        <v>1852.0129999999999</v>
      </c>
      <c r="I621" s="250"/>
      <c r="J621" s="246"/>
      <c r="K621" s="246"/>
      <c r="L621" s="251"/>
      <c r="M621" s="252"/>
      <c r="N621" s="253"/>
      <c r="O621" s="253"/>
      <c r="P621" s="253"/>
      <c r="Q621" s="253"/>
      <c r="R621" s="253"/>
      <c r="S621" s="253"/>
      <c r="T621" s="25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5" t="s">
        <v>301</v>
      </c>
      <c r="AU621" s="255" t="s">
        <v>120</v>
      </c>
      <c r="AV621" s="14" t="s">
        <v>120</v>
      </c>
      <c r="AW621" s="14" t="s">
        <v>4</v>
      </c>
      <c r="AX621" s="14" t="s">
        <v>85</v>
      </c>
      <c r="AY621" s="255" t="s">
        <v>292</v>
      </c>
    </row>
    <row r="622" s="2" customFormat="1" ht="44.25" customHeight="1">
      <c r="A622" s="39"/>
      <c r="B622" s="40"/>
      <c r="C622" s="278" t="s">
        <v>2125</v>
      </c>
      <c r="D622" s="278" t="s">
        <v>626</v>
      </c>
      <c r="E622" s="279" t="s">
        <v>3676</v>
      </c>
      <c r="F622" s="280" t="s">
        <v>3677</v>
      </c>
      <c r="G622" s="281" t="s">
        <v>297</v>
      </c>
      <c r="H622" s="282">
        <v>23.760000000000002</v>
      </c>
      <c r="I622" s="283"/>
      <c r="J622" s="284">
        <f>ROUND(I622*H622,2)</f>
        <v>0</v>
      </c>
      <c r="K622" s="280" t="s">
        <v>1</v>
      </c>
      <c r="L622" s="285"/>
      <c r="M622" s="286" t="s">
        <v>1</v>
      </c>
      <c r="N622" s="287" t="s">
        <v>43</v>
      </c>
      <c r="O622" s="92"/>
      <c r="P622" s="230">
        <f>O622*H622</f>
        <v>0</v>
      </c>
      <c r="Q622" s="230">
        <v>0.0118</v>
      </c>
      <c r="R622" s="230">
        <f>Q622*H622</f>
        <v>0.28036800000000001</v>
      </c>
      <c r="S622" s="230">
        <v>0</v>
      </c>
      <c r="T622" s="231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32" t="s">
        <v>573</v>
      </c>
      <c r="AT622" s="232" t="s">
        <v>626</v>
      </c>
      <c r="AU622" s="232" t="s">
        <v>120</v>
      </c>
      <c r="AY622" s="18" t="s">
        <v>292</v>
      </c>
      <c r="BE622" s="233">
        <f>IF(N622="základní",J622,0)</f>
        <v>0</v>
      </c>
      <c r="BF622" s="233">
        <f>IF(N622="snížená",J622,0)</f>
        <v>0</v>
      </c>
      <c r="BG622" s="233">
        <f>IF(N622="zákl. přenesená",J622,0)</f>
        <v>0</v>
      </c>
      <c r="BH622" s="233">
        <f>IF(N622="sníž. přenesená",J622,0)</f>
        <v>0</v>
      </c>
      <c r="BI622" s="233">
        <f>IF(N622="nulová",J622,0)</f>
        <v>0</v>
      </c>
      <c r="BJ622" s="18" t="s">
        <v>120</v>
      </c>
      <c r="BK622" s="233">
        <f>ROUND(I622*H622,2)</f>
        <v>0</v>
      </c>
      <c r="BL622" s="18" t="s">
        <v>438</v>
      </c>
      <c r="BM622" s="232" t="s">
        <v>3680</v>
      </c>
    </row>
    <row r="623" s="14" customFormat="1">
      <c r="A623" s="14"/>
      <c r="B623" s="245"/>
      <c r="C623" s="246"/>
      <c r="D623" s="236" t="s">
        <v>301</v>
      </c>
      <c r="E623" s="246"/>
      <c r="F623" s="248" t="s">
        <v>3681</v>
      </c>
      <c r="G623" s="246"/>
      <c r="H623" s="249">
        <v>23.760000000000002</v>
      </c>
      <c r="I623" s="250"/>
      <c r="J623" s="246"/>
      <c r="K623" s="246"/>
      <c r="L623" s="251"/>
      <c r="M623" s="252"/>
      <c r="N623" s="253"/>
      <c r="O623" s="253"/>
      <c r="P623" s="253"/>
      <c r="Q623" s="253"/>
      <c r="R623" s="253"/>
      <c r="S623" s="253"/>
      <c r="T623" s="25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5" t="s">
        <v>301</v>
      </c>
      <c r="AU623" s="255" t="s">
        <v>120</v>
      </c>
      <c r="AV623" s="14" t="s">
        <v>120</v>
      </c>
      <c r="AW623" s="14" t="s">
        <v>4</v>
      </c>
      <c r="AX623" s="14" t="s">
        <v>85</v>
      </c>
      <c r="AY623" s="255" t="s">
        <v>292</v>
      </c>
    </row>
    <row r="624" s="2" customFormat="1" ht="44.25" customHeight="1">
      <c r="A624" s="39"/>
      <c r="B624" s="40"/>
      <c r="C624" s="278" t="s">
        <v>2131</v>
      </c>
      <c r="D624" s="278" t="s">
        <v>626</v>
      </c>
      <c r="E624" s="279" t="s">
        <v>3682</v>
      </c>
      <c r="F624" s="280" t="s">
        <v>3683</v>
      </c>
      <c r="G624" s="281" t="s">
        <v>297</v>
      </c>
      <c r="H624" s="282">
        <v>1760</v>
      </c>
      <c r="I624" s="283"/>
      <c r="J624" s="284">
        <f>ROUND(I624*H624,2)</f>
        <v>0</v>
      </c>
      <c r="K624" s="280" t="s">
        <v>1</v>
      </c>
      <c r="L624" s="285"/>
      <c r="M624" s="286" t="s">
        <v>1</v>
      </c>
      <c r="N624" s="287" t="s">
        <v>43</v>
      </c>
      <c r="O624" s="92"/>
      <c r="P624" s="230">
        <f>O624*H624</f>
        <v>0</v>
      </c>
      <c r="Q624" s="230">
        <v>0.00076999999999999996</v>
      </c>
      <c r="R624" s="230">
        <f>Q624*H624</f>
        <v>1.3552</v>
      </c>
      <c r="S624" s="230">
        <v>0</v>
      </c>
      <c r="T624" s="231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32" t="s">
        <v>573</v>
      </c>
      <c r="AT624" s="232" t="s">
        <v>626</v>
      </c>
      <c r="AU624" s="232" t="s">
        <v>120</v>
      </c>
      <c r="AY624" s="18" t="s">
        <v>292</v>
      </c>
      <c r="BE624" s="233">
        <f>IF(N624="základní",J624,0)</f>
        <v>0</v>
      </c>
      <c r="BF624" s="233">
        <f>IF(N624="snížená",J624,0)</f>
        <v>0</v>
      </c>
      <c r="BG624" s="233">
        <f>IF(N624="zákl. přenesená",J624,0)</f>
        <v>0</v>
      </c>
      <c r="BH624" s="233">
        <f>IF(N624="sníž. přenesená",J624,0)</f>
        <v>0</v>
      </c>
      <c r="BI624" s="233">
        <f>IF(N624="nulová",J624,0)</f>
        <v>0</v>
      </c>
      <c r="BJ624" s="18" t="s">
        <v>120</v>
      </c>
      <c r="BK624" s="233">
        <f>ROUND(I624*H624,2)</f>
        <v>0</v>
      </c>
      <c r="BL624" s="18" t="s">
        <v>438</v>
      </c>
      <c r="BM624" s="232" t="s">
        <v>3684</v>
      </c>
    </row>
    <row r="625" s="14" customFormat="1">
      <c r="A625" s="14"/>
      <c r="B625" s="245"/>
      <c r="C625" s="246"/>
      <c r="D625" s="236" t="s">
        <v>301</v>
      </c>
      <c r="E625" s="247" t="s">
        <v>1</v>
      </c>
      <c r="F625" s="248" t="s">
        <v>3685</v>
      </c>
      <c r="G625" s="246"/>
      <c r="H625" s="249">
        <v>1600</v>
      </c>
      <c r="I625" s="250"/>
      <c r="J625" s="246"/>
      <c r="K625" s="246"/>
      <c r="L625" s="251"/>
      <c r="M625" s="252"/>
      <c r="N625" s="253"/>
      <c r="O625" s="253"/>
      <c r="P625" s="253"/>
      <c r="Q625" s="253"/>
      <c r="R625" s="253"/>
      <c r="S625" s="253"/>
      <c r="T625" s="25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5" t="s">
        <v>301</v>
      </c>
      <c r="AU625" s="255" t="s">
        <v>120</v>
      </c>
      <c r="AV625" s="14" t="s">
        <v>120</v>
      </c>
      <c r="AW625" s="14" t="s">
        <v>32</v>
      </c>
      <c r="AX625" s="14" t="s">
        <v>85</v>
      </c>
      <c r="AY625" s="255" t="s">
        <v>292</v>
      </c>
    </row>
    <row r="626" s="14" customFormat="1">
      <c r="A626" s="14"/>
      <c r="B626" s="245"/>
      <c r="C626" s="246"/>
      <c r="D626" s="236" t="s">
        <v>301</v>
      </c>
      <c r="E626" s="246"/>
      <c r="F626" s="248" t="s">
        <v>3686</v>
      </c>
      <c r="G626" s="246"/>
      <c r="H626" s="249">
        <v>1760</v>
      </c>
      <c r="I626" s="250"/>
      <c r="J626" s="246"/>
      <c r="K626" s="246"/>
      <c r="L626" s="251"/>
      <c r="M626" s="252"/>
      <c r="N626" s="253"/>
      <c r="O626" s="253"/>
      <c r="P626" s="253"/>
      <c r="Q626" s="253"/>
      <c r="R626" s="253"/>
      <c r="S626" s="253"/>
      <c r="T626" s="25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5" t="s">
        <v>301</v>
      </c>
      <c r="AU626" s="255" t="s">
        <v>120</v>
      </c>
      <c r="AV626" s="14" t="s">
        <v>120</v>
      </c>
      <c r="AW626" s="14" t="s">
        <v>4</v>
      </c>
      <c r="AX626" s="14" t="s">
        <v>85</v>
      </c>
      <c r="AY626" s="255" t="s">
        <v>292</v>
      </c>
    </row>
    <row r="627" s="2" customFormat="1" ht="62.7" customHeight="1">
      <c r="A627" s="39"/>
      <c r="B627" s="40"/>
      <c r="C627" s="278" t="s">
        <v>2135</v>
      </c>
      <c r="D627" s="278" t="s">
        <v>626</v>
      </c>
      <c r="E627" s="279" t="s">
        <v>3687</v>
      </c>
      <c r="F627" s="280" t="s">
        <v>3688</v>
      </c>
      <c r="G627" s="281" t="s">
        <v>297</v>
      </c>
      <c r="H627" s="282">
        <v>268.62099999999998</v>
      </c>
      <c r="I627" s="283"/>
      <c r="J627" s="284">
        <f>ROUND(I627*H627,2)</f>
        <v>0</v>
      </c>
      <c r="K627" s="280" t="s">
        <v>1</v>
      </c>
      <c r="L627" s="285"/>
      <c r="M627" s="286" t="s">
        <v>1</v>
      </c>
      <c r="N627" s="287" t="s">
        <v>43</v>
      </c>
      <c r="O627" s="92"/>
      <c r="P627" s="230">
        <f>O627*H627</f>
        <v>0</v>
      </c>
      <c r="Q627" s="230">
        <v>0.00076999999999999996</v>
      </c>
      <c r="R627" s="230">
        <f>Q627*H627</f>
        <v>0.20683816999999999</v>
      </c>
      <c r="S627" s="230">
        <v>0</v>
      </c>
      <c r="T627" s="231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232" t="s">
        <v>573</v>
      </c>
      <c r="AT627" s="232" t="s">
        <v>626</v>
      </c>
      <c r="AU627" s="232" t="s">
        <v>120</v>
      </c>
      <c r="AY627" s="18" t="s">
        <v>292</v>
      </c>
      <c r="BE627" s="233">
        <f>IF(N627="základní",J627,0)</f>
        <v>0</v>
      </c>
      <c r="BF627" s="233">
        <f>IF(N627="snížená",J627,0)</f>
        <v>0</v>
      </c>
      <c r="BG627" s="233">
        <f>IF(N627="zákl. přenesená",J627,0)</f>
        <v>0</v>
      </c>
      <c r="BH627" s="233">
        <f>IF(N627="sníž. přenesená",J627,0)</f>
        <v>0</v>
      </c>
      <c r="BI627" s="233">
        <f>IF(N627="nulová",J627,0)</f>
        <v>0</v>
      </c>
      <c r="BJ627" s="18" t="s">
        <v>120</v>
      </c>
      <c r="BK627" s="233">
        <f>ROUND(I627*H627,2)</f>
        <v>0</v>
      </c>
      <c r="BL627" s="18" t="s">
        <v>438</v>
      </c>
      <c r="BM627" s="232" t="s">
        <v>3689</v>
      </c>
    </row>
    <row r="628" s="14" customFormat="1">
      <c r="A628" s="14"/>
      <c r="B628" s="245"/>
      <c r="C628" s="246"/>
      <c r="D628" s="236" t="s">
        <v>301</v>
      </c>
      <c r="E628" s="247" t="s">
        <v>1</v>
      </c>
      <c r="F628" s="248" t="s">
        <v>3690</v>
      </c>
      <c r="G628" s="246"/>
      <c r="H628" s="249">
        <v>197.32599999999999</v>
      </c>
      <c r="I628" s="250"/>
      <c r="J628" s="246"/>
      <c r="K628" s="246"/>
      <c r="L628" s="251"/>
      <c r="M628" s="252"/>
      <c r="N628" s="253"/>
      <c r="O628" s="253"/>
      <c r="P628" s="253"/>
      <c r="Q628" s="253"/>
      <c r="R628" s="253"/>
      <c r="S628" s="253"/>
      <c r="T628" s="25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5" t="s">
        <v>301</v>
      </c>
      <c r="AU628" s="255" t="s">
        <v>120</v>
      </c>
      <c r="AV628" s="14" t="s">
        <v>120</v>
      </c>
      <c r="AW628" s="14" t="s">
        <v>32</v>
      </c>
      <c r="AX628" s="14" t="s">
        <v>77</v>
      </c>
      <c r="AY628" s="255" t="s">
        <v>292</v>
      </c>
    </row>
    <row r="629" s="14" customFormat="1">
      <c r="A629" s="14"/>
      <c r="B629" s="245"/>
      <c r="C629" s="246"/>
      <c r="D629" s="236" t="s">
        <v>301</v>
      </c>
      <c r="E629" s="247" t="s">
        <v>1</v>
      </c>
      <c r="F629" s="248" t="s">
        <v>2920</v>
      </c>
      <c r="G629" s="246"/>
      <c r="H629" s="249">
        <v>46.875</v>
      </c>
      <c r="I629" s="250"/>
      <c r="J629" s="246"/>
      <c r="K629" s="246"/>
      <c r="L629" s="251"/>
      <c r="M629" s="252"/>
      <c r="N629" s="253"/>
      <c r="O629" s="253"/>
      <c r="P629" s="253"/>
      <c r="Q629" s="253"/>
      <c r="R629" s="253"/>
      <c r="S629" s="253"/>
      <c r="T629" s="25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5" t="s">
        <v>301</v>
      </c>
      <c r="AU629" s="255" t="s">
        <v>120</v>
      </c>
      <c r="AV629" s="14" t="s">
        <v>120</v>
      </c>
      <c r="AW629" s="14" t="s">
        <v>32</v>
      </c>
      <c r="AX629" s="14" t="s">
        <v>77</v>
      </c>
      <c r="AY629" s="255" t="s">
        <v>292</v>
      </c>
    </row>
    <row r="630" s="15" customFormat="1">
      <c r="A630" s="15"/>
      <c r="B630" s="256"/>
      <c r="C630" s="257"/>
      <c r="D630" s="236" t="s">
        <v>301</v>
      </c>
      <c r="E630" s="258" t="s">
        <v>1</v>
      </c>
      <c r="F630" s="259" t="s">
        <v>304</v>
      </c>
      <c r="G630" s="257"/>
      <c r="H630" s="260">
        <v>244.20099999999999</v>
      </c>
      <c r="I630" s="261"/>
      <c r="J630" s="257"/>
      <c r="K630" s="257"/>
      <c r="L630" s="262"/>
      <c r="M630" s="263"/>
      <c r="N630" s="264"/>
      <c r="O630" s="264"/>
      <c r="P630" s="264"/>
      <c r="Q630" s="264"/>
      <c r="R630" s="264"/>
      <c r="S630" s="264"/>
      <c r="T630" s="26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66" t="s">
        <v>301</v>
      </c>
      <c r="AU630" s="266" t="s">
        <v>120</v>
      </c>
      <c r="AV630" s="15" t="s">
        <v>299</v>
      </c>
      <c r="AW630" s="15" t="s">
        <v>32</v>
      </c>
      <c r="AX630" s="15" t="s">
        <v>85</v>
      </c>
      <c r="AY630" s="266" t="s">
        <v>292</v>
      </c>
    </row>
    <row r="631" s="14" customFormat="1">
      <c r="A631" s="14"/>
      <c r="B631" s="245"/>
      <c r="C631" s="246"/>
      <c r="D631" s="236" t="s">
        <v>301</v>
      </c>
      <c r="E631" s="246"/>
      <c r="F631" s="248" t="s">
        <v>3691</v>
      </c>
      <c r="G631" s="246"/>
      <c r="H631" s="249">
        <v>268.62099999999998</v>
      </c>
      <c r="I631" s="250"/>
      <c r="J631" s="246"/>
      <c r="K631" s="246"/>
      <c r="L631" s="251"/>
      <c r="M631" s="252"/>
      <c r="N631" s="253"/>
      <c r="O631" s="253"/>
      <c r="P631" s="253"/>
      <c r="Q631" s="253"/>
      <c r="R631" s="253"/>
      <c r="S631" s="253"/>
      <c r="T631" s="25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5" t="s">
        <v>301</v>
      </c>
      <c r="AU631" s="255" t="s">
        <v>120</v>
      </c>
      <c r="AV631" s="14" t="s">
        <v>120</v>
      </c>
      <c r="AW631" s="14" t="s">
        <v>4</v>
      </c>
      <c r="AX631" s="14" t="s">
        <v>85</v>
      </c>
      <c r="AY631" s="255" t="s">
        <v>292</v>
      </c>
    </row>
    <row r="632" s="2" customFormat="1" ht="55.5" customHeight="1">
      <c r="A632" s="39"/>
      <c r="B632" s="40"/>
      <c r="C632" s="221" t="s">
        <v>2139</v>
      </c>
      <c r="D632" s="221" t="s">
        <v>294</v>
      </c>
      <c r="E632" s="222" t="s">
        <v>3692</v>
      </c>
      <c r="F632" s="223" t="s">
        <v>3693</v>
      </c>
      <c r="G632" s="224" t="s">
        <v>297</v>
      </c>
      <c r="H632" s="225">
        <v>517.67200000000003</v>
      </c>
      <c r="I632" s="226"/>
      <c r="J632" s="227">
        <f>ROUND(I632*H632,2)</f>
        <v>0</v>
      </c>
      <c r="K632" s="223" t="s">
        <v>1</v>
      </c>
      <c r="L632" s="45"/>
      <c r="M632" s="228" t="s">
        <v>1</v>
      </c>
      <c r="N632" s="229" t="s">
        <v>43</v>
      </c>
      <c r="O632" s="92"/>
      <c r="P632" s="230">
        <f>O632*H632</f>
        <v>0</v>
      </c>
      <c r="Q632" s="230">
        <v>0.0050000000000000001</v>
      </c>
      <c r="R632" s="230">
        <f>Q632*H632</f>
        <v>2.5883600000000002</v>
      </c>
      <c r="S632" s="230">
        <v>0</v>
      </c>
      <c r="T632" s="231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32" t="s">
        <v>438</v>
      </c>
      <c r="AT632" s="232" t="s">
        <v>294</v>
      </c>
      <c r="AU632" s="232" t="s">
        <v>120</v>
      </c>
      <c r="AY632" s="18" t="s">
        <v>292</v>
      </c>
      <c r="BE632" s="233">
        <f>IF(N632="základní",J632,0)</f>
        <v>0</v>
      </c>
      <c r="BF632" s="233">
        <f>IF(N632="snížená",J632,0)</f>
        <v>0</v>
      </c>
      <c r="BG632" s="233">
        <f>IF(N632="zákl. přenesená",J632,0)</f>
        <v>0</v>
      </c>
      <c r="BH632" s="233">
        <f>IF(N632="sníž. přenesená",J632,0)</f>
        <v>0</v>
      </c>
      <c r="BI632" s="233">
        <f>IF(N632="nulová",J632,0)</f>
        <v>0</v>
      </c>
      <c r="BJ632" s="18" t="s">
        <v>120</v>
      </c>
      <c r="BK632" s="233">
        <f>ROUND(I632*H632,2)</f>
        <v>0</v>
      </c>
      <c r="BL632" s="18" t="s">
        <v>438</v>
      </c>
      <c r="BM632" s="232" t="s">
        <v>3694</v>
      </c>
    </row>
    <row r="633" s="14" customFormat="1">
      <c r="A633" s="14"/>
      <c r="B633" s="245"/>
      <c r="C633" s="246"/>
      <c r="D633" s="236" t="s">
        <v>301</v>
      </c>
      <c r="E633" s="247" t="s">
        <v>1</v>
      </c>
      <c r="F633" s="248" t="s">
        <v>3254</v>
      </c>
      <c r="G633" s="246"/>
      <c r="H633" s="249">
        <v>100.806</v>
      </c>
      <c r="I633" s="250"/>
      <c r="J633" s="246"/>
      <c r="K633" s="246"/>
      <c r="L633" s="251"/>
      <c r="M633" s="252"/>
      <c r="N633" s="253"/>
      <c r="O633" s="253"/>
      <c r="P633" s="253"/>
      <c r="Q633" s="253"/>
      <c r="R633" s="253"/>
      <c r="S633" s="253"/>
      <c r="T633" s="25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5" t="s">
        <v>301</v>
      </c>
      <c r="AU633" s="255" t="s">
        <v>120</v>
      </c>
      <c r="AV633" s="14" t="s">
        <v>120</v>
      </c>
      <c r="AW633" s="14" t="s">
        <v>32</v>
      </c>
      <c r="AX633" s="14" t="s">
        <v>77</v>
      </c>
      <c r="AY633" s="255" t="s">
        <v>292</v>
      </c>
    </row>
    <row r="634" s="14" customFormat="1">
      <c r="A634" s="14"/>
      <c r="B634" s="245"/>
      <c r="C634" s="246"/>
      <c r="D634" s="236" t="s">
        <v>301</v>
      </c>
      <c r="E634" s="247" t="s">
        <v>1</v>
      </c>
      <c r="F634" s="248" t="s">
        <v>3255</v>
      </c>
      <c r="G634" s="246"/>
      <c r="H634" s="249">
        <v>416.86599999999999</v>
      </c>
      <c r="I634" s="250"/>
      <c r="J634" s="246"/>
      <c r="K634" s="246"/>
      <c r="L634" s="251"/>
      <c r="M634" s="252"/>
      <c r="N634" s="253"/>
      <c r="O634" s="253"/>
      <c r="P634" s="253"/>
      <c r="Q634" s="253"/>
      <c r="R634" s="253"/>
      <c r="S634" s="253"/>
      <c r="T634" s="25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5" t="s">
        <v>301</v>
      </c>
      <c r="AU634" s="255" t="s">
        <v>120</v>
      </c>
      <c r="AV634" s="14" t="s">
        <v>120</v>
      </c>
      <c r="AW634" s="14" t="s">
        <v>32</v>
      </c>
      <c r="AX634" s="14" t="s">
        <v>77</v>
      </c>
      <c r="AY634" s="255" t="s">
        <v>292</v>
      </c>
    </row>
    <row r="635" s="15" customFormat="1">
      <c r="A635" s="15"/>
      <c r="B635" s="256"/>
      <c r="C635" s="257"/>
      <c r="D635" s="236" t="s">
        <v>301</v>
      </c>
      <c r="E635" s="258" t="s">
        <v>1</v>
      </c>
      <c r="F635" s="259" t="s">
        <v>304</v>
      </c>
      <c r="G635" s="257"/>
      <c r="H635" s="260">
        <v>517.67200000000003</v>
      </c>
      <c r="I635" s="261"/>
      <c r="J635" s="257"/>
      <c r="K635" s="257"/>
      <c r="L635" s="262"/>
      <c r="M635" s="263"/>
      <c r="N635" s="264"/>
      <c r="O635" s="264"/>
      <c r="P635" s="264"/>
      <c r="Q635" s="264"/>
      <c r="R635" s="264"/>
      <c r="S635" s="264"/>
      <c r="T635" s="26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6" t="s">
        <v>301</v>
      </c>
      <c r="AU635" s="266" t="s">
        <v>120</v>
      </c>
      <c r="AV635" s="15" t="s">
        <v>299</v>
      </c>
      <c r="AW635" s="15" t="s">
        <v>32</v>
      </c>
      <c r="AX635" s="15" t="s">
        <v>85</v>
      </c>
      <c r="AY635" s="266" t="s">
        <v>292</v>
      </c>
    </row>
    <row r="636" s="2" customFormat="1" ht="49.05" customHeight="1">
      <c r="A636" s="39"/>
      <c r="B636" s="40"/>
      <c r="C636" s="278" t="s">
        <v>2146</v>
      </c>
      <c r="D636" s="278" t="s">
        <v>626</v>
      </c>
      <c r="E636" s="279" t="s">
        <v>3695</v>
      </c>
      <c r="F636" s="280" t="s">
        <v>3696</v>
      </c>
      <c r="G636" s="281" t="s">
        <v>297</v>
      </c>
      <c r="H636" s="282">
        <v>595.32299999999998</v>
      </c>
      <c r="I636" s="283"/>
      <c r="J636" s="284">
        <f>ROUND(I636*H636,2)</f>
        <v>0</v>
      </c>
      <c r="K636" s="280" t="s">
        <v>1</v>
      </c>
      <c r="L636" s="285"/>
      <c r="M636" s="286" t="s">
        <v>1</v>
      </c>
      <c r="N636" s="287" t="s">
        <v>43</v>
      </c>
      <c r="O636" s="92"/>
      <c r="P636" s="230">
        <f>O636*H636</f>
        <v>0</v>
      </c>
      <c r="Q636" s="230">
        <v>0.00050000000000000001</v>
      </c>
      <c r="R636" s="230">
        <f>Q636*H636</f>
        <v>0.29766150000000002</v>
      </c>
      <c r="S636" s="230">
        <v>0</v>
      </c>
      <c r="T636" s="231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32" t="s">
        <v>573</v>
      </c>
      <c r="AT636" s="232" t="s">
        <v>626</v>
      </c>
      <c r="AU636" s="232" t="s">
        <v>120</v>
      </c>
      <c r="AY636" s="18" t="s">
        <v>292</v>
      </c>
      <c r="BE636" s="233">
        <f>IF(N636="základní",J636,0)</f>
        <v>0</v>
      </c>
      <c r="BF636" s="233">
        <f>IF(N636="snížená",J636,0)</f>
        <v>0</v>
      </c>
      <c r="BG636" s="233">
        <f>IF(N636="zákl. přenesená",J636,0)</f>
        <v>0</v>
      </c>
      <c r="BH636" s="233">
        <f>IF(N636="sníž. přenesená",J636,0)</f>
        <v>0</v>
      </c>
      <c r="BI636" s="233">
        <f>IF(N636="nulová",J636,0)</f>
        <v>0</v>
      </c>
      <c r="BJ636" s="18" t="s">
        <v>120</v>
      </c>
      <c r="BK636" s="233">
        <f>ROUND(I636*H636,2)</f>
        <v>0</v>
      </c>
      <c r="BL636" s="18" t="s">
        <v>438</v>
      </c>
      <c r="BM636" s="232" t="s">
        <v>3697</v>
      </c>
    </row>
    <row r="637" s="14" customFormat="1">
      <c r="A637" s="14"/>
      <c r="B637" s="245"/>
      <c r="C637" s="246"/>
      <c r="D637" s="236" t="s">
        <v>301</v>
      </c>
      <c r="E637" s="246"/>
      <c r="F637" s="248" t="s">
        <v>3698</v>
      </c>
      <c r="G637" s="246"/>
      <c r="H637" s="249">
        <v>595.32299999999998</v>
      </c>
      <c r="I637" s="250"/>
      <c r="J637" s="246"/>
      <c r="K637" s="246"/>
      <c r="L637" s="251"/>
      <c r="M637" s="252"/>
      <c r="N637" s="253"/>
      <c r="O637" s="253"/>
      <c r="P637" s="253"/>
      <c r="Q637" s="253"/>
      <c r="R637" s="253"/>
      <c r="S637" s="253"/>
      <c r="T637" s="25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5" t="s">
        <v>301</v>
      </c>
      <c r="AU637" s="255" t="s">
        <v>120</v>
      </c>
      <c r="AV637" s="14" t="s">
        <v>120</v>
      </c>
      <c r="AW637" s="14" t="s">
        <v>4</v>
      </c>
      <c r="AX637" s="14" t="s">
        <v>85</v>
      </c>
      <c r="AY637" s="255" t="s">
        <v>292</v>
      </c>
    </row>
    <row r="638" s="2" customFormat="1" ht="24.15" customHeight="1">
      <c r="A638" s="39"/>
      <c r="B638" s="40"/>
      <c r="C638" s="221" t="s">
        <v>2152</v>
      </c>
      <c r="D638" s="221" t="s">
        <v>294</v>
      </c>
      <c r="E638" s="222" t="s">
        <v>3699</v>
      </c>
      <c r="F638" s="223" t="s">
        <v>3700</v>
      </c>
      <c r="G638" s="224" t="s">
        <v>297</v>
      </c>
      <c r="H638" s="225">
        <v>1327.4760000000001</v>
      </c>
      <c r="I638" s="226"/>
      <c r="J638" s="227">
        <f>ROUND(I638*H638,2)</f>
        <v>0</v>
      </c>
      <c r="K638" s="223" t="s">
        <v>1</v>
      </c>
      <c r="L638" s="45"/>
      <c r="M638" s="228" t="s">
        <v>1</v>
      </c>
      <c r="N638" s="229" t="s">
        <v>43</v>
      </c>
      <c r="O638" s="92"/>
      <c r="P638" s="230">
        <f>O638*H638</f>
        <v>0</v>
      </c>
      <c r="Q638" s="230">
        <v>0</v>
      </c>
      <c r="R638" s="230">
        <f>Q638*H638</f>
        <v>0</v>
      </c>
      <c r="S638" s="230">
        <v>0</v>
      </c>
      <c r="T638" s="231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32" t="s">
        <v>438</v>
      </c>
      <c r="AT638" s="232" t="s">
        <v>294</v>
      </c>
      <c r="AU638" s="232" t="s">
        <v>120</v>
      </c>
      <c r="AY638" s="18" t="s">
        <v>292</v>
      </c>
      <c r="BE638" s="233">
        <f>IF(N638="základní",J638,0)</f>
        <v>0</v>
      </c>
      <c r="BF638" s="233">
        <f>IF(N638="snížená",J638,0)</f>
        <v>0</v>
      </c>
      <c r="BG638" s="233">
        <f>IF(N638="zákl. přenesená",J638,0)</f>
        <v>0</v>
      </c>
      <c r="BH638" s="233">
        <f>IF(N638="sníž. přenesená",J638,0)</f>
        <v>0</v>
      </c>
      <c r="BI638" s="233">
        <f>IF(N638="nulová",J638,0)</f>
        <v>0</v>
      </c>
      <c r="BJ638" s="18" t="s">
        <v>120</v>
      </c>
      <c r="BK638" s="233">
        <f>ROUND(I638*H638,2)</f>
        <v>0</v>
      </c>
      <c r="BL638" s="18" t="s">
        <v>438</v>
      </c>
      <c r="BM638" s="232" t="s">
        <v>3701</v>
      </c>
    </row>
    <row r="639" s="14" customFormat="1">
      <c r="A639" s="14"/>
      <c r="B639" s="245"/>
      <c r="C639" s="246"/>
      <c r="D639" s="236" t="s">
        <v>301</v>
      </c>
      <c r="E639" s="247" t="s">
        <v>1</v>
      </c>
      <c r="F639" s="248" t="s">
        <v>3702</v>
      </c>
      <c r="G639" s="246"/>
      <c r="H639" s="249">
        <v>1327.4760000000001</v>
      </c>
      <c r="I639" s="250"/>
      <c r="J639" s="246"/>
      <c r="K639" s="246"/>
      <c r="L639" s="251"/>
      <c r="M639" s="252"/>
      <c r="N639" s="253"/>
      <c r="O639" s="253"/>
      <c r="P639" s="253"/>
      <c r="Q639" s="253"/>
      <c r="R639" s="253"/>
      <c r="S639" s="253"/>
      <c r="T639" s="25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5" t="s">
        <v>301</v>
      </c>
      <c r="AU639" s="255" t="s">
        <v>120</v>
      </c>
      <c r="AV639" s="14" t="s">
        <v>120</v>
      </c>
      <c r="AW639" s="14" t="s">
        <v>32</v>
      </c>
      <c r="AX639" s="14" t="s">
        <v>85</v>
      </c>
      <c r="AY639" s="255" t="s">
        <v>292</v>
      </c>
    </row>
    <row r="640" s="2" customFormat="1" ht="21.75" customHeight="1">
      <c r="A640" s="39"/>
      <c r="B640" s="40"/>
      <c r="C640" s="221" t="s">
        <v>2158</v>
      </c>
      <c r="D640" s="221" t="s">
        <v>294</v>
      </c>
      <c r="E640" s="222" t="s">
        <v>3703</v>
      </c>
      <c r="F640" s="223" t="s">
        <v>3704</v>
      </c>
      <c r="G640" s="224" t="s">
        <v>2985</v>
      </c>
      <c r="H640" s="225">
        <v>1</v>
      </c>
      <c r="I640" s="226"/>
      <c r="J640" s="227">
        <f>ROUND(I640*H640,2)</f>
        <v>0</v>
      </c>
      <c r="K640" s="223" t="s">
        <v>1</v>
      </c>
      <c r="L640" s="45"/>
      <c r="M640" s="228" t="s">
        <v>1</v>
      </c>
      <c r="N640" s="229" t="s">
        <v>43</v>
      </c>
      <c r="O640" s="92"/>
      <c r="P640" s="230">
        <f>O640*H640</f>
        <v>0</v>
      </c>
      <c r="Q640" s="230">
        <v>0</v>
      </c>
      <c r="R640" s="230">
        <f>Q640*H640</f>
        <v>0</v>
      </c>
      <c r="S640" s="230">
        <v>0</v>
      </c>
      <c r="T640" s="231">
        <f>S640*H640</f>
        <v>0</v>
      </c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R640" s="232" t="s">
        <v>438</v>
      </c>
      <c r="AT640" s="232" t="s">
        <v>294</v>
      </c>
      <c r="AU640" s="232" t="s">
        <v>120</v>
      </c>
      <c r="AY640" s="18" t="s">
        <v>292</v>
      </c>
      <c r="BE640" s="233">
        <f>IF(N640="základní",J640,0)</f>
        <v>0</v>
      </c>
      <c r="BF640" s="233">
        <f>IF(N640="snížená",J640,0)</f>
        <v>0</v>
      </c>
      <c r="BG640" s="233">
        <f>IF(N640="zákl. přenesená",J640,0)</f>
        <v>0</v>
      </c>
      <c r="BH640" s="233">
        <f>IF(N640="sníž. přenesená",J640,0)</f>
        <v>0</v>
      </c>
      <c r="BI640" s="233">
        <f>IF(N640="nulová",J640,0)</f>
        <v>0</v>
      </c>
      <c r="BJ640" s="18" t="s">
        <v>120</v>
      </c>
      <c r="BK640" s="233">
        <f>ROUND(I640*H640,2)</f>
        <v>0</v>
      </c>
      <c r="BL640" s="18" t="s">
        <v>438</v>
      </c>
      <c r="BM640" s="232" t="s">
        <v>3705</v>
      </c>
    </row>
    <row r="641" s="2" customFormat="1" ht="37.8" customHeight="1">
      <c r="A641" s="39"/>
      <c r="B641" s="40"/>
      <c r="C641" s="221" t="s">
        <v>2164</v>
      </c>
      <c r="D641" s="221" t="s">
        <v>294</v>
      </c>
      <c r="E641" s="222" t="s">
        <v>3706</v>
      </c>
      <c r="F641" s="223" t="s">
        <v>3707</v>
      </c>
      <c r="G641" s="224" t="s">
        <v>2985</v>
      </c>
      <c r="H641" s="225">
        <v>1</v>
      </c>
      <c r="I641" s="226"/>
      <c r="J641" s="227">
        <f>ROUND(I641*H641,2)</f>
        <v>0</v>
      </c>
      <c r="K641" s="223" t="s">
        <v>1</v>
      </c>
      <c r="L641" s="45"/>
      <c r="M641" s="288" t="s">
        <v>1</v>
      </c>
      <c r="N641" s="289" t="s">
        <v>43</v>
      </c>
      <c r="O641" s="290"/>
      <c r="P641" s="291">
        <f>O641*H641</f>
        <v>0</v>
      </c>
      <c r="Q641" s="291">
        <v>0</v>
      </c>
      <c r="R641" s="291">
        <f>Q641*H641</f>
        <v>0</v>
      </c>
      <c r="S641" s="291">
        <v>0</v>
      </c>
      <c r="T641" s="292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32" t="s">
        <v>438</v>
      </c>
      <c r="AT641" s="232" t="s">
        <v>294</v>
      </c>
      <c r="AU641" s="232" t="s">
        <v>120</v>
      </c>
      <c r="AY641" s="18" t="s">
        <v>292</v>
      </c>
      <c r="BE641" s="233">
        <f>IF(N641="základní",J641,0)</f>
        <v>0</v>
      </c>
      <c r="BF641" s="233">
        <f>IF(N641="snížená",J641,0)</f>
        <v>0</v>
      </c>
      <c r="BG641" s="233">
        <f>IF(N641="zákl. přenesená",J641,0)</f>
        <v>0</v>
      </c>
      <c r="BH641" s="233">
        <f>IF(N641="sníž. přenesená",J641,0)</f>
        <v>0</v>
      </c>
      <c r="BI641" s="233">
        <f>IF(N641="nulová",J641,0)</f>
        <v>0</v>
      </c>
      <c r="BJ641" s="18" t="s">
        <v>120</v>
      </c>
      <c r="BK641" s="233">
        <f>ROUND(I641*H641,2)</f>
        <v>0</v>
      </c>
      <c r="BL641" s="18" t="s">
        <v>438</v>
      </c>
      <c r="BM641" s="232" t="s">
        <v>3708</v>
      </c>
    </row>
    <row r="642" s="2" customFormat="1" ht="6.96" customHeight="1">
      <c r="A642" s="39"/>
      <c r="B642" s="67"/>
      <c r="C642" s="68"/>
      <c r="D642" s="68"/>
      <c r="E642" s="68"/>
      <c r="F642" s="68"/>
      <c r="G642" s="68"/>
      <c r="H642" s="68"/>
      <c r="I642" s="68"/>
      <c r="J642" s="68"/>
      <c r="K642" s="68"/>
      <c r="L642" s="45"/>
      <c r="M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</row>
  </sheetData>
  <sheetProtection sheet="1" autoFilter="0" formatColumns="0" formatRows="0" objects="1" scenarios="1" spinCount="100000" saltValue="HqLBpUF2vFyHB9s3Y0US55QuaAwLNHvP+xeVnx0bYo2eiY7uU6A6pTq5Y0BxkJAftJjY8J0TmdPOFOK8wxNLOQ==" hashValue="6///+9rRPlpjnWkNgkr2eRbPyQSi26szhSM/LQ+f+/uRrkvP9RIQ/crihMlG9aVWfC4JJd9rSalLfj/XIF9qPw==" algorithmName="SHA-512" password="CC35"/>
  <autoFilter ref="C127:K641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3709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ROUND((SUM(BE129:BE298)),  2)</f>
        <v>0</v>
      </c>
      <c r="G33" s="39"/>
      <c r="H33" s="39"/>
      <c r="I33" s="158">
        <v>0.20999999999999999</v>
      </c>
      <c r="J33" s="157">
        <f>ROUND(((SUM(BE129:BE298))*I33),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ROUND((SUM(BF129:BF298)),  2)</f>
        <v>0</v>
      </c>
      <c r="G34" s="39"/>
      <c r="H34" s="39"/>
      <c r="I34" s="158">
        <v>0.14999999999999999</v>
      </c>
      <c r="J34" s="157">
        <f>ROUND(((SUM(BF129:BF298))*I34),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ROUND((SUM(BG129:BG298)),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ROUND((SUM(BH129:BH298)),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ROUND((SUM(BI129:BI298)),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01.2.R04 - Elektroinstalace - silnoproud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261</v>
      </c>
      <c r="E97" s="185"/>
      <c r="F97" s="185"/>
      <c r="G97" s="185"/>
      <c r="H97" s="185"/>
      <c r="I97" s="185"/>
      <c r="J97" s="186">
        <f>J130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3710</v>
      </c>
      <c r="E98" s="191"/>
      <c r="F98" s="191"/>
      <c r="G98" s="191"/>
      <c r="H98" s="191"/>
      <c r="I98" s="191"/>
      <c r="J98" s="192">
        <f>J131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3711</v>
      </c>
      <c r="E99" s="191"/>
      <c r="F99" s="191"/>
      <c r="G99" s="191"/>
      <c r="H99" s="191"/>
      <c r="I99" s="191"/>
      <c r="J99" s="192">
        <f>J152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3712</v>
      </c>
      <c r="E100" s="191"/>
      <c r="F100" s="191"/>
      <c r="G100" s="191"/>
      <c r="H100" s="191"/>
      <c r="I100" s="191"/>
      <c r="J100" s="192">
        <f>J177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3713</v>
      </c>
      <c r="E101" s="191"/>
      <c r="F101" s="191"/>
      <c r="G101" s="191"/>
      <c r="H101" s="191"/>
      <c r="I101" s="191"/>
      <c r="J101" s="192">
        <f>J193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3714</v>
      </c>
      <c r="E102" s="191"/>
      <c r="F102" s="191"/>
      <c r="G102" s="191"/>
      <c r="H102" s="191"/>
      <c r="I102" s="191"/>
      <c r="J102" s="192">
        <f>J205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3715</v>
      </c>
      <c r="E103" s="191"/>
      <c r="F103" s="191"/>
      <c r="G103" s="191"/>
      <c r="H103" s="191"/>
      <c r="I103" s="191"/>
      <c r="J103" s="192">
        <f>J207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3716</v>
      </c>
      <c r="E104" s="191"/>
      <c r="F104" s="191"/>
      <c r="G104" s="191"/>
      <c r="H104" s="191"/>
      <c r="I104" s="191"/>
      <c r="J104" s="192">
        <f>J210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3717</v>
      </c>
      <c r="E105" s="191"/>
      <c r="F105" s="191"/>
      <c r="G105" s="191"/>
      <c r="H105" s="191"/>
      <c r="I105" s="191"/>
      <c r="J105" s="192">
        <f>J232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8"/>
      <c r="C106" s="189"/>
      <c r="D106" s="190" t="s">
        <v>3718</v>
      </c>
      <c r="E106" s="191"/>
      <c r="F106" s="191"/>
      <c r="G106" s="191"/>
      <c r="H106" s="191"/>
      <c r="I106" s="191"/>
      <c r="J106" s="192">
        <f>J235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8"/>
      <c r="C107" s="189"/>
      <c r="D107" s="190" t="s">
        <v>3719</v>
      </c>
      <c r="E107" s="191"/>
      <c r="F107" s="191"/>
      <c r="G107" s="191"/>
      <c r="H107" s="191"/>
      <c r="I107" s="191"/>
      <c r="J107" s="192">
        <f>J251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8"/>
      <c r="C108" s="189"/>
      <c r="D108" s="190" t="s">
        <v>3720</v>
      </c>
      <c r="E108" s="191"/>
      <c r="F108" s="191"/>
      <c r="G108" s="191"/>
      <c r="H108" s="191"/>
      <c r="I108" s="191"/>
      <c r="J108" s="192">
        <f>J258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8"/>
      <c r="C109" s="189"/>
      <c r="D109" s="190" t="s">
        <v>3721</v>
      </c>
      <c r="E109" s="191"/>
      <c r="F109" s="191"/>
      <c r="G109" s="191"/>
      <c r="H109" s="191"/>
      <c r="I109" s="191"/>
      <c r="J109" s="192">
        <f>J292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277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177" t="str">
        <f>E7</f>
        <v>Domov pro seniory, Nový Bydžov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179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30" customHeight="1">
      <c r="A121" s="39"/>
      <c r="B121" s="40"/>
      <c r="C121" s="41"/>
      <c r="D121" s="41"/>
      <c r="E121" s="77" t="str">
        <f>E9</f>
        <v xml:space="preserve">SO 01.2.R04 - Elektroinstalace - silnoproud - nezpůsobilé náklady 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F12</f>
        <v>k.ú. Nový Bydžov, 70 7163</v>
      </c>
      <c r="G123" s="41"/>
      <c r="H123" s="41"/>
      <c r="I123" s="33" t="s">
        <v>22</v>
      </c>
      <c r="J123" s="80" t="str">
        <f>IF(J12="","",J12)</f>
        <v>4. 1. 2023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05" customHeight="1">
      <c r="A125" s="39"/>
      <c r="B125" s="40"/>
      <c r="C125" s="33" t="s">
        <v>24</v>
      </c>
      <c r="D125" s="41"/>
      <c r="E125" s="41"/>
      <c r="F125" s="28" t="str">
        <f>E15</f>
        <v>Město Nový Bydžov, Masarykovo nám. 1, 504 01</v>
      </c>
      <c r="G125" s="41"/>
      <c r="H125" s="41"/>
      <c r="I125" s="33" t="s">
        <v>30</v>
      </c>
      <c r="J125" s="37" t="str">
        <f>E21</f>
        <v>Architektura s.r.o., Vilkova 1142/15, Praha 4-Krč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40.05" customHeight="1">
      <c r="A126" s="39"/>
      <c r="B126" s="40"/>
      <c r="C126" s="33" t="s">
        <v>28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Projecticon s.r.o., A. Kopeckého 151, Nový Hrádek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4"/>
      <c r="B128" s="195"/>
      <c r="C128" s="196" t="s">
        <v>278</v>
      </c>
      <c r="D128" s="197" t="s">
        <v>62</v>
      </c>
      <c r="E128" s="197" t="s">
        <v>58</v>
      </c>
      <c r="F128" s="197" t="s">
        <v>59</v>
      </c>
      <c r="G128" s="197" t="s">
        <v>279</v>
      </c>
      <c r="H128" s="197" t="s">
        <v>280</v>
      </c>
      <c r="I128" s="197" t="s">
        <v>281</v>
      </c>
      <c r="J128" s="197" t="s">
        <v>249</v>
      </c>
      <c r="K128" s="198" t="s">
        <v>282</v>
      </c>
      <c r="L128" s="199"/>
      <c r="M128" s="101" t="s">
        <v>1</v>
      </c>
      <c r="N128" s="102" t="s">
        <v>41</v>
      </c>
      <c r="O128" s="102" t="s">
        <v>283</v>
      </c>
      <c r="P128" s="102" t="s">
        <v>284</v>
      </c>
      <c r="Q128" s="102" t="s">
        <v>285</v>
      </c>
      <c r="R128" s="102" t="s">
        <v>286</v>
      </c>
      <c r="S128" s="102" t="s">
        <v>287</v>
      </c>
      <c r="T128" s="103" t="s">
        <v>288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39"/>
      <c r="B129" s="40"/>
      <c r="C129" s="108" t="s">
        <v>289</v>
      </c>
      <c r="D129" s="41"/>
      <c r="E129" s="41"/>
      <c r="F129" s="41"/>
      <c r="G129" s="41"/>
      <c r="H129" s="41"/>
      <c r="I129" s="41"/>
      <c r="J129" s="200">
        <f>BK129</f>
        <v>0</v>
      </c>
      <c r="K129" s="41"/>
      <c r="L129" s="45"/>
      <c r="M129" s="104"/>
      <c r="N129" s="201"/>
      <c r="O129" s="105"/>
      <c r="P129" s="202">
        <f>P130</f>
        <v>0</v>
      </c>
      <c r="Q129" s="105"/>
      <c r="R129" s="202">
        <f>R130</f>
        <v>0</v>
      </c>
      <c r="S129" s="105"/>
      <c r="T129" s="203">
        <f>T130</f>
        <v>0.40000000000000002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76</v>
      </c>
      <c r="AU129" s="18" t="s">
        <v>251</v>
      </c>
      <c r="BK129" s="204">
        <f>BK130</f>
        <v>0</v>
      </c>
    </row>
    <row r="130" s="12" customFormat="1" ht="25.92" customHeight="1">
      <c r="A130" s="12"/>
      <c r="B130" s="205"/>
      <c r="C130" s="206"/>
      <c r="D130" s="207" t="s">
        <v>76</v>
      </c>
      <c r="E130" s="208" t="s">
        <v>1494</v>
      </c>
      <c r="F130" s="208" t="s">
        <v>1495</v>
      </c>
      <c r="G130" s="206"/>
      <c r="H130" s="206"/>
      <c r="I130" s="209"/>
      <c r="J130" s="210">
        <f>BK130</f>
        <v>0</v>
      </c>
      <c r="K130" s="206"/>
      <c r="L130" s="211"/>
      <c r="M130" s="212"/>
      <c r="N130" s="213"/>
      <c r="O130" s="213"/>
      <c r="P130" s="214">
        <f>P131+P152+P177+P193+P205+P207+P210+P232+P235+P251+P258+P292</f>
        <v>0</v>
      </c>
      <c r="Q130" s="213"/>
      <c r="R130" s="214">
        <f>R131+R152+R177+R193+R205+R207+R210+R232+R235+R251+R258+R292</f>
        <v>0</v>
      </c>
      <c r="S130" s="213"/>
      <c r="T130" s="215">
        <f>T131+T152+T177+T193+T205+T207+T210+T232+T235+T251+T258+T292</f>
        <v>0.40000000000000002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85</v>
      </c>
      <c r="AT130" s="217" t="s">
        <v>76</v>
      </c>
      <c r="AU130" s="217" t="s">
        <v>77</v>
      </c>
      <c r="AY130" s="216" t="s">
        <v>292</v>
      </c>
      <c r="BK130" s="218">
        <f>BK131+BK152+BK177+BK193+BK205+BK207+BK210+BK232+BK235+BK251+BK258+BK292</f>
        <v>0</v>
      </c>
    </row>
    <row r="131" s="12" customFormat="1" ht="22.8" customHeight="1">
      <c r="A131" s="12"/>
      <c r="B131" s="205"/>
      <c r="C131" s="206"/>
      <c r="D131" s="207" t="s">
        <v>76</v>
      </c>
      <c r="E131" s="219" t="s">
        <v>3722</v>
      </c>
      <c r="F131" s="219" t="s">
        <v>3723</v>
      </c>
      <c r="G131" s="206"/>
      <c r="H131" s="206"/>
      <c r="I131" s="209"/>
      <c r="J131" s="220">
        <f>BK131</f>
        <v>0</v>
      </c>
      <c r="K131" s="206"/>
      <c r="L131" s="211"/>
      <c r="M131" s="212"/>
      <c r="N131" s="213"/>
      <c r="O131" s="213"/>
      <c r="P131" s="214">
        <f>SUM(P132:P151)</f>
        <v>0</v>
      </c>
      <c r="Q131" s="213"/>
      <c r="R131" s="214">
        <f>SUM(R132:R151)</f>
        <v>0</v>
      </c>
      <c r="S131" s="213"/>
      <c r="T131" s="215">
        <f>SUM(T132:T151)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6" t="s">
        <v>85</v>
      </c>
      <c r="AT131" s="217" t="s">
        <v>76</v>
      </c>
      <c r="AU131" s="217" t="s">
        <v>85</v>
      </c>
      <c r="AY131" s="216" t="s">
        <v>292</v>
      </c>
      <c r="BK131" s="218">
        <f>SUM(BK132:BK151)</f>
        <v>0</v>
      </c>
    </row>
    <row r="132" s="2" customFormat="1" ht="16.5" customHeight="1">
      <c r="A132" s="39"/>
      <c r="B132" s="40"/>
      <c r="C132" s="221" t="s">
        <v>85</v>
      </c>
      <c r="D132" s="221" t="s">
        <v>294</v>
      </c>
      <c r="E132" s="222" t="s">
        <v>3724</v>
      </c>
      <c r="F132" s="223" t="s">
        <v>3725</v>
      </c>
      <c r="G132" s="224" t="s">
        <v>3216</v>
      </c>
      <c r="H132" s="225">
        <v>1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299</v>
      </c>
      <c r="BM132" s="232" t="s">
        <v>3726</v>
      </c>
    </row>
    <row r="133" s="2" customFormat="1" ht="33" customHeight="1">
      <c r="A133" s="39"/>
      <c r="B133" s="40"/>
      <c r="C133" s="221" t="s">
        <v>120</v>
      </c>
      <c r="D133" s="221" t="s">
        <v>294</v>
      </c>
      <c r="E133" s="222" t="s">
        <v>3727</v>
      </c>
      <c r="F133" s="223" t="s">
        <v>3728</v>
      </c>
      <c r="G133" s="224" t="s">
        <v>3216</v>
      </c>
      <c r="H133" s="225">
        <v>1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3729</v>
      </c>
    </row>
    <row r="134" s="2" customFormat="1" ht="21.75" customHeight="1">
      <c r="A134" s="39"/>
      <c r="B134" s="40"/>
      <c r="C134" s="221" t="s">
        <v>317</v>
      </c>
      <c r="D134" s="221" t="s">
        <v>294</v>
      </c>
      <c r="E134" s="222" t="s">
        <v>3730</v>
      </c>
      <c r="F134" s="223" t="s">
        <v>3731</v>
      </c>
      <c r="G134" s="224" t="s">
        <v>3216</v>
      </c>
      <c r="H134" s="225">
        <v>1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299</v>
      </c>
      <c r="BM134" s="232" t="s">
        <v>3732</v>
      </c>
    </row>
    <row r="135" s="2" customFormat="1" ht="21.75" customHeight="1">
      <c r="A135" s="39"/>
      <c r="B135" s="40"/>
      <c r="C135" s="221" t="s">
        <v>299</v>
      </c>
      <c r="D135" s="221" t="s">
        <v>294</v>
      </c>
      <c r="E135" s="222" t="s">
        <v>3733</v>
      </c>
      <c r="F135" s="223" t="s">
        <v>3734</v>
      </c>
      <c r="G135" s="224" t="s">
        <v>3216</v>
      </c>
      <c r="H135" s="225">
        <v>1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3735</v>
      </c>
    </row>
    <row r="136" s="2" customFormat="1" ht="21.75" customHeight="1">
      <c r="A136" s="39"/>
      <c r="B136" s="40"/>
      <c r="C136" s="221" t="s">
        <v>341</v>
      </c>
      <c r="D136" s="221" t="s">
        <v>294</v>
      </c>
      <c r="E136" s="222" t="s">
        <v>3736</v>
      </c>
      <c r="F136" s="223" t="s">
        <v>3737</v>
      </c>
      <c r="G136" s="224" t="s">
        <v>3216</v>
      </c>
      <c r="H136" s="225">
        <v>1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299</v>
      </c>
      <c r="BM136" s="232" t="s">
        <v>3738</v>
      </c>
    </row>
    <row r="137" s="2" customFormat="1" ht="21.75" customHeight="1">
      <c r="A137" s="39"/>
      <c r="B137" s="40"/>
      <c r="C137" s="221" t="s">
        <v>346</v>
      </c>
      <c r="D137" s="221" t="s">
        <v>294</v>
      </c>
      <c r="E137" s="222" t="s">
        <v>3739</v>
      </c>
      <c r="F137" s="223" t="s">
        <v>3740</v>
      </c>
      <c r="G137" s="224" t="s">
        <v>3216</v>
      </c>
      <c r="H137" s="225">
        <v>1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120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3741</v>
      </c>
    </row>
    <row r="138" s="2" customFormat="1" ht="21.75" customHeight="1">
      <c r="A138" s="39"/>
      <c r="B138" s="40"/>
      <c r="C138" s="221" t="s">
        <v>352</v>
      </c>
      <c r="D138" s="221" t="s">
        <v>294</v>
      </c>
      <c r="E138" s="222" t="s">
        <v>3742</v>
      </c>
      <c r="F138" s="223" t="s">
        <v>3743</v>
      </c>
      <c r="G138" s="224" t="s">
        <v>3216</v>
      </c>
      <c r="H138" s="225">
        <v>1</v>
      </c>
      <c r="I138" s="226"/>
      <c r="J138" s="227">
        <f>ROUND(I138*H138,2)</f>
        <v>0</v>
      </c>
      <c r="K138" s="223" t="s">
        <v>1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299</v>
      </c>
      <c r="BM138" s="232" t="s">
        <v>3744</v>
      </c>
    </row>
    <row r="139" s="2" customFormat="1" ht="16.5" customHeight="1">
      <c r="A139" s="39"/>
      <c r="B139" s="40"/>
      <c r="C139" s="221" t="s">
        <v>357</v>
      </c>
      <c r="D139" s="221" t="s">
        <v>294</v>
      </c>
      <c r="E139" s="222" t="s">
        <v>3745</v>
      </c>
      <c r="F139" s="223" t="s">
        <v>3746</v>
      </c>
      <c r="G139" s="224" t="s">
        <v>3216</v>
      </c>
      <c r="H139" s="225">
        <v>1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299</v>
      </c>
      <c r="BM139" s="232" t="s">
        <v>3747</v>
      </c>
    </row>
    <row r="140" s="2" customFormat="1" ht="44.25" customHeight="1">
      <c r="A140" s="39"/>
      <c r="B140" s="40"/>
      <c r="C140" s="221" t="s">
        <v>362</v>
      </c>
      <c r="D140" s="221" t="s">
        <v>294</v>
      </c>
      <c r="E140" s="222" t="s">
        <v>3748</v>
      </c>
      <c r="F140" s="223" t="s">
        <v>3749</v>
      </c>
      <c r="G140" s="224" t="s">
        <v>3216</v>
      </c>
      <c r="H140" s="225">
        <v>11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299</v>
      </c>
      <c r="BM140" s="232" t="s">
        <v>3750</v>
      </c>
    </row>
    <row r="141" s="2" customFormat="1" ht="37.8" customHeight="1">
      <c r="A141" s="39"/>
      <c r="B141" s="40"/>
      <c r="C141" s="221" t="s">
        <v>368</v>
      </c>
      <c r="D141" s="221" t="s">
        <v>294</v>
      </c>
      <c r="E141" s="222" t="s">
        <v>3751</v>
      </c>
      <c r="F141" s="223" t="s">
        <v>3752</v>
      </c>
      <c r="G141" s="224" t="s">
        <v>3216</v>
      </c>
      <c r="H141" s="225">
        <v>11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299</v>
      </c>
      <c r="BM141" s="232" t="s">
        <v>3753</v>
      </c>
    </row>
    <row r="142" s="2" customFormat="1" ht="37.8" customHeight="1">
      <c r="A142" s="39"/>
      <c r="B142" s="40"/>
      <c r="C142" s="221" t="s">
        <v>372</v>
      </c>
      <c r="D142" s="221" t="s">
        <v>294</v>
      </c>
      <c r="E142" s="222" t="s">
        <v>3754</v>
      </c>
      <c r="F142" s="223" t="s">
        <v>3755</v>
      </c>
      <c r="G142" s="224" t="s">
        <v>3216</v>
      </c>
      <c r="H142" s="225">
        <v>11</v>
      </c>
      <c r="I142" s="226"/>
      <c r="J142" s="227">
        <f>ROUND(I142*H142,2)</f>
        <v>0</v>
      </c>
      <c r="K142" s="223" t="s">
        <v>1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3756</v>
      </c>
    </row>
    <row r="143" s="2" customFormat="1" ht="37.8" customHeight="1">
      <c r="A143" s="39"/>
      <c r="B143" s="40"/>
      <c r="C143" s="221" t="s">
        <v>399</v>
      </c>
      <c r="D143" s="221" t="s">
        <v>294</v>
      </c>
      <c r="E143" s="222" t="s">
        <v>3757</v>
      </c>
      <c r="F143" s="223" t="s">
        <v>3758</v>
      </c>
      <c r="G143" s="224" t="s">
        <v>3216</v>
      </c>
      <c r="H143" s="225">
        <v>11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299</v>
      </c>
      <c r="BM143" s="232" t="s">
        <v>3759</v>
      </c>
    </row>
    <row r="144" s="2" customFormat="1" ht="24.15" customHeight="1">
      <c r="A144" s="39"/>
      <c r="B144" s="40"/>
      <c r="C144" s="221" t="s">
        <v>404</v>
      </c>
      <c r="D144" s="221" t="s">
        <v>294</v>
      </c>
      <c r="E144" s="222" t="s">
        <v>3760</v>
      </c>
      <c r="F144" s="223" t="s">
        <v>3761</v>
      </c>
      <c r="G144" s="224" t="s">
        <v>3216</v>
      </c>
      <c r="H144" s="225">
        <v>1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3762</v>
      </c>
    </row>
    <row r="145" s="2" customFormat="1" ht="24.15" customHeight="1">
      <c r="A145" s="39"/>
      <c r="B145" s="40"/>
      <c r="C145" s="221" t="s">
        <v>415</v>
      </c>
      <c r="D145" s="221" t="s">
        <v>294</v>
      </c>
      <c r="E145" s="222" t="s">
        <v>3763</v>
      </c>
      <c r="F145" s="223" t="s">
        <v>3764</v>
      </c>
      <c r="G145" s="224" t="s">
        <v>3216</v>
      </c>
      <c r="H145" s="225">
        <v>1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299</v>
      </c>
      <c r="BM145" s="232" t="s">
        <v>3765</v>
      </c>
    </row>
    <row r="146" s="2" customFormat="1" ht="21.75" customHeight="1">
      <c r="A146" s="39"/>
      <c r="B146" s="40"/>
      <c r="C146" s="221" t="s">
        <v>8</v>
      </c>
      <c r="D146" s="221" t="s">
        <v>294</v>
      </c>
      <c r="E146" s="222" t="s">
        <v>3766</v>
      </c>
      <c r="F146" s="223" t="s">
        <v>3767</v>
      </c>
      <c r="G146" s="224" t="s">
        <v>3216</v>
      </c>
      <c r="H146" s="225">
        <v>1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3768</v>
      </c>
    </row>
    <row r="147" s="2" customFormat="1" ht="24.15" customHeight="1">
      <c r="A147" s="39"/>
      <c r="B147" s="40"/>
      <c r="C147" s="221" t="s">
        <v>438</v>
      </c>
      <c r="D147" s="221" t="s">
        <v>294</v>
      </c>
      <c r="E147" s="222" t="s">
        <v>3769</v>
      </c>
      <c r="F147" s="223" t="s">
        <v>3770</v>
      </c>
      <c r="G147" s="224" t="s">
        <v>3216</v>
      </c>
      <c r="H147" s="225">
        <v>1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299</v>
      </c>
      <c r="BM147" s="232" t="s">
        <v>3771</v>
      </c>
    </row>
    <row r="148" s="2" customFormat="1" ht="24.15" customHeight="1">
      <c r="A148" s="39"/>
      <c r="B148" s="40"/>
      <c r="C148" s="221" t="s">
        <v>445</v>
      </c>
      <c r="D148" s="221" t="s">
        <v>294</v>
      </c>
      <c r="E148" s="222" t="s">
        <v>3772</v>
      </c>
      <c r="F148" s="223" t="s">
        <v>3773</v>
      </c>
      <c r="G148" s="224" t="s">
        <v>3216</v>
      </c>
      <c r="H148" s="225">
        <v>4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3774</v>
      </c>
    </row>
    <row r="149" s="2" customFormat="1" ht="21.75" customHeight="1">
      <c r="A149" s="39"/>
      <c r="B149" s="40"/>
      <c r="C149" s="221" t="s">
        <v>449</v>
      </c>
      <c r="D149" s="221" t="s">
        <v>294</v>
      </c>
      <c r="E149" s="222" t="s">
        <v>3775</v>
      </c>
      <c r="F149" s="223" t="s">
        <v>3776</v>
      </c>
      <c r="G149" s="224" t="s">
        <v>3216</v>
      </c>
      <c r="H149" s="225">
        <v>1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299</v>
      </c>
      <c r="BM149" s="232" t="s">
        <v>3777</v>
      </c>
    </row>
    <row r="150" s="2" customFormat="1" ht="16.5" customHeight="1">
      <c r="A150" s="39"/>
      <c r="B150" s="40"/>
      <c r="C150" s="221" t="s">
        <v>454</v>
      </c>
      <c r="D150" s="221" t="s">
        <v>294</v>
      </c>
      <c r="E150" s="222" t="s">
        <v>3778</v>
      </c>
      <c r="F150" s="223" t="s">
        <v>3779</v>
      </c>
      <c r="G150" s="224" t="s">
        <v>3216</v>
      </c>
      <c r="H150" s="225">
        <v>1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299</v>
      </c>
      <c r="BM150" s="232" t="s">
        <v>3780</v>
      </c>
    </row>
    <row r="151" s="2" customFormat="1" ht="24.15" customHeight="1">
      <c r="A151" s="39"/>
      <c r="B151" s="40"/>
      <c r="C151" s="221" t="s">
        <v>459</v>
      </c>
      <c r="D151" s="221" t="s">
        <v>294</v>
      </c>
      <c r="E151" s="222" t="s">
        <v>3781</v>
      </c>
      <c r="F151" s="223" t="s">
        <v>3782</v>
      </c>
      <c r="G151" s="224" t="s">
        <v>3216</v>
      </c>
      <c r="H151" s="225">
        <v>5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299</v>
      </c>
      <c r="BM151" s="232" t="s">
        <v>3783</v>
      </c>
    </row>
    <row r="152" s="12" customFormat="1" ht="22.8" customHeight="1">
      <c r="A152" s="12"/>
      <c r="B152" s="205"/>
      <c r="C152" s="206"/>
      <c r="D152" s="207" t="s">
        <v>76</v>
      </c>
      <c r="E152" s="219" t="s">
        <v>3784</v>
      </c>
      <c r="F152" s="219" t="s">
        <v>3785</v>
      </c>
      <c r="G152" s="206"/>
      <c r="H152" s="206"/>
      <c r="I152" s="209"/>
      <c r="J152" s="220">
        <f>BK152</f>
        <v>0</v>
      </c>
      <c r="K152" s="206"/>
      <c r="L152" s="211"/>
      <c r="M152" s="212"/>
      <c r="N152" s="213"/>
      <c r="O152" s="213"/>
      <c r="P152" s="214">
        <f>SUM(P153:P176)</f>
        <v>0</v>
      </c>
      <c r="Q152" s="213"/>
      <c r="R152" s="214">
        <f>SUM(R153:R176)</f>
        <v>0</v>
      </c>
      <c r="S152" s="213"/>
      <c r="T152" s="215">
        <f>SUM(T153:T176)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6" t="s">
        <v>85</v>
      </c>
      <c r="AT152" s="217" t="s">
        <v>76</v>
      </c>
      <c r="AU152" s="217" t="s">
        <v>85</v>
      </c>
      <c r="AY152" s="216" t="s">
        <v>292</v>
      </c>
      <c r="BK152" s="218">
        <f>SUM(BK153:BK176)</f>
        <v>0</v>
      </c>
    </row>
    <row r="153" s="2" customFormat="1" ht="24.15" customHeight="1">
      <c r="A153" s="39"/>
      <c r="B153" s="40"/>
      <c r="C153" s="221" t="s">
        <v>7</v>
      </c>
      <c r="D153" s="221" t="s">
        <v>294</v>
      </c>
      <c r="E153" s="222" t="s">
        <v>3786</v>
      </c>
      <c r="F153" s="223" t="s">
        <v>3787</v>
      </c>
      <c r="G153" s="224" t="s">
        <v>407</v>
      </c>
      <c r="H153" s="225">
        <v>780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299</v>
      </c>
      <c r="BM153" s="232" t="s">
        <v>3788</v>
      </c>
    </row>
    <row r="154" s="2" customFormat="1" ht="24.15" customHeight="1">
      <c r="A154" s="39"/>
      <c r="B154" s="40"/>
      <c r="C154" s="221" t="s">
        <v>485</v>
      </c>
      <c r="D154" s="221" t="s">
        <v>294</v>
      </c>
      <c r="E154" s="222" t="s">
        <v>3789</v>
      </c>
      <c r="F154" s="223" t="s">
        <v>3790</v>
      </c>
      <c r="G154" s="224" t="s">
        <v>407</v>
      </c>
      <c r="H154" s="225">
        <v>300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3791</v>
      </c>
    </row>
    <row r="155" s="2" customFormat="1" ht="24.15" customHeight="1">
      <c r="A155" s="39"/>
      <c r="B155" s="40"/>
      <c r="C155" s="221" t="s">
        <v>489</v>
      </c>
      <c r="D155" s="221" t="s">
        <v>294</v>
      </c>
      <c r="E155" s="222" t="s">
        <v>3792</v>
      </c>
      <c r="F155" s="223" t="s">
        <v>3793</v>
      </c>
      <c r="G155" s="224" t="s">
        <v>407</v>
      </c>
      <c r="H155" s="225">
        <v>55</v>
      </c>
      <c r="I155" s="226"/>
      <c r="J155" s="227">
        <f>ROUND(I155*H155,2)</f>
        <v>0</v>
      </c>
      <c r="K155" s="223" t="s">
        <v>1</v>
      </c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299</v>
      </c>
      <c r="BM155" s="232" t="s">
        <v>3794</v>
      </c>
    </row>
    <row r="156" s="2" customFormat="1" ht="24.15" customHeight="1">
      <c r="A156" s="39"/>
      <c r="B156" s="40"/>
      <c r="C156" s="221" t="s">
        <v>494</v>
      </c>
      <c r="D156" s="221" t="s">
        <v>294</v>
      </c>
      <c r="E156" s="222" t="s">
        <v>3795</v>
      </c>
      <c r="F156" s="223" t="s">
        <v>3796</v>
      </c>
      <c r="G156" s="224" t="s">
        <v>407</v>
      </c>
      <c r="H156" s="225">
        <v>390</v>
      </c>
      <c r="I156" s="226"/>
      <c r="J156" s="227">
        <f>ROUND(I156*H156,2)</f>
        <v>0</v>
      </c>
      <c r="K156" s="223" t="s">
        <v>1</v>
      </c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299</v>
      </c>
      <c r="BM156" s="232" t="s">
        <v>3797</v>
      </c>
    </row>
    <row r="157" s="2" customFormat="1" ht="24.15" customHeight="1">
      <c r="A157" s="39"/>
      <c r="B157" s="40"/>
      <c r="C157" s="221" t="s">
        <v>498</v>
      </c>
      <c r="D157" s="221" t="s">
        <v>294</v>
      </c>
      <c r="E157" s="222" t="s">
        <v>3798</v>
      </c>
      <c r="F157" s="223" t="s">
        <v>3799</v>
      </c>
      <c r="G157" s="224" t="s">
        <v>407</v>
      </c>
      <c r="H157" s="225">
        <v>360</v>
      </c>
      <c r="I157" s="226"/>
      <c r="J157" s="227">
        <f>ROUND(I157*H157,2)</f>
        <v>0</v>
      </c>
      <c r="K157" s="223" t="s">
        <v>1</v>
      </c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120</v>
      </c>
      <c r="BK157" s="233">
        <f>ROUND(I157*H157,2)</f>
        <v>0</v>
      </c>
      <c r="BL157" s="18" t="s">
        <v>299</v>
      </c>
      <c r="BM157" s="232" t="s">
        <v>3800</v>
      </c>
    </row>
    <row r="158" s="2" customFormat="1" ht="24.15" customHeight="1">
      <c r="A158" s="39"/>
      <c r="B158" s="40"/>
      <c r="C158" s="221" t="s">
        <v>503</v>
      </c>
      <c r="D158" s="221" t="s">
        <v>294</v>
      </c>
      <c r="E158" s="222" t="s">
        <v>3801</v>
      </c>
      <c r="F158" s="223" t="s">
        <v>3802</v>
      </c>
      <c r="G158" s="224" t="s">
        <v>407</v>
      </c>
      <c r="H158" s="225">
        <v>163</v>
      </c>
      <c r="I158" s="226"/>
      <c r="J158" s="227">
        <f>ROUND(I158*H158,2)</f>
        <v>0</v>
      </c>
      <c r="K158" s="223" t="s">
        <v>1</v>
      </c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299</v>
      </c>
      <c r="AT158" s="232" t="s">
        <v>294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299</v>
      </c>
      <c r="BM158" s="232" t="s">
        <v>3803</v>
      </c>
    </row>
    <row r="159" s="2" customFormat="1" ht="16.5" customHeight="1">
      <c r="A159" s="39"/>
      <c r="B159" s="40"/>
      <c r="C159" s="221" t="s">
        <v>517</v>
      </c>
      <c r="D159" s="221" t="s">
        <v>294</v>
      </c>
      <c r="E159" s="222" t="s">
        <v>3804</v>
      </c>
      <c r="F159" s="223" t="s">
        <v>3805</v>
      </c>
      <c r="G159" s="224" t="s">
        <v>407</v>
      </c>
      <c r="H159" s="225">
        <v>10</v>
      </c>
      <c r="I159" s="226"/>
      <c r="J159" s="227">
        <f>ROUND(I159*H159,2)</f>
        <v>0</v>
      </c>
      <c r="K159" s="223" t="s">
        <v>1</v>
      </c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299</v>
      </c>
      <c r="AT159" s="232" t="s">
        <v>294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120</v>
      </c>
      <c r="BK159" s="233">
        <f>ROUND(I159*H159,2)</f>
        <v>0</v>
      </c>
      <c r="BL159" s="18" t="s">
        <v>299</v>
      </c>
      <c r="BM159" s="232" t="s">
        <v>3806</v>
      </c>
    </row>
    <row r="160" s="2" customFormat="1" ht="16.5" customHeight="1">
      <c r="A160" s="39"/>
      <c r="B160" s="40"/>
      <c r="C160" s="221" t="s">
        <v>523</v>
      </c>
      <c r="D160" s="221" t="s">
        <v>294</v>
      </c>
      <c r="E160" s="222" t="s">
        <v>3807</v>
      </c>
      <c r="F160" s="223" t="s">
        <v>3808</v>
      </c>
      <c r="G160" s="224" t="s">
        <v>407</v>
      </c>
      <c r="H160" s="225">
        <v>100</v>
      </c>
      <c r="I160" s="226"/>
      <c r="J160" s="227">
        <f>ROUND(I160*H160,2)</f>
        <v>0</v>
      </c>
      <c r="K160" s="223" t="s">
        <v>1</v>
      </c>
      <c r="L160" s="45"/>
      <c r="M160" s="228" t="s">
        <v>1</v>
      </c>
      <c r="N160" s="229" t="s">
        <v>43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299</v>
      </c>
      <c r="AT160" s="232" t="s">
        <v>294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120</v>
      </c>
      <c r="BK160" s="233">
        <f>ROUND(I160*H160,2)</f>
        <v>0</v>
      </c>
      <c r="BL160" s="18" t="s">
        <v>299</v>
      </c>
      <c r="BM160" s="232" t="s">
        <v>3809</v>
      </c>
    </row>
    <row r="161" s="2" customFormat="1" ht="16.5" customHeight="1">
      <c r="A161" s="39"/>
      <c r="B161" s="40"/>
      <c r="C161" s="221" t="s">
        <v>532</v>
      </c>
      <c r="D161" s="221" t="s">
        <v>294</v>
      </c>
      <c r="E161" s="222" t="s">
        <v>3810</v>
      </c>
      <c r="F161" s="223" t="s">
        <v>3811</v>
      </c>
      <c r="G161" s="224" t="s">
        <v>407</v>
      </c>
      <c r="H161" s="225">
        <v>13250</v>
      </c>
      <c r="I161" s="226"/>
      <c r="J161" s="227">
        <f>ROUND(I161*H161,2)</f>
        <v>0</v>
      </c>
      <c r="K161" s="223" t="s">
        <v>1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299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299</v>
      </c>
      <c r="BM161" s="232" t="s">
        <v>3812</v>
      </c>
    </row>
    <row r="162" s="2" customFormat="1" ht="16.5" customHeight="1">
      <c r="A162" s="39"/>
      <c r="B162" s="40"/>
      <c r="C162" s="221" t="s">
        <v>554</v>
      </c>
      <c r="D162" s="221" t="s">
        <v>294</v>
      </c>
      <c r="E162" s="222" t="s">
        <v>3813</v>
      </c>
      <c r="F162" s="223" t="s">
        <v>3814</v>
      </c>
      <c r="G162" s="224" t="s">
        <v>407</v>
      </c>
      <c r="H162" s="225">
        <v>11770</v>
      </c>
      <c r="I162" s="226"/>
      <c r="J162" s="227">
        <f>ROUND(I162*H162,2)</f>
        <v>0</v>
      </c>
      <c r="K162" s="223" t="s">
        <v>1</v>
      </c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299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120</v>
      </c>
      <c r="BK162" s="233">
        <f>ROUND(I162*H162,2)</f>
        <v>0</v>
      </c>
      <c r="BL162" s="18" t="s">
        <v>299</v>
      </c>
      <c r="BM162" s="232" t="s">
        <v>3815</v>
      </c>
    </row>
    <row r="163" s="2" customFormat="1" ht="16.5" customHeight="1">
      <c r="A163" s="39"/>
      <c r="B163" s="40"/>
      <c r="C163" s="221" t="s">
        <v>562</v>
      </c>
      <c r="D163" s="221" t="s">
        <v>294</v>
      </c>
      <c r="E163" s="222" t="s">
        <v>3816</v>
      </c>
      <c r="F163" s="223" t="s">
        <v>3817</v>
      </c>
      <c r="G163" s="224" t="s">
        <v>407</v>
      </c>
      <c r="H163" s="225">
        <v>350</v>
      </c>
      <c r="I163" s="226"/>
      <c r="J163" s="227">
        <f>ROUND(I163*H163,2)</f>
        <v>0</v>
      </c>
      <c r="K163" s="223" t="s">
        <v>1</v>
      </c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299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120</v>
      </c>
      <c r="BK163" s="233">
        <f>ROUND(I163*H163,2)</f>
        <v>0</v>
      </c>
      <c r="BL163" s="18" t="s">
        <v>299</v>
      </c>
      <c r="BM163" s="232" t="s">
        <v>3818</v>
      </c>
    </row>
    <row r="164" s="2" customFormat="1" ht="16.5" customHeight="1">
      <c r="A164" s="39"/>
      <c r="B164" s="40"/>
      <c r="C164" s="221" t="s">
        <v>573</v>
      </c>
      <c r="D164" s="221" t="s">
        <v>294</v>
      </c>
      <c r="E164" s="222" t="s">
        <v>3819</v>
      </c>
      <c r="F164" s="223" t="s">
        <v>3820</v>
      </c>
      <c r="G164" s="224" t="s">
        <v>407</v>
      </c>
      <c r="H164" s="225">
        <v>155</v>
      </c>
      <c r="I164" s="226"/>
      <c r="J164" s="227">
        <f>ROUND(I164*H164,2)</f>
        <v>0</v>
      </c>
      <c r="K164" s="223" t="s">
        <v>1</v>
      </c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120</v>
      </c>
      <c r="BK164" s="233">
        <f>ROUND(I164*H164,2)</f>
        <v>0</v>
      </c>
      <c r="BL164" s="18" t="s">
        <v>299</v>
      </c>
      <c r="BM164" s="232" t="s">
        <v>3821</v>
      </c>
    </row>
    <row r="165" s="2" customFormat="1" ht="24.15" customHeight="1">
      <c r="A165" s="39"/>
      <c r="B165" s="40"/>
      <c r="C165" s="221" t="s">
        <v>578</v>
      </c>
      <c r="D165" s="221" t="s">
        <v>294</v>
      </c>
      <c r="E165" s="222" t="s">
        <v>3822</v>
      </c>
      <c r="F165" s="223" t="s">
        <v>3823</v>
      </c>
      <c r="G165" s="224" t="s">
        <v>407</v>
      </c>
      <c r="H165" s="225">
        <v>1520</v>
      </c>
      <c r="I165" s="226"/>
      <c r="J165" s="227">
        <f>ROUND(I165*H165,2)</f>
        <v>0</v>
      </c>
      <c r="K165" s="223" t="s">
        <v>1</v>
      </c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299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120</v>
      </c>
      <c r="BK165" s="233">
        <f>ROUND(I165*H165,2)</f>
        <v>0</v>
      </c>
      <c r="BL165" s="18" t="s">
        <v>299</v>
      </c>
      <c r="BM165" s="232" t="s">
        <v>3824</v>
      </c>
    </row>
    <row r="166" s="2" customFormat="1" ht="24.15" customHeight="1">
      <c r="A166" s="39"/>
      <c r="B166" s="40"/>
      <c r="C166" s="221" t="s">
        <v>583</v>
      </c>
      <c r="D166" s="221" t="s">
        <v>294</v>
      </c>
      <c r="E166" s="222" t="s">
        <v>3825</v>
      </c>
      <c r="F166" s="223" t="s">
        <v>3826</v>
      </c>
      <c r="G166" s="224" t="s">
        <v>407</v>
      </c>
      <c r="H166" s="225">
        <v>140</v>
      </c>
      <c r="I166" s="226"/>
      <c r="J166" s="227">
        <f>ROUND(I166*H166,2)</f>
        <v>0</v>
      </c>
      <c r="K166" s="223" t="s">
        <v>1</v>
      </c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120</v>
      </c>
      <c r="BK166" s="233">
        <f>ROUND(I166*H166,2)</f>
        <v>0</v>
      </c>
      <c r="BL166" s="18" t="s">
        <v>299</v>
      </c>
      <c r="BM166" s="232" t="s">
        <v>3827</v>
      </c>
    </row>
    <row r="167" s="2" customFormat="1" ht="24.15" customHeight="1">
      <c r="A167" s="39"/>
      <c r="B167" s="40"/>
      <c r="C167" s="221" t="s">
        <v>587</v>
      </c>
      <c r="D167" s="221" t="s">
        <v>294</v>
      </c>
      <c r="E167" s="222" t="s">
        <v>3828</v>
      </c>
      <c r="F167" s="223" t="s">
        <v>3829</v>
      </c>
      <c r="G167" s="224" t="s">
        <v>407</v>
      </c>
      <c r="H167" s="225">
        <v>650</v>
      </c>
      <c r="I167" s="226"/>
      <c r="J167" s="227">
        <f>ROUND(I167*H167,2)</f>
        <v>0</v>
      </c>
      <c r="K167" s="223" t="s">
        <v>1</v>
      </c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299</v>
      </c>
      <c r="BM167" s="232" t="s">
        <v>3830</v>
      </c>
    </row>
    <row r="168" s="2" customFormat="1" ht="21.75" customHeight="1">
      <c r="A168" s="39"/>
      <c r="B168" s="40"/>
      <c r="C168" s="221" t="s">
        <v>591</v>
      </c>
      <c r="D168" s="221" t="s">
        <v>294</v>
      </c>
      <c r="E168" s="222" t="s">
        <v>3831</v>
      </c>
      <c r="F168" s="223" t="s">
        <v>3832</v>
      </c>
      <c r="G168" s="224" t="s">
        <v>407</v>
      </c>
      <c r="H168" s="225">
        <v>1300</v>
      </c>
      <c r="I168" s="226"/>
      <c r="J168" s="227">
        <f>ROUND(I168*H168,2)</f>
        <v>0</v>
      </c>
      <c r="K168" s="223" t="s">
        <v>1</v>
      </c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438</v>
      </c>
      <c r="AT168" s="232" t="s">
        <v>294</v>
      </c>
      <c r="AU168" s="232" t="s">
        <v>120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120</v>
      </c>
      <c r="BK168" s="233">
        <f>ROUND(I168*H168,2)</f>
        <v>0</v>
      </c>
      <c r="BL168" s="18" t="s">
        <v>438</v>
      </c>
      <c r="BM168" s="232" t="s">
        <v>3833</v>
      </c>
    </row>
    <row r="169" s="2" customFormat="1" ht="21.75" customHeight="1">
      <c r="A169" s="39"/>
      <c r="B169" s="40"/>
      <c r="C169" s="221" t="s">
        <v>595</v>
      </c>
      <c r="D169" s="221" t="s">
        <v>294</v>
      </c>
      <c r="E169" s="222" t="s">
        <v>3834</v>
      </c>
      <c r="F169" s="223" t="s">
        <v>3835</v>
      </c>
      <c r="G169" s="224" t="s">
        <v>407</v>
      </c>
      <c r="H169" s="225">
        <v>750</v>
      </c>
      <c r="I169" s="226"/>
      <c r="J169" s="227">
        <f>ROUND(I169*H169,2)</f>
        <v>0</v>
      </c>
      <c r="K169" s="223" t="s">
        <v>1</v>
      </c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438</v>
      </c>
      <c r="AT169" s="232" t="s">
        <v>294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120</v>
      </c>
      <c r="BK169" s="233">
        <f>ROUND(I169*H169,2)</f>
        <v>0</v>
      </c>
      <c r="BL169" s="18" t="s">
        <v>438</v>
      </c>
      <c r="BM169" s="232" t="s">
        <v>3836</v>
      </c>
    </row>
    <row r="170" s="2" customFormat="1" ht="24.15" customHeight="1">
      <c r="A170" s="39"/>
      <c r="B170" s="40"/>
      <c r="C170" s="221" t="s">
        <v>599</v>
      </c>
      <c r="D170" s="221" t="s">
        <v>294</v>
      </c>
      <c r="E170" s="222" t="s">
        <v>3837</v>
      </c>
      <c r="F170" s="223" t="s">
        <v>3838</v>
      </c>
      <c r="G170" s="224" t="s">
        <v>3216</v>
      </c>
      <c r="H170" s="225">
        <v>98</v>
      </c>
      <c r="I170" s="226"/>
      <c r="J170" s="227">
        <f>ROUND(I170*H170,2)</f>
        <v>0</v>
      </c>
      <c r="K170" s="223" t="s">
        <v>1</v>
      </c>
      <c r="L170" s="45"/>
      <c r="M170" s="228" t="s">
        <v>1</v>
      </c>
      <c r="N170" s="229" t="s">
        <v>43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299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120</v>
      </c>
      <c r="BK170" s="233">
        <f>ROUND(I170*H170,2)</f>
        <v>0</v>
      </c>
      <c r="BL170" s="18" t="s">
        <v>299</v>
      </c>
      <c r="BM170" s="232" t="s">
        <v>3839</v>
      </c>
    </row>
    <row r="171" s="2" customFormat="1" ht="16.5" customHeight="1">
      <c r="A171" s="39"/>
      <c r="B171" s="40"/>
      <c r="C171" s="221" t="s">
        <v>603</v>
      </c>
      <c r="D171" s="221" t="s">
        <v>294</v>
      </c>
      <c r="E171" s="222" t="s">
        <v>3840</v>
      </c>
      <c r="F171" s="223" t="s">
        <v>3841</v>
      </c>
      <c r="G171" s="224" t="s">
        <v>3216</v>
      </c>
      <c r="H171" s="225">
        <v>84</v>
      </c>
      <c r="I171" s="226"/>
      <c r="J171" s="227">
        <f>ROUND(I171*H171,2)</f>
        <v>0</v>
      </c>
      <c r="K171" s="223" t="s">
        <v>1</v>
      </c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299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120</v>
      </c>
      <c r="BK171" s="233">
        <f>ROUND(I171*H171,2)</f>
        <v>0</v>
      </c>
      <c r="BL171" s="18" t="s">
        <v>299</v>
      </c>
      <c r="BM171" s="232" t="s">
        <v>3842</v>
      </c>
    </row>
    <row r="172" s="2" customFormat="1" ht="16.5" customHeight="1">
      <c r="A172" s="39"/>
      <c r="B172" s="40"/>
      <c r="C172" s="221" t="s">
        <v>607</v>
      </c>
      <c r="D172" s="221" t="s">
        <v>294</v>
      </c>
      <c r="E172" s="222" t="s">
        <v>3843</v>
      </c>
      <c r="F172" s="223" t="s">
        <v>3844</v>
      </c>
      <c r="G172" s="224" t="s">
        <v>3216</v>
      </c>
      <c r="H172" s="225">
        <v>15</v>
      </c>
      <c r="I172" s="226"/>
      <c r="J172" s="227">
        <f>ROUND(I172*H172,2)</f>
        <v>0</v>
      </c>
      <c r="K172" s="223" t="s">
        <v>1</v>
      </c>
      <c r="L172" s="45"/>
      <c r="M172" s="228" t="s">
        <v>1</v>
      </c>
      <c r="N172" s="229" t="s">
        <v>43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120</v>
      </c>
      <c r="BK172" s="233">
        <f>ROUND(I172*H172,2)</f>
        <v>0</v>
      </c>
      <c r="BL172" s="18" t="s">
        <v>299</v>
      </c>
      <c r="BM172" s="232" t="s">
        <v>3845</v>
      </c>
    </row>
    <row r="173" s="2" customFormat="1" ht="16.5" customHeight="1">
      <c r="A173" s="39"/>
      <c r="B173" s="40"/>
      <c r="C173" s="221" t="s">
        <v>611</v>
      </c>
      <c r="D173" s="221" t="s">
        <v>294</v>
      </c>
      <c r="E173" s="222" t="s">
        <v>3846</v>
      </c>
      <c r="F173" s="223" t="s">
        <v>3847</v>
      </c>
      <c r="G173" s="224" t="s">
        <v>3216</v>
      </c>
      <c r="H173" s="225">
        <v>14</v>
      </c>
      <c r="I173" s="226"/>
      <c r="J173" s="227">
        <f>ROUND(I173*H173,2)</f>
        <v>0</v>
      </c>
      <c r="K173" s="223" t="s">
        <v>1</v>
      </c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299</v>
      </c>
      <c r="AT173" s="232" t="s">
        <v>294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120</v>
      </c>
      <c r="BK173" s="233">
        <f>ROUND(I173*H173,2)</f>
        <v>0</v>
      </c>
      <c r="BL173" s="18" t="s">
        <v>299</v>
      </c>
      <c r="BM173" s="232" t="s">
        <v>3848</v>
      </c>
    </row>
    <row r="174" s="2" customFormat="1" ht="16.5" customHeight="1">
      <c r="A174" s="39"/>
      <c r="B174" s="40"/>
      <c r="C174" s="221" t="s">
        <v>615</v>
      </c>
      <c r="D174" s="221" t="s">
        <v>294</v>
      </c>
      <c r="E174" s="222" t="s">
        <v>3849</v>
      </c>
      <c r="F174" s="223" t="s">
        <v>3850</v>
      </c>
      <c r="G174" s="224" t="s">
        <v>3216</v>
      </c>
      <c r="H174" s="225">
        <v>145</v>
      </c>
      <c r="I174" s="226"/>
      <c r="J174" s="227">
        <f>ROUND(I174*H174,2)</f>
        <v>0</v>
      </c>
      <c r="K174" s="223" t="s">
        <v>1</v>
      </c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299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120</v>
      </c>
      <c r="BK174" s="233">
        <f>ROUND(I174*H174,2)</f>
        <v>0</v>
      </c>
      <c r="BL174" s="18" t="s">
        <v>299</v>
      </c>
      <c r="BM174" s="232" t="s">
        <v>3851</v>
      </c>
    </row>
    <row r="175" s="2" customFormat="1" ht="16.5" customHeight="1">
      <c r="A175" s="39"/>
      <c r="B175" s="40"/>
      <c r="C175" s="221" t="s">
        <v>619</v>
      </c>
      <c r="D175" s="221" t="s">
        <v>294</v>
      </c>
      <c r="E175" s="222" t="s">
        <v>3852</v>
      </c>
      <c r="F175" s="223" t="s">
        <v>3853</v>
      </c>
      <c r="G175" s="224" t="s">
        <v>3216</v>
      </c>
      <c r="H175" s="225">
        <v>24</v>
      </c>
      <c r="I175" s="226"/>
      <c r="J175" s="227">
        <f>ROUND(I175*H175,2)</f>
        <v>0</v>
      </c>
      <c r="K175" s="223" t="s">
        <v>1</v>
      </c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299</v>
      </c>
      <c r="AT175" s="232" t="s">
        <v>294</v>
      </c>
      <c r="AU175" s="232" t="s">
        <v>120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120</v>
      </c>
      <c r="BK175" s="233">
        <f>ROUND(I175*H175,2)</f>
        <v>0</v>
      </c>
      <c r="BL175" s="18" t="s">
        <v>299</v>
      </c>
      <c r="BM175" s="232" t="s">
        <v>3854</v>
      </c>
    </row>
    <row r="176" s="2" customFormat="1" ht="16.5" customHeight="1">
      <c r="A176" s="39"/>
      <c r="B176" s="40"/>
      <c r="C176" s="221" t="s">
        <v>625</v>
      </c>
      <c r="D176" s="221" t="s">
        <v>294</v>
      </c>
      <c r="E176" s="222" t="s">
        <v>3855</v>
      </c>
      <c r="F176" s="223" t="s">
        <v>3856</v>
      </c>
      <c r="G176" s="224" t="s">
        <v>3216</v>
      </c>
      <c r="H176" s="225">
        <v>5</v>
      </c>
      <c r="I176" s="226"/>
      <c r="J176" s="227">
        <f>ROUND(I176*H176,2)</f>
        <v>0</v>
      </c>
      <c r="K176" s="223" t="s">
        <v>1</v>
      </c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299</v>
      </c>
      <c r="AT176" s="232" t="s">
        <v>294</v>
      </c>
      <c r="AU176" s="232" t="s">
        <v>120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120</v>
      </c>
      <c r="BK176" s="233">
        <f>ROUND(I176*H176,2)</f>
        <v>0</v>
      </c>
      <c r="BL176" s="18" t="s">
        <v>299</v>
      </c>
      <c r="BM176" s="232" t="s">
        <v>3857</v>
      </c>
    </row>
    <row r="177" s="12" customFormat="1" ht="22.8" customHeight="1">
      <c r="A177" s="12"/>
      <c r="B177" s="205"/>
      <c r="C177" s="206"/>
      <c r="D177" s="207" t="s">
        <v>76</v>
      </c>
      <c r="E177" s="219" t="s">
        <v>3858</v>
      </c>
      <c r="F177" s="219" t="s">
        <v>3859</v>
      </c>
      <c r="G177" s="206"/>
      <c r="H177" s="206"/>
      <c r="I177" s="209"/>
      <c r="J177" s="220">
        <f>BK177</f>
        <v>0</v>
      </c>
      <c r="K177" s="206"/>
      <c r="L177" s="211"/>
      <c r="M177" s="212"/>
      <c r="N177" s="213"/>
      <c r="O177" s="213"/>
      <c r="P177" s="214">
        <f>SUM(P178:P192)</f>
        <v>0</v>
      </c>
      <c r="Q177" s="213"/>
      <c r="R177" s="214">
        <f>SUM(R178:R192)</f>
        <v>0</v>
      </c>
      <c r="S177" s="213"/>
      <c r="T177" s="215">
        <f>SUM(T178:T192)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6" t="s">
        <v>85</v>
      </c>
      <c r="AT177" s="217" t="s">
        <v>76</v>
      </c>
      <c r="AU177" s="217" t="s">
        <v>85</v>
      </c>
      <c r="AY177" s="216" t="s">
        <v>292</v>
      </c>
      <c r="BK177" s="218">
        <f>SUM(BK178:BK192)</f>
        <v>0</v>
      </c>
    </row>
    <row r="178" s="2" customFormat="1" ht="24.15" customHeight="1">
      <c r="A178" s="39"/>
      <c r="B178" s="40"/>
      <c r="C178" s="221" t="s">
        <v>631</v>
      </c>
      <c r="D178" s="221" t="s">
        <v>294</v>
      </c>
      <c r="E178" s="222" t="s">
        <v>3860</v>
      </c>
      <c r="F178" s="223" t="s">
        <v>3861</v>
      </c>
      <c r="G178" s="224" t="s">
        <v>407</v>
      </c>
      <c r="H178" s="225">
        <v>5450</v>
      </c>
      <c r="I178" s="226"/>
      <c r="J178" s="227">
        <f>ROUND(I178*H178,2)</f>
        <v>0</v>
      </c>
      <c r="K178" s="223" t="s">
        <v>1</v>
      </c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120</v>
      </c>
      <c r="BK178" s="233">
        <f>ROUND(I178*H178,2)</f>
        <v>0</v>
      </c>
      <c r="BL178" s="18" t="s">
        <v>299</v>
      </c>
      <c r="BM178" s="232" t="s">
        <v>3862</v>
      </c>
    </row>
    <row r="179" s="2" customFormat="1" ht="24.15" customHeight="1">
      <c r="A179" s="39"/>
      <c r="B179" s="40"/>
      <c r="C179" s="221" t="s">
        <v>639</v>
      </c>
      <c r="D179" s="221" t="s">
        <v>294</v>
      </c>
      <c r="E179" s="222" t="s">
        <v>3863</v>
      </c>
      <c r="F179" s="223" t="s">
        <v>3864</v>
      </c>
      <c r="G179" s="224" t="s">
        <v>3216</v>
      </c>
      <c r="H179" s="225">
        <v>550</v>
      </c>
      <c r="I179" s="226"/>
      <c r="J179" s="227">
        <f>ROUND(I179*H179,2)</f>
        <v>0</v>
      </c>
      <c r="K179" s="223" t="s">
        <v>1</v>
      </c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299</v>
      </c>
      <c r="AT179" s="232" t="s">
        <v>294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120</v>
      </c>
      <c r="BK179" s="233">
        <f>ROUND(I179*H179,2)</f>
        <v>0</v>
      </c>
      <c r="BL179" s="18" t="s">
        <v>299</v>
      </c>
      <c r="BM179" s="232" t="s">
        <v>3865</v>
      </c>
    </row>
    <row r="180" s="2" customFormat="1" ht="24.15" customHeight="1">
      <c r="A180" s="39"/>
      <c r="B180" s="40"/>
      <c r="C180" s="221" t="s">
        <v>648</v>
      </c>
      <c r="D180" s="221" t="s">
        <v>294</v>
      </c>
      <c r="E180" s="222" t="s">
        <v>3866</v>
      </c>
      <c r="F180" s="223" t="s">
        <v>3867</v>
      </c>
      <c r="G180" s="224" t="s">
        <v>3216</v>
      </c>
      <c r="H180" s="225">
        <v>1002</v>
      </c>
      <c r="I180" s="226"/>
      <c r="J180" s="227">
        <f>ROUND(I180*H180,2)</f>
        <v>0</v>
      </c>
      <c r="K180" s="223" t="s">
        <v>1</v>
      </c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120</v>
      </c>
      <c r="BK180" s="233">
        <f>ROUND(I180*H180,2)</f>
        <v>0</v>
      </c>
      <c r="BL180" s="18" t="s">
        <v>299</v>
      </c>
      <c r="BM180" s="232" t="s">
        <v>3868</v>
      </c>
    </row>
    <row r="181" s="2" customFormat="1" ht="24.15" customHeight="1">
      <c r="A181" s="39"/>
      <c r="B181" s="40"/>
      <c r="C181" s="221" t="s">
        <v>670</v>
      </c>
      <c r="D181" s="221" t="s">
        <v>294</v>
      </c>
      <c r="E181" s="222" t="s">
        <v>3869</v>
      </c>
      <c r="F181" s="223" t="s">
        <v>3870</v>
      </c>
      <c r="G181" s="224" t="s">
        <v>3216</v>
      </c>
      <c r="H181" s="225">
        <v>76</v>
      </c>
      <c r="I181" s="226"/>
      <c r="J181" s="227">
        <f>ROUND(I181*H181,2)</f>
        <v>0</v>
      </c>
      <c r="K181" s="223" t="s">
        <v>1</v>
      </c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120</v>
      </c>
      <c r="BK181" s="233">
        <f>ROUND(I181*H181,2)</f>
        <v>0</v>
      </c>
      <c r="BL181" s="18" t="s">
        <v>299</v>
      </c>
      <c r="BM181" s="232" t="s">
        <v>3871</v>
      </c>
    </row>
    <row r="182" s="2" customFormat="1" ht="24.15" customHeight="1">
      <c r="A182" s="39"/>
      <c r="B182" s="40"/>
      <c r="C182" s="221" t="s">
        <v>676</v>
      </c>
      <c r="D182" s="221" t="s">
        <v>294</v>
      </c>
      <c r="E182" s="222" t="s">
        <v>3872</v>
      </c>
      <c r="F182" s="223" t="s">
        <v>3873</v>
      </c>
      <c r="G182" s="224" t="s">
        <v>407</v>
      </c>
      <c r="H182" s="225">
        <v>155</v>
      </c>
      <c r="I182" s="226"/>
      <c r="J182" s="227">
        <f>ROUND(I182*H182,2)</f>
        <v>0</v>
      </c>
      <c r="K182" s="223" t="s">
        <v>1</v>
      </c>
      <c r="L182" s="45"/>
      <c r="M182" s="228" t="s">
        <v>1</v>
      </c>
      <c r="N182" s="229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299</v>
      </c>
      <c r="AT182" s="232" t="s">
        <v>294</v>
      </c>
      <c r="AU182" s="232" t="s">
        <v>120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120</v>
      </c>
      <c r="BK182" s="233">
        <f>ROUND(I182*H182,2)</f>
        <v>0</v>
      </c>
      <c r="BL182" s="18" t="s">
        <v>299</v>
      </c>
      <c r="BM182" s="232" t="s">
        <v>3874</v>
      </c>
    </row>
    <row r="183" s="2" customFormat="1" ht="24.15" customHeight="1">
      <c r="A183" s="39"/>
      <c r="B183" s="40"/>
      <c r="C183" s="221" t="s">
        <v>693</v>
      </c>
      <c r="D183" s="221" t="s">
        <v>294</v>
      </c>
      <c r="E183" s="222" t="s">
        <v>3875</v>
      </c>
      <c r="F183" s="223" t="s">
        <v>3876</v>
      </c>
      <c r="G183" s="224" t="s">
        <v>407</v>
      </c>
      <c r="H183" s="225">
        <v>75</v>
      </c>
      <c r="I183" s="226"/>
      <c r="J183" s="227">
        <f>ROUND(I183*H183,2)</f>
        <v>0</v>
      </c>
      <c r="K183" s="223" t="s">
        <v>1</v>
      </c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299</v>
      </c>
      <c r="AT183" s="232" t="s">
        <v>294</v>
      </c>
      <c r="AU183" s="232" t="s">
        <v>120</v>
      </c>
      <c r="AY183" s="18" t="s">
        <v>292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120</v>
      </c>
      <c r="BK183" s="233">
        <f>ROUND(I183*H183,2)</f>
        <v>0</v>
      </c>
      <c r="BL183" s="18" t="s">
        <v>299</v>
      </c>
      <c r="BM183" s="232" t="s">
        <v>3877</v>
      </c>
    </row>
    <row r="184" s="2" customFormat="1" ht="24.15" customHeight="1">
      <c r="A184" s="39"/>
      <c r="B184" s="40"/>
      <c r="C184" s="221" t="s">
        <v>697</v>
      </c>
      <c r="D184" s="221" t="s">
        <v>294</v>
      </c>
      <c r="E184" s="222" t="s">
        <v>3878</v>
      </c>
      <c r="F184" s="223" t="s">
        <v>3879</v>
      </c>
      <c r="G184" s="224" t="s">
        <v>407</v>
      </c>
      <c r="H184" s="225">
        <v>132</v>
      </c>
      <c r="I184" s="226"/>
      <c r="J184" s="227">
        <f>ROUND(I184*H184,2)</f>
        <v>0</v>
      </c>
      <c r="K184" s="223" t="s">
        <v>1</v>
      </c>
      <c r="L184" s="45"/>
      <c r="M184" s="228" t="s">
        <v>1</v>
      </c>
      <c r="N184" s="229" t="s">
        <v>43</v>
      </c>
      <c r="O184" s="92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299</v>
      </c>
      <c r="AT184" s="232" t="s">
        <v>294</v>
      </c>
      <c r="AU184" s="232" t="s">
        <v>120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120</v>
      </c>
      <c r="BK184" s="233">
        <f>ROUND(I184*H184,2)</f>
        <v>0</v>
      </c>
      <c r="BL184" s="18" t="s">
        <v>299</v>
      </c>
      <c r="BM184" s="232" t="s">
        <v>3880</v>
      </c>
    </row>
    <row r="185" s="2" customFormat="1" ht="16.5" customHeight="1">
      <c r="A185" s="39"/>
      <c r="B185" s="40"/>
      <c r="C185" s="221" t="s">
        <v>708</v>
      </c>
      <c r="D185" s="221" t="s">
        <v>294</v>
      </c>
      <c r="E185" s="222" t="s">
        <v>3881</v>
      </c>
      <c r="F185" s="223" t="s">
        <v>3882</v>
      </c>
      <c r="G185" s="224" t="s">
        <v>3216</v>
      </c>
      <c r="H185" s="225">
        <v>1</v>
      </c>
      <c r="I185" s="226"/>
      <c r="J185" s="227">
        <f>ROUND(I185*H185,2)</f>
        <v>0</v>
      </c>
      <c r="K185" s="223" t="s">
        <v>1</v>
      </c>
      <c r="L185" s="45"/>
      <c r="M185" s="228" t="s">
        <v>1</v>
      </c>
      <c r="N185" s="229" t="s">
        <v>43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299</v>
      </c>
      <c r="AT185" s="232" t="s">
        <v>294</v>
      </c>
      <c r="AU185" s="232" t="s">
        <v>120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120</v>
      </c>
      <c r="BK185" s="233">
        <f>ROUND(I185*H185,2)</f>
        <v>0</v>
      </c>
      <c r="BL185" s="18" t="s">
        <v>299</v>
      </c>
      <c r="BM185" s="232" t="s">
        <v>3883</v>
      </c>
    </row>
    <row r="186" s="2" customFormat="1" ht="16.5" customHeight="1">
      <c r="A186" s="39"/>
      <c r="B186" s="40"/>
      <c r="C186" s="221" t="s">
        <v>719</v>
      </c>
      <c r="D186" s="221" t="s">
        <v>294</v>
      </c>
      <c r="E186" s="222" t="s">
        <v>3884</v>
      </c>
      <c r="F186" s="223" t="s">
        <v>3885</v>
      </c>
      <c r="G186" s="224" t="s">
        <v>3216</v>
      </c>
      <c r="H186" s="225">
        <v>2107</v>
      </c>
      <c r="I186" s="226"/>
      <c r="J186" s="227">
        <f>ROUND(I186*H186,2)</f>
        <v>0</v>
      </c>
      <c r="K186" s="223" t="s">
        <v>1</v>
      </c>
      <c r="L186" s="45"/>
      <c r="M186" s="228" t="s">
        <v>1</v>
      </c>
      <c r="N186" s="229" t="s">
        <v>43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299</v>
      </c>
      <c r="AT186" s="232" t="s">
        <v>294</v>
      </c>
      <c r="AU186" s="232" t="s">
        <v>120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120</v>
      </c>
      <c r="BK186" s="233">
        <f>ROUND(I186*H186,2)</f>
        <v>0</v>
      </c>
      <c r="BL186" s="18" t="s">
        <v>299</v>
      </c>
      <c r="BM186" s="232" t="s">
        <v>3886</v>
      </c>
    </row>
    <row r="187" s="2" customFormat="1" ht="24.15" customHeight="1">
      <c r="A187" s="39"/>
      <c r="B187" s="40"/>
      <c r="C187" s="221" t="s">
        <v>731</v>
      </c>
      <c r="D187" s="221" t="s">
        <v>294</v>
      </c>
      <c r="E187" s="222" t="s">
        <v>3887</v>
      </c>
      <c r="F187" s="223" t="s">
        <v>3888</v>
      </c>
      <c r="G187" s="224" t="s">
        <v>3216</v>
      </c>
      <c r="H187" s="225">
        <v>20</v>
      </c>
      <c r="I187" s="226"/>
      <c r="J187" s="227">
        <f>ROUND(I187*H187,2)</f>
        <v>0</v>
      </c>
      <c r="K187" s="223" t="s">
        <v>1</v>
      </c>
      <c r="L187" s="45"/>
      <c r="M187" s="228" t="s">
        <v>1</v>
      </c>
      <c r="N187" s="229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299</v>
      </c>
      <c r="AT187" s="232" t="s">
        <v>294</v>
      </c>
      <c r="AU187" s="232" t="s">
        <v>120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120</v>
      </c>
      <c r="BK187" s="233">
        <f>ROUND(I187*H187,2)</f>
        <v>0</v>
      </c>
      <c r="BL187" s="18" t="s">
        <v>299</v>
      </c>
      <c r="BM187" s="232" t="s">
        <v>3889</v>
      </c>
    </row>
    <row r="188" s="2" customFormat="1" ht="37.8" customHeight="1">
      <c r="A188" s="39"/>
      <c r="B188" s="40"/>
      <c r="C188" s="221" t="s">
        <v>741</v>
      </c>
      <c r="D188" s="221" t="s">
        <v>294</v>
      </c>
      <c r="E188" s="222" t="s">
        <v>3890</v>
      </c>
      <c r="F188" s="223" t="s">
        <v>3891</v>
      </c>
      <c r="G188" s="224" t="s">
        <v>3216</v>
      </c>
      <c r="H188" s="225">
        <v>2</v>
      </c>
      <c r="I188" s="226"/>
      <c r="J188" s="227">
        <f>ROUND(I188*H188,2)</f>
        <v>0</v>
      </c>
      <c r="K188" s="223" t="s">
        <v>1</v>
      </c>
      <c r="L188" s="45"/>
      <c r="M188" s="228" t="s">
        <v>1</v>
      </c>
      <c r="N188" s="229" t="s">
        <v>43</v>
      </c>
      <c r="O188" s="92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299</v>
      </c>
      <c r="AT188" s="232" t="s">
        <v>294</v>
      </c>
      <c r="AU188" s="232" t="s">
        <v>120</v>
      </c>
      <c r="AY188" s="18" t="s">
        <v>292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120</v>
      </c>
      <c r="BK188" s="233">
        <f>ROUND(I188*H188,2)</f>
        <v>0</v>
      </c>
      <c r="BL188" s="18" t="s">
        <v>299</v>
      </c>
      <c r="BM188" s="232" t="s">
        <v>3892</v>
      </c>
    </row>
    <row r="189" s="2" customFormat="1" ht="24.15" customHeight="1">
      <c r="A189" s="39"/>
      <c r="B189" s="40"/>
      <c r="C189" s="221" t="s">
        <v>751</v>
      </c>
      <c r="D189" s="221" t="s">
        <v>294</v>
      </c>
      <c r="E189" s="222" t="s">
        <v>3893</v>
      </c>
      <c r="F189" s="223" t="s">
        <v>3894</v>
      </c>
      <c r="G189" s="224" t="s">
        <v>407</v>
      </c>
      <c r="H189" s="225">
        <v>55</v>
      </c>
      <c r="I189" s="226"/>
      <c r="J189" s="227">
        <f>ROUND(I189*H189,2)</f>
        <v>0</v>
      </c>
      <c r="K189" s="223" t="s">
        <v>1</v>
      </c>
      <c r="L189" s="45"/>
      <c r="M189" s="228" t="s">
        <v>1</v>
      </c>
      <c r="N189" s="229" t="s">
        <v>43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299</v>
      </c>
      <c r="AT189" s="232" t="s">
        <v>294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120</v>
      </c>
      <c r="BK189" s="233">
        <f>ROUND(I189*H189,2)</f>
        <v>0</v>
      </c>
      <c r="BL189" s="18" t="s">
        <v>299</v>
      </c>
      <c r="BM189" s="232" t="s">
        <v>3895</v>
      </c>
    </row>
    <row r="190" s="2" customFormat="1" ht="24.15" customHeight="1">
      <c r="A190" s="39"/>
      <c r="B190" s="40"/>
      <c r="C190" s="221" t="s">
        <v>767</v>
      </c>
      <c r="D190" s="221" t="s">
        <v>294</v>
      </c>
      <c r="E190" s="222" t="s">
        <v>3896</v>
      </c>
      <c r="F190" s="223" t="s">
        <v>3897</v>
      </c>
      <c r="G190" s="224" t="s">
        <v>407</v>
      </c>
      <c r="H190" s="225">
        <v>45</v>
      </c>
      <c r="I190" s="226"/>
      <c r="J190" s="227">
        <f>ROUND(I190*H190,2)</f>
        <v>0</v>
      </c>
      <c r="K190" s="223" t="s">
        <v>1</v>
      </c>
      <c r="L190" s="45"/>
      <c r="M190" s="228" t="s">
        <v>1</v>
      </c>
      <c r="N190" s="229" t="s">
        <v>43</v>
      </c>
      <c r="O190" s="92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299</v>
      </c>
      <c r="AT190" s="232" t="s">
        <v>294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120</v>
      </c>
      <c r="BK190" s="233">
        <f>ROUND(I190*H190,2)</f>
        <v>0</v>
      </c>
      <c r="BL190" s="18" t="s">
        <v>299</v>
      </c>
      <c r="BM190" s="232" t="s">
        <v>3898</v>
      </c>
    </row>
    <row r="191" s="2" customFormat="1" ht="37.8" customHeight="1">
      <c r="A191" s="39"/>
      <c r="B191" s="40"/>
      <c r="C191" s="221" t="s">
        <v>783</v>
      </c>
      <c r="D191" s="221" t="s">
        <v>294</v>
      </c>
      <c r="E191" s="222" t="s">
        <v>3899</v>
      </c>
      <c r="F191" s="223" t="s">
        <v>3900</v>
      </c>
      <c r="G191" s="224" t="s">
        <v>3216</v>
      </c>
      <c r="H191" s="225">
        <v>684</v>
      </c>
      <c r="I191" s="226"/>
      <c r="J191" s="227">
        <f>ROUND(I191*H191,2)</f>
        <v>0</v>
      </c>
      <c r="K191" s="223" t="s">
        <v>1</v>
      </c>
      <c r="L191" s="45"/>
      <c r="M191" s="228" t="s">
        <v>1</v>
      </c>
      <c r="N191" s="229" t="s">
        <v>43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299</v>
      </c>
      <c r="AT191" s="232" t="s">
        <v>294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120</v>
      </c>
      <c r="BK191" s="233">
        <f>ROUND(I191*H191,2)</f>
        <v>0</v>
      </c>
      <c r="BL191" s="18" t="s">
        <v>299</v>
      </c>
      <c r="BM191" s="232" t="s">
        <v>3901</v>
      </c>
    </row>
    <row r="192" s="2" customFormat="1" ht="33" customHeight="1">
      <c r="A192" s="39"/>
      <c r="B192" s="40"/>
      <c r="C192" s="221" t="s">
        <v>792</v>
      </c>
      <c r="D192" s="221" t="s">
        <v>294</v>
      </c>
      <c r="E192" s="222" t="s">
        <v>3902</v>
      </c>
      <c r="F192" s="223" t="s">
        <v>3903</v>
      </c>
      <c r="G192" s="224" t="s">
        <v>407</v>
      </c>
      <c r="H192" s="225">
        <v>1200</v>
      </c>
      <c r="I192" s="226"/>
      <c r="J192" s="227">
        <f>ROUND(I192*H192,2)</f>
        <v>0</v>
      </c>
      <c r="K192" s="223" t="s">
        <v>1</v>
      </c>
      <c r="L192" s="45"/>
      <c r="M192" s="228" t="s">
        <v>1</v>
      </c>
      <c r="N192" s="229" t="s">
        <v>43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299</v>
      </c>
      <c r="AT192" s="232" t="s">
        <v>294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120</v>
      </c>
      <c r="BK192" s="233">
        <f>ROUND(I192*H192,2)</f>
        <v>0</v>
      </c>
      <c r="BL192" s="18" t="s">
        <v>299</v>
      </c>
      <c r="BM192" s="232" t="s">
        <v>3904</v>
      </c>
    </row>
    <row r="193" s="12" customFormat="1" ht="22.8" customHeight="1">
      <c r="A193" s="12"/>
      <c r="B193" s="205"/>
      <c r="C193" s="206"/>
      <c r="D193" s="207" t="s">
        <v>76</v>
      </c>
      <c r="E193" s="219" t="s">
        <v>3905</v>
      </c>
      <c r="F193" s="219" t="s">
        <v>3906</v>
      </c>
      <c r="G193" s="206"/>
      <c r="H193" s="206"/>
      <c r="I193" s="209"/>
      <c r="J193" s="220">
        <f>BK193</f>
        <v>0</v>
      </c>
      <c r="K193" s="206"/>
      <c r="L193" s="211"/>
      <c r="M193" s="212"/>
      <c r="N193" s="213"/>
      <c r="O193" s="213"/>
      <c r="P193" s="214">
        <f>SUM(P194:P204)</f>
        <v>0</v>
      </c>
      <c r="Q193" s="213"/>
      <c r="R193" s="214">
        <f>SUM(R194:R204)</f>
        <v>0</v>
      </c>
      <c r="S193" s="213"/>
      <c r="T193" s="215">
        <f>SUM(T194:T204)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6" t="s">
        <v>85</v>
      </c>
      <c r="AT193" s="217" t="s">
        <v>76</v>
      </c>
      <c r="AU193" s="217" t="s">
        <v>85</v>
      </c>
      <c r="AY193" s="216" t="s">
        <v>292</v>
      </c>
      <c r="BK193" s="218">
        <f>SUM(BK194:BK204)</f>
        <v>0</v>
      </c>
    </row>
    <row r="194" s="2" customFormat="1" ht="24.15" customHeight="1">
      <c r="A194" s="39"/>
      <c r="B194" s="40"/>
      <c r="C194" s="221" t="s">
        <v>804</v>
      </c>
      <c r="D194" s="221" t="s">
        <v>294</v>
      </c>
      <c r="E194" s="222" t="s">
        <v>3907</v>
      </c>
      <c r="F194" s="223" t="s">
        <v>3908</v>
      </c>
      <c r="G194" s="224" t="s">
        <v>3216</v>
      </c>
      <c r="H194" s="225">
        <v>106</v>
      </c>
      <c r="I194" s="226"/>
      <c r="J194" s="227">
        <f>ROUND(I194*H194,2)</f>
        <v>0</v>
      </c>
      <c r="K194" s="223" t="s">
        <v>1</v>
      </c>
      <c r="L194" s="45"/>
      <c r="M194" s="228" t="s">
        <v>1</v>
      </c>
      <c r="N194" s="229" t="s">
        <v>43</v>
      </c>
      <c r="O194" s="92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299</v>
      </c>
      <c r="AT194" s="232" t="s">
        <v>294</v>
      </c>
      <c r="AU194" s="232" t="s">
        <v>120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120</v>
      </c>
      <c r="BK194" s="233">
        <f>ROUND(I194*H194,2)</f>
        <v>0</v>
      </c>
      <c r="BL194" s="18" t="s">
        <v>299</v>
      </c>
      <c r="BM194" s="232" t="s">
        <v>3909</v>
      </c>
    </row>
    <row r="195" s="2" customFormat="1" ht="24.15" customHeight="1">
      <c r="A195" s="39"/>
      <c r="B195" s="40"/>
      <c r="C195" s="221" t="s">
        <v>812</v>
      </c>
      <c r="D195" s="221" t="s">
        <v>294</v>
      </c>
      <c r="E195" s="222" t="s">
        <v>3910</v>
      </c>
      <c r="F195" s="223" t="s">
        <v>3911</v>
      </c>
      <c r="G195" s="224" t="s">
        <v>3216</v>
      </c>
      <c r="H195" s="225">
        <v>125</v>
      </c>
      <c r="I195" s="226"/>
      <c r="J195" s="227">
        <f>ROUND(I195*H195,2)</f>
        <v>0</v>
      </c>
      <c r="K195" s="223" t="s">
        <v>1</v>
      </c>
      <c r="L195" s="45"/>
      <c r="M195" s="228" t="s">
        <v>1</v>
      </c>
      <c r="N195" s="229" t="s">
        <v>43</v>
      </c>
      <c r="O195" s="92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299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120</v>
      </c>
      <c r="BK195" s="233">
        <f>ROUND(I195*H195,2)</f>
        <v>0</v>
      </c>
      <c r="BL195" s="18" t="s">
        <v>299</v>
      </c>
      <c r="BM195" s="232" t="s">
        <v>3912</v>
      </c>
    </row>
    <row r="196" s="2" customFormat="1" ht="24.15" customHeight="1">
      <c r="A196" s="39"/>
      <c r="B196" s="40"/>
      <c r="C196" s="221" t="s">
        <v>821</v>
      </c>
      <c r="D196" s="221" t="s">
        <v>294</v>
      </c>
      <c r="E196" s="222" t="s">
        <v>3913</v>
      </c>
      <c r="F196" s="223" t="s">
        <v>3914</v>
      </c>
      <c r="G196" s="224" t="s">
        <v>581</v>
      </c>
      <c r="H196" s="225">
        <v>14</v>
      </c>
      <c r="I196" s="226"/>
      <c r="J196" s="227">
        <f>ROUND(I196*H196,2)</f>
        <v>0</v>
      </c>
      <c r="K196" s="223" t="s">
        <v>1</v>
      </c>
      <c r="L196" s="45"/>
      <c r="M196" s="228" t="s">
        <v>1</v>
      </c>
      <c r="N196" s="229" t="s">
        <v>43</v>
      </c>
      <c r="O196" s="92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438</v>
      </c>
      <c r="AT196" s="232" t="s">
        <v>294</v>
      </c>
      <c r="AU196" s="232" t="s">
        <v>120</v>
      </c>
      <c r="AY196" s="18" t="s">
        <v>292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120</v>
      </c>
      <c r="BK196" s="233">
        <f>ROUND(I196*H196,2)</f>
        <v>0</v>
      </c>
      <c r="BL196" s="18" t="s">
        <v>438</v>
      </c>
      <c r="BM196" s="232" t="s">
        <v>3915</v>
      </c>
    </row>
    <row r="197" s="2" customFormat="1" ht="24.15" customHeight="1">
      <c r="A197" s="39"/>
      <c r="B197" s="40"/>
      <c r="C197" s="221" t="s">
        <v>825</v>
      </c>
      <c r="D197" s="221" t="s">
        <v>294</v>
      </c>
      <c r="E197" s="222" t="s">
        <v>3916</v>
      </c>
      <c r="F197" s="223" t="s">
        <v>3917</v>
      </c>
      <c r="G197" s="224" t="s">
        <v>581</v>
      </c>
      <c r="H197" s="225">
        <v>16</v>
      </c>
      <c r="I197" s="226"/>
      <c r="J197" s="227">
        <f>ROUND(I197*H197,2)</f>
        <v>0</v>
      </c>
      <c r="K197" s="223" t="s">
        <v>1</v>
      </c>
      <c r="L197" s="45"/>
      <c r="M197" s="228" t="s">
        <v>1</v>
      </c>
      <c r="N197" s="229" t="s">
        <v>43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438</v>
      </c>
      <c r="AT197" s="232" t="s">
        <v>294</v>
      </c>
      <c r="AU197" s="232" t="s">
        <v>120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120</v>
      </c>
      <c r="BK197" s="233">
        <f>ROUND(I197*H197,2)</f>
        <v>0</v>
      </c>
      <c r="BL197" s="18" t="s">
        <v>438</v>
      </c>
      <c r="BM197" s="232" t="s">
        <v>3918</v>
      </c>
    </row>
    <row r="198" s="2" customFormat="1" ht="24.15" customHeight="1">
      <c r="A198" s="39"/>
      <c r="B198" s="40"/>
      <c r="C198" s="221" t="s">
        <v>829</v>
      </c>
      <c r="D198" s="221" t="s">
        <v>294</v>
      </c>
      <c r="E198" s="222" t="s">
        <v>3919</v>
      </c>
      <c r="F198" s="223" t="s">
        <v>3920</v>
      </c>
      <c r="G198" s="224" t="s">
        <v>581</v>
      </c>
      <c r="H198" s="225">
        <v>92</v>
      </c>
      <c r="I198" s="226"/>
      <c r="J198" s="227">
        <f>ROUND(I198*H198,2)</f>
        <v>0</v>
      </c>
      <c r="K198" s="223" t="s">
        <v>1</v>
      </c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438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120</v>
      </c>
      <c r="BK198" s="233">
        <f>ROUND(I198*H198,2)</f>
        <v>0</v>
      </c>
      <c r="BL198" s="18" t="s">
        <v>438</v>
      </c>
      <c r="BM198" s="232" t="s">
        <v>3921</v>
      </c>
    </row>
    <row r="199" s="2" customFormat="1" ht="16.5" customHeight="1">
      <c r="A199" s="39"/>
      <c r="B199" s="40"/>
      <c r="C199" s="221" t="s">
        <v>833</v>
      </c>
      <c r="D199" s="221" t="s">
        <v>294</v>
      </c>
      <c r="E199" s="222" t="s">
        <v>3922</v>
      </c>
      <c r="F199" s="223" t="s">
        <v>3923</v>
      </c>
      <c r="G199" s="224" t="s">
        <v>3216</v>
      </c>
      <c r="H199" s="225">
        <v>140</v>
      </c>
      <c r="I199" s="226"/>
      <c r="J199" s="227">
        <f>ROUND(I199*H199,2)</f>
        <v>0</v>
      </c>
      <c r="K199" s="223" t="s">
        <v>1</v>
      </c>
      <c r="L199" s="45"/>
      <c r="M199" s="228" t="s">
        <v>1</v>
      </c>
      <c r="N199" s="229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299</v>
      </c>
      <c r="AT199" s="232" t="s">
        <v>294</v>
      </c>
      <c r="AU199" s="232" t="s">
        <v>120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120</v>
      </c>
      <c r="BK199" s="233">
        <f>ROUND(I199*H199,2)</f>
        <v>0</v>
      </c>
      <c r="BL199" s="18" t="s">
        <v>299</v>
      </c>
      <c r="BM199" s="232" t="s">
        <v>3924</v>
      </c>
    </row>
    <row r="200" s="2" customFormat="1" ht="24.15" customHeight="1">
      <c r="A200" s="39"/>
      <c r="B200" s="40"/>
      <c r="C200" s="221" t="s">
        <v>839</v>
      </c>
      <c r="D200" s="221" t="s">
        <v>294</v>
      </c>
      <c r="E200" s="222" t="s">
        <v>3925</v>
      </c>
      <c r="F200" s="223" t="s">
        <v>3926</v>
      </c>
      <c r="G200" s="224" t="s">
        <v>3216</v>
      </c>
      <c r="H200" s="225">
        <v>846</v>
      </c>
      <c r="I200" s="226"/>
      <c r="J200" s="227">
        <f>ROUND(I200*H200,2)</f>
        <v>0</v>
      </c>
      <c r="K200" s="223" t="s">
        <v>1</v>
      </c>
      <c r="L200" s="45"/>
      <c r="M200" s="228" t="s">
        <v>1</v>
      </c>
      <c r="N200" s="229" t="s">
        <v>43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299</v>
      </c>
      <c r="AT200" s="232" t="s">
        <v>294</v>
      </c>
      <c r="AU200" s="232" t="s">
        <v>120</v>
      </c>
      <c r="AY200" s="18" t="s">
        <v>292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120</v>
      </c>
      <c r="BK200" s="233">
        <f>ROUND(I200*H200,2)</f>
        <v>0</v>
      </c>
      <c r="BL200" s="18" t="s">
        <v>299</v>
      </c>
      <c r="BM200" s="232" t="s">
        <v>3927</v>
      </c>
    </row>
    <row r="201" s="2" customFormat="1" ht="24.15" customHeight="1">
      <c r="A201" s="39"/>
      <c r="B201" s="40"/>
      <c r="C201" s="221" t="s">
        <v>845</v>
      </c>
      <c r="D201" s="221" t="s">
        <v>294</v>
      </c>
      <c r="E201" s="222" t="s">
        <v>3928</v>
      </c>
      <c r="F201" s="223" t="s">
        <v>3929</v>
      </c>
      <c r="G201" s="224" t="s">
        <v>3216</v>
      </c>
      <c r="H201" s="225">
        <v>220</v>
      </c>
      <c r="I201" s="226"/>
      <c r="J201" s="227">
        <f>ROUND(I201*H201,2)</f>
        <v>0</v>
      </c>
      <c r="K201" s="223" t="s">
        <v>1</v>
      </c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299</v>
      </c>
      <c r="AT201" s="232" t="s">
        <v>294</v>
      </c>
      <c r="AU201" s="232" t="s">
        <v>120</v>
      </c>
      <c r="AY201" s="18" t="s">
        <v>292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120</v>
      </c>
      <c r="BK201" s="233">
        <f>ROUND(I201*H201,2)</f>
        <v>0</v>
      </c>
      <c r="BL201" s="18" t="s">
        <v>299</v>
      </c>
      <c r="BM201" s="232" t="s">
        <v>3930</v>
      </c>
    </row>
    <row r="202" s="2" customFormat="1" ht="16.5" customHeight="1">
      <c r="A202" s="39"/>
      <c r="B202" s="40"/>
      <c r="C202" s="221" t="s">
        <v>852</v>
      </c>
      <c r="D202" s="221" t="s">
        <v>294</v>
      </c>
      <c r="E202" s="222" t="s">
        <v>3931</v>
      </c>
      <c r="F202" s="223" t="s">
        <v>3932</v>
      </c>
      <c r="G202" s="224" t="s">
        <v>3216</v>
      </c>
      <c r="H202" s="225">
        <v>92</v>
      </c>
      <c r="I202" s="226"/>
      <c r="J202" s="227">
        <f>ROUND(I202*H202,2)</f>
        <v>0</v>
      </c>
      <c r="K202" s="223" t="s">
        <v>1</v>
      </c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299</v>
      </c>
      <c r="AT202" s="232" t="s">
        <v>294</v>
      </c>
      <c r="AU202" s="232" t="s">
        <v>120</v>
      </c>
      <c r="AY202" s="18" t="s">
        <v>292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120</v>
      </c>
      <c r="BK202" s="233">
        <f>ROUND(I202*H202,2)</f>
        <v>0</v>
      </c>
      <c r="BL202" s="18" t="s">
        <v>299</v>
      </c>
      <c r="BM202" s="232" t="s">
        <v>3933</v>
      </c>
    </row>
    <row r="203" s="2" customFormat="1" ht="44.25" customHeight="1">
      <c r="A203" s="39"/>
      <c r="B203" s="40"/>
      <c r="C203" s="221" t="s">
        <v>862</v>
      </c>
      <c r="D203" s="221" t="s">
        <v>294</v>
      </c>
      <c r="E203" s="222" t="s">
        <v>3934</v>
      </c>
      <c r="F203" s="223" t="s">
        <v>3935</v>
      </c>
      <c r="G203" s="224" t="s">
        <v>3216</v>
      </c>
      <c r="H203" s="225">
        <v>1313</v>
      </c>
      <c r="I203" s="226"/>
      <c r="J203" s="227">
        <f>ROUND(I203*H203,2)</f>
        <v>0</v>
      </c>
      <c r="K203" s="223" t="s">
        <v>1</v>
      </c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299</v>
      </c>
      <c r="AT203" s="232" t="s">
        <v>294</v>
      </c>
      <c r="AU203" s="232" t="s">
        <v>120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120</v>
      </c>
      <c r="BK203" s="233">
        <f>ROUND(I203*H203,2)</f>
        <v>0</v>
      </c>
      <c r="BL203" s="18" t="s">
        <v>299</v>
      </c>
      <c r="BM203" s="232" t="s">
        <v>3936</v>
      </c>
    </row>
    <row r="204" s="2" customFormat="1" ht="55.5" customHeight="1">
      <c r="A204" s="39"/>
      <c r="B204" s="40"/>
      <c r="C204" s="221" t="s">
        <v>866</v>
      </c>
      <c r="D204" s="221" t="s">
        <v>294</v>
      </c>
      <c r="E204" s="222" t="s">
        <v>3937</v>
      </c>
      <c r="F204" s="223" t="s">
        <v>3938</v>
      </c>
      <c r="G204" s="224" t="s">
        <v>3216</v>
      </c>
      <c r="H204" s="225">
        <v>22</v>
      </c>
      <c r="I204" s="226"/>
      <c r="J204" s="227">
        <f>ROUND(I204*H204,2)</f>
        <v>0</v>
      </c>
      <c r="K204" s="223" t="s">
        <v>1</v>
      </c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299</v>
      </c>
      <c r="AT204" s="232" t="s">
        <v>294</v>
      </c>
      <c r="AU204" s="232" t="s">
        <v>120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120</v>
      </c>
      <c r="BK204" s="233">
        <f>ROUND(I204*H204,2)</f>
        <v>0</v>
      </c>
      <c r="BL204" s="18" t="s">
        <v>299</v>
      </c>
      <c r="BM204" s="232" t="s">
        <v>3939</v>
      </c>
    </row>
    <row r="205" s="12" customFormat="1" ht="22.8" customHeight="1">
      <c r="A205" s="12"/>
      <c r="B205" s="205"/>
      <c r="C205" s="206"/>
      <c r="D205" s="207" t="s">
        <v>76</v>
      </c>
      <c r="E205" s="219" t="s">
        <v>3940</v>
      </c>
      <c r="F205" s="219" t="s">
        <v>3941</v>
      </c>
      <c r="G205" s="206"/>
      <c r="H205" s="206"/>
      <c r="I205" s="209"/>
      <c r="J205" s="220">
        <f>BK205</f>
        <v>0</v>
      </c>
      <c r="K205" s="206"/>
      <c r="L205" s="211"/>
      <c r="M205" s="212"/>
      <c r="N205" s="213"/>
      <c r="O205" s="213"/>
      <c r="P205" s="214">
        <f>P206</f>
        <v>0</v>
      </c>
      <c r="Q205" s="213"/>
      <c r="R205" s="214">
        <f>R206</f>
        <v>0</v>
      </c>
      <c r="S205" s="213"/>
      <c r="T205" s="215">
        <f>T206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6" t="s">
        <v>85</v>
      </c>
      <c r="AT205" s="217" t="s">
        <v>76</v>
      </c>
      <c r="AU205" s="217" t="s">
        <v>85</v>
      </c>
      <c r="AY205" s="216" t="s">
        <v>292</v>
      </c>
      <c r="BK205" s="218">
        <f>BK206</f>
        <v>0</v>
      </c>
    </row>
    <row r="206" s="2" customFormat="1" ht="24.15" customHeight="1">
      <c r="A206" s="39"/>
      <c r="B206" s="40"/>
      <c r="C206" s="221" t="s">
        <v>872</v>
      </c>
      <c r="D206" s="221" t="s">
        <v>294</v>
      </c>
      <c r="E206" s="222" t="s">
        <v>3942</v>
      </c>
      <c r="F206" s="223" t="s">
        <v>3943</v>
      </c>
      <c r="G206" s="224" t="s">
        <v>3216</v>
      </c>
      <c r="H206" s="225">
        <v>1</v>
      </c>
      <c r="I206" s="226"/>
      <c r="J206" s="227">
        <f>ROUND(I206*H206,2)</f>
        <v>0</v>
      </c>
      <c r="K206" s="223" t="s">
        <v>1</v>
      </c>
      <c r="L206" s="45"/>
      <c r="M206" s="228" t="s">
        <v>1</v>
      </c>
      <c r="N206" s="229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299</v>
      </c>
      <c r="AT206" s="232" t="s">
        <v>294</v>
      </c>
      <c r="AU206" s="232" t="s">
        <v>120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120</v>
      </c>
      <c r="BK206" s="233">
        <f>ROUND(I206*H206,2)</f>
        <v>0</v>
      </c>
      <c r="BL206" s="18" t="s">
        <v>299</v>
      </c>
      <c r="BM206" s="232" t="s">
        <v>3944</v>
      </c>
    </row>
    <row r="207" s="12" customFormat="1" ht="22.8" customHeight="1">
      <c r="A207" s="12"/>
      <c r="B207" s="205"/>
      <c r="C207" s="206"/>
      <c r="D207" s="207" t="s">
        <v>76</v>
      </c>
      <c r="E207" s="219" t="s">
        <v>3945</v>
      </c>
      <c r="F207" s="219" t="s">
        <v>3946</v>
      </c>
      <c r="G207" s="206"/>
      <c r="H207" s="206"/>
      <c r="I207" s="209"/>
      <c r="J207" s="220">
        <f>BK207</f>
        <v>0</v>
      </c>
      <c r="K207" s="206"/>
      <c r="L207" s="211"/>
      <c r="M207" s="212"/>
      <c r="N207" s="213"/>
      <c r="O207" s="213"/>
      <c r="P207" s="214">
        <f>SUM(P208:P209)</f>
        <v>0</v>
      </c>
      <c r="Q207" s="213"/>
      <c r="R207" s="214">
        <f>SUM(R208:R209)</f>
        <v>0</v>
      </c>
      <c r="S207" s="213"/>
      <c r="T207" s="215">
        <f>SUM(T208:T209)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6" t="s">
        <v>85</v>
      </c>
      <c r="AT207" s="217" t="s">
        <v>76</v>
      </c>
      <c r="AU207" s="217" t="s">
        <v>85</v>
      </c>
      <c r="AY207" s="216" t="s">
        <v>292</v>
      </c>
      <c r="BK207" s="218">
        <f>SUM(BK208:BK209)</f>
        <v>0</v>
      </c>
    </row>
    <row r="208" s="2" customFormat="1" ht="16.5" customHeight="1">
      <c r="A208" s="39"/>
      <c r="B208" s="40"/>
      <c r="C208" s="221" t="s">
        <v>876</v>
      </c>
      <c r="D208" s="221" t="s">
        <v>294</v>
      </c>
      <c r="E208" s="222" t="s">
        <v>3947</v>
      </c>
      <c r="F208" s="223" t="s">
        <v>3948</v>
      </c>
      <c r="G208" s="224" t="s">
        <v>3216</v>
      </c>
      <c r="H208" s="225">
        <v>120</v>
      </c>
      <c r="I208" s="226"/>
      <c r="J208" s="227">
        <f>ROUND(I208*H208,2)</f>
        <v>0</v>
      </c>
      <c r="K208" s="223" t="s">
        <v>1</v>
      </c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299</v>
      </c>
      <c r="AT208" s="232" t="s">
        <v>294</v>
      </c>
      <c r="AU208" s="232" t="s">
        <v>120</v>
      </c>
      <c r="AY208" s="18" t="s">
        <v>292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120</v>
      </c>
      <c r="BK208" s="233">
        <f>ROUND(I208*H208,2)</f>
        <v>0</v>
      </c>
      <c r="BL208" s="18" t="s">
        <v>299</v>
      </c>
      <c r="BM208" s="232" t="s">
        <v>3949</v>
      </c>
    </row>
    <row r="209" s="2" customFormat="1" ht="16.5" customHeight="1">
      <c r="A209" s="39"/>
      <c r="B209" s="40"/>
      <c r="C209" s="221" t="s">
        <v>895</v>
      </c>
      <c r="D209" s="221" t="s">
        <v>294</v>
      </c>
      <c r="E209" s="222" t="s">
        <v>3950</v>
      </c>
      <c r="F209" s="223" t="s">
        <v>3951</v>
      </c>
      <c r="G209" s="224" t="s">
        <v>3216</v>
      </c>
      <c r="H209" s="225">
        <v>135</v>
      </c>
      <c r="I209" s="226"/>
      <c r="J209" s="227">
        <f>ROUND(I209*H209,2)</f>
        <v>0</v>
      </c>
      <c r="K209" s="223" t="s">
        <v>1</v>
      </c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299</v>
      </c>
      <c r="AT209" s="232" t="s">
        <v>294</v>
      </c>
      <c r="AU209" s="232" t="s">
        <v>120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120</v>
      </c>
      <c r="BK209" s="233">
        <f>ROUND(I209*H209,2)</f>
        <v>0</v>
      </c>
      <c r="BL209" s="18" t="s">
        <v>299</v>
      </c>
      <c r="BM209" s="232" t="s">
        <v>3952</v>
      </c>
    </row>
    <row r="210" s="12" customFormat="1" ht="22.8" customHeight="1">
      <c r="A210" s="12"/>
      <c r="B210" s="205"/>
      <c r="C210" s="206"/>
      <c r="D210" s="207" t="s">
        <v>76</v>
      </c>
      <c r="E210" s="219" t="s">
        <v>3953</v>
      </c>
      <c r="F210" s="219" t="s">
        <v>3954</v>
      </c>
      <c r="G210" s="206"/>
      <c r="H210" s="206"/>
      <c r="I210" s="209"/>
      <c r="J210" s="220">
        <f>BK210</f>
        <v>0</v>
      </c>
      <c r="K210" s="206"/>
      <c r="L210" s="211"/>
      <c r="M210" s="212"/>
      <c r="N210" s="213"/>
      <c r="O210" s="213"/>
      <c r="P210" s="214">
        <f>SUM(P211:P231)</f>
        <v>0</v>
      </c>
      <c r="Q210" s="213"/>
      <c r="R210" s="214">
        <f>SUM(R211:R231)</f>
        <v>0</v>
      </c>
      <c r="S210" s="213"/>
      <c r="T210" s="215">
        <f>SUM(T211:T231)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6" t="s">
        <v>85</v>
      </c>
      <c r="AT210" s="217" t="s">
        <v>76</v>
      </c>
      <c r="AU210" s="217" t="s">
        <v>85</v>
      </c>
      <c r="AY210" s="216" t="s">
        <v>292</v>
      </c>
      <c r="BK210" s="218">
        <f>SUM(BK211:BK231)</f>
        <v>0</v>
      </c>
    </row>
    <row r="211" s="2" customFormat="1" ht="66.75" customHeight="1">
      <c r="A211" s="39"/>
      <c r="B211" s="40"/>
      <c r="C211" s="221" t="s">
        <v>907</v>
      </c>
      <c r="D211" s="221" t="s">
        <v>294</v>
      </c>
      <c r="E211" s="222" t="s">
        <v>3955</v>
      </c>
      <c r="F211" s="223" t="s">
        <v>3956</v>
      </c>
      <c r="G211" s="224" t="s">
        <v>3216</v>
      </c>
      <c r="H211" s="225">
        <v>49</v>
      </c>
      <c r="I211" s="226"/>
      <c r="J211" s="227">
        <f>ROUND(I211*H211,2)</f>
        <v>0</v>
      </c>
      <c r="K211" s="223" t="s">
        <v>1</v>
      </c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299</v>
      </c>
      <c r="AT211" s="232" t="s">
        <v>294</v>
      </c>
      <c r="AU211" s="232" t="s">
        <v>120</v>
      </c>
      <c r="AY211" s="18" t="s">
        <v>292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120</v>
      </c>
      <c r="BK211" s="233">
        <f>ROUND(I211*H211,2)</f>
        <v>0</v>
      </c>
      <c r="BL211" s="18" t="s">
        <v>299</v>
      </c>
      <c r="BM211" s="232" t="s">
        <v>3957</v>
      </c>
    </row>
    <row r="212" s="2" customFormat="1" ht="78" customHeight="1">
      <c r="A212" s="39"/>
      <c r="B212" s="40"/>
      <c r="C212" s="221" t="s">
        <v>911</v>
      </c>
      <c r="D212" s="221" t="s">
        <v>294</v>
      </c>
      <c r="E212" s="222" t="s">
        <v>3958</v>
      </c>
      <c r="F212" s="223" t="s">
        <v>3959</v>
      </c>
      <c r="G212" s="224" t="s">
        <v>3216</v>
      </c>
      <c r="H212" s="225">
        <v>6</v>
      </c>
      <c r="I212" s="226"/>
      <c r="J212" s="227">
        <f>ROUND(I212*H212,2)</f>
        <v>0</v>
      </c>
      <c r="K212" s="223" t="s">
        <v>1</v>
      </c>
      <c r="L212" s="45"/>
      <c r="M212" s="228" t="s">
        <v>1</v>
      </c>
      <c r="N212" s="229" t="s">
        <v>43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299</v>
      </c>
      <c r="AT212" s="232" t="s">
        <v>294</v>
      </c>
      <c r="AU212" s="232" t="s">
        <v>120</v>
      </c>
      <c r="AY212" s="18" t="s">
        <v>292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120</v>
      </c>
      <c r="BK212" s="233">
        <f>ROUND(I212*H212,2)</f>
        <v>0</v>
      </c>
      <c r="BL212" s="18" t="s">
        <v>299</v>
      </c>
      <c r="BM212" s="232" t="s">
        <v>3960</v>
      </c>
    </row>
    <row r="213" s="2" customFormat="1" ht="66.75" customHeight="1">
      <c r="A213" s="39"/>
      <c r="B213" s="40"/>
      <c r="C213" s="221" t="s">
        <v>914</v>
      </c>
      <c r="D213" s="221" t="s">
        <v>294</v>
      </c>
      <c r="E213" s="222" t="s">
        <v>3961</v>
      </c>
      <c r="F213" s="223" t="s">
        <v>3962</v>
      </c>
      <c r="G213" s="224" t="s">
        <v>3216</v>
      </c>
      <c r="H213" s="225">
        <v>18</v>
      </c>
      <c r="I213" s="226"/>
      <c r="J213" s="227">
        <f>ROUND(I213*H213,2)</f>
        <v>0</v>
      </c>
      <c r="K213" s="223" t="s">
        <v>1</v>
      </c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299</v>
      </c>
      <c r="AT213" s="232" t="s">
        <v>294</v>
      </c>
      <c r="AU213" s="232" t="s">
        <v>120</v>
      </c>
      <c r="AY213" s="18" t="s">
        <v>292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120</v>
      </c>
      <c r="BK213" s="233">
        <f>ROUND(I213*H213,2)</f>
        <v>0</v>
      </c>
      <c r="BL213" s="18" t="s">
        <v>299</v>
      </c>
      <c r="BM213" s="232" t="s">
        <v>3963</v>
      </c>
    </row>
    <row r="214" s="2" customFormat="1" ht="62.7" customHeight="1">
      <c r="A214" s="39"/>
      <c r="B214" s="40"/>
      <c r="C214" s="221" t="s">
        <v>918</v>
      </c>
      <c r="D214" s="221" t="s">
        <v>294</v>
      </c>
      <c r="E214" s="222" t="s">
        <v>3964</v>
      </c>
      <c r="F214" s="223" t="s">
        <v>3965</v>
      </c>
      <c r="G214" s="224" t="s">
        <v>3216</v>
      </c>
      <c r="H214" s="225">
        <v>26</v>
      </c>
      <c r="I214" s="226"/>
      <c r="J214" s="227">
        <f>ROUND(I214*H214,2)</f>
        <v>0</v>
      </c>
      <c r="K214" s="223" t="s">
        <v>1</v>
      </c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299</v>
      </c>
      <c r="AT214" s="232" t="s">
        <v>294</v>
      </c>
      <c r="AU214" s="232" t="s">
        <v>120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120</v>
      </c>
      <c r="BK214" s="233">
        <f>ROUND(I214*H214,2)</f>
        <v>0</v>
      </c>
      <c r="BL214" s="18" t="s">
        <v>299</v>
      </c>
      <c r="BM214" s="232" t="s">
        <v>3966</v>
      </c>
    </row>
    <row r="215" s="2" customFormat="1" ht="44.25" customHeight="1">
      <c r="A215" s="39"/>
      <c r="B215" s="40"/>
      <c r="C215" s="221" t="s">
        <v>923</v>
      </c>
      <c r="D215" s="221" t="s">
        <v>294</v>
      </c>
      <c r="E215" s="222" t="s">
        <v>3967</v>
      </c>
      <c r="F215" s="223" t="s">
        <v>3968</v>
      </c>
      <c r="G215" s="224" t="s">
        <v>3216</v>
      </c>
      <c r="H215" s="225">
        <v>155</v>
      </c>
      <c r="I215" s="226"/>
      <c r="J215" s="227">
        <f>ROUND(I215*H215,2)</f>
        <v>0</v>
      </c>
      <c r="K215" s="223" t="s">
        <v>1</v>
      </c>
      <c r="L215" s="45"/>
      <c r="M215" s="228" t="s">
        <v>1</v>
      </c>
      <c r="N215" s="229" t="s">
        <v>43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299</v>
      </c>
      <c r="AT215" s="232" t="s">
        <v>294</v>
      </c>
      <c r="AU215" s="232" t="s">
        <v>120</v>
      </c>
      <c r="AY215" s="18" t="s">
        <v>292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120</v>
      </c>
      <c r="BK215" s="233">
        <f>ROUND(I215*H215,2)</f>
        <v>0</v>
      </c>
      <c r="BL215" s="18" t="s">
        <v>299</v>
      </c>
      <c r="BM215" s="232" t="s">
        <v>3969</v>
      </c>
    </row>
    <row r="216" s="2" customFormat="1" ht="55.5" customHeight="1">
      <c r="A216" s="39"/>
      <c r="B216" s="40"/>
      <c r="C216" s="221" t="s">
        <v>940</v>
      </c>
      <c r="D216" s="221" t="s">
        <v>294</v>
      </c>
      <c r="E216" s="222" t="s">
        <v>3970</v>
      </c>
      <c r="F216" s="223" t="s">
        <v>3971</v>
      </c>
      <c r="G216" s="224" t="s">
        <v>3216</v>
      </c>
      <c r="H216" s="225">
        <v>28</v>
      </c>
      <c r="I216" s="226"/>
      <c r="J216" s="227">
        <f>ROUND(I216*H216,2)</f>
        <v>0</v>
      </c>
      <c r="K216" s="223" t="s">
        <v>1</v>
      </c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299</v>
      </c>
      <c r="AT216" s="232" t="s">
        <v>294</v>
      </c>
      <c r="AU216" s="232" t="s">
        <v>120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120</v>
      </c>
      <c r="BK216" s="233">
        <f>ROUND(I216*H216,2)</f>
        <v>0</v>
      </c>
      <c r="BL216" s="18" t="s">
        <v>299</v>
      </c>
      <c r="BM216" s="232" t="s">
        <v>3972</v>
      </c>
    </row>
    <row r="217" s="2" customFormat="1" ht="55.5" customHeight="1">
      <c r="A217" s="39"/>
      <c r="B217" s="40"/>
      <c r="C217" s="221" t="s">
        <v>947</v>
      </c>
      <c r="D217" s="221" t="s">
        <v>294</v>
      </c>
      <c r="E217" s="222" t="s">
        <v>3973</v>
      </c>
      <c r="F217" s="223" t="s">
        <v>3974</v>
      </c>
      <c r="G217" s="224" t="s">
        <v>3216</v>
      </c>
      <c r="H217" s="225">
        <v>8</v>
      </c>
      <c r="I217" s="226"/>
      <c r="J217" s="227">
        <f>ROUND(I217*H217,2)</f>
        <v>0</v>
      </c>
      <c r="K217" s="223" t="s">
        <v>1</v>
      </c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299</v>
      </c>
      <c r="AT217" s="232" t="s">
        <v>294</v>
      </c>
      <c r="AU217" s="232" t="s">
        <v>120</v>
      </c>
      <c r="AY217" s="18" t="s">
        <v>292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120</v>
      </c>
      <c r="BK217" s="233">
        <f>ROUND(I217*H217,2)</f>
        <v>0</v>
      </c>
      <c r="BL217" s="18" t="s">
        <v>299</v>
      </c>
      <c r="BM217" s="232" t="s">
        <v>3975</v>
      </c>
    </row>
    <row r="218" s="2" customFormat="1" ht="49.05" customHeight="1">
      <c r="A218" s="39"/>
      <c r="B218" s="40"/>
      <c r="C218" s="221" t="s">
        <v>957</v>
      </c>
      <c r="D218" s="221" t="s">
        <v>294</v>
      </c>
      <c r="E218" s="222" t="s">
        <v>3237</v>
      </c>
      <c r="F218" s="223" t="s">
        <v>3976</v>
      </c>
      <c r="G218" s="224" t="s">
        <v>3216</v>
      </c>
      <c r="H218" s="225">
        <v>4</v>
      </c>
      <c r="I218" s="226"/>
      <c r="J218" s="227">
        <f>ROUND(I218*H218,2)</f>
        <v>0</v>
      </c>
      <c r="K218" s="223" t="s">
        <v>1</v>
      </c>
      <c r="L218" s="45"/>
      <c r="M218" s="228" t="s">
        <v>1</v>
      </c>
      <c r="N218" s="229" t="s">
        <v>43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299</v>
      </c>
      <c r="AT218" s="232" t="s">
        <v>294</v>
      </c>
      <c r="AU218" s="232" t="s">
        <v>120</v>
      </c>
      <c r="AY218" s="18" t="s">
        <v>292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120</v>
      </c>
      <c r="BK218" s="233">
        <f>ROUND(I218*H218,2)</f>
        <v>0</v>
      </c>
      <c r="BL218" s="18" t="s">
        <v>299</v>
      </c>
      <c r="BM218" s="232" t="s">
        <v>3977</v>
      </c>
    </row>
    <row r="219" s="2" customFormat="1" ht="62.7" customHeight="1">
      <c r="A219" s="39"/>
      <c r="B219" s="40"/>
      <c r="C219" s="221" t="s">
        <v>962</v>
      </c>
      <c r="D219" s="221" t="s">
        <v>294</v>
      </c>
      <c r="E219" s="222" t="s">
        <v>3978</v>
      </c>
      <c r="F219" s="223" t="s">
        <v>3979</v>
      </c>
      <c r="G219" s="224" t="s">
        <v>3216</v>
      </c>
      <c r="H219" s="225">
        <v>59</v>
      </c>
      <c r="I219" s="226"/>
      <c r="J219" s="227">
        <f>ROUND(I219*H219,2)</f>
        <v>0</v>
      </c>
      <c r="K219" s="223" t="s">
        <v>1</v>
      </c>
      <c r="L219" s="45"/>
      <c r="M219" s="228" t="s">
        <v>1</v>
      </c>
      <c r="N219" s="229" t="s">
        <v>43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299</v>
      </c>
      <c r="AT219" s="232" t="s">
        <v>294</v>
      </c>
      <c r="AU219" s="232" t="s">
        <v>120</v>
      </c>
      <c r="AY219" s="18" t="s">
        <v>292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120</v>
      </c>
      <c r="BK219" s="233">
        <f>ROUND(I219*H219,2)</f>
        <v>0</v>
      </c>
      <c r="BL219" s="18" t="s">
        <v>299</v>
      </c>
      <c r="BM219" s="232" t="s">
        <v>3980</v>
      </c>
    </row>
    <row r="220" s="2" customFormat="1" ht="44.25" customHeight="1">
      <c r="A220" s="39"/>
      <c r="B220" s="40"/>
      <c r="C220" s="221" t="s">
        <v>966</v>
      </c>
      <c r="D220" s="221" t="s">
        <v>294</v>
      </c>
      <c r="E220" s="222" t="s">
        <v>3981</v>
      </c>
      <c r="F220" s="223" t="s">
        <v>3982</v>
      </c>
      <c r="G220" s="224" t="s">
        <v>3216</v>
      </c>
      <c r="H220" s="225">
        <v>44</v>
      </c>
      <c r="I220" s="226"/>
      <c r="J220" s="227">
        <f>ROUND(I220*H220,2)</f>
        <v>0</v>
      </c>
      <c r="K220" s="223" t="s">
        <v>1</v>
      </c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299</v>
      </c>
      <c r="AT220" s="232" t="s">
        <v>294</v>
      </c>
      <c r="AU220" s="232" t="s">
        <v>120</v>
      </c>
      <c r="AY220" s="18" t="s">
        <v>292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120</v>
      </c>
      <c r="BK220" s="233">
        <f>ROUND(I220*H220,2)</f>
        <v>0</v>
      </c>
      <c r="BL220" s="18" t="s">
        <v>299</v>
      </c>
      <c r="BM220" s="232" t="s">
        <v>3983</v>
      </c>
    </row>
    <row r="221" s="2" customFormat="1" ht="44.25" customHeight="1">
      <c r="A221" s="39"/>
      <c r="B221" s="40"/>
      <c r="C221" s="221" t="s">
        <v>970</v>
      </c>
      <c r="D221" s="221" t="s">
        <v>294</v>
      </c>
      <c r="E221" s="222" t="s">
        <v>3984</v>
      </c>
      <c r="F221" s="223" t="s">
        <v>3985</v>
      </c>
      <c r="G221" s="224" t="s">
        <v>3216</v>
      </c>
      <c r="H221" s="225">
        <v>114</v>
      </c>
      <c r="I221" s="226"/>
      <c r="J221" s="227">
        <f>ROUND(I221*H221,2)</f>
        <v>0</v>
      </c>
      <c r="K221" s="223" t="s">
        <v>1</v>
      </c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299</v>
      </c>
      <c r="AT221" s="232" t="s">
        <v>294</v>
      </c>
      <c r="AU221" s="232" t="s">
        <v>120</v>
      </c>
      <c r="AY221" s="18" t="s">
        <v>292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120</v>
      </c>
      <c r="BK221" s="233">
        <f>ROUND(I221*H221,2)</f>
        <v>0</v>
      </c>
      <c r="BL221" s="18" t="s">
        <v>299</v>
      </c>
      <c r="BM221" s="232" t="s">
        <v>3986</v>
      </c>
    </row>
    <row r="222" s="2" customFormat="1" ht="33" customHeight="1">
      <c r="A222" s="39"/>
      <c r="B222" s="40"/>
      <c r="C222" s="221" t="s">
        <v>975</v>
      </c>
      <c r="D222" s="221" t="s">
        <v>294</v>
      </c>
      <c r="E222" s="222" t="s">
        <v>3987</v>
      </c>
      <c r="F222" s="223" t="s">
        <v>3988</v>
      </c>
      <c r="G222" s="224" t="s">
        <v>3216</v>
      </c>
      <c r="H222" s="225">
        <v>72</v>
      </c>
      <c r="I222" s="226"/>
      <c r="J222" s="227">
        <f>ROUND(I222*H222,2)</f>
        <v>0</v>
      </c>
      <c r="K222" s="223" t="s">
        <v>1</v>
      </c>
      <c r="L222" s="45"/>
      <c r="M222" s="228" t="s">
        <v>1</v>
      </c>
      <c r="N222" s="229" t="s">
        <v>43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299</v>
      </c>
      <c r="AT222" s="232" t="s">
        <v>294</v>
      </c>
      <c r="AU222" s="232" t="s">
        <v>120</v>
      </c>
      <c r="AY222" s="18" t="s">
        <v>292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120</v>
      </c>
      <c r="BK222" s="233">
        <f>ROUND(I222*H222,2)</f>
        <v>0</v>
      </c>
      <c r="BL222" s="18" t="s">
        <v>299</v>
      </c>
      <c r="BM222" s="232" t="s">
        <v>3989</v>
      </c>
    </row>
    <row r="223" s="2" customFormat="1" ht="66.75" customHeight="1">
      <c r="A223" s="39"/>
      <c r="B223" s="40"/>
      <c r="C223" s="221" t="s">
        <v>979</v>
      </c>
      <c r="D223" s="221" t="s">
        <v>294</v>
      </c>
      <c r="E223" s="222" t="s">
        <v>3990</v>
      </c>
      <c r="F223" s="223" t="s">
        <v>3991</v>
      </c>
      <c r="G223" s="224" t="s">
        <v>3216</v>
      </c>
      <c r="H223" s="225">
        <v>51</v>
      </c>
      <c r="I223" s="226"/>
      <c r="J223" s="227">
        <f>ROUND(I223*H223,2)</f>
        <v>0</v>
      </c>
      <c r="K223" s="223" t="s">
        <v>1</v>
      </c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299</v>
      </c>
      <c r="AT223" s="232" t="s">
        <v>294</v>
      </c>
      <c r="AU223" s="232" t="s">
        <v>120</v>
      </c>
      <c r="AY223" s="18" t="s">
        <v>292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120</v>
      </c>
      <c r="BK223" s="233">
        <f>ROUND(I223*H223,2)</f>
        <v>0</v>
      </c>
      <c r="BL223" s="18" t="s">
        <v>299</v>
      </c>
      <c r="BM223" s="232" t="s">
        <v>3992</v>
      </c>
    </row>
    <row r="224" s="2" customFormat="1" ht="66.75" customHeight="1">
      <c r="A224" s="39"/>
      <c r="B224" s="40"/>
      <c r="C224" s="221" t="s">
        <v>984</v>
      </c>
      <c r="D224" s="221" t="s">
        <v>294</v>
      </c>
      <c r="E224" s="222" t="s">
        <v>3993</v>
      </c>
      <c r="F224" s="223" t="s">
        <v>3994</v>
      </c>
      <c r="G224" s="224" t="s">
        <v>3216</v>
      </c>
      <c r="H224" s="225">
        <v>27</v>
      </c>
      <c r="I224" s="226"/>
      <c r="J224" s="227">
        <f>ROUND(I224*H224,2)</f>
        <v>0</v>
      </c>
      <c r="K224" s="223" t="s">
        <v>1</v>
      </c>
      <c r="L224" s="45"/>
      <c r="M224" s="228" t="s">
        <v>1</v>
      </c>
      <c r="N224" s="229" t="s">
        <v>43</v>
      </c>
      <c r="O224" s="92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299</v>
      </c>
      <c r="AT224" s="232" t="s">
        <v>294</v>
      </c>
      <c r="AU224" s="232" t="s">
        <v>120</v>
      </c>
      <c r="AY224" s="18" t="s">
        <v>292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120</v>
      </c>
      <c r="BK224" s="233">
        <f>ROUND(I224*H224,2)</f>
        <v>0</v>
      </c>
      <c r="BL224" s="18" t="s">
        <v>299</v>
      </c>
      <c r="BM224" s="232" t="s">
        <v>3995</v>
      </c>
    </row>
    <row r="225" s="2" customFormat="1" ht="55.5" customHeight="1">
      <c r="A225" s="39"/>
      <c r="B225" s="40"/>
      <c r="C225" s="221" t="s">
        <v>989</v>
      </c>
      <c r="D225" s="221" t="s">
        <v>294</v>
      </c>
      <c r="E225" s="222" t="s">
        <v>3996</v>
      </c>
      <c r="F225" s="223" t="s">
        <v>3997</v>
      </c>
      <c r="G225" s="224" t="s">
        <v>3216</v>
      </c>
      <c r="H225" s="225">
        <v>10</v>
      </c>
      <c r="I225" s="226"/>
      <c r="J225" s="227">
        <f>ROUND(I225*H225,2)</f>
        <v>0</v>
      </c>
      <c r="K225" s="223" t="s">
        <v>1</v>
      </c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299</v>
      </c>
      <c r="AT225" s="232" t="s">
        <v>294</v>
      </c>
      <c r="AU225" s="232" t="s">
        <v>120</v>
      </c>
      <c r="AY225" s="18" t="s">
        <v>292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120</v>
      </c>
      <c r="BK225" s="233">
        <f>ROUND(I225*H225,2)</f>
        <v>0</v>
      </c>
      <c r="BL225" s="18" t="s">
        <v>299</v>
      </c>
      <c r="BM225" s="232" t="s">
        <v>3998</v>
      </c>
    </row>
    <row r="226" s="2" customFormat="1" ht="66.75" customHeight="1">
      <c r="A226" s="39"/>
      <c r="B226" s="40"/>
      <c r="C226" s="221" t="s">
        <v>1157</v>
      </c>
      <c r="D226" s="221" t="s">
        <v>294</v>
      </c>
      <c r="E226" s="222" t="s">
        <v>3999</v>
      </c>
      <c r="F226" s="223" t="s">
        <v>4000</v>
      </c>
      <c r="G226" s="224" t="s">
        <v>3216</v>
      </c>
      <c r="H226" s="225">
        <v>38</v>
      </c>
      <c r="I226" s="226"/>
      <c r="J226" s="227">
        <f>ROUND(I226*H226,2)</f>
        <v>0</v>
      </c>
      <c r="K226" s="223" t="s">
        <v>1</v>
      </c>
      <c r="L226" s="45"/>
      <c r="M226" s="228" t="s">
        <v>1</v>
      </c>
      <c r="N226" s="229" t="s">
        <v>43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299</v>
      </c>
      <c r="AT226" s="232" t="s">
        <v>294</v>
      </c>
      <c r="AU226" s="232" t="s">
        <v>120</v>
      </c>
      <c r="AY226" s="18" t="s">
        <v>292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120</v>
      </c>
      <c r="BK226" s="233">
        <f>ROUND(I226*H226,2)</f>
        <v>0</v>
      </c>
      <c r="BL226" s="18" t="s">
        <v>299</v>
      </c>
      <c r="BM226" s="232" t="s">
        <v>4001</v>
      </c>
    </row>
    <row r="227" s="2" customFormat="1" ht="78" customHeight="1">
      <c r="A227" s="39"/>
      <c r="B227" s="40"/>
      <c r="C227" s="221" t="s">
        <v>530</v>
      </c>
      <c r="D227" s="221" t="s">
        <v>294</v>
      </c>
      <c r="E227" s="222" t="s">
        <v>4002</v>
      </c>
      <c r="F227" s="223" t="s">
        <v>4003</v>
      </c>
      <c r="G227" s="224" t="s">
        <v>3216</v>
      </c>
      <c r="H227" s="225">
        <v>49</v>
      </c>
      <c r="I227" s="226"/>
      <c r="J227" s="227">
        <f>ROUND(I227*H227,2)</f>
        <v>0</v>
      </c>
      <c r="K227" s="223" t="s">
        <v>1</v>
      </c>
      <c r="L227" s="45"/>
      <c r="M227" s="228" t="s">
        <v>1</v>
      </c>
      <c r="N227" s="229" t="s">
        <v>43</v>
      </c>
      <c r="O227" s="92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299</v>
      </c>
      <c r="AT227" s="232" t="s">
        <v>294</v>
      </c>
      <c r="AU227" s="232" t="s">
        <v>120</v>
      </c>
      <c r="AY227" s="18" t="s">
        <v>292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120</v>
      </c>
      <c r="BK227" s="233">
        <f>ROUND(I227*H227,2)</f>
        <v>0</v>
      </c>
      <c r="BL227" s="18" t="s">
        <v>299</v>
      </c>
      <c r="BM227" s="232" t="s">
        <v>4004</v>
      </c>
    </row>
    <row r="228" s="2" customFormat="1" ht="66.75" customHeight="1">
      <c r="A228" s="39"/>
      <c r="B228" s="40"/>
      <c r="C228" s="221" t="s">
        <v>1178</v>
      </c>
      <c r="D228" s="221" t="s">
        <v>294</v>
      </c>
      <c r="E228" s="222" t="s">
        <v>4005</v>
      </c>
      <c r="F228" s="223" t="s">
        <v>4006</v>
      </c>
      <c r="G228" s="224" t="s">
        <v>3216</v>
      </c>
      <c r="H228" s="225">
        <v>25</v>
      </c>
      <c r="I228" s="226"/>
      <c r="J228" s="227">
        <f>ROUND(I228*H228,2)</f>
        <v>0</v>
      </c>
      <c r="K228" s="223" t="s">
        <v>1</v>
      </c>
      <c r="L228" s="45"/>
      <c r="M228" s="228" t="s">
        <v>1</v>
      </c>
      <c r="N228" s="229" t="s">
        <v>43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299</v>
      </c>
      <c r="AT228" s="232" t="s">
        <v>294</v>
      </c>
      <c r="AU228" s="232" t="s">
        <v>120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120</v>
      </c>
      <c r="BK228" s="233">
        <f>ROUND(I228*H228,2)</f>
        <v>0</v>
      </c>
      <c r="BL228" s="18" t="s">
        <v>299</v>
      </c>
      <c r="BM228" s="232" t="s">
        <v>4007</v>
      </c>
    </row>
    <row r="229" s="2" customFormat="1" ht="49.05" customHeight="1">
      <c r="A229" s="39"/>
      <c r="B229" s="40"/>
      <c r="C229" s="221" t="s">
        <v>1184</v>
      </c>
      <c r="D229" s="221" t="s">
        <v>294</v>
      </c>
      <c r="E229" s="222" t="s">
        <v>4008</v>
      </c>
      <c r="F229" s="223" t="s">
        <v>4009</v>
      </c>
      <c r="G229" s="224" t="s">
        <v>3216</v>
      </c>
      <c r="H229" s="225">
        <v>24</v>
      </c>
      <c r="I229" s="226"/>
      <c r="J229" s="227">
        <f>ROUND(I229*H229,2)</f>
        <v>0</v>
      </c>
      <c r="K229" s="223" t="s">
        <v>1</v>
      </c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299</v>
      </c>
      <c r="AT229" s="232" t="s">
        <v>294</v>
      </c>
      <c r="AU229" s="232" t="s">
        <v>120</v>
      </c>
      <c r="AY229" s="18" t="s">
        <v>292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120</v>
      </c>
      <c r="BK229" s="233">
        <f>ROUND(I229*H229,2)</f>
        <v>0</v>
      </c>
      <c r="BL229" s="18" t="s">
        <v>299</v>
      </c>
      <c r="BM229" s="232" t="s">
        <v>4010</v>
      </c>
    </row>
    <row r="230" s="2" customFormat="1" ht="66.75" customHeight="1">
      <c r="A230" s="39"/>
      <c r="B230" s="40"/>
      <c r="C230" s="221" t="s">
        <v>1189</v>
      </c>
      <c r="D230" s="221" t="s">
        <v>294</v>
      </c>
      <c r="E230" s="222" t="s">
        <v>4011</v>
      </c>
      <c r="F230" s="223" t="s">
        <v>4012</v>
      </c>
      <c r="G230" s="224" t="s">
        <v>407</v>
      </c>
      <c r="H230" s="225">
        <v>3.71</v>
      </c>
      <c r="I230" s="226"/>
      <c r="J230" s="227">
        <f>ROUND(I230*H230,2)</f>
        <v>0</v>
      </c>
      <c r="K230" s="223" t="s">
        <v>1</v>
      </c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299</v>
      </c>
      <c r="AT230" s="232" t="s">
        <v>294</v>
      </c>
      <c r="AU230" s="232" t="s">
        <v>120</v>
      </c>
      <c r="AY230" s="18" t="s">
        <v>292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120</v>
      </c>
      <c r="BK230" s="233">
        <f>ROUND(I230*H230,2)</f>
        <v>0</v>
      </c>
      <c r="BL230" s="18" t="s">
        <v>299</v>
      </c>
      <c r="BM230" s="232" t="s">
        <v>4013</v>
      </c>
    </row>
    <row r="231" s="2" customFormat="1" ht="37.8" customHeight="1">
      <c r="A231" s="39"/>
      <c r="B231" s="40"/>
      <c r="C231" s="221" t="s">
        <v>1194</v>
      </c>
      <c r="D231" s="221" t="s">
        <v>294</v>
      </c>
      <c r="E231" s="222" t="s">
        <v>4014</v>
      </c>
      <c r="F231" s="223" t="s">
        <v>4015</v>
      </c>
      <c r="G231" s="224" t="s">
        <v>407</v>
      </c>
      <c r="H231" s="225">
        <v>56.5</v>
      </c>
      <c r="I231" s="226"/>
      <c r="J231" s="227">
        <f>ROUND(I231*H231,2)</f>
        <v>0</v>
      </c>
      <c r="K231" s="223" t="s">
        <v>1</v>
      </c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299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120</v>
      </c>
      <c r="BK231" s="233">
        <f>ROUND(I231*H231,2)</f>
        <v>0</v>
      </c>
      <c r="BL231" s="18" t="s">
        <v>299</v>
      </c>
      <c r="BM231" s="232" t="s">
        <v>4016</v>
      </c>
    </row>
    <row r="232" s="12" customFormat="1" ht="22.8" customHeight="1">
      <c r="A232" s="12"/>
      <c r="B232" s="205"/>
      <c r="C232" s="206"/>
      <c r="D232" s="207" t="s">
        <v>76</v>
      </c>
      <c r="E232" s="219" t="s">
        <v>4017</v>
      </c>
      <c r="F232" s="219" t="s">
        <v>4018</v>
      </c>
      <c r="G232" s="206"/>
      <c r="H232" s="206"/>
      <c r="I232" s="209"/>
      <c r="J232" s="220">
        <f>BK232</f>
        <v>0</v>
      </c>
      <c r="K232" s="206"/>
      <c r="L232" s="211"/>
      <c r="M232" s="212"/>
      <c r="N232" s="213"/>
      <c r="O232" s="213"/>
      <c r="P232" s="214">
        <f>SUM(P233:P234)</f>
        <v>0</v>
      </c>
      <c r="Q232" s="213"/>
      <c r="R232" s="214">
        <f>SUM(R233:R234)</f>
        <v>0</v>
      </c>
      <c r="S232" s="213"/>
      <c r="T232" s="215">
        <f>SUM(T233:T234)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6" t="s">
        <v>85</v>
      </c>
      <c r="AT232" s="217" t="s">
        <v>76</v>
      </c>
      <c r="AU232" s="217" t="s">
        <v>85</v>
      </c>
      <c r="AY232" s="216" t="s">
        <v>292</v>
      </c>
      <c r="BK232" s="218">
        <f>SUM(BK233:BK234)</f>
        <v>0</v>
      </c>
    </row>
    <row r="233" s="2" customFormat="1" ht="21.75" customHeight="1">
      <c r="A233" s="39"/>
      <c r="B233" s="40"/>
      <c r="C233" s="221" t="s">
        <v>1198</v>
      </c>
      <c r="D233" s="221" t="s">
        <v>294</v>
      </c>
      <c r="E233" s="222" t="s">
        <v>4019</v>
      </c>
      <c r="F233" s="223" t="s">
        <v>4020</v>
      </c>
      <c r="G233" s="224" t="s">
        <v>3216</v>
      </c>
      <c r="H233" s="225">
        <v>53</v>
      </c>
      <c r="I233" s="226"/>
      <c r="J233" s="227">
        <f>ROUND(I233*H233,2)</f>
        <v>0</v>
      </c>
      <c r="K233" s="223" t="s">
        <v>1</v>
      </c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299</v>
      </c>
      <c r="AT233" s="232" t="s">
        <v>294</v>
      </c>
      <c r="AU233" s="232" t="s">
        <v>120</v>
      </c>
      <c r="AY233" s="18" t="s">
        <v>292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120</v>
      </c>
      <c r="BK233" s="233">
        <f>ROUND(I233*H233,2)</f>
        <v>0</v>
      </c>
      <c r="BL233" s="18" t="s">
        <v>299</v>
      </c>
      <c r="BM233" s="232" t="s">
        <v>4021</v>
      </c>
    </row>
    <row r="234" s="2" customFormat="1" ht="16.5" customHeight="1">
      <c r="A234" s="39"/>
      <c r="B234" s="40"/>
      <c r="C234" s="221" t="s">
        <v>1204</v>
      </c>
      <c r="D234" s="221" t="s">
        <v>294</v>
      </c>
      <c r="E234" s="222" t="s">
        <v>4022</v>
      </c>
      <c r="F234" s="223" t="s">
        <v>4023</v>
      </c>
      <c r="G234" s="224" t="s">
        <v>3216</v>
      </c>
      <c r="H234" s="225">
        <v>38</v>
      </c>
      <c r="I234" s="226"/>
      <c r="J234" s="227">
        <f>ROUND(I234*H234,2)</f>
        <v>0</v>
      </c>
      <c r="K234" s="223" t="s">
        <v>1</v>
      </c>
      <c r="L234" s="45"/>
      <c r="M234" s="228" t="s">
        <v>1</v>
      </c>
      <c r="N234" s="229" t="s">
        <v>43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299</v>
      </c>
      <c r="AT234" s="232" t="s">
        <v>294</v>
      </c>
      <c r="AU234" s="232" t="s">
        <v>120</v>
      </c>
      <c r="AY234" s="18" t="s">
        <v>292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120</v>
      </c>
      <c r="BK234" s="233">
        <f>ROUND(I234*H234,2)</f>
        <v>0</v>
      </c>
      <c r="BL234" s="18" t="s">
        <v>299</v>
      </c>
      <c r="BM234" s="232" t="s">
        <v>4024</v>
      </c>
    </row>
    <row r="235" s="12" customFormat="1" ht="22.8" customHeight="1">
      <c r="A235" s="12"/>
      <c r="B235" s="205"/>
      <c r="C235" s="206"/>
      <c r="D235" s="207" t="s">
        <v>76</v>
      </c>
      <c r="E235" s="219" t="s">
        <v>4025</v>
      </c>
      <c r="F235" s="219" t="s">
        <v>4026</v>
      </c>
      <c r="G235" s="206"/>
      <c r="H235" s="206"/>
      <c r="I235" s="209"/>
      <c r="J235" s="220">
        <f>BK235</f>
        <v>0</v>
      </c>
      <c r="K235" s="206"/>
      <c r="L235" s="211"/>
      <c r="M235" s="212"/>
      <c r="N235" s="213"/>
      <c r="O235" s="213"/>
      <c r="P235" s="214">
        <f>SUM(P236:P250)</f>
        <v>0</v>
      </c>
      <c r="Q235" s="213"/>
      <c r="R235" s="214">
        <f>SUM(R236:R250)</f>
        <v>0</v>
      </c>
      <c r="S235" s="213"/>
      <c r="T235" s="215">
        <f>SUM(T236:T250)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6" t="s">
        <v>85</v>
      </c>
      <c r="AT235" s="217" t="s">
        <v>76</v>
      </c>
      <c r="AU235" s="217" t="s">
        <v>85</v>
      </c>
      <c r="AY235" s="216" t="s">
        <v>292</v>
      </c>
      <c r="BK235" s="218">
        <f>SUM(BK236:BK250)</f>
        <v>0</v>
      </c>
    </row>
    <row r="236" s="2" customFormat="1" ht="24.15" customHeight="1">
      <c r="A236" s="39"/>
      <c r="B236" s="40"/>
      <c r="C236" s="221" t="s">
        <v>1235</v>
      </c>
      <c r="D236" s="221" t="s">
        <v>294</v>
      </c>
      <c r="E236" s="222" t="s">
        <v>4027</v>
      </c>
      <c r="F236" s="223" t="s">
        <v>4028</v>
      </c>
      <c r="G236" s="224" t="s">
        <v>3216</v>
      </c>
      <c r="H236" s="225">
        <v>1</v>
      </c>
      <c r="I236" s="226"/>
      <c r="J236" s="227">
        <f>ROUND(I236*H236,2)</f>
        <v>0</v>
      </c>
      <c r="K236" s="223" t="s">
        <v>1</v>
      </c>
      <c r="L236" s="45"/>
      <c r="M236" s="228" t="s">
        <v>1</v>
      </c>
      <c r="N236" s="229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299</v>
      </c>
      <c r="AT236" s="232" t="s">
        <v>294</v>
      </c>
      <c r="AU236" s="232" t="s">
        <v>120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120</v>
      </c>
      <c r="BK236" s="233">
        <f>ROUND(I236*H236,2)</f>
        <v>0</v>
      </c>
      <c r="BL236" s="18" t="s">
        <v>299</v>
      </c>
      <c r="BM236" s="232" t="s">
        <v>4029</v>
      </c>
    </row>
    <row r="237" s="2" customFormat="1" ht="16.5" customHeight="1">
      <c r="A237" s="39"/>
      <c r="B237" s="40"/>
      <c r="C237" s="221" t="s">
        <v>1240</v>
      </c>
      <c r="D237" s="221" t="s">
        <v>294</v>
      </c>
      <c r="E237" s="222" t="s">
        <v>4030</v>
      </c>
      <c r="F237" s="223" t="s">
        <v>4031</v>
      </c>
      <c r="G237" s="224" t="s">
        <v>3216</v>
      </c>
      <c r="H237" s="225">
        <v>1</v>
      </c>
      <c r="I237" s="226"/>
      <c r="J237" s="227">
        <f>ROUND(I237*H237,2)</f>
        <v>0</v>
      </c>
      <c r="K237" s="223" t="s">
        <v>1</v>
      </c>
      <c r="L237" s="45"/>
      <c r="M237" s="228" t="s">
        <v>1</v>
      </c>
      <c r="N237" s="229" t="s">
        <v>43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299</v>
      </c>
      <c r="AT237" s="232" t="s">
        <v>294</v>
      </c>
      <c r="AU237" s="232" t="s">
        <v>120</v>
      </c>
      <c r="AY237" s="18" t="s">
        <v>292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120</v>
      </c>
      <c r="BK237" s="233">
        <f>ROUND(I237*H237,2)</f>
        <v>0</v>
      </c>
      <c r="BL237" s="18" t="s">
        <v>299</v>
      </c>
      <c r="BM237" s="232" t="s">
        <v>4032</v>
      </c>
    </row>
    <row r="238" s="2" customFormat="1" ht="21.75" customHeight="1">
      <c r="A238" s="39"/>
      <c r="B238" s="40"/>
      <c r="C238" s="221" t="s">
        <v>1245</v>
      </c>
      <c r="D238" s="221" t="s">
        <v>294</v>
      </c>
      <c r="E238" s="222" t="s">
        <v>4033</v>
      </c>
      <c r="F238" s="223" t="s">
        <v>4034</v>
      </c>
      <c r="G238" s="224" t="s">
        <v>3216</v>
      </c>
      <c r="H238" s="225">
        <v>2</v>
      </c>
      <c r="I238" s="226"/>
      <c r="J238" s="227">
        <f>ROUND(I238*H238,2)</f>
        <v>0</v>
      </c>
      <c r="K238" s="223" t="s">
        <v>1</v>
      </c>
      <c r="L238" s="45"/>
      <c r="M238" s="228" t="s">
        <v>1</v>
      </c>
      <c r="N238" s="229" t="s">
        <v>43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299</v>
      </c>
      <c r="AT238" s="232" t="s">
        <v>294</v>
      </c>
      <c r="AU238" s="232" t="s">
        <v>120</v>
      </c>
      <c r="AY238" s="18" t="s">
        <v>292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120</v>
      </c>
      <c r="BK238" s="233">
        <f>ROUND(I238*H238,2)</f>
        <v>0</v>
      </c>
      <c r="BL238" s="18" t="s">
        <v>299</v>
      </c>
      <c r="BM238" s="232" t="s">
        <v>4035</v>
      </c>
    </row>
    <row r="239" s="2" customFormat="1" ht="16.5" customHeight="1">
      <c r="A239" s="39"/>
      <c r="B239" s="40"/>
      <c r="C239" s="221" t="s">
        <v>1250</v>
      </c>
      <c r="D239" s="221" t="s">
        <v>294</v>
      </c>
      <c r="E239" s="222" t="s">
        <v>4036</v>
      </c>
      <c r="F239" s="223" t="s">
        <v>4037</v>
      </c>
      <c r="G239" s="224" t="s">
        <v>3216</v>
      </c>
      <c r="H239" s="225">
        <v>2</v>
      </c>
      <c r="I239" s="226"/>
      <c r="J239" s="227">
        <f>ROUND(I239*H239,2)</f>
        <v>0</v>
      </c>
      <c r="K239" s="223" t="s">
        <v>1</v>
      </c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299</v>
      </c>
      <c r="AT239" s="232" t="s">
        <v>294</v>
      </c>
      <c r="AU239" s="232" t="s">
        <v>120</v>
      </c>
      <c r="AY239" s="18" t="s">
        <v>292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120</v>
      </c>
      <c r="BK239" s="233">
        <f>ROUND(I239*H239,2)</f>
        <v>0</v>
      </c>
      <c r="BL239" s="18" t="s">
        <v>299</v>
      </c>
      <c r="BM239" s="232" t="s">
        <v>4038</v>
      </c>
    </row>
    <row r="240" s="2" customFormat="1" ht="16.5" customHeight="1">
      <c r="A240" s="39"/>
      <c r="B240" s="40"/>
      <c r="C240" s="221" t="s">
        <v>1261</v>
      </c>
      <c r="D240" s="221" t="s">
        <v>294</v>
      </c>
      <c r="E240" s="222" t="s">
        <v>4039</v>
      </c>
      <c r="F240" s="223" t="s">
        <v>4040</v>
      </c>
      <c r="G240" s="224" t="s">
        <v>3216</v>
      </c>
      <c r="H240" s="225">
        <v>2</v>
      </c>
      <c r="I240" s="226"/>
      <c r="J240" s="227">
        <f>ROUND(I240*H240,2)</f>
        <v>0</v>
      </c>
      <c r="K240" s="223" t="s">
        <v>1</v>
      </c>
      <c r="L240" s="45"/>
      <c r="M240" s="228" t="s">
        <v>1</v>
      </c>
      <c r="N240" s="229" t="s">
        <v>43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299</v>
      </c>
      <c r="AT240" s="232" t="s">
        <v>294</v>
      </c>
      <c r="AU240" s="232" t="s">
        <v>120</v>
      </c>
      <c r="AY240" s="18" t="s">
        <v>292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120</v>
      </c>
      <c r="BK240" s="233">
        <f>ROUND(I240*H240,2)</f>
        <v>0</v>
      </c>
      <c r="BL240" s="18" t="s">
        <v>299</v>
      </c>
      <c r="BM240" s="232" t="s">
        <v>4041</v>
      </c>
    </row>
    <row r="241" s="2" customFormat="1" ht="24.15" customHeight="1">
      <c r="A241" s="39"/>
      <c r="B241" s="40"/>
      <c r="C241" s="221" t="s">
        <v>1266</v>
      </c>
      <c r="D241" s="221" t="s">
        <v>294</v>
      </c>
      <c r="E241" s="222" t="s">
        <v>4042</v>
      </c>
      <c r="F241" s="223" t="s">
        <v>4043</v>
      </c>
      <c r="G241" s="224" t="s">
        <v>3216</v>
      </c>
      <c r="H241" s="225">
        <v>1</v>
      </c>
      <c r="I241" s="226"/>
      <c r="J241" s="227">
        <f>ROUND(I241*H241,2)</f>
        <v>0</v>
      </c>
      <c r="K241" s="223" t="s">
        <v>1</v>
      </c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299</v>
      </c>
      <c r="AT241" s="232" t="s">
        <v>294</v>
      </c>
      <c r="AU241" s="232" t="s">
        <v>120</v>
      </c>
      <c r="AY241" s="18" t="s">
        <v>292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120</v>
      </c>
      <c r="BK241" s="233">
        <f>ROUND(I241*H241,2)</f>
        <v>0</v>
      </c>
      <c r="BL241" s="18" t="s">
        <v>299</v>
      </c>
      <c r="BM241" s="232" t="s">
        <v>4044</v>
      </c>
    </row>
    <row r="242" s="2" customFormat="1" ht="16.5" customHeight="1">
      <c r="A242" s="39"/>
      <c r="B242" s="40"/>
      <c r="C242" s="221" t="s">
        <v>1270</v>
      </c>
      <c r="D242" s="221" t="s">
        <v>294</v>
      </c>
      <c r="E242" s="222" t="s">
        <v>4045</v>
      </c>
      <c r="F242" s="223" t="s">
        <v>4046</v>
      </c>
      <c r="G242" s="224" t="s">
        <v>3216</v>
      </c>
      <c r="H242" s="225">
        <v>1</v>
      </c>
      <c r="I242" s="226"/>
      <c r="J242" s="227">
        <f>ROUND(I242*H242,2)</f>
        <v>0</v>
      </c>
      <c r="K242" s="223" t="s">
        <v>1</v>
      </c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299</v>
      </c>
      <c r="AT242" s="232" t="s">
        <v>294</v>
      </c>
      <c r="AU242" s="232" t="s">
        <v>120</v>
      </c>
      <c r="AY242" s="18" t="s">
        <v>292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120</v>
      </c>
      <c r="BK242" s="233">
        <f>ROUND(I242*H242,2)</f>
        <v>0</v>
      </c>
      <c r="BL242" s="18" t="s">
        <v>299</v>
      </c>
      <c r="BM242" s="232" t="s">
        <v>4047</v>
      </c>
    </row>
    <row r="243" s="2" customFormat="1" ht="16.5" customHeight="1">
      <c r="A243" s="39"/>
      <c r="B243" s="40"/>
      <c r="C243" s="221" t="s">
        <v>1275</v>
      </c>
      <c r="D243" s="221" t="s">
        <v>294</v>
      </c>
      <c r="E243" s="222" t="s">
        <v>4048</v>
      </c>
      <c r="F243" s="223" t="s">
        <v>4049</v>
      </c>
      <c r="G243" s="224" t="s">
        <v>3216</v>
      </c>
      <c r="H243" s="225">
        <v>1</v>
      </c>
      <c r="I243" s="226"/>
      <c r="J243" s="227">
        <f>ROUND(I243*H243,2)</f>
        <v>0</v>
      </c>
      <c r="K243" s="223" t="s">
        <v>1</v>
      </c>
      <c r="L243" s="45"/>
      <c r="M243" s="228" t="s">
        <v>1</v>
      </c>
      <c r="N243" s="229" t="s">
        <v>43</v>
      </c>
      <c r="O243" s="92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299</v>
      </c>
      <c r="AT243" s="232" t="s">
        <v>294</v>
      </c>
      <c r="AU243" s="232" t="s">
        <v>120</v>
      </c>
      <c r="AY243" s="18" t="s">
        <v>292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120</v>
      </c>
      <c r="BK243" s="233">
        <f>ROUND(I243*H243,2)</f>
        <v>0</v>
      </c>
      <c r="BL243" s="18" t="s">
        <v>299</v>
      </c>
      <c r="BM243" s="232" t="s">
        <v>4050</v>
      </c>
    </row>
    <row r="244" s="2" customFormat="1" ht="16.5" customHeight="1">
      <c r="A244" s="39"/>
      <c r="B244" s="40"/>
      <c r="C244" s="221" t="s">
        <v>1295</v>
      </c>
      <c r="D244" s="221" t="s">
        <v>294</v>
      </c>
      <c r="E244" s="222" t="s">
        <v>4051</v>
      </c>
      <c r="F244" s="223" t="s">
        <v>4052</v>
      </c>
      <c r="G244" s="224" t="s">
        <v>3216</v>
      </c>
      <c r="H244" s="225">
        <v>1</v>
      </c>
      <c r="I244" s="226"/>
      <c r="J244" s="227">
        <f>ROUND(I244*H244,2)</f>
        <v>0</v>
      </c>
      <c r="K244" s="223" t="s">
        <v>1</v>
      </c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299</v>
      </c>
      <c r="AT244" s="232" t="s">
        <v>294</v>
      </c>
      <c r="AU244" s="232" t="s">
        <v>120</v>
      </c>
      <c r="AY244" s="18" t="s">
        <v>292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120</v>
      </c>
      <c r="BK244" s="233">
        <f>ROUND(I244*H244,2)</f>
        <v>0</v>
      </c>
      <c r="BL244" s="18" t="s">
        <v>299</v>
      </c>
      <c r="BM244" s="232" t="s">
        <v>4053</v>
      </c>
    </row>
    <row r="245" s="2" customFormat="1" ht="37.8" customHeight="1">
      <c r="A245" s="39"/>
      <c r="B245" s="40"/>
      <c r="C245" s="221" t="s">
        <v>1300</v>
      </c>
      <c r="D245" s="221" t="s">
        <v>294</v>
      </c>
      <c r="E245" s="222" t="s">
        <v>4054</v>
      </c>
      <c r="F245" s="223" t="s">
        <v>4055</v>
      </c>
      <c r="G245" s="224" t="s">
        <v>3216</v>
      </c>
      <c r="H245" s="225">
        <v>5</v>
      </c>
      <c r="I245" s="226"/>
      <c r="J245" s="227">
        <f>ROUND(I245*H245,2)</f>
        <v>0</v>
      </c>
      <c r="K245" s="223" t="s">
        <v>1</v>
      </c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299</v>
      </c>
      <c r="AT245" s="232" t="s">
        <v>294</v>
      </c>
      <c r="AU245" s="232" t="s">
        <v>120</v>
      </c>
      <c r="AY245" s="18" t="s">
        <v>292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120</v>
      </c>
      <c r="BK245" s="233">
        <f>ROUND(I245*H245,2)</f>
        <v>0</v>
      </c>
      <c r="BL245" s="18" t="s">
        <v>299</v>
      </c>
      <c r="BM245" s="232" t="s">
        <v>4056</v>
      </c>
    </row>
    <row r="246" s="2" customFormat="1" ht="16.5" customHeight="1">
      <c r="A246" s="39"/>
      <c r="B246" s="40"/>
      <c r="C246" s="221" t="s">
        <v>1305</v>
      </c>
      <c r="D246" s="221" t="s">
        <v>294</v>
      </c>
      <c r="E246" s="222" t="s">
        <v>4057</v>
      </c>
      <c r="F246" s="223" t="s">
        <v>4058</v>
      </c>
      <c r="G246" s="224" t="s">
        <v>3216</v>
      </c>
      <c r="H246" s="225">
        <v>2</v>
      </c>
      <c r="I246" s="226"/>
      <c r="J246" s="227">
        <f>ROUND(I246*H246,2)</f>
        <v>0</v>
      </c>
      <c r="K246" s="223" t="s">
        <v>1</v>
      </c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299</v>
      </c>
      <c r="AT246" s="232" t="s">
        <v>294</v>
      </c>
      <c r="AU246" s="232" t="s">
        <v>120</v>
      </c>
      <c r="AY246" s="18" t="s">
        <v>292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120</v>
      </c>
      <c r="BK246" s="233">
        <f>ROUND(I246*H246,2)</f>
        <v>0</v>
      </c>
      <c r="BL246" s="18" t="s">
        <v>299</v>
      </c>
      <c r="BM246" s="232" t="s">
        <v>4059</v>
      </c>
    </row>
    <row r="247" s="2" customFormat="1" ht="16.5" customHeight="1">
      <c r="A247" s="39"/>
      <c r="B247" s="40"/>
      <c r="C247" s="221" t="s">
        <v>1309</v>
      </c>
      <c r="D247" s="221" t="s">
        <v>294</v>
      </c>
      <c r="E247" s="222" t="s">
        <v>4060</v>
      </c>
      <c r="F247" s="223" t="s">
        <v>4061</v>
      </c>
      <c r="G247" s="224" t="s">
        <v>3216</v>
      </c>
      <c r="H247" s="225">
        <v>5</v>
      </c>
      <c r="I247" s="226"/>
      <c r="J247" s="227">
        <f>ROUND(I247*H247,2)</f>
        <v>0</v>
      </c>
      <c r="K247" s="223" t="s">
        <v>1</v>
      </c>
      <c r="L247" s="45"/>
      <c r="M247" s="228" t="s">
        <v>1</v>
      </c>
      <c r="N247" s="229" t="s">
        <v>43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299</v>
      </c>
      <c r="AT247" s="232" t="s">
        <v>294</v>
      </c>
      <c r="AU247" s="232" t="s">
        <v>120</v>
      </c>
      <c r="AY247" s="18" t="s">
        <v>292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120</v>
      </c>
      <c r="BK247" s="233">
        <f>ROUND(I247*H247,2)</f>
        <v>0</v>
      </c>
      <c r="BL247" s="18" t="s">
        <v>299</v>
      </c>
      <c r="BM247" s="232" t="s">
        <v>4062</v>
      </c>
    </row>
    <row r="248" s="2" customFormat="1" ht="16.5" customHeight="1">
      <c r="A248" s="39"/>
      <c r="B248" s="40"/>
      <c r="C248" s="221" t="s">
        <v>1317</v>
      </c>
      <c r="D248" s="221" t="s">
        <v>294</v>
      </c>
      <c r="E248" s="222" t="s">
        <v>4063</v>
      </c>
      <c r="F248" s="223" t="s">
        <v>4064</v>
      </c>
      <c r="G248" s="224" t="s">
        <v>3216</v>
      </c>
      <c r="H248" s="225">
        <v>5</v>
      </c>
      <c r="I248" s="226"/>
      <c r="J248" s="227">
        <f>ROUND(I248*H248,2)</f>
        <v>0</v>
      </c>
      <c r="K248" s="223" t="s">
        <v>1</v>
      </c>
      <c r="L248" s="45"/>
      <c r="M248" s="228" t="s">
        <v>1</v>
      </c>
      <c r="N248" s="229" t="s">
        <v>43</v>
      </c>
      <c r="O248" s="92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299</v>
      </c>
      <c r="AT248" s="232" t="s">
        <v>294</v>
      </c>
      <c r="AU248" s="232" t="s">
        <v>120</v>
      </c>
      <c r="AY248" s="18" t="s">
        <v>292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120</v>
      </c>
      <c r="BK248" s="233">
        <f>ROUND(I248*H248,2)</f>
        <v>0</v>
      </c>
      <c r="BL248" s="18" t="s">
        <v>299</v>
      </c>
      <c r="BM248" s="232" t="s">
        <v>4065</v>
      </c>
    </row>
    <row r="249" s="2" customFormat="1" ht="24.15" customHeight="1">
      <c r="A249" s="39"/>
      <c r="B249" s="40"/>
      <c r="C249" s="221" t="s">
        <v>1322</v>
      </c>
      <c r="D249" s="221" t="s">
        <v>294</v>
      </c>
      <c r="E249" s="222" t="s">
        <v>4066</v>
      </c>
      <c r="F249" s="223" t="s">
        <v>4067</v>
      </c>
      <c r="G249" s="224" t="s">
        <v>3216</v>
      </c>
      <c r="H249" s="225">
        <v>22</v>
      </c>
      <c r="I249" s="226"/>
      <c r="J249" s="227">
        <f>ROUND(I249*H249,2)</f>
        <v>0</v>
      </c>
      <c r="K249" s="223" t="s">
        <v>1</v>
      </c>
      <c r="L249" s="45"/>
      <c r="M249" s="228" t="s">
        <v>1</v>
      </c>
      <c r="N249" s="229" t="s">
        <v>43</v>
      </c>
      <c r="O249" s="92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299</v>
      </c>
      <c r="AT249" s="232" t="s">
        <v>294</v>
      </c>
      <c r="AU249" s="232" t="s">
        <v>120</v>
      </c>
      <c r="AY249" s="18" t="s">
        <v>292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120</v>
      </c>
      <c r="BK249" s="233">
        <f>ROUND(I249*H249,2)</f>
        <v>0</v>
      </c>
      <c r="BL249" s="18" t="s">
        <v>299</v>
      </c>
      <c r="BM249" s="232" t="s">
        <v>4068</v>
      </c>
    </row>
    <row r="250" s="2" customFormat="1" ht="24.15" customHeight="1">
      <c r="A250" s="39"/>
      <c r="B250" s="40"/>
      <c r="C250" s="221" t="s">
        <v>1344</v>
      </c>
      <c r="D250" s="221" t="s">
        <v>294</v>
      </c>
      <c r="E250" s="222" t="s">
        <v>4069</v>
      </c>
      <c r="F250" s="223" t="s">
        <v>4070</v>
      </c>
      <c r="G250" s="224" t="s">
        <v>3216</v>
      </c>
      <c r="H250" s="225">
        <v>2</v>
      </c>
      <c r="I250" s="226"/>
      <c r="J250" s="227">
        <f>ROUND(I250*H250,2)</f>
        <v>0</v>
      </c>
      <c r="K250" s="223" t="s">
        <v>1</v>
      </c>
      <c r="L250" s="45"/>
      <c r="M250" s="228" t="s">
        <v>1</v>
      </c>
      <c r="N250" s="229" t="s">
        <v>43</v>
      </c>
      <c r="O250" s="92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299</v>
      </c>
      <c r="AT250" s="232" t="s">
        <v>294</v>
      </c>
      <c r="AU250" s="232" t="s">
        <v>120</v>
      </c>
      <c r="AY250" s="18" t="s">
        <v>292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120</v>
      </c>
      <c r="BK250" s="233">
        <f>ROUND(I250*H250,2)</f>
        <v>0</v>
      </c>
      <c r="BL250" s="18" t="s">
        <v>299</v>
      </c>
      <c r="BM250" s="232" t="s">
        <v>4071</v>
      </c>
    </row>
    <row r="251" s="12" customFormat="1" ht="22.8" customHeight="1">
      <c r="A251" s="12"/>
      <c r="B251" s="205"/>
      <c r="C251" s="206"/>
      <c r="D251" s="207" t="s">
        <v>76</v>
      </c>
      <c r="E251" s="219" t="s">
        <v>4072</v>
      </c>
      <c r="F251" s="219" t="s">
        <v>4073</v>
      </c>
      <c r="G251" s="206"/>
      <c r="H251" s="206"/>
      <c r="I251" s="209"/>
      <c r="J251" s="220">
        <f>BK251</f>
        <v>0</v>
      </c>
      <c r="K251" s="206"/>
      <c r="L251" s="211"/>
      <c r="M251" s="212"/>
      <c r="N251" s="213"/>
      <c r="O251" s="213"/>
      <c r="P251" s="214">
        <f>SUM(P252:P257)</f>
        <v>0</v>
      </c>
      <c r="Q251" s="213"/>
      <c r="R251" s="214">
        <f>SUM(R252:R257)</f>
        <v>0</v>
      </c>
      <c r="S251" s="213"/>
      <c r="T251" s="215">
        <f>SUM(T252:T257)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6" t="s">
        <v>85</v>
      </c>
      <c r="AT251" s="217" t="s">
        <v>76</v>
      </c>
      <c r="AU251" s="217" t="s">
        <v>85</v>
      </c>
      <c r="AY251" s="216" t="s">
        <v>292</v>
      </c>
      <c r="BK251" s="218">
        <f>SUM(BK252:BK257)</f>
        <v>0</v>
      </c>
    </row>
    <row r="252" s="2" customFormat="1" ht="16.5" customHeight="1">
      <c r="A252" s="39"/>
      <c r="B252" s="40"/>
      <c r="C252" s="221" t="s">
        <v>1349</v>
      </c>
      <c r="D252" s="221" t="s">
        <v>294</v>
      </c>
      <c r="E252" s="222" t="s">
        <v>4074</v>
      </c>
      <c r="F252" s="223" t="s">
        <v>4075</v>
      </c>
      <c r="G252" s="224" t="s">
        <v>3216</v>
      </c>
      <c r="H252" s="225">
        <v>2</v>
      </c>
      <c r="I252" s="226"/>
      <c r="J252" s="227">
        <f>ROUND(I252*H252,2)</f>
        <v>0</v>
      </c>
      <c r="K252" s="223" t="s">
        <v>1</v>
      </c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299</v>
      </c>
      <c r="AT252" s="232" t="s">
        <v>294</v>
      </c>
      <c r="AU252" s="232" t="s">
        <v>120</v>
      </c>
      <c r="AY252" s="18" t="s">
        <v>292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120</v>
      </c>
      <c r="BK252" s="233">
        <f>ROUND(I252*H252,2)</f>
        <v>0</v>
      </c>
      <c r="BL252" s="18" t="s">
        <v>299</v>
      </c>
      <c r="BM252" s="232" t="s">
        <v>4076</v>
      </c>
    </row>
    <row r="253" s="2" customFormat="1" ht="16.5" customHeight="1">
      <c r="A253" s="39"/>
      <c r="B253" s="40"/>
      <c r="C253" s="221" t="s">
        <v>1354</v>
      </c>
      <c r="D253" s="221" t="s">
        <v>294</v>
      </c>
      <c r="E253" s="222" t="s">
        <v>4077</v>
      </c>
      <c r="F253" s="223" t="s">
        <v>4078</v>
      </c>
      <c r="G253" s="224" t="s">
        <v>3216</v>
      </c>
      <c r="H253" s="225">
        <v>71</v>
      </c>
      <c r="I253" s="226"/>
      <c r="J253" s="227">
        <f>ROUND(I253*H253,2)</f>
        <v>0</v>
      </c>
      <c r="K253" s="223" t="s">
        <v>1</v>
      </c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299</v>
      </c>
      <c r="AT253" s="232" t="s">
        <v>294</v>
      </c>
      <c r="AU253" s="232" t="s">
        <v>120</v>
      </c>
      <c r="AY253" s="18" t="s">
        <v>292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120</v>
      </c>
      <c r="BK253" s="233">
        <f>ROUND(I253*H253,2)</f>
        <v>0</v>
      </c>
      <c r="BL253" s="18" t="s">
        <v>299</v>
      </c>
      <c r="BM253" s="232" t="s">
        <v>4079</v>
      </c>
    </row>
    <row r="254" s="2" customFormat="1" ht="33" customHeight="1">
      <c r="A254" s="39"/>
      <c r="B254" s="40"/>
      <c r="C254" s="221" t="s">
        <v>1359</v>
      </c>
      <c r="D254" s="221" t="s">
        <v>294</v>
      </c>
      <c r="E254" s="222" t="s">
        <v>4080</v>
      </c>
      <c r="F254" s="223" t="s">
        <v>4081</v>
      </c>
      <c r="G254" s="224" t="s">
        <v>3216</v>
      </c>
      <c r="H254" s="225">
        <v>8</v>
      </c>
      <c r="I254" s="226"/>
      <c r="J254" s="227">
        <f>ROUND(I254*H254,2)</f>
        <v>0</v>
      </c>
      <c r="K254" s="223" t="s">
        <v>1</v>
      </c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299</v>
      </c>
      <c r="AT254" s="232" t="s">
        <v>294</v>
      </c>
      <c r="AU254" s="232" t="s">
        <v>120</v>
      </c>
      <c r="AY254" s="18" t="s">
        <v>292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120</v>
      </c>
      <c r="BK254" s="233">
        <f>ROUND(I254*H254,2)</f>
        <v>0</v>
      </c>
      <c r="BL254" s="18" t="s">
        <v>299</v>
      </c>
      <c r="BM254" s="232" t="s">
        <v>4082</v>
      </c>
    </row>
    <row r="255" s="14" customFormat="1">
      <c r="A255" s="14"/>
      <c r="B255" s="245"/>
      <c r="C255" s="246"/>
      <c r="D255" s="236" t="s">
        <v>301</v>
      </c>
      <c r="E255" s="247" t="s">
        <v>1</v>
      </c>
      <c r="F255" s="248" t="s">
        <v>4083</v>
      </c>
      <c r="G255" s="246"/>
      <c r="H255" s="249">
        <v>8</v>
      </c>
      <c r="I255" s="250"/>
      <c r="J255" s="246"/>
      <c r="K255" s="246"/>
      <c r="L255" s="251"/>
      <c r="M255" s="252"/>
      <c r="N255" s="253"/>
      <c r="O255" s="253"/>
      <c r="P255" s="253"/>
      <c r="Q255" s="253"/>
      <c r="R255" s="253"/>
      <c r="S255" s="253"/>
      <c r="T255" s="25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5" t="s">
        <v>301</v>
      </c>
      <c r="AU255" s="255" t="s">
        <v>120</v>
      </c>
      <c r="AV255" s="14" t="s">
        <v>120</v>
      </c>
      <c r="AW255" s="14" t="s">
        <v>32</v>
      </c>
      <c r="AX255" s="14" t="s">
        <v>85</v>
      </c>
      <c r="AY255" s="255" t="s">
        <v>292</v>
      </c>
    </row>
    <row r="256" s="2" customFormat="1" ht="44.25" customHeight="1">
      <c r="A256" s="39"/>
      <c r="B256" s="40"/>
      <c r="C256" s="221" t="s">
        <v>1363</v>
      </c>
      <c r="D256" s="221" t="s">
        <v>294</v>
      </c>
      <c r="E256" s="222" t="s">
        <v>4084</v>
      </c>
      <c r="F256" s="223" t="s">
        <v>4085</v>
      </c>
      <c r="G256" s="224" t="s">
        <v>3216</v>
      </c>
      <c r="H256" s="225">
        <v>2</v>
      </c>
      <c r="I256" s="226"/>
      <c r="J256" s="227">
        <f>ROUND(I256*H256,2)</f>
        <v>0</v>
      </c>
      <c r="K256" s="223" t="s">
        <v>1</v>
      </c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299</v>
      </c>
      <c r="AT256" s="232" t="s">
        <v>294</v>
      </c>
      <c r="AU256" s="232" t="s">
        <v>120</v>
      </c>
      <c r="AY256" s="18" t="s">
        <v>292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120</v>
      </c>
      <c r="BK256" s="233">
        <f>ROUND(I256*H256,2)</f>
        <v>0</v>
      </c>
      <c r="BL256" s="18" t="s">
        <v>299</v>
      </c>
      <c r="BM256" s="232" t="s">
        <v>4086</v>
      </c>
    </row>
    <row r="257" s="2" customFormat="1" ht="44.25" customHeight="1">
      <c r="A257" s="39"/>
      <c r="B257" s="40"/>
      <c r="C257" s="221" t="s">
        <v>1369</v>
      </c>
      <c r="D257" s="221" t="s">
        <v>294</v>
      </c>
      <c r="E257" s="222" t="s">
        <v>4087</v>
      </c>
      <c r="F257" s="223" t="s">
        <v>4088</v>
      </c>
      <c r="G257" s="224" t="s">
        <v>4089</v>
      </c>
      <c r="H257" s="225">
        <v>1</v>
      </c>
      <c r="I257" s="226"/>
      <c r="J257" s="227">
        <f>ROUND(I257*H257,2)</f>
        <v>0</v>
      </c>
      <c r="K257" s="223" t="s">
        <v>1</v>
      </c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299</v>
      </c>
      <c r="AT257" s="232" t="s">
        <v>294</v>
      </c>
      <c r="AU257" s="232" t="s">
        <v>120</v>
      </c>
      <c r="AY257" s="18" t="s">
        <v>292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120</v>
      </c>
      <c r="BK257" s="233">
        <f>ROUND(I257*H257,2)</f>
        <v>0</v>
      </c>
      <c r="BL257" s="18" t="s">
        <v>299</v>
      </c>
      <c r="BM257" s="232" t="s">
        <v>4090</v>
      </c>
    </row>
    <row r="258" s="12" customFormat="1" ht="22.8" customHeight="1">
      <c r="A258" s="12"/>
      <c r="B258" s="205"/>
      <c r="C258" s="206"/>
      <c r="D258" s="207" t="s">
        <v>76</v>
      </c>
      <c r="E258" s="219" t="s">
        <v>4091</v>
      </c>
      <c r="F258" s="219" t="s">
        <v>4092</v>
      </c>
      <c r="G258" s="206"/>
      <c r="H258" s="206"/>
      <c r="I258" s="209"/>
      <c r="J258" s="220">
        <f>BK258</f>
        <v>0</v>
      </c>
      <c r="K258" s="206"/>
      <c r="L258" s="211"/>
      <c r="M258" s="212"/>
      <c r="N258" s="213"/>
      <c r="O258" s="213"/>
      <c r="P258" s="214">
        <f>SUM(P259:P291)</f>
        <v>0</v>
      </c>
      <c r="Q258" s="213"/>
      <c r="R258" s="214">
        <f>SUM(R259:R291)</f>
        <v>0</v>
      </c>
      <c r="S258" s="213"/>
      <c r="T258" s="215">
        <f>SUM(T259:T291)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6" t="s">
        <v>85</v>
      </c>
      <c r="AT258" s="217" t="s">
        <v>76</v>
      </c>
      <c r="AU258" s="217" t="s">
        <v>85</v>
      </c>
      <c r="AY258" s="216" t="s">
        <v>292</v>
      </c>
      <c r="BK258" s="218">
        <f>SUM(BK259:BK291)</f>
        <v>0</v>
      </c>
    </row>
    <row r="259" s="2" customFormat="1" ht="24.15" customHeight="1">
      <c r="A259" s="39"/>
      <c r="B259" s="40"/>
      <c r="C259" s="221" t="s">
        <v>1373</v>
      </c>
      <c r="D259" s="221" t="s">
        <v>294</v>
      </c>
      <c r="E259" s="222" t="s">
        <v>4093</v>
      </c>
      <c r="F259" s="223" t="s">
        <v>4094</v>
      </c>
      <c r="G259" s="224" t="s">
        <v>407</v>
      </c>
      <c r="H259" s="225">
        <v>1550</v>
      </c>
      <c r="I259" s="226"/>
      <c r="J259" s="227">
        <f>ROUND(I259*H259,2)</f>
        <v>0</v>
      </c>
      <c r="K259" s="223" t="s">
        <v>1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299</v>
      </c>
      <c r="AT259" s="232" t="s">
        <v>294</v>
      </c>
      <c r="AU259" s="232" t="s">
        <v>120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299</v>
      </c>
      <c r="BM259" s="232" t="s">
        <v>4095</v>
      </c>
    </row>
    <row r="260" s="2" customFormat="1" ht="24.15" customHeight="1">
      <c r="A260" s="39"/>
      <c r="B260" s="40"/>
      <c r="C260" s="221" t="s">
        <v>1378</v>
      </c>
      <c r="D260" s="221" t="s">
        <v>294</v>
      </c>
      <c r="E260" s="222" t="s">
        <v>4096</v>
      </c>
      <c r="F260" s="223" t="s">
        <v>4097</v>
      </c>
      <c r="G260" s="224" t="s">
        <v>407</v>
      </c>
      <c r="H260" s="225">
        <v>950</v>
      </c>
      <c r="I260" s="226"/>
      <c r="J260" s="227">
        <f>ROUND(I260*H260,2)</f>
        <v>0</v>
      </c>
      <c r="K260" s="223" t="s">
        <v>1</v>
      </c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299</v>
      </c>
      <c r="AT260" s="232" t="s">
        <v>294</v>
      </c>
      <c r="AU260" s="232" t="s">
        <v>120</v>
      </c>
      <c r="AY260" s="18" t="s">
        <v>292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120</v>
      </c>
      <c r="BK260" s="233">
        <f>ROUND(I260*H260,2)</f>
        <v>0</v>
      </c>
      <c r="BL260" s="18" t="s">
        <v>299</v>
      </c>
      <c r="BM260" s="232" t="s">
        <v>4098</v>
      </c>
    </row>
    <row r="261" s="2" customFormat="1" ht="24.15" customHeight="1">
      <c r="A261" s="39"/>
      <c r="B261" s="40"/>
      <c r="C261" s="221" t="s">
        <v>1383</v>
      </c>
      <c r="D261" s="221" t="s">
        <v>294</v>
      </c>
      <c r="E261" s="222" t="s">
        <v>4099</v>
      </c>
      <c r="F261" s="223" t="s">
        <v>4100</v>
      </c>
      <c r="G261" s="224" t="s">
        <v>407</v>
      </c>
      <c r="H261" s="225">
        <v>2600</v>
      </c>
      <c r="I261" s="226"/>
      <c r="J261" s="227">
        <f>ROUND(I261*H261,2)</f>
        <v>0</v>
      </c>
      <c r="K261" s="223" t="s">
        <v>1</v>
      </c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299</v>
      </c>
      <c r="AT261" s="232" t="s">
        <v>294</v>
      </c>
      <c r="AU261" s="232" t="s">
        <v>120</v>
      </c>
      <c r="AY261" s="18" t="s">
        <v>292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120</v>
      </c>
      <c r="BK261" s="233">
        <f>ROUND(I261*H261,2)</f>
        <v>0</v>
      </c>
      <c r="BL261" s="18" t="s">
        <v>299</v>
      </c>
      <c r="BM261" s="232" t="s">
        <v>4101</v>
      </c>
    </row>
    <row r="262" s="2" customFormat="1" ht="16.5" customHeight="1">
      <c r="A262" s="39"/>
      <c r="B262" s="40"/>
      <c r="C262" s="221" t="s">
        <v>1388</v>
      </c>
      <c r="D262" s="221" t="s">
        <v>294</v>
      </c>
      <c r="E262" s="222" t="s">
        <v>4102</v>
      </c>
      <c r="F262" s="223" t="s">
        <v>4103</v>
      </c>
      <c r="G262" s="224" t="s">
        <v>3216</v>
      </c>
      <c r="H262" s="225">
        <v>322</v>
      </c>
      <c r="I262" s="226"/>
      <c r="J262" s="227">
        <f>ROUND(I262*H262,2)</f>
        <v>0</v>
      </c>
      <c r="K262" s="223" t="s">
        <v>1</v>
      </c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299</v>
      </c>
      <c r="AT262" s="232" t="s">
        <v>294</v>
      </c>
      <c r="AU262" s="232" t="s">
        <v>120</v>
      </c>
      <c r="AY262" s="18" t="s">
        <v>292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120</v>
      </c>
      <c r="BK262" s="233">
        <f>ROUND(I262*H262,2)</f>
        <v>0</v>
      </c>
      <c r="BL262" s="18" t="s">
        <v>299</v>
      </c>
      <c r="BM262" s="232" t="s">
        <v>4104</v>
      </c>
    </row>
    <row r="263" s="2" customFormat="1" ht="24.15" customHeight="1">
      <c r="A263" s="39"/>
      <c r="B263" s="40"/>
      <c r="C263" s="221" t="s">
        <v>1401</v>
      </c>
      <c r="D263" s="221" t="s">
        <v>294</v>
      </c>
      <c r="E263" s="222" t="s">
        <v>4105</v>
      </c>
      <c r="F263" s="223" t="s">
        <v>4106</v>
      </c>
      <c r="G263" s="224" t="s">
        <v>3216</v>
      </c>
      <c r="H263" s="225">
        <v>215</v>
      </c>
      <c r="I263" s="226"/>
      <c r="J263" s="227">
        <f>ROUND(I263*H263,2)</f>
        <v>0</v>
      </c>
      <c r="K263" s="223" t="s">
        <v>1</v>
      </c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299</v>
      </c>
      <c r="AT263" s="232" t="s">
        <v>294</v>
      </c>
      <c r="AU263" s="232" t="s">
        <v>120</v>
      </c>
      <c r="AY263" s="18" t="s">
        <v>292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120</v>
      </c>
      <c r="BK263" s="233">
        <f>ROUND(I263*H263,2)</f>
        <v>0</v>
      </c>
      <c r="BL263" s="18" t="s">
        <v>299</v>
      </c>
      <c r="BM263" s="232" t="s">
        <v>4107</v>
      </c>
    </row>
    <row r="264" s="2" customFormat="1" ht="24.15" customHeight="1">
      <c r="A264" s="39"/>
      <c r="B264" s="40"/>
      <c r="C264" s="221" t="s">
        <v>1407</v>
      </c>
      <c r="D264" s="221" t="s">
        <v>294</v>
      </c>
      <c r="E264" s="222" t="s">
        <v>4108</v>
      </c>
      <c r="F264" s="223" t="s">
        <v>4109</v>
      </c>
      <c r="G264" s="224" t="s">
        <v>3216</v>
      </c>
      <c r="H264" s="225">
        <v>250</v>
      </c>
      <c r="I264" s="226"/>
      <c r="J264" s="227">
        <f>ROUND(I264*H264,2)</f>
        <v>0</v>
      </c>
      <c r="K264" s="223" t="s">
        <v>1</v>
      </c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299</v>
      </c>
      <c r="AT264" s="232" t="s">
        <v>294</v>
      </c>
      <c r="AU264" s="232" t="s">
        <v>120</v>
      </c>
      <c r="AY264" s="18" t="s">
        <v>292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120</v>
      </c>
      <c r="BK264" s="233">
        <f>ROUND(I264*H264,2)</f>
        <v>0</v>
      </c>
      <c r="BL264" s="18" t="s">
        <v>299</v>
      </c>
      <c r="BM264" s="232" t="s">
        <v>4110</v>
      </c>
    </row>
    <row r="265" s="2" customFormat="1" ht="16.5" customHeight="1">
      <c r="A265" s="39"/>
      <c r="B265" s="40"/>
      <c r="C265" s="221" t="s">
        <v>1412</v>
      </c>
      <c r="D265" s="221" t="s">
        <v>294</v>
      </c>
      <c r="E265" s="222" t="s">
        <v>4111</v>
      </c>
      <c r="F265" s="223" t="s">
        <v>4112</v>
      </c>
      <c r="G265" s="224" t="s">
        <v>3216</v>
      </c>
      <c r="H265" s="225">
        <v>46</v>
      </c>
      <c r="I265" s="226"/>
      <c r="J265" s="227">
        <f>ROUND(I265*H265,2)</f>
        <v>0</v>
      </c>
      <c r="K265" s="223" t="s">
        <v>1</v>
      </c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299</v>
      </c>
      <c r="AT265" s="232" t="s">
        <v>294</v>
      </c>
      <c r="AU265" s="232" t="s">
        <v>120</v>
      </c>
      <c r="AY265" s="18" t="s">
        <v>292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120</v>
      </c>
      <c r="BK265" s="233">
        <f>ROUND(I265*H265,2)</f>
        <v>0</v>
      </c>
      <c r="BL265" s="18" t="s">
        <v>299</v>
      </c>
      <c r="BM265" s="232" t="s">
        <v>4113</v>
      </c>
    </row>
    <row r="266" s="2" customFormat="1" ht="16.5" customHeight="1">
      <c r="A266" s="39"/>
      <c r="B266" s="40"/>
      <c r="C266" s="221" t="s">
        <v>1418</v>
      </c>
      <c r="D266" s="221" t="s">
        <v>294</v>
      </c>
      <c r="E266" s="222" t="s">
        <v>4114</v>
      </c>
      <c r="F266" s="223" t="s">
        <v>4115</v>
      </c>
      <c r="G266" s="224" t="s">
        <v>3216</v>
      </c>
      <c r="H266" s="225">
        <v>11</v>
      </c>
      <c r="I266" s="226"/>
      <c r="J266" s="227">
        <f>ROUND(I266*H266,2)</f>
        <v>0</v>
      </c>
      <c r="K266" s="223" t="s">
        <v>1</v>
      </c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299</v>
      </c>
      <c r="AT266" s="232" t="s">
        <v>294</v>
      </c>
      <c r="AU266" s="232" t="s">
        <v>120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120</v>
      </c>
      <c r="BK266" s="233">
        <f>ROUND(I266*H266,2)</f>
        <v>0</v>
      </c>
      <c r="BL266" s="18" t="s">
        <v>299</v>
      </c>
      <c r="BM266" s="232" t="s">
        <v>4116</v>
      </c>
    </row>
    <row r="267" s="2" customFormat="1" ht="16.5" customHeight="1">
      <c r="A267" s="39"/>
      <c r="B267" s="40"/>
      <c r="C267" s="221" t="s">
        <v>1422</v>
      </c>
      <c r="D267" s="221" t="s">
        <v>294</v>
      </c>
      <c r="E267" s="222" t="s">
        <v>4117</v>
      </c>
      <c r="F267" s="223" t="s">
        <v>4118</v>
      </c>
      <c r="G267" s="224" t="s">
        <v>3216</v>
      </c>
      <c r="H267" s="225">
        <v>29</v>
      </c>
      <c r="I267" s="226"/>
      <c r="J267" s="227">
        <f>ROUND(I267*H267,2)</f>
        <v>0</v>
      </c>
      <c r="K267" s="223" t="s">
        <v>1</v>
      </c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299</v>
      </c>
      <c r="AT267" s="232" t="s">
        <v>294</v>
      </c>
      <c r="AU267" s="232" t="s">
        <v>120</v>
      </c>
      <c r="AY267" s="18" t="s">
        <v>292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120</v>
      </c>
      <c r="BK267" s="233">
        <f>ROUND(I267*H267,2)</f>
        <v>0</v>
      </c>
      <c r="BL267" s="18" t="s">
        <v>299</v>
      </c>
      <c r="BM267" s="232" t="s">
        <v>4119</v>
      </c>
    </row>
    <row r="268" s="2" customFormat="1" ht="24.15" customHeight="1">
      <c r="A268" s="39"/>
      <c r="B268" s="40"/>
      <c r="C268" s="221" t="s">
        <v>1430</v>
      </c>
      <c r="D268" s="221" t="s">
        <v>294</v>
      </c>
      <c r="E268" s="222" t="s">
        <v>4120</v>
      </c>
      <c r="F268" s="223" t="s">
        <v>4121</v>
      </c>
      <c r="G268" s="224" t="s">
        <v>3216</v>
      </c>
      <c r="H268" s="225">
        <v>86</v>
      </c>
      <c r="I268" s="226"/>
      <c r="J268" s="227">
        <f>ROUND(I268*H268,2)</f>
        <v>0</v>
      </c>
      <c r="K268" s="223" t="s">
        <v>1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120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299</v>
      </c>
      <c r="BM268" s="232" t="s">
        <v>4122</v>
      </c>
    </row>
    <row r="269" s="2" customFormat="1" ht="16.5" customHeight="1">
      <c r="A269" s="39"/>
      <c r="B269" s="40"/>
      <c r="C269" s="221" t="s">
        <v>1436</v>
      </c>
      <c r="D269" s="221" t="s">
        <v>294</v>
      </c>
      <c r="E269" s="222" t="s">
        <v>4123</v>
      </c>
      <c r="F269" s="223" t="s">
        <v>4124</v>
      </c>
      <c r="G269" s="224" t="s">
        <v>3216</v>
      </c>
      <c r="H269" s="225">
        <v>123</v>
      </c>
      <c r="I269" s="226"/>
      <c r="J269" s="227">
        <f>ROUND(I269*H269,2)</f>
        <v>0</v>
      </c>
      <c r="K269" s="223" t="s">
        <v>1</v>
      </c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299</v>
      </c>
      <c r="AT269" s="232" t="s">
        <v>294</v>
      </c>
      <c r="AU269" s="232" t="s">
        <v>120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299</v>
      </c>
      <c r="BM269" s="232" t="s">
        <v>4125</v>
      </c>
    </row>
    <row r="270" s="2" customFormat="1" ht="16.5" customHeight="1">
      <c r="A270" s="39"/>
      <c r="B270" s="40"/>
      <c r="C270" s="221" t="s">
        <v>1445</v>
      </c>
      <c r="D270" s="221" t="s">
        <v>294</v>
      </c>
      <c r="E270" s="222" t="s">
        <v>4126</v>
      </c>
      <c r="F270" s="223" t="s">
        <v>4127</v>
      </c>
      <c r="G270" s="224" t="s">
        <v>3216</v>
      </c>
      <c r="H270" s="225">
        <v>86</v>
      </c>
      <c r="I270" s="226"/>
      <c r="J270" s="227">
        <f>ROUND(I270*H270,2)</f>
        <v>0</v>
      </c>
      <c r="K270" s="223" t="s">
        <v>1</v>
      </c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299</v>
      </c>
      <c r="AT270" s="232" t="s">
        <v>294</v>
      </c>
      <c r="AU270" s="232" t="s">
        <v>120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120</v>
      </c>
      <c r="BK270" s="233">
        <f>ROUND(I270*H270,2)</f>
        <v>0</v>
      </c>
      <c r="BL270" s="18" t="s">
        <v>299</v>
      </c>
      <c r="BM270" s="232" t="s">
        <v>4128</v>
      </c>
    </row>
    <row r="271" s="2" customFormat="1" ht="24.15" customHeight="1">
      <c r="A271" s="39"/>
      <c r="B271" s="40"/>
      <c r="C271" s="221" t="s">
        <v>1450</v>
      </c>
      <c r="D271" s="221" t="s">
        <v>294</v>
      </c>
      <c r="E271" s="222" t="s">
        <v>4129</v>
      </c>
      <c r="F271" s="223" t="s">
        <v>4130</v>
      </c>
      <c r="G271" s="224" t="s">
        <v>3216</v>
      </c>
      <c r="H271" s="225">
        <v>86</v>
      </c>
      <c r="I271" s="226"/>
      <c r="J271" s="227">
        <f>ROUND(I271*H271,2)</f>
        <v>0</v>
      </c>
      <c r="K271" s="223" t="s">
        <v>1</v>
      </c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299</v>
      </c>
      <c r="AT271" s="232" t="s">
        <v>294</v>
      </c>
      <c r="AU271" s="232" t="s">
        <v>120</v>
      </c>
      <c r="AY271" s="18" t="s">
        <v>292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120</v>
      </c>
      <c r="BK271" s="233">
        <f>ROUND(I271*H271,2)</f>
        <v>0</v>
      </c>
      <c r="BL271" s="18" t="s">
        <v>299</v>
      </c>
      <c r="BM271" s="232" t="s">
        <v>4131</v>
      </c>
    </row>
    <row r="272" s="2" customFormat="1" ht="24.15" customHeight="1">
      <c r="A272" s="39"/>
      <c r="B272" s="40"/>
      <c r="C272" s="221" t="s">
        <v>1454</v>
      </c>
      <c r="D272" s="221" t="s">
        <v>294</v>
      </c>
      <c r="E272" s="222" t="s">
        <v>4132</v>
      </c>
      <c r="F272" s="223" t="s">
        <v>4133</v>
      </c>
      <c r="G272" s="224" t="s">
        <v>3216</v>
      </c>
      <c r="H272" s="225">
        <v>72</v>
      </c>
      <c r="I272" s="226"/>
      <c r="J272" s="227">
        <f>ROUND(I272*H272,2)</f>
        <v>0</v>
      </c>
      <c r="K272" s="223" t="s">
        <v>1</v>
      </c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299</v>
      </c>
      <c r="AT272" s="232" t="s">
        <v>294</v>
      </c>
      <c r="AU272" s="232" t="s">
        <v>120</v>
      </c>
      <c r="AY272" s="18" t="s">
        <v>292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120</v>
      </c>
      <c r="BK272" s="233">
        <f>ROUND(I272*H272,2)</f>
        <v>0</v>
      </c>
      <c r="BL272" s="18" t="s">
        <v>299</v>
      </c>
      <c r="BM272" s="232" t="s">
        <v>4134</v>
      </c>
    </row>
    <row r="273" s="2" customFormat="1" ht="24.15" customHeight="1">
      <c r="A273" s="39"/>
      <c r="B273" s="40"/>
      <c r="C273" s="221" t="s">
        <v>1458</v>
      </c>
      <c r="D273" s="221" t="s">
        <v>294</v>
      </c>
      <c r="E273" s="222" t="s">
        <v>4135</v>
      </c>
      <c r="F273" s="223" t="s">
        <v>4136</v>
      </c>
      <c r="G273" s="224" t="s">
        <v>3216</v>
      </c>
      <c r="H273" s="225">
        <v>18</v>
      </c>
      <c r="I273" s="226"/>
      <c r="J273" s="227">
        <f>ROUND(I273*H273,2)</f>
        <v>0</v>
      </c>
      <c r="K273" s="223" t="s">
        <v>1</v>
      </c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299</v>
      </c>
      <c r="AT273" s="232" t="s">
        <v>294</v>
      </c>
      <c r="AU273" s="232" t="s">
        <v>120</v>
      </c>
      <c r="AY273" s="18" t="s">
        <v>292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120</v>
      </c>
      <c r="BK273" s="233">
        <f>ROUND(I273*H273,2)</f>
        <v>0</v>
      </c>
      <c r="BL273" s="18" t="s">
        <v>299</v>
      </c>
      <c r="BM273" s="232" t="s">
        <v>4137</v>
      </c>
    </row>
    <row r="274" s="2" customFormat="1" ht="24.15" customHeight="1">
      <c r="A274" s="39"/>
      <c r="B274" s="40"/>
      <c r="C274" s="221" t="s">
        <v>1462</v>
      </c>
      <c r="D274" s="221" t="s">
        <v>294</v>
      </c>
      <c r="E274" s="222" t="s">
        <v>4138</v>
      </c>
      <c r="F274" s="223" t="s">
        <v>4139</v>
      </c>
      <c r="G274" s="224" t="s">
        <v>3216</v>
      </c>
      <c r="H274" s="225">
        <v>1575</v>
      </c>
      <c r="I274" s="226"/>
      <c r="J274" s="227">
        <f>ROUND(I274*H274,2)</f>
        <v>0</v>
      </c>
      <c r="K274" s="223" t="s">
        <v>1</v>
      </c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299</v>
      </c>
      <c r="AT274" s="232" t="s">
        <v>294</v>
      </c>
      <c r="AU274" s="232" t="s">
        <v>120</v>
      </c>
      <c r="AY274" s="18" t="s">
        <v>292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120</v>
      </c>
      <c r="BK274" s="233">
        <f>ROUND(I274*H274,2)</f>
        <v>0</v>
      </c>
      <c r="BL274" s="18" t="s">
        <v>299</v>
      </c>
      <c r="BM274" s="232" t="s">
        <v>4140</v>
      </c>
    </row>
    <row r="275" s="2" customFormat="1" ht="24.15" customHeight="1">
      <c r="A275" s="39"/>
      <c r="B275" s="40"/>
      <c r="C275" s="221" t="s">
        <v>1466</v>
      </c>
      <c r="D275" s="221" t="s">
        <v>294</v>
      </c>
      <c r="E275" s="222" t="s">
        <v>4141</v>
      </c>
      <c r="F275" s="223" t="s">
        <v>4142</v>
      </c>
      <c r="G275" s="224" t="s">
        <v>3216</v>
      </c>
      <c r="H275" s="225">
        <v>90</v>
      </c>
      <c r="I275" s="226"/>
      <c r="J275" s="227">
        <f>ROUND(I275*H275,2)</f>
        <v>0</v>
      </c>
      <c r="K275" s="223" t="s">
        <v>1</v>
      </c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299</v>
      </c>
      <c r="AT275" s="232" t="s">
        <v>294</v>
      </c>
      <c r="AU275" s="232" t="s">
        <v>120</v>
      </c>
      <c r="AY275" s="18" t="s">
        <v>292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120</v>
      </c>
      <c r="BK275" s="233">
        <f>ROUND(I275*H275,2)</f>
        <v>0</v>
      </c>
      <c r="BL275" s="18" t="s">
        <v>299</v>
      </c>
      <c r="BM275" s="232" t="s">
        <v>4143</v>
      </c>
    </row>
    <row r="276" s="2" customFormat="1" ht="24.15" customHeight="1">
      <c r="A276" s="39"/>
      <c r="B276" s="40"/>
      <c r="C276" s="221" t="s">
        <v>1470</v>
      </c>
      <c r="D276" s="221" t="s">
        <v>294</v>
      </c>
      <c r="E276" s="222" t="s">
        <v>4144</v>
      </c>
      <c r="F276" s="223" t="s">
        <v>4145</v>
      </c>
      <c r="G276" s="224" t="s">
        <v>3216</v>
      </c>
      <c r="H276" s="225">
        <v>85</v>
      </c>
      <c r="I276" s="226"/>
      <c r="J276" s="227">
        <f>ROUND(I276*H276,2)</f>
        <v>0</v>
      </c>
      <c r="K276" s="223" t="s">
        <v>1</v>
      </c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299</v>
      </c>
      <c r="AT276" s="232" t="s">
        <v>294</v>
      </c>
      <c r="AU276" s="232" t="s">
        <v>120</v>
      </c>
      <c r="AY276" s="18" t="s">
        <v>292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120</v>
      </c>
      <c r="BK276" s="233">
        <f>ROUND(I276*H276,2)</f>
        <v>0</v>
      </c>
      <c r="BL276" s="18" t="s">
        <v>299</v>
      </c>
      <c r="BM276" s="232" t="s">
        <v>4146</v>
      </c>
    </row>
    <row r="277" s="2" customFormat="1" ht="24.15" customHeight="1">
      <c r="A277" s="39"/>
      <c r="B277" s="40"/>
      <c r="C277" s="221" t="s">
        <v>1474</v>
      </c>
      <c r="D277" s="221" t="s">
        <v>294</v>
      </c>
      <c r="E277" s="222" t="s">
        <v>4147</v>
      </c>
      <c r="F277" s="223" t="s">
        <v>4148</v>
      </c>
      <c r="G277" s="224" t="s">
        <v>3216</v>
      </c>
      <c r="H277" s="225">
        <v>25</v>
      </c>
      <c r="I277" s="226"/>
      <c r="J277" s="227">
        <f>ROUND(I277*H277,2)</f>
        <v>0</v>
      </c>
      <c r="K277" s="223" t="s">
        <v>1</v>
      </c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299</v>
      </c>
      <c r="AT277" s="232" t="s">
        <v>294</v>
      </c>
      <c r="AU277" s="232" t="s">
        <v>120</v>
      </c>
      <c r="AY277" s="18" t="s">
        <v>292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120</v>
      </c>
      <c r="BK277" s="233">
        <f>ROUND(I277*H277,2)</f>
        <v>0</v>
      </c>
      <c r="BL277" s="18" t="s">
        <v>299</v>
      </c>
      <c r="BM277" s="232" t="s">
        <v>4149</v>
      </c>
    </row>
    <row r="278" s="2" customFormat="1" ht="24.15" customHeight="1">
      <c r="A278" s="39"/>
      <c r="B278" s="40"/>
      <c r="C278" s="221" t="s">
        <v>1479</v>
      </c>
      <c r="D278" s="221" t="s">
        <v>294</v>
      </c>
      <c r="E278" s="222" t="s">
        <v>4150</v>
      </c>
      <c r="F278" s="223" t="s">
        <v>4151</v>
      </c>
      <c r="G278" s="224" t="s">
        <v>3216</v>
      </c>
      <c r="H278" s="225">
        <v>92</v>
      </c>
      <c r="I278" s="226"/>
      <c r="J278" s="227">
        <f>ROUND(I278*H278,2)</f>
        <v>0</v>
      </c>
      <c r="K278" s="223" t="s">
        <v>1</v>
      </c>
      <c r="L278" s="45"/>
      <c r="M278" s="228" t="s">
        <v>1</v>
      </c>
      <c r="N278" s="229" t="s">
        <v>43</v>
      </c>
      <c r="O278" s="92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299</v>
      </c>
      <c r="AT278" s="232" t="s">
        <v>294</v>
      </c>
      <c r="AU278" s="232" t="s">
        <v>120</v>
      </c>
      <c r="AY278" s="18" t="s">
        <v>292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120</v>
      </c>
      <c r="BK278" s="233">
        <f>ROUND(I278*H278,2)</f>
        <v>0</v>
      </c>
      <c r="BL278" s="18" t="s">
        <v>299</v>
      </c>
      <c r="BM278" s="232" t="s">
        <v>4152</v>
      </c>
    </row>
    <row r="279" s="2" customFormat="1" ht="24.15" customHeight="1">
      <c r="A279" s="39"/>
      <c r="B279" s="40"/>
      <c r="C279" s="221" t="s">
        <v>1484</v>
      </c>
      <c r="D279" s="221" t="s">
        <v>294</v>
      </c>
      <c r="E279" s="222" t="s">
        <v>4153</v>
      </c>
      <c r="F279" s="223" t="s">
        <v>4154</v>
      </c>
      <c r="G279" s="224" t="s">
        <v>3216</v>
      </c>
      <c r="H279" s="225">
        <v>26</v>
      </c>
      <c r="I279" s="226"/>
      <c r="J279" s="227">
        <f>ROUND(I279*H279,2)</f>
        <v>0</v>
      </c>
      <c r="K279" s="223" t="s">
        <v>1</v>
      </c>
      <c r="L279" s="45"/>
      <c r="M279" s="228" t="s">
        <v>1</v>
      </c>
      <c r="N279" s="229" t="s">
        <v>43</v>
      </c>
      <c r="O279" s="92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2" t="s">
        <v>299</v>
      </c>
      <c r="AT279" s="232" t="s">
        <v>294</v>
      </c>
      <c r="AU279" s="232" t="s">
        <v>120</v>
      </c>
      <c r="AY279" s="18" t="s">
        <v>292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8" t="s">
        <v>120</v>
      </c>
      <c r="BK279" s="233">
        <f>ROUND(I279*H279,2)</f>
        <v>0</v>
      </c>
      <c r="BL279" s="18" t="s">
        <v>299</v>
      </c>
      <c r="BM279" s="232" t="s">
        <v>4155</v>
      </c>
    </row>
    <row r="280" s="2" customFormat="1" ht="24.15" customHeight="1">
      <c r="A280" s="39"/>
      <c r="B280" s="40"/>
      <c r="C280" s="221" t="s">
        <v>1490</v>
      </c>
      <c r="D280" s="221" t="s">
        <v>294</v>
      </c>
      <c r="E280" s="222" t="s">
        <v>4156</v>
      </c>
      <c r="F280" s="223" t="s">
        <v>4157</v>
      </c>
      <c r="G280" s="224" t="s">
        <v>3216</v>
      </c>
      <c r="H280" s="225">
        <v>46</v>
      </c>
      <c r="I280" s="226"/>
      <c r="J280" s="227">
        <f>ROUND(I280*H280,2)</f>
        <v>0</v>
      </c>
      <c r="K280" s="223" t="s">
        <v>1</v>
      </c>
      <c r="L280" s="45"/>
      <c r="M280" s="228" t="s">
        <v>1</v>
      </c>
      <c r="N280" s="229" t="s">
        <v>43</v>
      </c>
      <c r="O280" s="92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32" t="s">
        <v>299</v>
      </c>
      <c r="AT280" s="232" t="s">
        <v>294</v>
      </c>
      <c r="AU280" s="232" t="s">
        <v>120</v>
      </c>
      <c r="AY280" s="18" t="s">
        <v>292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8" t="s">
        <v>120</v>
      </c>
      <c r="BK280" s="233">
        <f>ROUND(I280*H280,2)</f>
        <v>0</v>
      </c>
      <c r="BL280" s="18" t="s">
        <v>299</v>
      </c>
      <c r="BM280" s="232" t="s">
        <v>4158</v>
      </c>
    </row>
    <row r="281" s="2" customFormat="1" ht="24.15" customHeight="1">
      <c r="A281" s="39"/>
      <c r="B281" s="40"/>
      <c r="C281" s="221" t="s">
        <v>1498</v>
      </c>
      <c r="D281" s="221" t="s">
        <v>294</v>
      </c>
      <c r="E281" s="222" t="s">
        <v>4159</v>
      </c>
      <c r="F281" s="223" t="s">
        <v>4160</v>
      </c>
      <c r="G281" s="224" t="s">
        <v>3216</v>
      </c>
      <c r="H281" s="225">
        <v>46</v>
      </c>
      <c r="I281" s="226"/>
      <c r="J281" s="227">
        <f>ROUND(I281*H281,2)</f>
        <v>0</v>
      </c>
      <c r="K281" s="223" t="s">
        <v>1</v>
      </c>
      <c r="L281" s="45"/>
      <c r="M281" s="228" t="s">
        <v>1</v>
      </c>
      <c r="N281" s="229" t="s">
        <v>43</v>
      </c>
      <c r="O281" s="92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2" t="s">
        <v>299</v>
      </c>
      <c r="AT281" s="232" t="s">
        <v>294</v>
      </c>
      <c r="AU281" s="232" t="s">
        <v>120</v>
      </c>
      <c r="AY281" s="18" t="s">
        <v>292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8" t="s">
        <v>120</v>
      </c>
      <c r="BK281" s="233">
        <f>ROUND(I281*H281,2)</f>
        <v>0</v>
      </c>
      <c r="BL281" s="18" t="s">
        <v>299</v>
      </c>
      <c r="BM281" s="232" t="s">
        <v>4161</v>
      </c>
    </row>
    <row r="282" s="2" customFormat="1" ht="16.5" customHeight="1">
      <c r="A282" s="39"/>
      <c r="B282" s="40"/>
      <c r="C282" s="221" t="s">
        <v>1505</v>
      </c>
      <c r="D282" s="221" t="s">
        <v>294</v>
      </c>
      <c r="E282" s="222" t="s">
        <v>4162</v>
      </c>
      <c r="F282" s="223" t="s">
        <v>4163</v>
      </c>
      <c r="G282" s="224" t="s">
        <v>407</v>
      </c>
      <c r="H282" s="225">
        <v>205</v>
      </c>
      <c r="I282" s="226"/>
      <c r="J282" s="227">
        <f>ROUND(I282*H282,2)</f>
        <v>0</v>
      </c>
      <c r="K282" s="223" t="s">
        <v>1</v>
      </c>
      <c r="L282" s="45"/>
      <c r="M282" s="228" t="s">
        <v>1</v>
      </c>
      <c r="N282" s="229" t="s">
        <v>43</v>
      </c>
      <c r="O282" s="92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299</v>
      </c>
      <c r="AT282" s="232" t="s">
        <v>294</v>
      </c>
      <c r="AU282" s="232" t="s">
        <v>120</v>
      </c>
      <c r="AY282" s="18" t="s">
        <v>292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120</v>
      </c>
      <c r="BK282" s="233">
        <f>ROUND(I282*H282,2)</f>
        <v>0</v>
      </c>
      <c r="BL282" s="18" t="s">
        <v>299</v>
      </c>
      <c r="BM282" s="232" t="s">
        <v>4164</v>
      </c>
    </row>
    <row r="283" s="2" customFormat="1" ht="16.5" customHeight="1">
      <c r="A283" s="39"/>
      <c r="B283" s="40"/>
      <c r="C283" s="221" t="s">
        <v>1511</v>
      </c>
      <c r="D283" s="221" t="s">
        <v>294</v>
      </c>
      <c r="E283" s="222" t="s">
        <v>4165</v>
      </c>
      <c r="F283" s="223" t="s">
        <v>4166</v>
      </c>
      <c r="G283" s="224" t="s">
        <v>297</v>
      </c>
      <c r="H283" s="225">
        <v>14</v>
      </c>
      <c r="I283" s="226"/>
      <c r="J283" s="227">
        <f>ROUND(I283*H283,2)</f>
        <v>0</v>
      </c>
      <c r="K283" s="223" t="s">
        <v>1</v>
      </c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</v>
      </c>
      <c r="R283" s="230">
        <f>Q283*H283</f>
        <v>0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299</v>
      </c>
      <c r="AT283" s="232" t="s">
        <v>294</v>
      </c>
      <c r="AU283" s="232" t="s">
        <v>120</v>
      </c>
      <c r="AY283" s="18" t="s">
        <v>292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120</v>
      </c>
      <c r="BK283" s="233">
        <f>ROUND(I283*H283,2)</f>
        <v>0</v>
      </c>
      <c r="BL283" s="18" t="s">
        <v>299</v>
      </c>
      <c r="BM283" s="232" t="s">
        <v>4167</v>
      </c>
    </row>
    <row r="284" s="2" customFormat="1" ht="16.5" customHeight="1">
      <c r="A284" s="39"/>
      <c r="B284" s="40"/>
      <c r="C284" s="221" t="s">
        <v>1516</v>
      </c>
      <c r="D284" s="221" t="s">
        <v>294</v>
      </c>
      <c r="E284" s="222" t="s">
        <v>4168</v>
      </c>
      <c r="F284" s="223" t="s">
        <v>4169</v>
      </c>
      <c r="G284" s="224" t="s">
        <v>407</v>
      </c>
      <c r="H284" s="225">
        <v>265</v>
      </c>
      <c r="I284" s="226"/>
      <c r="J284" s="227">
        <f>ROUND(I284*H284,2)</f>
        <v>0</v>
      </c>
      <c r="K284" s="223" t="s">
        <v>1</v>
      </c>
      <c r="L284" s="45"/>
      <c r="M284" s="228" t="s">
        <v>1</v>
      </c>
      <c r="N284" s="229" t="s">
        <v>43</v>
      </c>
      <c r="O284" s="92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299</v>
      </c>
      <c r="AT284" s="232" t="s">
        <v>294</v>
      </c>
      <c r="AU284" s="232" t="s">
        <v>120</v>
      </c>
      <c r="AY284" s="18" t="s">
        <v>292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120</v>
      </c>
      <c r="BK284" s="233">
        <f>ROUND(I284*H284,2)</f>
        <v>0</v>
      </c>
      <c r="BL284" s="18" t="s">
        <v>299</v>
      </c>
      <c r="BM284" s="232" t="s">
        <v>4170</v>
      </c>
    </row>
    <row r="285" s="2" customFormat="1" ht="16.5" customHeight="1">
      <c r="A285" s="39"/>
      <c r="B285" s="40"/>
      <c r="C285" s="221" t="s">
        <v>1519</v>
      </c>
      <c r="D285" s="221" t="s">
        <v>294</v>
      </c>
      <c r="E285" s="222" t="s">
        <v>4171</v>
      </c>
      <c r="F285" s="223" t="s">
        <v>4172</v>
      </c>
      <c r="G285" s="224" t="s">
        <v>407</v>
      </c>
      <c r="H285" s="225">
        <v>265</v>
      </c>
      <c r="I285" s="226"/>
      <c r="J285" s="227">
        <f>ROUND(I285*H285,2)</f>
        <v>0</v>
      </c>
      <c r="K285" s="223" t="s">
        <v>1</v>
      </c>
      <c r="L285" s="45"/>
      <c r="M285" s="228" t="s">
        <v>1</v>
      </c>
      <c r="N285" s="229" t="s">
        <v>43</v>
      </c>
      <c r="O285" s="92"/>
      <c r="P285" s="230">
        <f>O285*H285</f>
        <v>0</v>
      </c>
      <c r="Q285" s="230">
        <v>0</v>
      </c>
      <c r="R285" s="230">
        <f>Q285*H285</f>
        <v>0</v>
      </c>
      <c r="S285" s="230">
        <v>0</v>
      </c>
      <c r="T285" s="231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2" t="s">
        <v>299</v>
      </c>
      <c r="AT285" s="232" t="s">
        <v>294</v>
      </c>
      <c r="AU285" s="232" t="s">
        <v>120</v>
      </c>
      <c r="AY285" s="18" t="s">
        <v>292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8" t="s">
        <v>120</v>
      </c>
      <c r="BK285" s="233">
        <f>ROUND(I285*H285,2)</f>
        <v>0</v>
      </c>
      <c r="BL285" s="18" t="s">
        <v>299</v>
      </c>
      <c r="BM285" s="232" t="s">
        <v>4173</v>
      </c>
    </row>
    <row r="286" s="2" customFormat="1" ht="16.5" customHeight="1">
      <c r="A286" s="39"/>
      <c r="B286" s="40"/>
      <c r="C286" s="221" t="s">
        <v>1526</v>
      </c>
      <c r="D286" s="221" t="s">
        <v>294</v>
      </c>
      <c r="E286" s="222" t="s">
        <v>4174</v>
      </c>
      <c r="F286" s="223" t="s">
        <v>4175</v>
      </c>
      <c r="G286" s="224" t="s">
        <v>297</v>
      </c>
      <c r="H286" s="225">
        <v>86</v>
      </c>
      <c r="I286" s="226"/>
      <c r="J286" s="227">
        <f>ROUND(I286*H286,2)</f>
        <v>0</v>
      </c>
      <c r="K286" s="223" t="s">
        <v>1</v>
      </c>
      <c r="L286" s="45"/>
      <c r="M286" s="228" t="s">
        <v>1</v>
      </c>
      <c r="N286" s="229" t="s">
        <v>43</v>
      </c>
      <c r="O286" s="92"/>
      <c r="P286" s="230">
        <f>O286*H286</f>
        <v>0</v>
      </c>
      <c r="Q286" s="230">
        <v>0</v>
      </c>
      <c r="R286" s="230">
        <f>Q286*H286</f>
        <v>0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299</v>
      </c>
      <c r="AT286" s="232" t="s">
        <v>294</v>
      </c>
      <c r="AU286" s="232" t="s">
        <v>120</v>
      </c>
      <c r="AY286" s="18" t="s">
        <v>292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120</v>
      </c>
      <c r="BK286" s="233">
        <f>ROUND(I286*H286,2)</f>
        <v>0</v>
      </c>
      <c r="BL286" s="18" t="s">
        <v>299</v>
      </c>
      <c r="BM286" s="232" t="s">
        <v>4176</v>
      </c>
    </row>
    <row r="287" s="2" customFormat="1" ht="16.5" customHeight="1">
      <c r="A287" s="39"/>
      <c r="B287" s="40"/>
      <c r="C287" s="221" t="s">
        <v>1531</v>
      </c>
      <c r="D287" s="221" t="s">
        <v>294</v>
      </c>
      <c r="E287" s="222" t="s">
        <v>4177</v>
      </c>
      <c r="F287" s="223" t="s">
        <v>4178</v>
      </c>
      <c r="G287" s="224" t="s">
        <v>297</v>
      </c>
      <c r="H287" s="225">
        <v>86</v>
      </c>
      <c r="I287" s="226"/>
      <c r="J287" s="227">
        <f>ROUND(I287*H287,2)</f>
        <v>0</v>
      </c>
      <c r="K287" s="223" t="s">
        <v>1</v>
      </c>
      <c r="L287" s="45"/>
      <c r="M287" s="228" t="s">
        <v>1</v>
      </c>
      <c r="N287" s="229" t="s">
        <v>43</v>
      </c>
      <c r="O287" s="92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2" t="s">
        <v>299</v>
      </c>
      <c r="AT287" s="232" t="s">
        <v>294</v>
      </c>
      <c r="AU287" s="232" t="s">
        <v>120</v>
      </c>
      <c r="AY287" s="18" t="s">
        <v>292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8" t="s">
        <v>120</v>
      </c>
      <c r="BK287" s="233">
        <f>ROUND(I287*H287,2)</f>
        <v>0</v>
      </c>
      <c r="BL287" s="18" t="s">
        <v>299</v>
      </c>
      <c r="BM287" s="232" t="s">
        <v>4179</v>
      </c>
    </row>
    <row r="288" s="2" customFormat="1" ht="16.5" customHeight="1">
      <c r="A288" s="39"/>
      <c r="B288" s="40"/>
      <c r="C288" s="221" t="s">
        <v>1535</v>
      </c>
      <c r="D288" s="221" t="s">
        <v>294</v>
      </c>
      <c r="E288" s="222" t="s">
        <v>4180</v>
      </c>
      <c r="F288" s="223" t="s">
        <v>4181</v>
      </c>
      <c r="G288" s="224" t="s">
        <v>4182</v>
      </c>
      <c r="H288" s="225">
        <v>4</v>
      </c>
      <c r="I288" s="226"/>
      <c r="J288" s="227">
        <f>ROUND(I288*H288,2)</f>
        <v>0</v>
      </c>
      <c r="K288" s="223" t="s">
        <v>1</v>
      </c>
      <c r="L288" s="45"/>
      <c r="M288" s="228" t="s">
        <v>1</v>
      </c>
      <c r="N288" s="229" t="s">
        <v>43</v>
      </c>
      <c r="O288" s="92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2" t="s">
        <v>299</v>
      </c>
      <c r="AT288" s="232" t="s">
        <v>294</v>
      </c>
      <c r="AU288" s="232" t="s">
        <v>120</v>
      </c>
      <c r="AY288" s="18" t="s">
        <v>292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8" t="s">
        <v>120</v>
      </c>
      <c r="BK288" s="233">
        <f>ROUND(I288*H288,2)</f>
        <v>0</v>
      </c>
      <c r="BL288" s="18" t="s">
        <v>299</v>
      </c>
      <c r="BM288" s="232" t="s">
        <v>4183</v>
      </c>
    </row>
    <row r="289" s="2" customFormat="1" ht="16.5" customHeight="1">
      <c r="A289" s="39"/>
      <c r="B289" s="40"/>
      <c r="C289" s="221" t="s">
        <v>1540</v>
      </c>
      <c r="D289" s="221" t="s">
        <v>294</v>
      </c>
      <c r="E289" s="222" t="s">
        <v>4184</v>
      </c>
      <c r="F289" s="223" t="s">
        <v>4185</v>
      </c>
      <c r="G289" s="224" t="s">
        <v>4186</v>
      </c>
      <c r="H289" s="225">
        <v>42</v>
      </c>
      <c r="I289" s="226"/>
      <c r="J289" s="227">
        <f>ROUND(I289*H289,2)</f>
        <v>0</v>
      </c>
      <c r="K289" s="223" t="s">
        <v>1</v>
      </c>
      <c r="L289" s="45"/>
      <c r="M289" s="228" t="s">
        <v>1</v>
      </c>
      <c r="N289" s="229" t="s">
        <v>43</v>
      </c>
      <c r="O289" s="92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2" t="s">
        <v>299</v>
      </c>
      <c r="AT289" s="232" t="s">
        <v>294</v>
      </c>
      <c r="AU289" s="232" t="s">
        <v>120</v>
      </c>
      <c r="AY289" s="18" t="s">
        <v>292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8" t="s">
        <v>120</v>
      </c>
      <c r="BK289" s="233">
        <f>ROUND(I289*H289,2)</f>
        <v>0</v>
      </c>
      <c r="BL289" s="18" t="s">
        <v>299</v>
      </c>
      <c r="BM289" s="232" t="s">
        <v>4187</v>
      </c>
    </row>
    <row r="290" s="2" customFormat="1" ht="16.5" customHeight="1">
      <c r="A290" s="39"/>
      <c r="B290" s="40"/>
      <c r="C290" s="221" t="s">
        <v>1543</v>
      </c>
      <c r="D290" s="221" t="s">
        <v>294</v>
      </c>
      <c r="E290" s="222" t="s">
        <v>4188</v>
      </c>
      <c r="F290" s="223" t="s">
        <v>4189</v>
      </c>
      <c r="G290" s="224" t="s">
        <v>4186</v>
      </c>
      <c r="H290" s="225">
        <v>18</v>
      </c>
      <c r="I290" s="226"/>
      <c r="J290" s="227">
        <f>ROUND(I290*H290,2)</f>
        <v>0</v>
      </c>
      <c r="K290" s="223" t="s">
        <v>1</v>
      </c>
      <c r="L290" s="45"/>
      <c r="M290" s="228" t="s">
        <v>1</v>
      </c>
      <c r="N290" s="229" t="s">
        <v>43</v>
      </c>
      <c r="O290" s="92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2" t="s">
        <v>299</v>
      </c>
      <c r="AT290" s="232" t="s">
        <v>294</v>
      </c>
      <c r="AU290" s="232" t="s">
        <v>120</v>
      </c>
      <c r="AY290" s="18" t="s">
        <v>292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8" t="s">
        <v>120</v>
      </c>
      <c r="BK290" s="233">
        <f>ROUND(I290*H290,2)</f>
        <v>0</v>
      </c>
      <c r="BL290" s="18" t="s">
        <v>299</v>
      </c>
      <c r="BM290" s="232" t="s">
        <v>4190</v>
      </c>
    </row>
    <row r="291" s="2" customFormat="1" ht="24.15" customHeight="1">
      <c r="A291" s="39"/>
      <c r="B291" s="40"/>
      <c r="C291" s="221" t="s">
        <v>1545</v>
      </c>
      <c r="D291" s="221" t="s">
        <v>294</v>
      </c>
      <c r="E291" s="222" t="s">
        <v>4191</v>
      </c>
      <c r="F291" s="223" t="s">
        <v>4192</v>
      </c>
      <c r="G291" s="224" t="s">
        <v>3216</v>
      </c>
      <c r="H291" s="225">
        <v>1</v>
      </c>
      <c r="I291" s="226"/>
      <c r="J291" s="227">
        <f>ROUND(I291*H291,2)</f>
        <v>0</v>
      </c>
      <c r="K291" s="223" t="s">
        <v>1</v>
      </c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</v>
      </c>
      <c r="R291" s="230">
        <f>Q291*H291</f>
        <v>0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299</v>
      </c>
      <c r="AT291" s="232" t="s">
        <v>294</v>
      </c>
      <c r="AU291" s="232" t="s">
        <v>120</v>
      </c>
      <c r="AY291" s="18" t="s">
        <v>292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120</v>
      </c>
      <c r="BK291" s="233">
        <f>ROUND(I291*H291,2)</f>
        <v>0</v>
      </c>
      <c r="BL291" s="18" t="s">
        <v>299</v>
      </c>
      <c r="BM291" s="232" t="s">
        <v>4193</v>
      </c>
    </row>
    <row r="292" s="12" customFormat="1" ht="22.8" customHeight="1">
      <c r="A292" s="12"/>
      <c r="B292" s="205"/>
      <c r="C292" s="206"/>
      <c r="D292" s="207" t="s">
        <v>76</v>
      </c>
      <c r="E292" s="219" t="s">
        <v>4194</v>
      </c>
      <c r="F292" s="219" t="s">
        <v>4195</v>
      </c>
      <c r="G292" s="206"/>
      <c r="H292" s="206"/>
      <c r="I292" s="209"/>
      <c r="J292" s="220">
        <f>BK292</f>
        <v>0</v>
      </c>
      <c r="K292" s="206"/>
      <c r="L292" s="211"/>
      <c r="M292" s="212"/>
      <c r="N292" s="213"/>
      <c r="O292" s="213"/>
      <c r="P292" s="214">
        <f>SUM(P293:P298)</f>
        <v>0</v>
      </c>
      <c r="Q292" s="213"/>
      <c r="R292" s="214">
        <f>SUM(R293:R298)</f>
        <v>0</v>
      </c>
      <c r="S292" s="213"/>
      <c r="T292" s="215">
        <f>SUM(T293:T298)</f>
        <v>0.40000000000000002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16" t="s">
        <v>85</v>
      </c>
      <c r="AT292" s="217" t="s">
        <v>76</v>
      </c>
      <c r="AU292" s="217" t="s">
        <v>85</v>
      </c>
      <c r="AY292" s="216" t="s">
        <v>292</v>
      </c>
      <c r="BK292" s="218">
        <f>SUM(BK293:BK298)</f>
        <v>0</v>
      </c>
    </row>
    <row r="293" s="2" customFormat="1" ht="16.5" customHeight="1">
      <c r="A293" s="39"/>
      <c r="B293" s="40"/>
      <c r="C293" s="221" t="s">
        <v>1549</v>
      </c>
      <c r="D293" s="221" t="s">
        <v>294</v>
      </c>
      <c r="E293" s="222" t="s">
        <v>4196</v>
      </c>
      <c r="F293" s="223" t="s">
        <v>4197</v>
      </c>
      <c r="G293" s="224" t="s">
        <v>337</v>
      </c>
      <c r="H293" s="225">
        <v>200</v>
      </c>
      <c r="I293" s="226"/>
      <c r="J293" s="227">
        <f>ROUND(I293*H293,2)</f>
        <v>0</v>
      </c>
      <c r="K293" s="223" t="s">
        <v>1</v>
      </c>
      <c r="L293" s="45"/>
      <c r="M293" s="228" t="s">
        <v>1</v>
      </c>
      <c r="N293" s="229" t="s">
        <v>43</v>
      </c>
      <c r="O293" s="92"/>
      <c r="P293" s="230">
        <f>O293*H293</f>
        <v>0</v>
      </c>
      <c r="Q293" s="230">
        <v>0</v>
      </c>
      <c r="R293" s="230">
        <f>Q293*H293</f>
        <v>0</v>
      </c>
      <c r="S293" s="230">
        <v>0.002</v>
      </c>
      <c r="T293" s="231">
        <f>S293*H293</f>
        <v>0.40000000000000002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438</v>
      </c>
      <c r="AT293" s="232" t="s">
        <v>294</v>
      </c>
      <c r="AU293" s="232" t="s">
        <v>120</v>
      </c>
      <c r="AY293" s="18" t="s">
        <v>292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120</v>
      </c>
      <c r="BK293" s="233">
        <f>ROUND(I293*H293,2)</f>
        <v>0</v>
      </c>
      <c r="BL293" s="18" t="s">
        <v>438</v>
      </c>
      <c r="BM293" s="232" t="s">
        <v>4198</v>
      </c>
    </row>
    <row r="294" s="2" customFormat="1" ht="33" customHeight="1">
      <c r="A294" s="39"/>
      <c r="B294" s="40"/>
      <c r="C294" s="221" t="s">
        <v>1559</v>
      </c>
      <c r="D294" s="221" t="s">
        <v>294</v>
      </c>
      <c r="E294" s="222" t="s">
        <v>4199</v>
      </c>
      <c r="F294" s="223" t="s">
        <v>4200</v>
      </c>
      <c r="G294" s="224" t="s">
        <v>337</v>
      </c>
      <c r="H294" s="225">
        <v>42</v>
      </c>
      <c r="I294" s="226"/>
      <c r="J294" s="227">
        <f>ROUND(I294*H294,2)</f>
        <v>0</v>
      </c>
      <c r="K294" s="223" t="s">
        <v>1</v>
      </c>
      <c r="L294" s="45"/>
      <c r="M294" s="228" t="s">
        <v>1</v>
      </c>
      <c r="N294" s="229" t="s">
        <v>43</v>
      </c>
      <c r="O294" s="92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299</v>
      </c>
      <c r="AT294" s="232" t="s">
        <v>294</v>
      </c>
      <c r="AU294" s="232" t="s">
        <v>120</v>
      </c>
      <c r="AY294" s="18" t="s">
        <v>292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120</v>
      </c>
      <c r="BK294" s="233">
        <f>ROUND(I294*H294,2)</f>
        <v>0</v>
      </c>
      <c r="BL294" s="18" t="s">
        <v>299</v>
      </c>
      <c r="BM294" s="232" t="s">
        <v>4201</v>
      </c>
    </row>
    <row r="295" s="2" customFormat="1" ht="16.5" customHeight="1">
      <c r="A295" s="39"/>
      <c r="B295" s="40"/>
      <c r="C295" s="221" t="s">
        <v>1563</v>
      </c>
      <c r="D295" s="221" t="s">
        <v>294</v>
      </c>
      <c r="E295" s="222" t="s">
        <v>4202</v>
      </c>
      <c r="F295" s="223" t="s">
        <v>4203</v>
      </c>
      <c r="G295" s="224" t="s">
        <v>337</v>
      </c>
      <c r="H295" s="225">
        <v>16</v>
      </c>
      <c r="I295" s="226"/>
      <c r="J295" s="227">
        <f>ROUND(I295*H295,2)</f>
        <v>0</v>
      </c>
      <c r="K295" s="223" t="s">
        <v>1</v>
      </c>
      <c r="L295" s="45"/>
      <c r="M295" s="228" t="s">
        <v>1</v>
      </c>
      <c r="N295" s="229" t="s">
        <v>43</v>
      </c>
      <c r="O295" s="92"/>
      <c r="P295" s="230">
        <f>O295*H295</f>
        <v>0</v>
      </c>
      <c r="Q295" s="230">
        <v>0</v>
      </c>
      <c r="R295" s="230">
        <f>Q295*H295</f>
        <v>0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299</v>
      </c>
      <c r="AT295" s="232" t="s">
        <v>294</v>
      </c>
      <c r="AU295" s="232" t="s">
        <v>120</v>
      </c>
      <c r="AY295" s="18" t="s">
        <v>292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120</v>
      </c>
      <c r="BK295" s="233">
        <f>ROUND(I295*H295,2)</f>
        <v>0</v>
      </c>
      <c r="BL295" s="18" t="s">
        <v>299</v>
      </c>
      <c r="BM295" s="232" t="s">
        <v>4204</v>
      </c>
    </row>
    <row r="296" s="2" customFormat="1" ht="44.25" customHeight="1">
      <c r="A296" s="39"/>
      <c r="B296" s="40"/>
      <c r="C296" s="221" t="s">
        <v>1567</v>
      </c>
      <c r="D296" s="221" t="s">
        <v>294</v>
      </c>
      <c r="E296" s="222" t="s">
        <v>4205</v>
      </c>
      <c r="F296" s="223" t="s">
        <v>4206</v>
      </c>
      <c r="G296" s="224" t="s">
        <v>337</v>
      </c>
      <c r="H296" s="225">
        <v>150</v>
      </c>
      <c r="I296" s="226"/>
      <c r="J296" s="227">
        <f>ROUND(I296*H296,2)</f>
        <v>0</v>
      </c>
      <c r="K296" s="223" t="s">
        <v>1</v>
      </c>
      <c r="L296" s="45"/>
      <c r="M296" s="228" t="s">
        <v>1</v>
      </c>
      <c r="N296" s="229" t="s">
        <v>43</v>
      </c>
      <c r="O296" s="92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299</v>
      </c>
      <c r="AT296" s="232" t="s">
        <v>294</v>
      </c>
      <c r="AU296" s="232" t="s">
        <v>120</v>
      </c>
      <c r="AY296" s="18" t="s">
        <v>292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120</v>
      </c>
      <c r="BK296" s="233">
        <f>ROUND(I296*H296,2)</f>
        <v>0</v>
      </c>
      <c r="BL296" s="18" t="s">
        <v>299</v>
      </c>
      <c r="BM296" s="232" t="s">
        <v>4207</v>
      </c>
    </row>
    <row r="297" s="2" customFormat="1" ht="16.5" customHeight="1">
      <c r="A297" s="39"/>
      <c r="B297" s="40"/>
      <c r="C297" s="221" t="s">
        <v>1572</v>
      </c>
      <c r="D297" s="221" t="s">
        <v>294</v>
      </c>
      <c r="E297" s="222" t="s">
        <v>4208</v>
      </c>
      <c r="F297" s="223" t="s">
        <v>4209</v>
      </c>
      <c r="G297" s="224" t="s">
        <v>337</v>
      </c>
      <c r="H297" s="225">
        <v>16</v>
      </c>
      <c r="I297" s="226"/>
      <c r="J297" s="227">
        <f>ROUND(I297*H297,2)</f>
        <v>0</v>
      </c>
      <c r="K297" s="223" t="s">
        <v>1</v>
      </c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299</v>
      </c>
      <c r="AT297" s="232" t="s">
        <v>294</v>
      </c>
      <c r="AU297" s="232" t="s">
        <v>120</v>
      </c>
      <c r="AY297" s="18" t="s">
        <v>292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120</v>
      </c>
      <c r="BK297" s="233">
        <f>ROUND(I297*H297,2)</f>
        <v>0</v>
      </c>
      <c r="BL297" s="18" t="s">
        <v>299</v>
      </c>
      <c r="BM297" s="232" t="s">
        <v>4210</v>
      </c>
    </row>
    <row r="298" s="2" customFormat="1" ht="16.5" customHeight="1">
      <c r="A298" s="39"/>
      <c r="B298" s="40"/>
      <c r="C298" s="221" t="s">
        <v>1576</v>
      </c>
      <c r="D298" s="221" t="s">
        <v>294</v>
      </c>
      <c r="E298" s="222" t="s">
        <v>4211</v>
      </c>
      <c r="F298" s="223" t="s">
        <v>4212</v>
      </c>
      <c r="G298" s="224" t="s">
        <v>337</v>
      </c>
      <c r="H298" s="225">
        <v>25</v>
      </c>
      <c r="I298" s="226"/>
      <c r="J298" s="227">
        <f>ROUND(I298*H298,2)</f>
        <v>0</v>
      </c>
      <c r="K298" s="223" t="s">
        <v>1</v>
      </c>
      <c r="L298" s="45"/>
      <c r="M298" s="288" t="s">
        <v>1</v>
      </c>
      <c r="N298" s="289" t="s">
        <v>43</v>
      </c>
      <c r="O298" s="290"/>
      <c r="P298" s="291">
        <f>O298*H298</f>
        <v>0</v>
      </c>
      <c r="Q298" s="291">
        <v>0</v>
      </c>
      <c r="R298" s="291">
        <f>Q298*H298</f>
        <v>0</v>
      </c>
      <c r="S298" s="291">
        <v>0</v>
      </c>
      <c r="T298" s="292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299</v>
      </c>
      <c r="AT298" s="232" t="s">
        <v>294</v>
      </c>
      <c r="AU298" s="232" t="s">
        <v>120</v>
      </c>
      <c r="AY298" s="18" t="s">
        <v>292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120</v>
      </c>
      <c r="BK298" s="233">
        <f>ROUND(I298*H298,2)</f>
        <v>0</v>
      </c>
      <c r="BL298" s="18" t="s">
        <v>299</v>
      </c>
      <c r="BM298" s="232" t="s">
        <v>4213</v>
      </c>
    </row>
    <row r="299" s="2" customFormat="1" ht="6.96" customHeight="1">
      <c r="A299" s="39"/>
      <c r="B299" s="67"/>
      <c r="C299" s="68"/>
      <c r="D299" s="68"/>
      <c r="E299" s="68"/>
      <c r="F299" s="68"/>
      <c r="G299" s="68"/>
      <c r="H299" s="68"/>
      <c r="I299" s="68"/>
      <c r="J299" s="68"/>
      <c r="K299" s="68"/>
      <c r="L299" s="45"/>
      <c r="M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</row>
  </sheetData>
  <sheetProtection sheet="1" autoFilter="0" formatColumns="0" formatRows="0" objects="1" scenarios="1" spinCount="100000" saltValue="isaBE7plbjP3aNyng2trCNDAlsg/R1eDuWh8D8p/Lon8s+bDaHmkXKlKGrN+9wa5MPdpMS2YqW3ermQrP/3u7w==" hashValue="3azBznjbgQlecyslhJZqlMh1pwgDJEt6zo4TQ9rb95ksX75DEAisn9nFAHzxk77j/umH93tLfzqD9IHazjVDUw==" algorithmName="SHA-512" password="CC35"/>
  <autoFilter ref="C128:K298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4214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ROUND((SUM(BE122:BE269)),  2)</f>
        <v>0</v>
      </c>
      <c r="G33" s="39"/>
      <c r="H33" s="39"/>
      <c r="I33" s="158">
        <v>0.20999999999999999</v>
      </c>
      <c r="J33" s="157">
        <f>ROUND(((SUM(BE122:BE269))*I33),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ROUND((SUM(BF122:BF269)),  2)</f>
        <v>0</v>
      </c>
      <c r="G34" s="39"/>
      <c r="H34" s="39"/>
      <c r="I34" s="158">
        <v>0.14999999999999999</v>
      </c>
      <c r="J34" s="157">
        <f>ROUND(((SUM(BF122:BF269))*I34),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ROUND((SUM(BG122:BG269)),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ROUND((SUM(BH122:BH269)),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ROUND((SUM(BI122:BI269)),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01.3.1 - Elektroinstalace - slaboproud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4215</v>
      </c>
      <c r="E97" s="185"/>
      <c r="F97" s="185"/>
      <c r="G97" s="185"/>
      <c r="H97" s="185"/>
      <c r="I97" s="185"/>
      <c r="J97" s="186">
        <f>J123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2"/>
      <c r="C98" s="183"/>
      <c r="D98" s="184" t="s">
        <v>4216</v>
      </c>
      <c r="E98" s="185"/>
      <c r="F98" s="185"/>
      <c r="G98" s="185"/>
      <c r="H98" s="185"/>
      <c r="I98" s="185"/>
      <c r="J98" s="186">
        <f>J149</f>
        <v>0</v>
      </c>
      <c r="K98" s="183"/>
      <c r="L98" s="18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2"/>
      <c r="C99" s="183"/>
      <c r="D99" s="184" t="s">
        <v>4217</v>
      </c>
      <c r="E99" s="185"/>
      <c r="F99" s="185"/>
      <c r="G99" s="185"/>
      <c r="H99" s="185"/>
      <c r="I99" s="185"/>
      <c r="J99" s="186">
        <f>J170</f>
        <v>0</v>
      </c>
      <c r="K99" s="183"/>
      <c r="L99" s="18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2"/>
      <c r="C100" s="183"/>
      <c r="D100" s="184" t="s">
        <v>4218</v>
      </c>
      <c r="E100" s="185"/>
      <c r="F100" s="185"/>
      <c r="G100" s="185"/>
      <c r="H100" s="185"/>
      <c r="I100" s="185"/>
      <c r="J100" s="186">
        <f>J217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2"/>
      <c r="C101" s="183"/>
      <c r="D101" s="184" t="s">
        <v>4219</v>
      </c>
      <c r="E101" s="185"/>
      <c r="F101" s="185"/>
      <c r="G101" s="185"/>
      <c r="H101" s="185"/>
      <c r="I101" s="185"/>
      <c r="J101" s="186">
        <f>J238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2"/>
      <c r="C102" s="183"/>
      <c r="D102" s="184" t="s">
        <v>4220</v>
      </c>
      <c r="E102" s="185"/>
      <c r="F102" s="185"/>
      <c r="G102" s="185"/>
      <c r="H102" s="185"/>
      <c r="I102" s="185"/>
      <c r="J102" s="186">
        <f>J258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277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77" t="str">
        <f>E7</f>
        <v>Domov pro seniory, Nový Bydžov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179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30" customHeight="1">
      <c r="A114" s="39"/>
      <c r="B114" s="40"/>
      <c r="C114" s="41"/>
      <c r="D114" s="41"/>
      <c r="E114" s="77" t="str">
        <f>E9</f>
        <v xml:space="preserve">SO 01.3.1 - Elektroinstalace - slaboproud - nezpůsobilé náklady 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>k.ú. Nový Bydžov, 70 7163</v>
      </c>
      <c r="G116" s="41"/>
      <c r="H116" s="41"/>
      <c r="I116" s="33" t="s">
        <v>22</v>
      </c>
      <c r="J116" s="80" t="str">
        <f>IF(J12="","",J12)</f>
        <v>4. 1. 2023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40.05" customHeight="1">
      <c r="A118" s="39"/>
      <c r="B118" s="40"/>
      <c r="C118" s="33" t="s">
        <v>24</v>
      </c>
      <c r="D118" s="41"/>
      <c r="E118" s="41"/>
      <c r="F118" s="28" t="str">
        <f>E15</f>
        <v>Město Nový Bydžov, Masarykovo nám. 1, 504 01</v>
      </c>
      <c r="G118" s="41"/>
      <c r="H118" s="41"/>
      <c r="I118" s="33" t="s">
        <v>30</v>
      </c>
      <c r="J118" s="37" t="str">
        <f>E21</f>
        <v>Architektura s.r.o., Vilkova 1142/15, Praha 4-Krč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05" customHeight="1">
      <c r="A119" s="39"/>
      <c r="B119" s="40"/>
      <c r="C119" s="33" t="s">
        <v>28</v>
      </c>
      <c r="D119" s="41"/>
      <c r="E119" s="41"/>
      <c r="F119" s="28" t="str">
        <f>IF(E18="","",E18)</f>
        <v>Vyplň údaj</v>
      </c>
      <c r="G119" s="41"/>
      <c r="H119" s="41"/>
      <c r="I119" s="33" t="s">
        <v>33</v>
      </c>
      <c r="J119" s="37" t="str">
        <f>E24</f>
        <v>Projecticon s.r.o., A. Kopeckého 151, Nový Hrádek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4"/>
      <c r="B121" s="195"/>
      <c r="C121" s="196" t="s">
        <v>278</v>
      </c>
      <c r="D121" s="197" t="s">
        <v>62</v>
      </c>
      <c r="E121" s="197" t="s">
        <v>58</v>
      </c>
      <c r="F121" s="197" t="s">
        <v>59</v>
      </c>
      <c r="G121" s="197" t="s">
        <v>279</v>
      </c>
      <c r="H121" s="197" t="s">
        <v>280</v>
      </c>
      <c r="I121" s="197" t="s">
        <v>281</v>
      </c>
      <c r="J121" s="197" t="s">
        <v>249</v>
      </c>
      <c r="K121" s="198" t="s">
        <v>282</v>
      </c>
      <c r="L121" s="199"/>
      <c r="M121" s="101" t="s">
        <v>1</v>
      </c>
      <c r="N121" s="102" t="s">
        <v>41</v>
      </c>
      <c r="O121" s="102" t="s">
        <v>283</v>
      </c>
      <c r="P121" s="102" t="s">
        <v>284</v>
      </c>
      <c r="Q121" s="102" t="s">
        <v>285</v>
      </c>
      <c r="R121" s="102" t="s">
        <v>286</v>
      </c>
      <c r="S121" s="102" t="s">
        <v>287</v>
      </c>
      <c r="T121" s="103" t="s">
        <v>288</v>
      </c>
      <c r="U121" s="194"/>
      <c r="V121" s="194"/>
      <c r="W121" s="194"/>
      <c r="X121" s="194"/>
      <c r="Y121" s="194"/>
      <c r="Z121" s="194"/>
      <c r="AA121" s="194"/>
      <c r="AB121" s="194"/>
      <c r="AC121" s="194"/>
      <c r="AD121" s="194"/>
      <c r="AE121" s="194"/>
    </row>
    <row r="122" s="2" customFormat="1" ht="22.8" customHeight="1">
      <c r="A122" s="39"/>
      <c r="B122" s="40"/>
      <c r="C122" s="108" t="s">
        <v>289</v>
      </c>
      <c r="D122" s="41"/>
      <c r="E122" s="41"/>
      <c r="F122" s="41"/>
      <c r="G122" s="41"/>
      <c r="H122" s="41"/>
      <c r="I122" s="41"/>
      <c r="J122" s="200">
        <f>BK122</f>
        <v>0</v>
      </c>
      <c r="K122" s="41"/>
      <c r="L122" s="45"/>
      <c r="M122" s="104"/>
      <c r="N122" s="201"/>
      <c r="O122" s="105"/>
      <c r="P122" s="202">
        <f>P123+P149+P170+P217+P238+P258</f>
        <v>0</v>
      </c>
      <c r="Q122" s="105"/>
      <c r="R122" s="202">
        <f>R123+R149+R170+R217+R238+R258</f>
        <v>0</v>
      </c>
      <c r="S122" s="105"/>
      <c r="T122" s="203">
        <f>T123+T149+T170+T217+T238+T258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76</v>
      </c>
      <c r="AU122" s="18" t="s">
        <v>251</v>
      </c>
      <c r="BK122" s="204">
        <f>BK123+BK149+BK170+BK217+BK238+BK258</f>
        <v>0</v>
      </c>
    </row>
    <row r="123" s="12" customFormat="1" ht="25.92" customHeight="1">
      <c r="A123" s="12"/>
      <c r="B123" s="205"/>
      <c r="C123" s="206"/>
      <c r="D123" s="207" t="s">
        <v>76</v>
      </c>
      <c r="E123" s="208" t="s">
        <v>3722</v>
      </c>
      <c r="F123" s="208" t="s">
        <v>4221</v>
      </c>
      <c r="G123" s="206"/>
      <c r="H123" s="206"/>
      <c r="I123" s="209"/>
      <c r="J123" s="210">
        <f>BK123</f>
        <v>0</v>
      </c>
      <c r="K123" s="206"/>
      <c r="L123" s="211"/>
      <c r="M123" s="212"/>
      <c r="N123" s="213"/>
      <c r="O123" s="213"/>
      <c r="P123" s="214">
        <f>SUM(P124:P148)</f>
        <v>0</v>
      </c>
      <c r="Q123" s="213"/>
      <c r="R123" s="214">
        <f>SUM(R124:R148)</f>
        <v>0</v>
      </c>
      <c r="S123" s="213"/>
      <c r="T123" s="215">
        <f>SUM(T124:T148)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85</v>
      </c>
      <c r="AT123" s="217" t="s">
        <v>76</v>
      </c>
      <c r="AU123" s="217" t="s">
        <v>77</v>
      </c>
      <c r="AY123" s="216" t="s">
        <v>292</v>
      </c>
      <c r="BK123" s="218">
        <f>SUM(BK124:BK148)</f>
        <v>0</v>
      </c>
    </row>
    <row r="124" s="2" customFormat="1" ht="37.8" customHeight="1">
      <c r="A124" s="39"/>
      <c r="B124" s="40"/>
      <c r="C124" s="221" t="s">
        <v>85</v>
      </c>
      <c r="D124" s="221" t="s">
        <v>294</v>
      </c>
      <c r="E124" s="222" t="s">
        <v>4222</v>
      </c>
      <c r="F124" s="223" t="s">
        <v>4223</v>
      </c>
      <c r="G124" s="224" t="s">
        <v>2985</v>
      </c>
      <c r="H124" s="225">
        <v>2</v>
      </c>
      <c r="I124" s="226"/>
      <c r="J124" s="227">
        <f>ROUND(I124*H124,2)</f>
        <v>0</v>
      </c>
      <c r="K124" s="223" t="s">
        <v>1</v>
      </c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299</v>
      </c>
      <c r="AT124" s="232" t="s">
        <v>294</v>
      </c>
      <c r="AU124" s="232" t="s">
        <v>85</v>
      </c>
      <c r="AY124" s="18" t="s">
        <v>292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120</v>
      </c>
      <c r="BK124" s="233">
        <f>ROUND(I124*H124,2)</f>
        <v>0</v>
      </c>
      <c r="BL124" s="18" t="s">
        <v>299</v>
      </c>
      <c r="BM124" s="232" t="s">
        <v>120</v>
      </c>
    </row>
    <row r="125" s="2" customFormat="1" ht="16.5" customHeight="1">
      <c r="A125" s="39"/>
      <c r="B125" s="40"/>
      <c r="C125" s="221" t="s">
        <v>120</v>
      </c>
      <c r="D125" s="221" t="s">
        <v>294</v>
      </c>
      <c r="E125" s="222" t="s">
        <v>4224</v>
      </c>
      <c r="F125" s="223" t="s">
        <v>4225</v>
      </c>
      <c r="G125" s="224" t="s">
        <v>3216</v>
      </c>
      <c r="H125" s="225">
        <v>2</v>
      </c>
      <c r="I125" s="226"/>
      <c r="J125" s="227">
        <f>ROUND(I125*H125,2)</f>
        <v>0</v>
      </c>
      <c r="K125" s="223" t="s">
        <v>1</v>
      </c>
      <c r="L125" s="45"/>
      <c r="M125" s="228" t="s">
        <v>1</v>
      </c>
      <c r="N125" s="229" t="s">
        <v>43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85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120</v>
      </c>
      <c r="BK125" s="233">
        <f>ROUND(I125*H125,2)</f>
        <v>0</v>
      </c>
      <c r="BL125" s="18" t="s">
        <v>299</v>
      </c>
      <c r="BM125" s="232" t="s">
        <v>299</v>
      </c>
    </row>
    <row r="126" s="2" customFormat="1" ht="21.75" customHeight="1">
      <c r="A126" s="39"/>
      <c r="B126" s="40"/>
      <c r="C126" s="221" t="s">
        <v>317</v>
      </c>
      <c r="D126" s="221" t="s">
        <v>294</v>
      </c>
      <c r="E126" s="222" t="s">
        <v>4226</v>
      </c>
      <c r="F126" s="223" t="s">
        <v>4227</v>
      </c>
      <c r="G126" s="224" t="s">
        <v>3216</v>
      </c>
      <c r="H126" s="225">
        <v>2</v>
      </c>
      <c r="I126" s="226"/>
      <c r="J126" s="227">
        <f>ROUND(I126*H126,2)</f>
        <v>0</v>
      </c>
      <c r="K126" s="223" t="s">
        <v>1</v>
      </c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85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120</v>
      </c>
      <c r="BK126" s="233">
        <f>ROUND(I126*H126,2)</f>
        <v>0</v>
      </c>
      <c r="BL126" s="18" t="s">
        <v>299</v>
      </c>
      <c r="BM126" s="232" t="s">
        <v>346</v>
      </c>
    </row>
    <row r="127" s="2" customFormat="1" ht="16.5" customHeight="1">
      <c r="A127" s="39"/>
      <c r="B127" s="40"/>
      <c r="C127" s="221" t="s">
        <v>299</v>
      </c>
      <c r="D127" s="221" t="s">
        <v>294</v>
      </c>
      <c r="E127" s="222" t="s">
        <v>4228</v>
      </c>
      <c r="F127" s="223" t="s">
        <v>4229</v>
      </c>
      <c r="G127" s="224" t="s">
        <v>2985</v>
      </c>
      <c r="H127" s="225">
        <v>2</v>
      </c>
      <c r="I127" s="226"/>
      <c r="J127" s="227">
        <f>ROUND(I127*H127,2)</f>
        <v>0</v>
      </c>
      <c r="K127" s="223" t="s">
        <v>1</v>
      </c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85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120</v>
      </c>
      <c r="BK127" s="233">
        <f>ROUND(I127*H127,2)</f>
        <v>0</v>
      </c>
      <c r="BL127" s="18" t="s">
        <v>299</v>
      </c>
      <c r="BM127" s="232" t="s">
        <v>357</v>
      </c>
    </row>
    <row r="128" s="2" customFormat="1" ht="24.15" customHeight="1">
      <c r="A128" s="39"/>
      <c r="B128" s="40"/>
      <c r="C128" s="221" t="s">
        <v>341</v>
      </c>
      <c r="D128" s="221" t="s">
        <v>294</v>
      </c>
      <c r="E128" s="222" t="s">
        <v>4230</v>
      </c>
      <c r="F128" s="223" t="s">
        <v>4231</v>
      </c>
      <c r="G128" s="224" t="s">
        <v>3216</v>
      </c>
      <c r="H128" s="225">
        <v>10</v>
      </c>
      <c r="I128" s="226"/>
      <c r="J128" s="227">
        <f>ROUND(I128*H128,2)</f>
        <v>0</v>
      </c>
      <c r="K128" s="223" t="s">
        <v>1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85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299</v>
      </c>
      <c r="BM128" s="232" t="s">
        <v>368</v>
      </c>
    </row>
    <row r="129" s="2" customFormat="1" ht="24.15" customHeight="1">
      <c r="A129" s="39"/>
      <c r="B129" s="40"/>
      <c r="C129" s="221" t="s">
        <v>346</v>
      </c>
      <c r="D129" s="221" t="s">
        <v>294</v>
      </c>
      <c r="E129" s="222" t="s">
        <v>4232</v>
      </c>
      <c r="F129" s="223" t="s">
        <v>4233</v>
      </c>
      <c r="G129" s="224" t="s">
        <v>3216</v>
      </c>
      <c r="H129" s="225">
        <v>6</v>
      </c>
      <c r="I129" s="226"/>
      <c r="J129" s="227">
        <f>ROUND(I129*H129,2)</f>
        <v>0</v>
      </c>
      <c r="K129" s="223" t="s">
        <v>1</v>
      </c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85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120</v>
      </c>
      <c r="BK129" s="233">
        <f>ROUND(I129*H129,2)</f>
        <v>0</v>
      </c>
      <c r="BL129" s="18" t="s">
        <v>299</v>
      </c>
      <c r="BM129" s="232" t="s">
        <v>399</v>
      </c>
    </row>
    <row r="130" s="2" customFormat="1" ht="16.5" customHeight="1">
      <c r="A130" s="39"/>
      <c r="B130" s="40"/>
      <c r="C130" s="221" t="s">
        <v>352</v>
      </c>
      <c r="D130" s="221" t="s">
        <v>294</v>
      </c>
      <c r="E130" s="222" t="s">
        <v>4234</v>
      </c>
      <c r="F130" s="223" t="s">
        <v>4235</v>
      </c>
      <c r="G130" s="224" t="s">
        <v>3216</v>
      </c>
      <c r="H130" s="225">
        <v>100</v>
      </c>
      <c r="I130" s="226"/>
      <c r="J130" s="227">
        <f>ROUND(I130*H130,2)</f>
        <v>0</v>
      </c>
      <c r="K130" s="223" t="s">
        <v>1</v>
      </c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85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120</v>
      </c>
      <c r="BK130" s="233">
        <f>ROUND(I130*H130,2)</f>
        <v>0</v>
      </c>
      <c r="BL130" s="18" t="s">
        <v>299</v>
      </c>
      <c r="BM130" s="232" t="s">
        <v>415</v>
      </c>
    </row>
    <row r="131" s="2" customFormat="1" ht="24.15" customHeight="1">
      <c r="A131" s="39"/>
      <c r="B131" s="40"/>
      <c r="C131" s="221" t="s">
        <v>357</v>
      </c>
      <c r="D131" s="221" t="s">
        <v>294</v>
      </c>
      <c r="E131" s="222" t="s">
        <v>4236</v>
      </c>
      <c r="F131" s="223" t="s">
        <v>4237</v>
      </c>
      <c r="G131" s="224" t="s">
        <v>3216</v>
      </c>
      <c r="H131" s="225">
        <v>10</v>
      </c>
      <c r="I131" s="226"/>
      <c r="J131" s="227">
        <f>ROUND(I131*H131,2)</f>
        <v>0</v>
      </c>
      <c r="K131" s="223" t="s">
        <v>1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85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299</v>
      </c>
      <c r="BM131" s="232" t="s">
        <v>438</v>
      </c>
    </row>
    <row r="132" s="2" customFormat="1" ht="16.5" customHeight="1">
      <c r="A132" s="39"/>
      <c r="B132" s="40"/>
      <c r="C132" s="221" t="s">
        <v>362</v>
      </c>
      <c r="D132" s="221" t="s">
        <v>294</v>
      </c>
      <c r="E132" s="222" t="s">
        <v>4238</v>
      </c>
      <c r="F132" s="223" t="s">
        <v>4239</v>
      </c>
      <c r="G132" s="224" t="s">
        <v>3216</v>
      </c>
      <c r="H132" s="225">
        <v>70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85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299</v>
      </c>
      <c r="BM132" s="232" t="s">
        <v>449</v>
      </c>
    </row>
    <row r="133" s="2" customFormat="1" ht="16.5" customHeight="1">
      <c r="A133" s="39"/>
      <c r="B133" s="40"/>
      <c r="C133" s="221" t="s">
        <v>368</v>
      </c>
      <c r="D133" s="221" t="s">
        <v>294</v>
      </c>
      <c r="E133" s="222" t="s">
        <v>4240</v>
      </c>
      <c r="F133" s="223" t="s">
        <v>4241</v>
      </c>
      <c r="G133" s="224" t="s">
        <v>3216</v>
      </c>
      <c r="H133" s="225">
        <v>54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85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459</v>
      </c>
    </row>
    <row r="134" s="2" customFormat="1" ht="21.75" customHeight="1">
      <c r="A134" s="39"/>
      <c r="B134" s="40"/>
      <c r="C134" s="221" t="s">
        <v>372</v>
      </c>
      <c r="D134" s="221" t="s">
        <v>294</v>
      </c>
      <c r="E134" s="222" t="s">
        <v>4242</v>
      </c>
      <c r="F134" s="223" t="s">
        <v>4243</v>
      </c>
      <c r="G134" s="224" t="s">
        <v>3216</v>
      </c>
      <c r="H134" s="225">
        <v>124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85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299</v>
      </c>
      <c r="BM134" s="232" t="s">
        <v>485</v>
      </c>
    </row>
    <row r="135" s="2" customFormat="1" ht="16.5" customHeight="1">
      <c r="A135" s="39"/>
      <c r="B135" s="40"/>
      <c r="C135" s="221" t="s">
        <v>399</v>
      </c>
      <c r="D135" s="221" t="s">
        <v>294</v>
      </c>
      <c r="E135" s="222" t="s">
        <v>4244</v>
      </c>
      <c r="F135" s="223" t="s">
        <v>4245</v>
      </c>
      <c r="G135" s="224" t="s">
        <v>407</v>
      </c>
      <c r="H135" s="225">
        <v>7000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85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494</v>
      </c>
    </row>
    <row r="136" s="2" customFormat="1" ht="16.5" customHeight="1">
      <c r="A136" s="39"/>
      <c r="B136" s="40"/>
      <c r="C136" s="221" t="s">
        <v>404</v>
      </c>
      <c r="D136" s="221" t="s">
        <v>294</v>
      </c>
      <c r="E136" s="222" t="s">
        <v>4246</v>
      </c>
      <c r="F136" s="223" t="s">
        <v>4247</v>
      </c>
      <c r="G136" s="224" t="s">
        <v>407</v>
      </c>
      <c r="H136" s="225">
        <v>1500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85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299</v>
      </c>
      <c r="BM136" s="232" t="s">
        <v>503</v>
      </c>
    </row>
    <row r="137" s="2" customFormat="1" ht="16.5" customHeight="1">
      <c r="A137" s="39"/>
      <c r="B137" s="40"/>
      <c r="C137" s="221" t="s">
        <v>415</v>
      </c>
      <c r="D137" s="221" t="s">
        <v>294</v>
      </c>
      <c r="E137" s="222" t="s">
        <v>4248</v>
      </c>
      <c r="F137" s="223" t="s">
        <v>4249</v>
      </c>
      <c r="G137" s="224" t="s">
        <v>2985</v>
      </c>
      <c r="H137" s="225">
        <v>1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85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523</v>
      </c>
    </row>
    <row r="138" s="2" customFormat="1" ht="16.5" customHeight="1">
      <c r="A138" s="39"/>
      <c r="B138" s="40"/>
      <c r="C138" s="221" t="s">
        <v>8</v>
      </c>
      <c r="D138" s="221" t="s">
        <v>294</v>
      </c>
      <c r="E138" s="222" t="s">
        <v>4250</v>
      </c>
      <c r="F138" s="223" t="s">
        <v>4251</v>
      </c>
      <c r="G138" s="224" t="s">
        <v>3216</v>
      </c>
      <c r="H138" s="225">
        <v>50</v>
      </c>
      <c r="I138" s="226"/>
      <c r="J138" s="227">
        <f>ROUND(I138*H138,2)</f>
        <v>0</v>
      </c>
      <c r="K138" s="223" t="s">
        <v>1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85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299</v>
      </c>
      <c r="BM138" s="232" t="s">
        <v>554</v>
      </c>
    </row>
    <row r="139" s="2" customFormat="1" ht="16.5" customHeight="1">
      <c r="A139" s="39"/>
      <c r="B139" s="40"/>
      <c r="C139" s="221" t="s">
        <v>438</v>
      </c>
      <c r="D139" s="221" t="s">
        <v>294</v>
      </c>
      <c r="E139" s="222" t="s">
        <v>4252</v>
      </c>
      <c r="F139" s="223" t="s">
        <v>4253</v>
      </c>
      <c r="G139" s="224" t="s">
        <v>2985</v>
      </c>
      <c r="H139" s="225">
        <v>1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85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299</v>
      </c>
      <c r="BM139" s="232" t="s">
        <v>573</v>
      </c>
    </row>
    <row r="140" s="2" customFormat="1" ht="16.5" customHeight="1">
      <c r="A140" s="39"/>
      <c r="B140" s="40"/>
      <c r="C140" s="221" t="s">
        <v>445</v>
      </c>
      <c r="D140" s="221" t="s">
        <v>294</v>
      </c>
      <c r="E140" s="222" t="s">
        <v>4254</v>
      </c>
      <c r="F140" s="223" t="s">
        <v>4255</v>
      </c>
      <c r="G140" s="224" t="s">
        <v>3216</v>
      </c>
      <c r="H140" s="225">
        <v>194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85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299</v>
      </c>
      <c r="BM140" s="232" t="s">
        <v>583</v>
      </c>
    </row>
    <row r="141" s="2" customFormat="1" ht="21.75" customHeight="1">
      <c r="A141" s="39"/>
      <c r="B141" s="40"/>
      <c r="C141" s="221" t="s">
        <v>449</v>
      </c>
      <c r="D141" s="221" t="s">
        <v>294</v>
      </c>
      <c r="E141" s="222" t="s">
        <v>4256</v>
      </c>
      <c r="F141" s="223" t="s">
        <v>4257</v>
      </c>
      <c r="G141" s="224" t="s">
        <v>2985</v>
      </c>
      <c r="H141" s="225">
        <v>1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85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299</v>
      </c>
      <c r="BM141" s="232" t="s">
        <v>591</v>
      </c>
    </row>
    <row r="142" s="2" customFormat="1" ht="16.5" customHeight="1">
      <c r="A142" s="39"/>
      <c r="B142" s="40"/>
      <c r="C142" s="221" t="s">
        <v>454</v>
      </c>
      <c r="D142" s="221" t="s">
        <v>294</v>
      </c>
      <c r="E142" s="222" t="s">
        <v>4258</v>
      </c>
      <c r="F142" s="223" t="s">
        <v>4259</v>
      </c>
      <c r="G142" s="224" t="s">
        <v>407</v>
      </c>
      <c r="H142" s="225">
        <v>100</v>
      </c>
      <c r="I142" s="226"/>
      <c r="J142" s="227">
        <f>ROUND(I142*H142,2)</f>
        <v>0</v>
      </c>
      <c r="K142" s="223" t="s">
        <v>1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85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599</v>
      </c>
    </row>
    <row r="143" s="2" customFormat="1" ht="16.5" customHeight="1">
      <c r="A143" s="39"/>
      <c r="B143" s="40"/>
      <c r="C143" s="221" t="s">
        <v>459</v>
      </c>
      <c r="D143" s="221" t="s">
        <v>294</v>
      </c>
      <c r="E143" s="222" t="s">
        <v>4260</v>
      </c>
      <c r="F143" s="223" t="s">
        <v>4261</v>
      </c>
      <c r="G143" s="224" t="s">
        <v>3216</v>
      </c>
      <c r="H143" s="225">
        <v>2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85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299</v>
      </c>
      <c r="BM143" s="232" t="s">
        <v>607</v>
      </c>
    </row>
    <row r="144" s="2" customFormat="1" ht="16.5" customHeight="1">
      <c r="A144" s="39"/>
      <c r="B144" s="40"/>
      <c r="C144" s="221" t="s">
        <v>7</v>
      </c>
      <c r="D144" s="221" t="s">
        <v>294</v>
      </c>
      <c r="E144" s="222" t="s">
        <v>4262</v>
      </c>
      <c r="F144" s="223" t="s">
        <v>4263</v>
      </c>
      <c r="G144" s="224" t="s">
        <v>3216</v>
      </c>
      <c r="H144" s="225">
        <v>16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85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615</v>
      </c>
    </row>
    <row r="145" s="2" customFormat="1" ht="16.5" customHeight="1">
      <c r="A145" s="39"/>
      <c r="B145" s="40"/>
      <c r="C145" s="221" t="s">
        <v>485</v>
      </c>
      <c r="D145" s="221" t="s">
        <v>294</v>
      </c>
      <c r="E145" s="222" t="s">
        <v>4264</v>
      </c>
      <c r="F145" s="223" t="s">
        <v>4265</v>
      </c>
      <c r="G145" s="224" t="s">
        <v>3216</v>
      </c>
      <c r="H145" s="225">
        <v>8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85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299</v>
      </c>
      <c r="BM145" s="232" t="s">
        <v>625</v>
      </c>
    </row>
    <row r="146" s="2" customFormat="1" ht="16.5" customHeight="1">
      <c r="A146" s="39"/>
      <c r="B146" s="40"/>
      <c r="C146" s="221" t="s">
        <v>489</v>
      </c>
      <c r="D146" s="221" t="s">
        <v>294</v>
      </c>
      <c r="E146" s="222" t="s">
        <v>4266</v>
      </c>
      <c r="F146" s="223" t="s">
        <v>4267</v>
      </c>
      <c r="G146" s="224" t="s">
        <v>3216</v>
      </c>
      <c r="H146" s="225">
        <v>16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85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639</v>
      </c>
    </row>
    <row r="147" s="2" customFormat="1" ht="16.5" customHeight="1">
      <c r="A147" s="39"/>
      <c r="B147" s="40"/>
      <c r="C147" s="221" t="s">
        <v>494</v>
      </c>
      <c r="D147" s="221" t="s">
        <v>294</v>
      </c>
      <c r="E147" s="222" t="s">
        <v>4268</v>
      </c>
      <c r="F147" s="223" t="s">
        <v>4269</v>
      </c>
      <c r="G147" s="224" t="s">
        <v>3216</v>
      </c>
      <c r="H147" s="225">
        <v>2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85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299</v>
      </c>
      <c r="BM147" s="232" t="s">
        <v>670</v>
      </c>
    </row>
    <row r="148" s="2" customFormat="1" ht="16.5" customHeight="1">
      <c r="A148" s="39"/>
      <c r="B148" s="40"/>
      <c r="C148" s="221" t="s">
        <v>498</v>
      </c>
      <c r="D148" s="221" t="s">
        <v>294</v>
      </c>
      <c r="E148" s="222" t="s">
        <v>4270</v>
      </c>
      <c r="F148" s="223" t="s">
        <v>4271</v>
      </c>
      <c r="G148" s="224" t="s">
        <v>2985</v>
      </c>
      <c r="H148" s="225">
        <v>1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85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693</v>
      </c>
    </row>
    <row r="149" s="12" customFormat="1" ht="25.92" customHeight="1">
      <c r="A149" s="12"/>
      <c r="B149" s="205"/>
      <c r="C149" s="206"/>
      <c r="D149" s="207" t="s">
        <v>76</v>
      </c>
      <c r="E149" s="208" t="s">
        <v>3784</v>
      </c>
      <c r="F149" s="208" t="s">
        <v>4272</v>
      </c>
      <c r="G149" s="206"/>
      <c r="H149" s="206"/>
      <c r="I149" s="209"/>
      <c r="J149" s="210">
        <f>BK149</f>
        <v>0</v>
      </c>
      <c r="K149" s="206"/>
      <c r="L149" s="211"/>
      <c r="M149" s="212"/>
      <c r="N149" s="213"/>
      <c r="O149" s="213"/>
      <c r="P149" s="214">
        <f>SUM(P150:P169)</f>
        <v>0</v>
      </c>
      <c r="Q149" s="213"/>
      <c r="R149" s="214">
        <f>SUM(R150:R169)</f>
        <v>0</v>
      </c>
      <c r="S149" s="213"/>
      <c r="T149" s="215">
        <f>SUM(T150:T169)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16" t="s">
        <v>85</v>
      </c>
      <c r="AT149" s="217" t="s">
        <v>76</v>
      </c>
      <c r="AU149" s="217" t="s">
        <v>77</v>
      </c>
      <c r="AY149" s="216" t="s">
        <v>292</v>
      </c>
      <c r="BK149" s="218">
        <f>SUM(BK150:BK169)</f>
        <v>0</v>
      </c>
    </row>
    <row r="150" s="2" customFormat="1" ht="24.15" customHeight="1">
      <c r="A150" s="39"/>
      <c r="B150" s="40"/>
      <c r="C150" s="221" t="s">
        <v>503</v>
      </c>
      <c r="D150" s="221" t="s">
        <v>294</v>
      </c>
      <c r="E150" s="222" t="s">
        <v>4273</v>
      </c>
      <c r="F150" s="223" t="s">
        <v>4274</v>
      </c>
      <c r="G150" s="224" t="s">
        <v>2985</v>
      </c>
      <c r="H150" s="225">
        <v>1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85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299</v>
      </c>
      <c r="BM150" s="232" t="s">
        <v>708</v>
      </c>
    </row>
    <row r="151" s="2" customFormat="1" ht="16.5" customHeight="1">
      <c r="A151" s="39"/>
      <c r="B151" s="40"/>
      <c r="C151" s="221" t="s">
        <v>517</v>
      </c>
      <c r="D151" s="221" t="s">
        <v>294</v>
      </c>
      <c r="E151" s="222" t="s">
        <v>4275</v>
      </c>
      <c r="F151" s="223" t="s">
        <v>4276</v>
      </c>
      <c r="G151" s="224" t="s">
        <v>3216</v>
      </c>
      <c r="H151" s="225">
        <v>1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85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299</v>
      </c>
      <c r="BM151" s="232" t="s">
        <v>731</v>
      </c>
    </row>
    <row r="152" s="2" customFormat="1" ht="16.5" customHeight="1">
      <c r="A152" s="39"/>
      <c r="B152" s="40"/>
      <c r="C152" s="221" t="s">
        <v>523</v>
      </c>
      <c r="D152" s="221" t="s">
        <v>294</v>
      </c>
      <c r="E152" s="222" t="s">
        <v>4277</v>
      </c>
      <c r="F152" s="223" t="s">
        <v>4278</v>
      </c>
      <c r="G152" s="224" t="s">
        <v>3216</v>
      </c>
      <c r="H152" s="225">
        <v>1</v>
      </c>
      <c r="I152" s="226"/>
      <c r="J152" s="227">
        <f>ROUND(I152*H152,2)</f>
        <v>0</v>
      </c>
      <c r="K152" s="223" t="s">
        <v>1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85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299</v>
      </c>
      <c r="BM152" s="232" t="s">
        <v>751</v>
      </c>
    </row>
    <row r="153" s="2" customFormat="1" ht="16.5" customHeight="1">
      <c r="A153" s="39"/>
      <c r="B153" s="40"/>
      <c r="C153" s="221" t="s">
        <v>532</v>
      </c>
      <c r="D153" s="221" t="s">
        <v>294</v>
      </c>
      <c r="E153" s="222" t="s">
        <v>4279</v>
      </c>
      <c r="F153" s="223" t="s">
        <v>4280</v>
      </c>
      <c r="G153" s="224" t="s">
        <v>3216</v>
      </c>
      <c r="H153" s="225">
        <v>1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85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299</v>
      </c>
      <c r="BM153" s="232" t="s">
        <v>783</v>
      </c>
    </row>
    <row r="154" s="2" customFormat="1" ht="24.15" customHeight="1">
      <c r="A154" s="39"/>
      <c r="B154" s="40"/>
      <c r="C154" s="221" t="s">
        <v>554</v>
      </c>
      <c r="D154" s="221" t="s">
        <v>294</v>
      </c>
      <c r="E154" s="222" t="s">
        <v>4281</v>
      </c>
      <c r="F154" s="223" t="s">
        <v>4282</v>
      </c>
      <c r="G154" s="224" t="s">
        <v>3216</v>
      </c>
      <c r="H154" s="225">
        <v>3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85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804</v>
      </c>
    </row>
    <row r="155" s="2" customFormat="1" ht="21.75" customHeight="1">
      <c r="A155" s="39"/>
      <c r="B155" s="40"/>
      <c r="C155" s="221" t="s">
        <v>562</v>
      </c>
      <c r="D155" s="221" t="s">
        <v>294</v>
      </c>
      <c r="E155" s="222" t="s">
        <v>4283</v>
      </c>
      <c r="F155" s="223" t="s">
        <v>4284</v>
      </c>
      <c r="G155" s="224" t="s">
        <v>3216</v>
      </c>
      <c r="H155" s="225">
        <v>50</v>
      </c>
      <c r="I155" s="226"/>
      <c r="J155" s="227">
        <f>ROUND(I155*H155,2)</f>
        <v>0</v>
      </c>
      <c r="K155" s="223" t="s">
        <v>1</v>
      </c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85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299</v>
      </c>
      <c r="BM155" s="232" t="s">
        <v>821</v>
      </c>
    </row>
    <row r="156" s="2" customFormat="1" ht="21.75" customHeight="1">
      <c r="A156" s="39"/>
      <c r="B156" s="40"/>
      <c r="C156" s="221" t="s">
        <v>573</v>
      </c>
      <c r="D156" s="221" t="s">
        <v>294</v>
      </c>
      <c r="E156" s="222" t="s">
        <v>4285</v>
      </c>
      <c r="F156" s="223" t="s">
        <v>4286</v>
      </c>
      <c r="G156" s="224" t="s">
        <v>3216</v>
      </c>
      <c r="H156" s="225">
        <v>2</v>
      </c>
      <c r="I156" s="226"/>
      <c r="J156" s="227">
        <f>ROUND(I156*H156,2)</f>
        <v>0</v>
      </c>
      <c r="K156" s="223" t="s">
        <v>1</v>
      </c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85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299</v>
      </c>
      <c r="BM156" s="232" t="s">
        <v>829</v>
      </c>
    </row>
    <row r="157" s="2" customFormat="1" ht="16.5" customHeight="1">
      <c r="A157" s="39"/>
      <c r="B157" s="40"/>
      <c r="C157" s="221" t="s">
        <v>578</v>
      </c>
      <c r="D157" s="221" t="s">
        <v>294</v>
      </c>
      <c r="E157" s="222" t="s">
        <v>4287</v>
      </c>
      <c r="F157" s="223" t="s">
        <v>4288</v>
      </c>
      <c r="G157" s="224" t="s">
        <v>3216</v>
      </c>
      <c r="H157" s="225">
        <v>1</v>
      </c>
      <c r="I157" s="226"/>
      <c r="J157" s="227">
        <f>ROUND(I157*H157,2)</f>
        <v>0</v>
      </c>
      <c r="K157" s="223" t="s">
        <v>1</v>
      </c>
      <c r="L157" s="45"/>
      <c r="M157" s="228" t="s">
        <v>1</v>
      </c>
      <c r="N157" s="229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299</v>
      </c>
      <c r="AT157" s="232" t="s">
        <v>294</v>
      </c>
      <c r="AU157" s="232" t="s">
        <v>85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120</v>
      </c>
      <c r="BK157" s="233">
        <f>ROUND(I157*H157,2)</f>
        <v>0</v>
      </c>
      <c r="BL157" s="18" t="s">
        <v>299</v>
      </c>
      <c r="BM157" s="232" t="s">
        <v>839</v>
      </c>
    </row>
    <row r="158" s="2" customFormat="1" ht="16.5" customHeight="1">
      <c r="A158" s="39"/>
      <c r="B158" s="40"/>
      <c r="C158" s="221" t="s">
        <v>583</v>
      </c>
      <c r="D158" s="221" t="s">
        <v>294</v>
      </c>
      <c r="E158" s="222" t="s">
        <v>4289</v>
      </c>
      <c r="F158" s="223" t="s">
        <v>4290</v>
      </c>
      <c r="G158" s="224" t="s">
        <v>3216</v>
      </c>
      <c r="H158" s="225">
        <v>1</v>
      </c>
      <c r="I158" s="226"/>
      <c r="J158" s="227">
        <f>ROUND(I158*H158,2)</f>
        <v>0</v>
      </c>
      <c r="K158" s="223" t="s">
        <v>1</v>
      </c>
      <c r="L158" s="45"/>
      <c r="M158" s="228" t="s">
        <v>1</v>
      </c>
      <c r="N158" s="229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299</v>
      </c>
      <c r="AT158" s="232" t="s">
        <v>294</v>
      </c>
      <c r="AU158" s="232" t="s">
        <v>85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299</v>
      </c>
      <c r="BM158" s="232" t="s">
        <v>852</v>
      </c>
    </row>
    <row r="159" s="2" customFormat="1" ht="16.5" customHeight="1">
      <c r="A159" s="39"/>
      <c r="B159" s="40"/>
      <c r="C159" s="221" t="s">
        <v>587</v>
      </c>
      <c r="D159" s="221" t="s">
        <v>294</v>
      </c>
      <c r="E159" s="222" t="s">
        <v>4291</v>
      </c>
      <c r="F159" s="223" t="s">
        <v>4292</v>
      </c>
      <c r="G159" s="224" t="s">
        <v>3216</v>
      </c>
      <c r="H159" s="225">
        <v>2</v>
      </c>
      <c r="I159" s="226"/>
      <c r="J159" s="227">
        <f>ROUND(I159*H159,2)</f>
        <v>0</v>
      </c>
      <c r="K159" s="223" t="s">
        <v>1</v>
      </c>
      <c r="L159" s="45"/>
      <c r="M159" s="228" t="s">
        <v>1</v>
      </c>
      <c r="N159" s="229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299</v>
      </c>
      <c r="AT159" s="232" t="s">
        <v>294</v>
      </c>
      <c r="AU159" s="232" t="s">
        <v>85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120</v>
      </c>
      <c r="BK159" s="233">
        <f>ROUND(I159*H159,2)</f>
        <v>0</v>
      </c>
      <c r="BL159" s="18" t="s">
        <v>299</v>
      </c>
      <c r="BM159" s="232" t="s">
        <v>866</v>
      </c>
    </row>
    <row r="160" s="2" customFormat="1" ht="16.5" customHeight="1">
      <c r="A160" s="39"/>
      <c r="B160" s="40"/>
      <c r="C160" s="221" t="s">
        <v>591</v>
      </c>
      <c r="D160" s="221" t="s">
        <v>294</v>
      </c>
      <c r="E160" s="222" t="s">
        <v>4293</v>
      </c>
      <c r="F160" s="223" t="s">
        <v>4294</v>
      </c>
      <c r="G160" s="224" t="s">
        <v>3216</v>
      </c>
      <c r="H160" s="225">
        <v>20</v>
      </c>
      <c r="I160" s="226"/>
      <c r="J160" s="227">
        <f>ROUND(I160*H160,2)</f>
        <v>0</v>
      </c>
      <c r="K160" s="223" t="s">
        <v>1</v>
      </c>
      <c r="L160" s="45"/>
      <c r="M160" s="228" t="s">
        <v>1</v>
      </c>
      <c r="N160" s="229" t="s">
        <v>43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299</v>
      </c>
      <c r="AT160" s="232" t="s">
        <v>294</v>
      </c>
      <c r="AU160" s="232" t="s">
        <v>85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120</v>
      </c>
      <c r="BK160" s="233">
        <f>ROUND(I160*H160,2)</f>
        <v>0</v>
      </c>
      <c r="BL160" s="18" t="s">
        <v>299</v>
      </c>
      <c r="BM160" s="232" t="s">
        <v>876</v>
      </c>
    </row>
    <row r="161" s="2" customFormat="1" ht="24.15" customHeight="1">
      <c r="A161" s="39"/>
      <c r="B161" s="40"/>
      <c r="C161" s="221" t="s">
        <v>595</v>
      </c>
      <c r="D161" s="221" t="s">
        <v>294</v>
      </c>
      <c r="E161" s="222" t="s">
        <v>4295</v>
      </c>
      <c r="F161" s="223" t="s">
        <v>4296</v>
      </c>
      <c r="G161" s="224" t="s">
        <v>3216</v>
      </c>
      <c r="H161" s="225">
        <v>49</v>
      </c>
      <c r="I161" s="226"/>
      <c r="J161" s="227">
        <f>ROUND(I161*H161,2)</f>
        <v>0</v>
      </c>
      <c r="K161" s="223" t="s">
        <v>1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299</v>
      </c>
      <c r="AT161" s="232" t="s">
        <v>294</v>
      </c>
      <c r="AU161" s="232" t="s">
        <v>85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299</v>
      </c>
      <c r="BM161" s="232" t="s">
        <v>907</v>
      </c>
    </row>
    <row r="162" s="2" customFormat="1" ht="16.5" customHeight="1">
      <c r="A162" s="39"/>
      <c r="B162" s="40"/>
      <c r="C162" s="221" t="s">
        <v>599</v>
      </c>
      <c r="D162" s="221" t="s">
        <v>294</v>
      </c>
      <c r="E162" s="222" t="s">
        <v>4297</v>
      </c>
      <c r="F162" s="223" t="s">
        <v>4298</v>
      </c>
      <c r="G162" s="224" t="s">
        <v>407</v>
      </c>
      <c r="H162" s="225">
        <v>1000</v>
      </c>
      <c r="I162" s="226"/>
      <c r="J162" s="227">
        <f>ROUND(I162*H162,2)</f>
        <v>0</v>
      </c>
      <c r="K162" s="223" t="s">
        <v>1</v>
      </c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299</v>
      </c>
      <c r="AT162" s="232" t="s">
        <v>294</v>
      </c>
      <c r="AU162" s="232" t="s">
        <v>85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120</v>
      </c>
      <c r="BK162" s="233">
        <f>ROUND(I162*H162,2)</f>
        <v>0</v>
      </c>
      <c r="BL162" s="18" t="s">
        <v>299</v>
      </c>
      <c r="BM162" s="232" t="s">
        <v>914</v>
      </c>
    </row>
    <row r="163" s="2" customFormat="1" ht="16.5" customHeight="1">
      <c r="A163" s="39"/>
      <c r="B163" s="40"/>
      <c r="C163" s="221" t="s">
        <v>603</v>
      </c>
      <c r="D163" s="221" t="s">
        <v>294</v>
      </c>
      <c r="E163" s="222" t="s">
        <v>4299</v>
      </c>
      <c r="F163" s="223" t="s">
        <v>4300</v>
      </c>
      <c r="G163" s="224" t="s">
        <v>407</v>
      </c>
      <c r="H163" s="225">
        <v>800</v>
      </c>
      <c r="I163" s="226"/>
      <c r="J163" s="227">
        <f>ROUND(I163*H163,2)</f>
        <v>0</v>
      </c>
      <c r="K163" s="223" t="s">
        <v>1</v>
      </c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299</v>
      </c>
      <c r="AT163" s="232" t="s">
        <v>294</v>
      </c>
      <c r="AU163" s="232" t="s">
        <v>85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120</v>
      </c>
      <c r="BK163" s="233">
        <f>ROUND(I163*H163,2)</f>
        <v>0</v>
      </c>
      <c r="BL163" s="18" t="s">
        <v>299</v>
      </c>
      <c r="BM163" s="232" t="s">
        <v>923</v>
      </c>
    </row>
    <row r="164" s="2" customFormat="1" ht="16.5" customHeight="1">
      <c r="A164" s="39"/>
      <c r="B164" s="40"/>
      <c r="C164" s="221" t="s">
        <v>607</v>
      </c>
      <c r="D164" s="221" t="s">
        <v>294</v>
      </c>
      <c r="E164" s="222" t="s">
        <v>4248</v>
      </c>
      <c r="F164" s="223" t="s">
        <v>4249</v>
      </c>
      <c r="G164" s="224" t="s">
        <v>2985</v>
      </c>
      <c r="H164" s="225">
        <v>1</v>
      </c>
      <c r="I164" s="226"/>
      <c r="J164" s="227">
        <f>ROUND(I164*H164,2)</f>
        <v>0</v>
      </c>
      <c r="K164" s="223" t="s">
        <v>1</v>
      </c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299</v>
      </c>
      <c r="AT164" s="232" t="s">
        <v>294</v>
      </c>
      <c r="AU164" s="232" t="s">
        <v>85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120</v>
      </c>
      <c r="BK164" s="233">
        <f>ROUND(I164*H164,2)</f>
        <v>0</v>
      </c>
      <c r="BL164" s="18" t="s">
        <v>299</v>
      </c>
      <c r="BM164" s="232" t="s">
        <v>947</v>
      </c>
    </row>
    <row r="165" s="2" customFormat="1" ht="16.5" customHeight="1">
      <c r="A165" s="39"/>
      <c r="B165" s="40"/>
      <c r="C165" s="221" t="s">
        <v>611</v>
      </c>
      <c r="D165" s="221" t="s">
        <v>294</v>
      </c>
      <c r="E165" s="222" t="s">
        <v>4301</v>
      </c>
      <c r="F165" s="223" t="s">
        <v>4302</v>
      </c>
      <c r="G165" s="224" t="s">
        <v>2985</v>
      </c>
      <c r="H165" s="225">
        <v>50</v>
      </c>
      <c r="I165" s="226"/>
      <c r="J165" s="227">
        <f>ROUND(I165*H165,2)</f>
        <v>0</v>
      </c>
      <c r="K165" s="223" t="s">
        <v>1</v>
      </c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299</v>
      </c>
      <c r="AT165" s="232" t="s">
        <v>294</v>
      </c>
      <c r="AU165" s="232" t="s">
        <v>85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120</v>
      </c>
      <c r="BK165" s="233">
        <f>ROUND(I165*H165,2)</f>
        <v>0</v>
      </c>
      <c r="BL165" s="18" t="s">
        <v>299</v>
      </c>
      <c r="BM165" s="232" t="s">
        <v>962</v>
      </c>
    </row>
    <row r="166" s="2" customFormat="1" ht="16.5" customHeight="1">
      <c r="A166" s="39"/>
      <c r="B166" s="40"/>
      <c r="C166" s="221" t="s">
        <v>615</v>
      </c>
      <c r="D166" s="221" t="s">
        <v>294</v>
      </c>
      <c r="E166" s="222" t="s">
        <v>4252</v>
      </c>
      <c r="F166" s="223" t="s">
        <v>4253</v>
      </c>
      <c r="G166" s="224" t="s">
        <v>2985</v>
      </c>
      <c r="H166" s="225">
        <v>1</v>
      </c>
      <c r="I166" s="226"/>
      <c r="J166" s="227">
        <f>ROUND(I166*H166,2)</f>
        <v>0</v>
      </c>
      <c r="K166" s="223" t="s">
        <v>1</v>
      </c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85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120</v>
      </c>
      <c r="BK166" s="233">
        <f>ROUND(I166*H166,2)</f>
        <v>0</v>
      </c>
      <c r="BL166" s="18" t="s">
        <v>299</v>
      </c>
      <c r="BM166" s="232" t="s">
        <v>970</v>
      </c>
    </row>
    <row r="167" s="2" customFormat="1" ht="16.5" customHeight="1">
      <c r="A167" s="39"/>
      <c r="B167" s="40"/>
      <c r="C167" s="221" t="s">
        <v>619</v>
      </c>
      <c r="D167" s="221" t="s">
        <v>294</v>
      </c>
      <c r="E167" s="222" t="s">
        <v>4303</v>
      </c>
      <c r="F167" s="223" t="s">
        <v>4304</v>
      </c>
      <c r="G167" s="224" t="s">
        <v>2985</v>
      </c>
      <c r="H167" s="225">
        <v>1</v>
      </c>
      <c r="I167" s="226"/>
      <c r="J167" s="227">
        <f>ROUND(I167*H167,2)</f>
        <v>0</v>
      </c>
      <c r="K167" s="223" t="s">
        <v>1</v>
      </c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85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299</v>
      </c>
      <c r="BM167" s="232" t="s">
        <v>979</v>
      </c>
    </row>
    <row r="168" s="2" customFormat="1" ht="21.75" customHeight="1">
      <c r="A168" s="39"/>
      <c r="B168" s="40"/>
      <c r="C168" s="221" t="s">
        <v>625</v>
      </c>
      <c r="D168" s="221" t="s">
        <v>294</v>
      </c>
      <c r="E168" s="222" t="s">
        <v>4256</v>
      </c>
      <c r="F168" s="223" t="s">
        <v>4257</v>
      </c>
      <c r="G168" s="224" t="s">
        <v>2985</v>
      </c>
      <c r="H168" s="225">
        <v>1</v>
      </c>
      <c r="I168" s="226"/>
      <c r="J168" s="227">
        <f>ROUND(I168*H168,2)</f>
        <v>0</v>
      </c>
      <c r="K168" s="223" t="s">
        <v>1</v>
      </c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85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120</v>
      </c>
      <c r="BK168" s="233">
        <f>ROUND(I168*H168,2)</f>
        <v>0</v>
      </c>
      <c r="BL168" s="18" t="s">
        <v>299</v>
      </c>
      <c r="BM168" s="232" t="s">
        <v>989</v>
      </c>
    </row>
    <row r="169" s="2" customFormat="1" ht="16.5" customHeight="1">
      <c r="A169" s="39"/>
      <c r="B169" s="40"/>
      <c r="C169" s="221" t="s">
        <v>631</v>
      </c>
      <c r="D169" s="221" t="s">
        <v>294</v>
      </c>
      <c r="E169" s="222" t="s">
        <v>4305</v>
      </c>
      <c r="F169" s="223" t="s">
        <v>4306</v>
      </c>
      <c r="G169" s="224" t="s">
        <v>2985</v>
      </c>
      <c r="H169" s="225">
        <v>1</v>
      </c>
      <c r="I169" s="226"/>
      <c r="J169" s="227">
        <f>ROUND(I169*H169,2)</f>
        <v>0</v>
      </c>
      <c r="K169" s="223" t="s">
        <v>1</v>
      </c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299</v>
      </c>
      <c r="AT169" s="232" t="s">
        <v>294</v>
      </c>
      <c r="AU169" s="232" t="s">
        <v>85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120</v>
      </c>
      <c r="BK169" s="233">
        <f>ROUND(I169*H169,2)</f>
        <v>0</v>
      </c>
      <c r="BL169" s="18" t="s">
        <v>299</v>
      </c>
      <c r="BM169" s="232" t="s">
        <v>530</v>
      </c>
    </row>
    <row r="170" s="12" customFormat="1" ht="25.92" customHeight="1">
      <c r="A170" s="12"/>
      <c r="B170" s="205"/>
      <c r="C170" s="206"/>
      <c r="D170" s="207" t="s">
        <v>76</v>
      </c>
      <c r="E170" s="208" t="s">
        <v>3858</v>
      </c>
      <c r="F170" s="208" t="s">
        <v>4307</v>
      </c>
      <c r="G170" s="206"/>
      <c r="H170" s="206"/>
      <c r="I170" s="209"/>
      <c r="J170" s="210">
        <f>BK170</f>
        <v>0</v>
      </c>
      <c r="K170" s="206"/>
      <c r="L170" s="211"/>
      <c r="M170" s="212"/>
      <c r="N170" s="213"/>
      <c r="O170" s="213"/>
      <c r="P170" s="214">
        <f>SUM(P171:P216)</f>
        <v>0</v>
      </c>
      <c r="Q170" s="213"/>
      <c r="R170" s="214">
        <f>SUM(R171:R216)</f>
        <v>0</v>
      </c>
      <c r="S170" s="213"/>
      <c r="T170" s="215">
        <f>SUM(T171:T216)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6" t="s">
        <v>85</v>
      </c>
      <c r="AT170" s="217" t="s">
        <v>76</v>
      </c>
      <c r="AU170" s="217" t="s">
        <v>77</v>
      </c>
      <c r="AY170" s="216" t="s">
        <v>292</v>
      </c>
      <c r="BK170" s="218">
        <f>SUM(BK171:BK216)</f>
        <v>0</v>
      </c>
    </row>
    <row r="171" s="2" customFormat="1" ht="66.75" customHeight="1">
      <c r="A171" s="39"/>
      <c r="B171" s="40"/>
      <c r="C171" s="221" t="s">
        <v>639</v>
      </c>
      <c r="D171" s="221" t="s">
        <v>294</v>
      </c>
      <c r="E171" s="222" t="s">
        <v>4308</v>
      </c>
      <c r="F171" s="223" t="s">
        <v>4309</v>
      </c>
      <c r="G171" s="224" t="s">
        <v>3216</v>
      </c>
      <c r="H171" s="225">
        <v>5</v>
      </c>
      <c r="I171" s="226"/>
      <c r="J171" s="227">
        <f>ROUND(I171*H171,2)</f>
        <v>0</v>
      </c>
      <c r="K171" s="223" t="s">
        <v>1</v>
      </c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299</v>
      </c>
      <c r="AT171" s="232" t="s">
        <v>294</v>
      </c>
      <c r="AU171" s="232" t="s">
        <v>85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120</v>
      </c>
      <c r="BK171" s="233">
        <f>ROUND(I171*H171,2)</f>
        <v>0</v>
      </c>
      <c r="BL171" s="18" t="s">
        <v>299</v>
      </c>
      <c r="BM171" s="232" t="s">
        <v>1184</v>
      </c>
    </row>
    <row r="172" s="13" customFormat="1">
      <c r="A172" s="13"/>
      <c r="B172" s="234"/>
      <c r="C172" s="235"/>
      <c r="D172" s="236" t="s">
        <v>301</v>
      </c>
      <c r="E172" s="237" t="s">
        <v>1</v>
      </c>
      <c r="F172" s="238" t="s">
        <v>4310</v>
      </c>
      <c r="G172" s="235"/>
      <c r="H172" s="237" t="s">
        <v>1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4" t="s">
        <v>301</v>
      </c>
      <c r="AU172" s="244" t="s">
        <v>85</v>
      </c>
      <c r="AV172" s="13" t="s">
        <v>85</v>
      </c>
      <c r="AW172" s="13" t="s">
        <v>32</v>
      </c>
      <c r="AX172" s="13" t="s">
        <v>77</v>
      </c>
      <c r="AY172" s="244" t="s">
        <v>292</v>
      </c>
    </row>
    <row r="173" s="13" customFormat="1">
      <c r="A173" s="13"/>
      <c r="B173" s="234"/>
      <c r="C173" s="235"/>
      <c r="D173" s="236" t="s">
        <v>301</v>
      </c>
      <c r="E173" s="237" t="s">
        <v>1</v>
      </c>
      <c r="F173" s="238" t="s">
        <v>4311</v>
      </c>
      <c r="G173" s="235"/>
      <c r="H173" s="237" t="s">
        <v>1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301</v>
      </c>
      <c r="AU173" s="244" t="s">
        <v>85</v>
      </c>
      <c r="AV173" s="13" t="s">
        <v>85</v>
      </c>
      <c r="AW173" s="13" t="s">
        <v>32</v>
      </c>
      <c r="AX173" s="13" t="s">
        <v>77</v>
      </c>
      <c r="AY173" s="244" t="s">
        <v>292</v>
      </c>
    </row>
    <row r="174" s="13" customFormat="1">
      <c r="A174" s="13"/>
      <c r="B174" s="234"/>
      <c r="C174" s="235"/>
      <c r="D174" s="236" t="s">
        <v>301</v>
      </c>
      <c r="E174" s="237" t="s">
        <v>1</v>
      </c>
      <c r="F174" s="238" t="s">
        <v>4312</v>
      </c>
      <c r="G174" s="235"/>
      <c r="H174" s="237" t="s">
        <v>1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301</v>
      </c>
      <c r="AU174" s="244" t="s">
        <v>85</v>
      </c>
      <c r="AV174" s="13" t="s">
        <v>85</v>
      </c>
      <c r="AW174" s="13" t="s">
        <v>32</v>
      </c>
      <c r="AX174" s="13" t="s">
        <v>77</v>
      </c>
      <c r="AY174" s="244" t="s">
        <v>292</v>
      </c>
    </row>
    <row r="175" s="13" customFormat="1">
      <c r="A175" s="13"/>
      <c r="B175" s="234"/>
      <c r="C175" s="235"/>
      <c r="D175" s="236" t="s">
        <v>301</v>
      </c>
      <c r="E175" s="237" t="s">
        <v>1</v>
      </c>
      <c r="F175" s="238" t="s">
        <v>4313</v>
      </c>
      <c r="G175" s="235"/>
      <c r="H175" s="237" t="s">
        <v>1</v>
      </c>
      <c r="I175" s="239"/>
      <c r="J175" s="235"/>
      <c r="K175" s="235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301</v>
      </c>
      <c r="AU175" s="244" t="s">
        <v>85</v>
      </c>
      <c r="AV175" s="13" t="s">
        <v>85</v>
      </c>
      <c r="AW175" s="13" t="s">
        <v>32</v>
      </c>
      <c r="AX175" s="13" t="s">
        <v>77</v>
      </c>
      <c r="AY175" s="244" t="s">
        <v>292</v>
      </c>
    </row>
    <row r="176" s="13" customFormat="1">
      <c r="A176" s="13"/>
      <c r="B176" s="234"/>
      <c r="C176" s="235"/>
      <c r="D176" s="236" t="s">
        <v>301</v>
      </c>
      <c r="E176" s="237" t="s">
        <v>1</v>
      </c>
      <c r="F176" s="238" t="s">
        <v>4314</v>
      </c>
      <c r="G176" s="235"/>
      <c r="H176" s="237" t="s">
        <v>1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4" t="s">
        <v>301</v>
      </c>
      <c r="AU176" s="244" t="s">
        <v>85</v>
      </c>
      <c r="AV176" s="13" t="s">
        <v>85</v>
      </c>
      <c r="AW176" s="13" t="s">
        <v>32</v>
      </c>
      <c r="AX176" s="13" t="s">
        <v>77</v>
      </c>
      <c r="AY176" s="244" t="s">
        <v>292</v>
      </c>
    </row>
    <row r="177" s="14" customFormat="1">
      <c r="A177" s="14"/>
      <c r="B177" s="245"/>
      <c r="C177" s="246"/>
      <c r="D177" s="236" t="s">
        <v>301</v>
      </c>
      <c r="E177" s="247" t="s">
        <v>1</v>
      </c>
      <c r="F177" s="248" t="s">
        <v>341</v>
      </c>
      <c r="G177" s="246"/>
      <c r="H177" s="249">
        <v>5</v>
      </c>
      <c r="I177" s="250"/>
      <c r="J177" s="246"/>
      <c r="K177" s="246"/>
      <c r="L177" s="251"/>
      <c r="M177" s="252"/>
      <c r="N177" s="253"/>
      <c r="O177" s="253"/>
      <c r="P177" s="253"/>
      <c r="Q177" s="253"/>
      <c r="R177" s="253"/>
      <c r="S177" s="253"/>
      <c r="T177" s="25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5" t="s">
        <v>301</v>
      </c>
      <c r="AU177" s="255" t="s">
        <v>85</v>
      </c>
      <c r="AV177" s="14" t="s">
        <v>120</v>
      </c>
      <c r="AW177" s="14" t="s">
        <v>32</v>
      </c>
      <c r="AX177" s="14" t="s">
        <v>85</v>
      </c>
      <c r="AY177" s="255" t="s">
        <v>292</v>
      </c>
    </row>
    <row r="178" s="2" customFormat="1" ht="16.5" customHeight="1">
      <c r="A178" s="39"/>
      <c r="B178" s="40"/>
      <c r="C178" s="221" t="s">
        <v>648</v>
      </c>
      <c r="D178" s="221" t="s">
        <v>294</v>
      </c>
      <c r="E178" s="222" t="s">
        <v>4315</v>
      </c>
      <c r="F178" s="223" t="s">
        <v>4316</v>
      </c>
      <c r="G178" s="224" t="s">
        <v>3216</v>
      </c>
      <c r="H178" s="225">
        <v>5</v>
      </c>
      <c r="I178" s="226"/>
      <c r="J178" s="227">
        <f>ROUND(I178*H178,2)</f>
        <v>0</v>
      </c>
      <c r="K178" s="223" t="s">
        <v>1</v>
      </c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85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120</v>
      </c>
      <c r="BK178" s="233">
        <f>ROUND(I178*H178,2)</f>
        <v>0</v>
      </c>
      <c r="BL178" s="18" t="s">
        <v>299</v>
      </c>
      <c r="BM178" s="232" t="s">
        <v>1194</v>
      </c>
    </row>
    <row r="179" s="2" customFormat="1" ht="16.5" customHeight="1">
      <c r="A179" s="39"/>
      <c r="B179" s="40"/>
      <c r="C179" s="221" t="s">
        <v>670</v>
      </c>
      <c r="D179" s="221" t="s">
        <v>294</v>
      </c>
      <c r="E179" s="222" t="s">
        <v>4317</v>
      </c>
      <c r="F179" s="223" t="s">
        <v>4318</v>
      </c>
      <c r="G179" s="224" t="s">
        <v>3216</v>
      </c>
      <c r="H179" s="225">
        <v>5</v>
      </c>
      <c r="I179" s="226"/>
      <c r="J179" s="227">
        <f>ROUND(I179*H179,2)</f>
        <v>0</v>
      </c>
      <c r="K179" s="223" t="s">
        <v>1</v>
      </c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299</v>
      </c>
      <c r="AT179" s="232" t="s">
        <v>294</v>
      </c>
      <c r="AU179" s="232" t="s">
        <v>85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120</v>
      </c>
      <c r="BK179" s="233">
        <f>ROUND(I179*H179,2)</f>
        <v>0</v>
      </c>
      <c r="BL179" s="18" t="s">
        <v>299</v>
      </c>
      <c r="BM179" s="232" t="s">
        <v>1204</v>
      </c>
    </row>
    <row r="180" s="2" customFormat="1" ht="16.5" customHeight="1">
      <c r="A180" s="39"/>
      <c r="B180" s="40"/>
      <c r="C180" s="221" t="s">
        <v>676</v>
      </c>
      <c r="D180" s="221" t="s">
        <v>294</v>
      </c>
      <c r="E180" s="222" t="s">
        <v>4319</v>
      </c>
      <c r="F180" s="223" t="s">
        <v>4320</v>
      </c>
      <c r="G180" s="224" t="s">
        <v>3216</v>
      </c>
      <c r="H180" s="225">
        <v>5</v>
      </c>
      <c r="I180" s="226"/>
      <c r="J180" s="227">
        <f>ROUND(I180*H180,2)</f>
        <v>0</v>
      </c>
      <c r="K180" s="223" t="s">
        <v>1</v>
      </c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85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120</v>
      </c>
      <c r="BK180" s="233">
        <f>ROUND(I180*H180,2)</f>
        <v>0</v>
      </c>
      <c r="BL180" s="18" t="s">
        <v>299</v>
      </c>
      <c r="BM180" s="232" t="s">
        <v>1240</v>
      </c>
    </row>
    <row r="181" s="2" customFormat="1" ht="16.5" customHeight="1">
      <c r="A181" s="39"/>
      <c r="B181" s="40"/>
      <c r="C181" s="221" t="s">
        <v>693</v>
      </c>
      <c r="D181" s="221" t="s">
        <v>294</v>
      </c>
      <c r="E181" s="222" t="s">
        <v>4321</v>
      </c>
      <c r="F181" s="223" t="s">
        <v>4322</v>
      </c>
      <c r="G181" s="224" t="s">
        <v>3216</v>
      </c>
      <c r="H181" s="225">
        <v>5</v>
      </c>
      <c r="I181" s="226"/>
      <c r="J181" s="227">
        <f>ROUND(I181*H181,2)</f>
        <v>0</v>
      </c>
      <c r="K181" s="223" t="s">
        <v>1</v>
      </c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85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120</v>
      </c>
      <c r="BK181" s="233">
        <f>ROUND(I181*H181,2)</f>
        <v>0</v>
      </c>
      <c r="BL181" s="18" t="s">
        <v>299</v>
      </c>
      <c r="BM181" s="232" t="s">
        <v>1250</v>
      </c>
    </row>
    <row r="182" s="2" customFormat="1" ht="16.5" customHeight="1">
      <c r="A182" s="39"/>
      <c r="B182" s="40"/>
      <c r="C182" s="221" t="s">
        <v>697</v>
      </c>
      <c r="D182" s="221" t="s">
        <v>294</v>
      </c>
      <c r="E182" s="222" t="s">
        <v>4323</v>
      </c>
      <c r="F182" s="223" t="s">
        <v>4324</v>
      </c>
      <c r="G182" s="224" t="s">
        <v>3216</v>
      </c>
      <c r="H182" s="225">
        <v>5</v>
      </c>
      <c r="I182" s="226"/>
      <c r="J182" s="227">
        <f>ROUND(I182*H182,2)</f>
        <v>0</v>
      </c>
      <c r="K182" s="223" t="s">
        <v>1</v>
      </c>
      <c r="L182" s="45"/>
      <c r="M182" s="228" t="s">
        <v>1</v>
      </c>
      <c r="N182" s="229" t="s">
        <v>43</v>
      </c>
      <c r="O182" s="92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299</v>
      </c>
      <c r="AT182" s="232" t="s">
        <v>294</v>
      </c>
      <c r="AU182" s="232" t="s">
        <v>85</v>
      </c>
      <c r="AY182" s="18" t="s">
        <v>292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120</v>
      </c>
      <c r="BK182" s="233">
        <f>ROUND(I182*H182,2)</f>
        <v>0</v>
      </c>
      <c r="BL182" s="18" t="s">
        <v>299</v>
      </c>
      <c r="BM182" s="232" t="s">
        <v>1266</v>
      </c>
    </row>
    <row r="183" s="2" customFormat="1" ht="16.5" customHeight="1">
      <c r="A183" s="39"/>
      <c r="B183" s="40"/>
      <c r="C183" s="221" t="s">
        <v>708</v>
      </c>
      <c r="D183" s="221" t="s">
        <v>294</v>
      </c>
      <c r="E183" s="222" t="s">
        <v>4325</v>
      </c>
      <c r="F183" s="223" t="s">
        <v>4326</v>
      </c>
      <c r="G183" s="224" t="s">
        <v>3216</v>
      </c>
      <c r="H183" s="225">
        <v>55</v>
      </c>
      <c r="I183" s="226"/>
      <c r="J183" s="227">
        <f>ROUND(I183*H183,2)</f>
        <v>0</v>
      </c>
      <c r="K183" s="223" t="s">
        <v>1</v>
      </c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299</v>
      </c>
      <c r="AT183" s="232" t="s">
        <v>294</v>
      </c>
      <c r="AU183" s="232" t="s">
        <v>85</v>
      </c>
      <c r="AY183" s="18" t="s">
        <v>292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120</v>
      </c>
      <c r="BK183" s="233">
        <f>ROUND(I183*H183,2)</f>
        <v>0</v>
      </c>
      <c r="BL183" s="18" t="s">
        <v>299</v>
      </c>
      <c r="BM183" s="232" t="s">
        <v>1275</v>
      </c>
    </row>
    <row r="184" s="2" customFormat="1" ht="16.5" customHeight="1">
      <c r="A184" s="39"/>
      <c r="B184" s="40"/>
      <c r="C184" s="221" t="s">
        <v>719</v>
      </c>
      <c r="D184" s="221" t="s">
        <v>294</v>
      </c>
      <c r="E184" s="222" t="s">
        <v>4327</v>
      </c>
      <c r="F184" s="223" t="s">
        <v>4328</v>
      </c>
      <c r="G184" s="224" t="s">
        <v>3216</v>
      </c>
      <c r="H184" s="225">
        <v>5</v>
      </c>
      <c r="I184" s="226"/>
      <c r="J184" s="227">
        <f>ROUND(I184*H184,2)</f>
        <v>0</v>
      </c>
      <c r="K184" s="223" t="s">
        <v>1</v>
      </c>
      <c r="L184" s="45"/>
      <c r="M184" s="228" t="s">
        <v>1</v>
      </c>
      <c r="N184" s="229" t="s">
        <v>43</v>
      </c>
      <c r="O184" s="92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299</v>
      </c>
      <c r="AT184" s="232" t="s">
        <v>294</v>
      </c>
      <c r="AU184" s="232" t="s">
        <v>85</v>
      </c>
      <c r="AY184" s="18" t="s">
        <v>292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120</v>
      </c>
      <c r="BK184" s="233">
        <f>ROUND(I184*H184,2)</f>
        <v>0</v>
      </c>
      <c r="BL184" s="18" t="s">
        <v>299</v>
      </c>
      <c r="BM184" s="232" t="s">
        <v>1300</v>
      </c>
    </row>
    <row r="185" s="2" customFormat="1" ht="16.5" customHeight="1">
      <c r="A185" s="39"/>
      <c r="B185" s="40"/>
      <c r="C185" s="221" t="s">
        <v>731</v>
      </c>
      <c r="D185" s="221" t="s">
        <v>294</v>
      </c>
      <c r="E185" s="222" t="s">
        <v>4329</v>
      </c>
      <c r="F185" s="223" t="s">
        <v>4330</v>
      </c>
      <c r="G185" s="224" t="s">
        <v>3216</v>
      </c>
      <c r="H185" s="225">
        <v>5</v>
      </c>
      <c r="I185" s="226"/>
      <c r="J185" s="227">
        <f>ROUND(I185*H185,2)</f>
        <v>0</v>
      </c>
      <c r="K185" s="223" t="s">
        <v>1</v>
      </c>
      <c r="L185" s="45"/>
      <c r="M185" s="228" t="s">
        <v>1</v>
      </c>
      <c r="N185" s="229" t="s">
        <v>43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299</v>
      </c>
      <c r="AT185" s="232" t="s">
        <v>294</v>
      </c>
      <c r="AU185" s="232" t="s">
        <v>85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120</v>
      </c>
      <c r="BK185" s="233">
        <f>ROUND(I185*H185,2)</f>
        <v>0</v>
      </c>
      <c r="BL185" s="18" t="s">
        <v>299</v>
      </c>
      <c r="BM185" s="232" t="s">
        <v>1309</v>
      </c>
    </row>
    <row r="186" s="2" customFormat="1" ht="16.5" customHeight="1">
      <c r="A186" s="39"/>
      <c r="B186" s="40"/>
      <c r="C186" s="221" t="s">
        <v>741</v>
      </c>
      <c r="D186" s="221" t="s">
        <v>294</v>
      </c>
      <c r="E186" s="222" t="s">
        <v>4331</v>
      </c>
      <c r="F186" s="223" t="s">
        <v>4332</v>
      </c>
      <c r="G186" s="224" t="s">
        <v>3216</v>
      </c>
      <c r="H186" s="225">
        <v>5</v>
      </c>
      <c r="I186" s="226"/>
      <c r="J186" s="227">
        <f>ROUND(I186*H186,2)</f>
        <v>0</v>
      </c>
      <c r="K186" s="223" t="s">
        <v>1</v>
      </c>
      <c r="L186" s="45"/>
      <c r="M186" s="228" t="s">
        <v>1</v>
      </c>
      <c r="N186" s="229" t="s">
        <v>43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299</v>
      </c>
      <c r="AT186" s="232" t="s">
        <v>294</v>
      </c>
      <c r="AU186" s="232" t="s">
        <v>85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120</v>
      </c>
      <c r="BK186" s="233">
        <f>ROUND(I186*H186,2)</f>
        <v>0</v>
      </c>
      <c r="BL186" s="18" t="s">
        <v>299</v>
      </c>
      <c r="BM186" s="232" t="s">
        <v>1322</v>
      </c>
    </row>
    <row r="187" s="2" customFormat="1" ht="76.35" customHeight="1">
      <c r="A187" s="39"/>
      <c r="B187" s="40"/>
      <c r="C187" s="221" t="s">
        <v>751</v>
      </c>
      <c r="D187" s="221" t="s">
        <v>294</v>
      </c>
      <c r="E187" s="222" t="s">
        <v>4333</v>
      </c>
      <c r="F187" s="223" t="s">
        <v>4334</v>
      </c>
      <c r="G187" s="224" t="s">
        <v>3216</v>
      </c>
      <c r="H187" s="225">
        <v>56</v>
      </c>
      <c r="I187" s="226"/>
      <c r="J187" s="227">
        <f>ROUND(I187*H187,2)</f>
        <v>0</v>
      </c>
      <c r="K187" s="223" t="s">
        <v>1</v>
      </c>
      <c r="L187" s="45"/>
      <c r="M187" s="228" t="s">
        <v>1</v>
      </c>
      <c r="N187" s="229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299</v>
      </c>
      <c r="AT187" s="232" t="s">
        <v>294</v>
      </c>
      <c r="AU187" s="232" t="s">
        <v>85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120</v>
      </c>
      <c r="BK187" s="233">
        <f>ROUND(I187*H187,2)</f>
        <v>0</v>
      </c>
      <c r="BL187" s="18" t="s">
        <v>299</v>
      </c>
      <c r="BM187" s="232" t="s">
        <v>1349</v>
      </c>
    </row>
    <row r="188" s="13" customFormat="1">
      <c r="A188" s="13"/>
      <c r="B188" s="234"/>
      <c r="C188" s="235"/>
      <c r="D188" s="236" t="s">
        <v>301</v>
      </c>
      <c r="E188" s="237" t="s">
        <v>1</v>
      </c>
      <c r="F188" s="238" t="s">
        <v>4335</v>
      </c>
      <c r="G188" s="235"/>
      <c r="H188" s="237" t="s">
        <v>1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301</v>
      </c>
      <c r="AU188" s="244" t="s">
        <v>85</v>
      </c>
      <c r="AV188" s="13" t="s">
        <v>85</v>
      </c>
      <c r="AW188" s="13" t="s">
        <v>32</v>
      </c>
      <c r="AX188" s="13" t="s">
        <v>77</v>
      </c>
      <c r="AY188" s="244" t="s">
        <v>292</v>
      </c>
    </row>
    <row r="189" s="13" customFormat="1">
      <c r="A189" s="13"/>
      <c r="B189" s="234"/>
      <c r="C189" s="235"/>
      <c r="D189" s="236" t="s">
        <v>301</v>
      </c>
      <c r="E189" s="237" t="s">
        <v>1</v>
      </c>
      <c r="F189" s="238" t="s">
        <v>4336</v>
      </c>
      <c r="G189" s="235"/>
      <c r="H189" s="237" t="s">
        <v>1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301</v>
      </c>
      <c r="AU189" s="244" t="s">
        <v>85</v>
      </c>
      <c r="AV189" s="13" t="s">
        <v>85</v>
      </c>
      <c r="AW189" s="13" t="s">
        <v>32</v>
      </c>
      <c r="AX189" s="13" t="s">
        <v>77</v>
      </c>
      <c r="AY189" s="244" t="s">
        <v>292</v>
      </c>
    </row>
    <row r="190" s="13" customFormat="1">
      <c r="A190" s="13"/>
      <c r="B190" s="234"/>
      <c r="C190" s="235"/>
      <c r="D190" s="236" t="s">
        <v>301</v>
      </c>
      <c r="E190" s="237" t="s">
        <v>1</v>
      </c>
      <c r="F190" s="238" t="s">
        <v>4337</v>
      </c>
      <c r="G190" s="235"/>
      <c r="H190" s="237" t="s">
        <v>1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301</v>
      </c>
      <c r="AU190" s="244" t="s">
        <v>85</v>
      </c>
      <c r="AV190" s="13" t="s">
        <v>85</v>
      </c>
      <c r="AW190" s="13" t="s">
        <v>32</v>
      </c>
      <c r="AX190" s="13" t="s">
        <v>77</v>
      </c>
      <c r="AY190" s="244" t="s">
        <v>292</v>
      </c>
    </row>
    <row r="191" s="14" customFormat="1">
      <c r="A191" s="14"/>
      <c r="B191" s="245"/>
      <c r="C191" s="246"/>
      <c r="D191" s="236" t="s">
        <v>301</v>
      </c>
      <c r="E191" s="247" t="s">
        <v>1</v>
      </c>
      <c r="F191" s="248" t="s">
        <v>751</v>
      </c>
      <c r="G191" s="246"/>
      <c r="H191" s="249">
        <v>56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5" t="s">
        <v>301</v>
      </c>
      <c r="AU191" s="255" t="s">
        <v>85</v>
      </c>
      <c r="AV191" s="14" t="s">
        <v>120</v>
      </c>
      <c r="AW191" s="14" t="s">
        <v>32</v>
      </c>
      <c r="AX191" s="14" t="s">
        <v>85</v>
      </c>
      <c r="AY191" s="255" t="s">
        <v>292</v>
      </c>
    </row>
    <row r="192" s="2" customFormat="1" ht="66.75" customHeight="1">
      <c r="A192" s="39"/>
      <c r="B192" s="40"/>
      <c r="C192" s="221" t="s">
        <v>767</v>
      </c>
      <c r="D192" s="221" t="s">
        <v>294</v>
      </c>
      <c r="E192" s="222" t="s">
        <v>4338</v>
      </c>
      <c r="F192" s="223" t="s">
        <v>4339</v>
      </c>
      <c r="G192" s="224" t="s">
        <v>3216</v>
      </c>
      <c r="H192" s="225">
        <v>55</v>
      </c>
      <c r="I192" s="226"/>
      <c r="J192" s="227">
        <f>ROUND(I192*H192,2)</f>
        <v>0</v>
      </c>
      <c r="K192" s="223" t="s">
        <v>1</v>
      </c>
      <c r="L192" s="45"/>
      <c r="M192" s="228" t="s">
        <v>1</v>
      </c>
      <c r="N192" s="229" t="s">
        <v>43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299</v>
      </c>
      <c r="AT192" s="232" t="s">
        <v>294</v>
      </c>
      <c r="AU192" s="232" t="s">
        <v>85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120</v>
      </c>
      <c r="BK192" s="233">
        <f>ROUND(I192*H192,2)</f>
        <v>0</v>
      </c>
      <c r="BL192" s="18" t="s">
        <v>299</v>
      </c>
      <c r="BM192" s="232" t="s">
        <v>1359</v>
      </c>
    </row>
    <row r="193" s="2" customFormat="1" ht="16.5" customHeight="1">
      <c r="A193" s="39"/>
      <c r="B193" s="40"/>
      <c r="C193" s="221" t="s">
        <v>783</v>
      </c>
      <c r="D193" s="221" t="s">
        <v>294</v>
      </c>
      <c r="E193" s="222" t="s">
        <v>4340</v>
      </c>
      <c r="F193" s="223" t="s">
        <v>4341</v>
      </c>
      <c r="G193" s="224" t="s">
        <v>2985</v>
      </c>
      <c r="H193" s="225">
        <v>55</v>
      </c>
      <c r="I193" s="226"/>
      <c r="J193" s="227">
        <f>ROUND(I193*H193,2)</f>
        <v>0</v>
      </c>
      <c r="K193" s="223" t="s">
        <v>1</v>
      </c>
      <c r="L193" s="45"/>
      <c r="M193" s="228" t="s">
        <v>1</v>
      </c>
      <c r="N193" s="229" t="s">
        <v>43</v>
      </c>
      <c r="O193" s="92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299</v>
      </c>
      <c r="AT193" s="232" t="s">
        <v>294</v>
      </c>
      <c r="AU193" s="232" t="s">
        <v>85</v>
      </c>
      <c r="AY193" s="18" t="s">
        <v>292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120</v>
      </c>
      <c r="BK193" s="233">
        <f>ROUND(I193*H193,2)</f>
        <v>0</v>
      </c>
      <c r="BL193" s="18" t="s">
        <v>299</v>
      </c>
      <c r="BM193" s="232" t="s">
        <v>1369</v>
      </c>
    </row>
    <row r="194" s="2" customFormat="1" ht="16.5" customHeight="1">
      <c r="A194" s="39"/>
      <c r="B194" s="40"/>
      <c r="C194" s="221" t="s">
        <v>792</v>
      </c>
      <c r="D194" s="221" t="s">
        <v>294</v>
      </c>
      <c r="E194" s="222" t="s">
        <v>4342</v>
      </c>
      <c r="F194" s="223" t="s">
        <v>4343</v>
      </c>
      <c r="G194" s="224" t="s">
        <v>3216</v>
      </c>
      <c r="H194" s="225">
        <v>55</v>
      </c>
      <c r="I194" s="226"/>
      <c r="J194" s="227">
        <f>ROUND(I194*H194,2)</f>
        <v>0</v>
      </c>
      <c r="K194" s="223" t="s">
        <v>1</v>
      </c>
      <c r="L194" s="45"/>
      <c r="M194" s="228" t="s">
        <v>1</v>
      </c>
      <c r="N194" s="229" t="s">
        <v>43</v>
      </c>
      <c r="O194" s="92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299</v>
      </c>
      <c r="AT194" s="232" t="s">
        <v>294</v>
      </c>
      <c r="AU194" s="232" t="s">
        <v>85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120</v>
      </c>
      <c r="BK194" s="233">
        <f>ROUND(I194*H194,2)</f>
        <v>0</v>
      </c>
      <c r="BL194" s="18" t="s">
        <v>299</v>
      </c>
      <c r="BM194" s="232" t="s">
        <v>1378</v>
      </c>
    </row>
    <row r="195" s="2" customFormat="1" ht="24.15" customHeight="1">
      <c r="A195" s="39"/>
      <c r="B195" s="40"/>
      <c r="C195" s="221" t="s">
        <v>804</v>
      </c>
      <c r="D195" s="221" t="s">
        <v>294</v>
      </c>
      <c r="E195" s="222" t="s">
        <v>4344</v>
      </c>
      <c r="F195" s="223" t="s">
        <v>4345</v>
      </c>
      <c r="G195" s="224" t="s">
        <v>3216</v>
      </c>
      <c r="H195" s="225">
        <v>4</v>
      </c>
      <c r="I195" s="226"/>
      <c r="J195" s="227">
        <f>ROUND(I195*H195,2)</f>
        <v>0</v>
      </c>
      <c r="K195" s="223" t="s">
        <v>1</v>
      </c>
      <c r="L195" s="45"/>
      <c r="M195" s="228" t="s">
        <v>1</v>
      </c>
      <c r="N195" s="229" t="s">
        <v>43</v>
      </c>
      <c r="O195" s="92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299</v>
      </c>
      <c r="AT195" s="232" t="s">
        <v>294</v>
      </c>
      <c r="AU195" s="232" t="s">
        <v>85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120</v>
      </c>
      <c r="BK195" s="233">
        <f>ROUND(I195*H195,2)</f>
        <v>0</v>
      </c>
      <c r="BL195" s="18" t="s">
        <v>299</v>
      </c>
      <c r="BM195" s="232" t="s">
        <v>1388</v>
      </c>
    </row>
    <row r="196" s="2" customFormat="1" ht="16.5" customHeight="1">
      <c r="A196" s="39"/>
      <c r="B196" s="40"/>
      <c r="C196" s="221" t="s">
        <v>812</v>
      </c>
      <c r="D196" s="221" t="s">
        <v>294</v>
      </c>
      <c r="E196" s="222" t="s">
        <v>4346</v>
      </c>
      <c r="F196" s="223" t="s">
        <v>4347</v>
      </c>
      <c r="G196" s="224" t="s">
        <v>3216</v>
      </c>
      <c r="H196" s="225">
        <v>4</v>
      </c>
      <c r="I196" s="226"/>
      <c r="J196" s="227">
        <f>ROUND(I196*H196,2)</f>
        <v>0</v>
      </c>
      <c r="K196" s="223" t="s">
        <v>1</v>
      </c>
      <c r="L196" s="45"/>
      <c r="M196" s="228" t="s">
        <v>1</v>
      </c>
      <c r="N196" s="229" t="s">
        <v>43</v>
      </c>
      <c r="O196" s="92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299</v>
      </c>
      <c r="AT196" s="232" t="s">
        <v>294</v>
      </c>
      <c r="AU196" s="232" t="s">
        <v>85</v>
      </c>
      <c r="AY196" s="18" t="s">
        <v>292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120</v>
      </c>
      <c r="BK196" s="233">
        <f>ROUND(I196*H196,2)</f>
        <v>0</v>
      </c>
      <c r="BL196" s="18" t="s">
        <v>299</v>
      </c>
      <c r="BM196" s="232" t="s">
        <v>1407</v>
      </c>
    </row>
    <row r="197" s="2" customFormat="1" ht="16.5" customHeight="1">
      <c r="A197" s="39"/>
      <c r="B197" s="40"/>
      <c r="C197" s="221" t="s">
        <v>821</v>
      </c>
      <c r="D197" s="221" t="s">
        <v>294</v>
      </c>
      <c r="E197" s="222" t="s">
        <v>4348</v>
      </c>
      <c r="F197" s="223" t="s">
        <v>4349</v>
      </c>
      <c r="G197" s="224" t="s">
        <v>3216</v>
      </c>
      <c r="H197" s="225">
        <v>4</v>
      </c>
      <c r="I197" s="226"/>
      <c r="J197" s="227">
        <f>ROUND(I197*H197,2)</f>
        <v>0</v>
      </c>
      <c r="K197" s="223" t="s">
        <v>1</v>
      </c>
      <c r="L197" s="45"/>
      <c r="M197" s="228" t="s">
        <v>1</v>
      </c>
      <c r="N197" s="229" t="s">
        <v>43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299</v>
      </c>
      <c r="AT197" s="232" t="s">
        <v>294</v>
      </c>
      <c r="AU197" s="232" t="s">
        <v>85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120</v>
      </c>
      <c r="BK197" s="233">
        <f>ROUND(I197*H197,2)</f>
        <v>0</v>
      </c>
      <c r="BL197" s="18" t="s">
        <v>299</v>
      </c>
      <c r="BM197" s="232" t="s">
        <v>1418</v>
      </c>
    </row>
    <row r="198" s="2" customFormat="1" ht="16.5" customHeight="1">
      <c r="A198" s="39"/>
      <c r="B198" s="40"/>
      <c r="C198" s="221" t="s">
        <v>825</v>
      </c>
      <c r="D198" s="221" t="s">
        <v>294</v>
      </c>
      <c r="E198" s="222" t="s">
        <v>4350</v>
      </c>
      <c r="F198" s="223" t="s">
        <v>4351</v>
      </c>
      <c r="G198" s="224" t="s">
        <v>3216</v>
      </c>
      <c r="H198" s="225">
        <v>5</v>
      </c>
      <c r="I198" s="226"/>
      <c r="J198" s="227">
        <f>ROUND(I198*H198,2)</f>
        <v>0</v>
      </c>
      <c r="K198" s="223" t="s">
        <v>1</v>
      </c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299</v>
      </c>
      <c r="AT198" s="232" t="s">
        <v>294</v>
      </c>
      <c r="AU198" s="232" t="s">
        <v>85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120</v>
      </c>
      <c r="BK198" s="233">
        <f>ROUND(I198*H198,2)</f>
        <v>0</v>
      </c>
      <c r="BL198" s="18" t="s">
        <v>299</v>
      </c>
      <c r="BM198" s="232" t="s">
        <v>1430</v>
      </c>
    </row>
    <row r="199" s="2" customFormat="1" ht="16.5" customHeight="1">
      <c r="A199" s="39"/>
      <c r="B199" s="40"/>
      <c r="C199" s="221" t="s">
        <v>829</v>
      </c>
      <c r="D199" s="221" t="s">
        <v>294</v>
      </c>
      <c r="E199" s="222" t="s">
        <v>4352</v>
      </c>
      <c r="F199" s="223" t="s">
        <v>4353</v>
      </c>
      <c r="G199" s="224" t="s">
        <v>3216</v>
      </c>
      <c r="H199" s="225">
        <v>4</v>
      </c>
      <c r="I199" s="226"/>
      <c r="J199" s="227">
        <f>ROUND(I199*H199,2)</f>
        <v>0</v>
      </c>
      <c r="K199" s="223" t="s">
        <v>1</v>
      </c>
      <c r="L199" s="45"/>
      <c r="M199" s="228" t="s">
        <v>1</v>
      </c>
      <c r="N199" s="229" t="s">
        <v>43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299</v>
      </c>
      <c r="AT199" s="232" t="s">
        <v>294</v>
      </c>
      <c r="AU199" s="232" t="s">
        <v>85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120</v>
      </c>
      <c r="BK199" s="233">
        <f>ROUND(I199*H199,2)</f>
        <v>0</v>
      </c>
      <c r="BL199" s="18" t="s">
        <v>299</v>
      </c>
      <c r="BM199" s="232" t="s">
        <v>1445</v>
      </c>
    </row>
    <row r="200" s="2" customFormat="1" ht="16.5" customHeight="1">
      <c r="A200" s="39"/>
      <c r="B200" s="40"/>
      <c r="C200" s="221" t="s">
        <v>833</v>
      </c>
      <c r="D200" s="221" t="s">
        <v>294</v>
      </c>
      <c r="E200" s="222" t="s">
        <v>4354</v>
      </c>
      <c r="F200" s="223" t="s">
        <v>4355</v>
      </c>
      <c r="G200" s="224" t="s">
        <v>3216</v>
      </c>
      <c r="H200" s="225">
        <v>8</v>
      </c>
      <c r="I200" s="226"/>
      <c r="J200" s="227">
        <f>ROUND(I200*H200,2)</f>
        <v>0</v>
      </c>
      <c r="K200" s="223" t="s">
        <v>1</v>
      </c>
      <c r="L200" s="45"/>
      <c r="M200" s="228" t="s">
        <v>1</v>
      </c>
      <c r="N200" s="229" t="s">
        <v>43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299</v>
      </c>
      <c r="AT200" s="232" t="s">
        <v>294</v>
      </c>
      <c r="AU200" s="232" t="s">
        <v>85</v>
      </c>
      <c r="AY200" s="18" t="s">
        <v>292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120</v>
      </c>
      <c r="BK200" s="233">
        <f>ROUND(I200*H200,2)</f>
        <v>0</v>
      </c>
      <c r="BL200" s="18" t="s">
        <v>299</v>
      </c>
      <c r="BM200" s="232" t="s">
        <v>1454</v>
      </c>
    </row>
    <row r="201" s="2" customFormat="1" ht="16.5" customHeight="1">
      <c r="A201" s="39"/>
      <c r="B201" s="40"/>
      <c r="C201" s="221" t="s">
        <v>839</v>
      </c>
      <c r="D201" s="221" t="s">
        <v>294</v>
      </c>
      <c r="E201" s="222" t="s">
        <v>4356</v>
      </c>
      <c r="F201" s="223" t="s">
        <v>4357</v>
      </c>
      <c r="G201" s="224" t="s">
        <v>3216</v>
      </c>
      <c r="H201" s="225">
        <v>8</v>
      </c>
      <c r="I201" s="226"/>
      <c r="J201" s="227">
        <f>ROUND(I201*H201,2)</f>
        <v>0</v>
      </c>
      <c r="K201" s="223" t="s">
        <v>1</v>
      </c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299</v>
      </c>
      <c r="AT201" s="232" t="s">
        <v>294</v>
      </c>
      <c r="AU201" s="232" t="s">
        <v>85</v>
      </c>
      <c r="AY201" s="18" t="s">
        <v>292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120</v>
      </c>
      <c r="BK201" s="233">
        <f>ROUND(I201*H201,2)</f>
        <v>0</v>
      </c>
      <c r="BL201" s="18" t="s">
        <v>299</v>
      </c>
      <c r="BM201" s="232" t="s">
        <v>1462</v>
      </c>
    </row>
    <row r="202" s="2" customFormat="1" ht="16.5" customHeight="1">
      <c r="A202" s="39"/>
      <c r="B202" s="40"/>
      <c r="C202" s="221" t="s">
        <v>845</v>
      </c>
      <c r="D202" s="221" t="s">
        <v>294</v>
      </c>
      <c r="E202" s="222" t="s">
        <v>4358</v>
      </c>
      <c r="F202" s="223" t="s">
        <v>4359</v>
      </c>
      <c r="G202" s="224" t="s">
        <v>3216</v>
      </c>
      <c r="H202" s="225">
        <v>1</v>
      </c>
      <c r="I202" s="226"/>
      <c r="J202" s="227">
        <f>ROUND(I202*H202,2)</f>
        <v>0</v>
      </c>
      <c r="K202" s="223" t="s">
        <v>1</v>
      </c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299</v>
      </c>
      <c r="AT202" s="232" t="s">
        <v>294</v>
      </c>
      <c r="AU202" s="232" t="s">
        <v>85</v>
      </c>
      <c r="AY202" s="18" t="s">
        <v>292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120</v>
      </c>
      <c r="BK202" s="233">
        <f>ROUND(I202*H202,2)</f>
        <v>0</v>
      </c>
      <c r="BL202" s="18" t="s">
        <v>299</v>
      </c>
      <c r="BM202" s="232" t="s">
        <v>1470</v>
      </c>
    </row>
    <row r="203" s="2" customFormat="1" ht="16.5" customHeight="1">
      <c r="A203" s="39"/>
      <c r="B203" s="40"/>
      <c r="C203" s="221" t="s">
        <v>852</v>
      </c>
      <c r="D203" s="221" t="s">
        <v>294</v>
      </c>
      <c r="E203" s="222" t="s">
        <v>4360</v>
      </c>
      <c r="F203" s="223" t="s">
        <v>4361</v>
      </c>
      <c r="G203" s="224" t="s">
        <v>3216</v>
      </c>
      <c r="H203" s="225">
        <v>5</v>
      </c>
      <c r="I203" s="226"/>
      <c r="J203" s="227">
        <f>ROUND(I203*H203,2)</f>
        <v>0</v>
      </c>
      <c r="K203" s="223" t="s">
        <v>1</v>
      </c>
      <c r="L203" s="45"/>
      <c r="M203" s="228" t="s">
        <v>1</v>
      </c>
      <c r="N203" s="229" t="s">
        <v>43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299</v>
      </c>
      <c r="AT203" s="232" t="s">
        <v>294</v>
      </c>
      <c r="AU203" s="232" t="s">
        <v>85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120</v>
      </c>
      <c r="BK203" s="233">
        <f>ROUND(I203*H203,2)</f>
        <v>0</v>
      </c>
      <c r="BL203" s="18" t="s">
        <v>299</v>
      </c>
      <c r="BM203" s="232" t="s">
        <v>1479</v>
      </c>
    </row>
    <row r="204" s="2" customFormat="1" ht="16.5" customHeight="1">
      <c r="A204" s="39"/>
      <c r="B204" s="40"/>
      <c r="C204" s="221" t="s">
        <v>862</v>
      </c>
      <c r="D204" s="221" t="s">
        <v>294</v>
      </c>
      <c r="E204" s="222" t="s">
        <v>4362</v>
      </c>
      <c r="F204" s="223" t="s">
        <v>4363</v>
      </c>
      <c r="G204" s="224" t="s">
        <v>3216</v>
      </c>
      <c r="H204" s="225">
        <v>5</v>
      </c>
      <c r="I204" s="226"/>
      <c r="J204" s="227">
        <f>ROUND(I204*H204,2)</f>
        <v>0</v>
      </c>
      <c r="K204" s="223" t="s">
        <v>1</v>
      </c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299</v>
      </c>
      <c r="AT204" s="232" t="s">
        <v>294</v>
      </c>
      <c r="AU204" s="232" t="s">
        <v>85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120</v>
      </c>
      <c r="BK204" s="233">
        <f>ROUND(I204*H204,2)</f>
        <v>0</v>
      </c>
      <c r="BL204" s="18" t="s">
        <v>299</v>
      </c>
      <c r="BM204" s="232" t="s">
        <v>1490</v>
      </c>
    </row>
    <row r="205" s="2" customFormat="1" ht="16.5" customHeight="1">
      <c r="A205" s="39"/>
      <c r="B205" s="40"/>
      <c r="C205" s="221" t="s">
        <v>866</v>
      </c>
      <c r="D205" s="221" t="s">
        <v>294</v>
      </c>
      <c r="E205" s="222" t="s">
        <v>4364</v>
      </c>
      <c r="F205" s="223" t="s">
        <v>4365</v>
      </c>
      <c r="G205" s="224" t="s">
        <v>3216</v>
      </c>
      <c r="H205" s="225">
        <v>56</v>
      </c>
      <c r="I205" s="226"/>
      <c r="J205" s="227">
        <f>ROUND(I205*H205,2)</f>
        <v>0</v>
      </c>
      <c r="K205" s="223" t="s">
        <v>1</v>
      </c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299</v>
      </c>
      <c r="AT205" s="232" t="s">
        <v>294</v>
      </c>
      <c r="AU205" s="232" t="s">
        <v>85</v>
      </c>
      <c r="AY205" s="18" t="s">
        <v>292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120</v>
      </c>
      <c r="BK205" s="233">
        <f>ROUND(I205*H205,2)</f>
        <v>0</v>
      </c>
      <c r="BL205" s="18" t="s">
        <v>299</v>
      </c>
      <c r="BM205" s="232" t="s">
        <v>1505</v>
      </c>
    </row>
    <row r="206" s="2" customFormat="1" ht="16.5" customHeight="1">
      <c r="A206" s="39"/>
      <c r="B206" s="40"/>
      <c r="C206" s="221" t="s">
        <v>872</v>
      </c>
      <c r="D206" s="221" t="s">
        <v>294</v>
      </c>
      <c r="E206" s="222" t="s">
        <v>4366</v>
      </c>
      <c r="F206" s="223" t="s">
        <v>4367</v>
      </c>
      <c r="G206" s="224" t="s">
        <v>3216</v>
      </c>
      <c r="H206" s="225">
        <v>48</v>
      </c>
      <c r="I206" s="226"/>
      <c r="J206" s="227">
        <f>ROUND(I206*H206,2)</f>
        <v>0</v>
      </c>
      <c r="K206" s="223" t="s">
        <v>1</v>
      </c>
      <c r="L206" s="45"/>
      <c r="M206" s="228" t="s">
        <v>1</v>
      </c>
      <c r="N206" s="229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299</v>
      </c>
      <c r="AT206" s="232" t="s">
        <v>294</v>
      </c>
      <c r="AU206" s="232" t="s">
        <v>85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120</v>
      </c>
      <c r="BK206" s="233">
        <f>ROUND(I206*H206,2)</f>
        <v>0</v>
      </c>
      <c r="BL206" s="18" t="s">
        <v>299</v>
      </c>
      <c r="BM206" s="232" t="s">
        <v>1516</v>
      </c>
    </row>
    <row r="207" s="2" customFormat="1" ht="16.5" customHeight="1">
      <c r="A207" s="39"/>
      <c r="B207" s="40"/>
      <c r="C207" s="221" t="s">
        <v>876</v>
      </c>
      <c r="D207" s="221" t="s">
        <v>294</v>
      </c>
      <c r="E207" s="222" t="s">
        <v>4368</v>
      </c>
      <c r="F207" s="223" t="s">
        <v>4369</v>
      </c>
      <c r="G207" s="224" t="s">
        <v>3216</v>
      </c>
      <c r="H207" s="225">
        <v>48</v>
      </c>
      <c r="I207" s="226"/>
      <c r="J207" s="227">
        <f>ROUND(I207*H207,2)</f>
        <v>0</v>
      </c>
      <c r="K207" s="223" t="s">
        <v>1</v>
      </c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299</v>
      </c>
      <c r="AT207" s="232" t="s">
        <v>294</v>
      </c>
      <c r="AU207" s="232" t="s">
        <v>85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120</v>
      </c>
      <c r="BK207" s="233">
        <f>ROUND(I207*H207,2)</f>
        <v>0</v>
      </c>
      <c r="BL207" s="18" t="s">
        <v>299</v>
      </c>
      <c r="BM207" s="232" t="s">
        <v>1526</v>
      </c>
    </row>
    <row r="208" s="2" customFormat="1" ht="16.5" customHeight="1">
      <c r="A208" s="39"/>
      <c r="B208" s="40"/>
      <c r="C208" s="221" t="s">
        <v>895</v>
      </c>
      <c r="D208" s="221" t="s">
        <v>294</v>
      </c>
      <c r="E208" s="222" t="s">
        <v>4370</v>
      </c>
      <c r="F208" s="223" t="s">
        <v>4371</v>
      </c>
      <c r="G208" s="224" t="s">
        <v>3216</v>
      </c>
      <c r="H208" s="225">
        <v>16</v>
      </c>
      <c r="I208" s="226"/>
      <c r="J208" s="227">
        <f>ROUND(I208*H208,2)</f>
        <v>0</v>
      </c>
      <c r="K208" s="223" t="s">
        <v>1</v>
      </c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299</v>
      </c>
      <c r="AT208" s="232" t="s">
        <v>294</v>
      </c>
      <c r="AU208" s="232" t="s">
        <v>85</v>
      </c>
      <c r="AY208" s="18" t="s">
        <v>292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120</v>
      </c>
      <c r="BK208" s="233">
        <f>ROUND(I208*H208,2)</f>
        <v>0</v>
      </c>
      <c r="BL208" s="18" t="s">
        <v>299</v>
      </c>
      <c r="BM208" s="232" t="s">
        <v>1535</v>
      </c>
    </row>
    <row r="209" s="2" customFormat="1" ht="16.5" customHeight="1">
      <c r="A209" s="39"/>
      <c r="B209" s="40"/>
      <c r="C209" s="221" t="s">
        <v>907</v>
      </c>
      <c r="D209" s="221" t="s">
        <v>294</v>
      </c>
      <c r="E209" s="222" t="s">
        <v>4372</v>
      </c>
      <c r="F209" s="223" t="s">
        <v>4373</v>
      </c>
      <c r="G209" s="224" t="s">
        <v>3216</v>
      </c>
      <c r="H209" s="225">
        <v>220</v>
      </c>
      <c r="I209" s="226"/>
      <c r="J209" s="227">
        <f>ROUND(I209*H209,2)</f>
        <v>0</v>
      </c>
      <c r="K209" s="223" t="s">
        <v>1</v>
      </c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299</v>
      </c>
      <c r="AT209" s="232" t="s">
        <v>294</v>
      </c>
      <c r="AU209" s="232" t="s">
        <v>85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120</v>
      </c>
      <c r="BK209" s="233">
        <f>ROUND(I209*H209,2)</f>
        <v>0</v>
      </c>
      <c r="BL209" s="18" t="s">
        <v>299</v>
      </c>
      <c r="BM209" s="232" t="s">
        <v>1543</v>
      </c>
    </row>
    <row r="210" s="2" customFormat="1" ht="16.5" customHeight="1">
      <c r="A210" s="39"/>
      <c r="B210" s="40"/>
      <c r="C210" s="221" t="s">
        <v>911</v>
      </c>
      <c r="D210" s="221" t="s">
        <v>294</v>
      </c>
      <c r="E210" s="222" t="s">
        <v>4374</v>
      </c>
      <c r="F210" s="223" t="s">
        <v>4375</v>
      </c>
      <c r="G210" s="224" t="s">
        <v>3216</v>
      </c>
      <c r="H210" s="225">
        <v>111</v>
      </c>
      <c r="I210" s="226"/>
      <c r="J210" s="227">
        <f>ROUND(I210*H210,2)</f>
        <v>0</v>
      </c>
      <c r="K210" s="223" t="s">
        <v>1</v>
      </c>
      <c r="L210" s="45"/>
      <c r="M210" s="228" t="s">
        <v>1</v>
      </c>
      <c r="N210" s="229" t="s">
        <v>43</v>
      </c>
      <c r="O210" s="92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299</v>
      </c>
      <c r="AT210" s="232" t="s">
        <v>294</v>
      </c>
      <c r="AU210" s="232" t="s">
        <v>85</v>
      </c>
      <c r="AY210" s="18" t="s">
        <v>292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120</v>
      </c>
      <c r="BK210" s="233">
        <f>ROUND(I210*H210,2)</f>
        <v>0</v>
      </c>
      <c r="BL210" s="18" t="s">
        <v>299</v>
      </c>
      <c r="BM210" s="232" t="s">
        <v>1549</v>
      </c>
    </row>
    <row r="211" s="2" customFormat="1" ht="16.5" customHeight="1">
      <c r="A211" s="39"/>
      <c r="B211" s="40"/>
      <c r="C211" s="221" t="s">
        <v>914</v>
      </c>
      <c r="D211" s="221" t="s">
        <v>294</v>
      </c>
      <c r="E211" s="222" t="s">
        <v>4376</v>
      </c>
      <c r="F211" s="223" t="s">
        <v>4377</v>
      </c>
      <c r="G211" s="224" t="s">
        <v>3216</v>
      </c>
      <c r="H211" s="225">
        <v>20</v>
      </c>
      <c r="I211" s="226"/>
      <c r="J211" s="227">
        <f>ROUND(I211*H211,2)</f>
        <v>0</v>
      </c>
      <c r="K211" s="223" t="s">
        <v>1</v>
      </c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299</v>
      </c>
      <c r="AT211" s="232" t="s">
        <v>294</v>
      </c>
      <c r="AU211" s="232" t="s">
        <v>85</v>
      </c>
      <c r="AY211" s="18" t="s">
        <v>292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120</v>
      </c>
      <c r="BK211" s="233">
        <f>ROUND(I211*H211,2)</f>
        <v>0</v>
      </c>
      <c r="BL211" s="18" t="s">
        <v>299</v>
      </c>
      <c r="BM211" s="232" t="s">
        <v>1563</v>
      </c>
    </row>
    <row r="212" s="2" customFormat="1" ht="37.8" customHeight="1">
      <c r="A212" s="39"/>
      <c r="B212" s="40"/>
      <c r="C212" s="221" t="s">
        <v>918</v>
      </c>
      <c r="D212" s="221" t="s">
        <v>294</v>
      </c>
      <c r="E212" s="222" t="s">
        <v>4378</v>
      </c>
      <c r="F212" s="223" t="s">
        <v>4379</v>
      </c>
      <c r="G212" s="224" t="s">
        <v>407</v>
      </c>
      <c r="H212" s="225">
        <v>1000</v>
      </c>
      <c r="I212" s="226"/>
      <c r="J212" s="227">
        <f>ROUND(I212*H212,2)</f>
        <v>0</v>
      </c>
      <c r="K212" s="223" t="s">
        <v>1</v>
      </c>
      <c r="L212" s="45"/>
      <c r="M212" s="228" t="s">
        <v>1</v>
      </c>
      <c r="N212" s="229" t="s">
        <v>43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299</v>
      </c>
      <c r="AT212" s="232" t="s">
        <v>294</v>
      </c>
      <c r="AU212" s="232" t="s">
        <v>85</v>
      </c>
      <c r="AY212" s="18" t="s">
        <v>292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120</v>
      </c>
      <c r="BK212" s="233">
        <f>ROUND(I212*H212,2)</f>
        <v>0</v>
      </c>
      <c r="BL212" s="18" t="s">
        <v>299</v>
      </c>
      <c r="BM212" s="232" t="s">
        <v>1572</v>
      </c>
    </row>
    <row r="213" s="2" customFormat="1" ht="44.25" customHeight="1">
      <c r="A213" s="39"/>
      <c r="B213" s="40"/>
      <c r="C213" s="221" t="s">
        <v>923</v>
      </c>
      <c r="D213" s="221" t="s">
        <v>294</v>
      </c>
      <c r="E213" s="222" t="s">
        <v>4380</v>
      </c>
      <c r="F213" s="223" t="s">
        <v>4381</v>
      </c>
      <c r="G213" s="224" t="s">
        <v>407</v>
      </c>
      <c r="H213" s="225">
        <v>1500</v>
      </c>
      <c r="I213" s="226"/>
      <c r="J213" s="227">
        <f>ROUND(I213*H213,2)</f>
        <v>0</v>
      </c>
      <c r="K213" s="223" t="s">
        <v>1</v>
      </c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299</v>
      </c>
      <c r="AT213" s="232" t="s">
        <v>294</v>
      </c>
      <c r="AU213" s="232" t="s">
        <v>85</v>
      </c>
      <c r="AY213" s="18" t="s">
        <v>292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120</v>
      </c>
      <c r="BK213" s="233">
        <f>ROUND(I213*H213,2)</f>
        <v>0</v>
      </c>
      <c r="BL213" s="18" t="s">
        <v>299</v>
      </c>
      <c r="BM213" s="232" t="s">
        <v>1581</v>
      </c>
    </row>
    <row r="214" s="2" customFormat="1" ht="24.15" customHeight="1">
      <c r="A214" s="39"/>
      <c r="B214" s="40"/>
      <c r="C214" s="221" t="s">
        <v>940</v>
      </c>
      <c r="D214" s="221" t="s">
        <v>294</v>
      </c>
      <c r="E214" s="222" t="s">
        <v>4382</v>
      </c>
      <c r="F214" s="223" t="s">
        <v>4383</v>
      </c>
      <c r="G214" s="224" t="s">
        <v>407</v>
      </c>
      <c r="H214" s="225">
        <v>7000</v>
      </c>
      <c r="I214" s="226"/>
      <c r="J214" s="227">
        <f>ROUND(I214*H214,2)</f>
        <v>0</v>
      </c>
      <c r="K214" s="223" t="s">
        <v>1</v>
      </c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299</v>
      </c>
      <c r="AT214" s="232" t="s">
        <v>294</v>
      </c>
      <c r="AU214" s="232" t="s">
        <v>85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120</v>
      </c>
      <c r="BK214" s="233">
        <f>ROUND(I214*H214,2)</f>
        <v>0</v>
      </c>
      <c r="BL214" s="18" t="s">
        <v>299</v>
      </c>
      <c r="BM214" s="232" t="s">
        <v>1592</v>
      </c>
    </row>
    <row r="215" s="2" customFormat="1" ht="16.5" customHeight="1">
      <c r="A215" s="39"/>
      <c r="B215" s="40"/>
      <c r="C215" s="221" t="s">
        <v>947</v>
      </c>
      <c r="D215" s="221" t="s">
        <v>294</v>
      </c>
      <c r="E215" s="222" t="s">
        <v>4384</v>
      </c>
      <c r="F215" s="223" t="s">
        <v>4385</v>
      </c>
      <c r="G215" s="224" t="s">
        <v>407</v>
      </c>
      <c r="H215" s="225">
        <v>50</v>
      </c>
      <c r="I215" s="226"/>
      <c r="J215" s="227">
        <f>ROUND(I215*H215,2)</f>
        <v>0</v>
      </c>
      <c r="K215" s="223" t="s">
        <v>1</v>
      </c>
      <c r="L215" s="45"/>
      <c r="M215" s="228" t="s">
        <v>1</v>
      </c>
      <c r="N215" s="229" t="s">
        <v>43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299</v>
      </c>
      <c r="AT215" s="232" t="s">
        <v>294</v>
      </c>
      <c r="AU215" s="232" t="s">
        <v>85</v>
      </c>
      <c r="AY215" s="18" t="s">
        <v>292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120</v>
      </c>
      <c r="BK215" s="233">
        <f>ROUND(I215*H215,2)</f>
        <v>0</v>
      </c>
      <c r="BL215" s="18" t="s">
        <v>299</v>
      </c>
      <c r="BM215" s="232" t="s">
        <v>1628</v>
      </c>
    </row>
    <row r="216" s="2" customFormat="1" ht="16.5" customHeight="1">
      <c r="A216" s="39"/>
      <c r="B216" s="40"/>
      <c r="C216" s="221" t="s">
        <v>957</v>
      </c>
      <c r="D216" s="221" t="s">
        <v>294</v>
      </c>
      <c r="E216" s="222" t="s">
        <v>4386</v>
      </c>
      <c r="F216" s="223" t="s">
        <v>4306</v>
      </c>
      <c r="G216" s="224" t="s">
        <v>2985</v>
      </c>
      <c r="H216" s="225">
        <v>1</v>
      </c>
      <c r="I216" s="226"/>
      <c r="J216" s="227">
        <f>ROUND(I216*H216,2)</f>
        <v>0</v>
      </c>
      <c r="K216" s="223" t="s">
        <v>1</v>
      </c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299</v>
      </c>
      <c r="AT216" s="232" t="s">
        <v>294</v>
      </c>
      <c r="AU216" s="232" t="s">
        <v>85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120</v>
      </c>
      <c r="BK216" s="233">
        <f>ROUND(I216*H216,2)</f>
        <v>0</v>
      </c>
      <c r="BL216" s="18" t="s">
        <v>299</v>
      </c>
      <c r="BM216" s="232" t="s">
        <v>1659</v>
      </c>
    </row>
    <row r="217" s="12" customFormat="1" ht="25.92" customHeight="1">
      <c r="A217" s="12"/>
      <c r="B217" s="205"/>
      <c r="C217" s="206"/>
      <c r="D217" s="207" t="s">
        <v>76</v>
      </c>
      <c r="E217" s="208" t="s">
        <v>3905</v>
      </c>
      <c r="F217" s="208" t="s">
        <v>4387</v>
      </c>
      <c r="G217" s="206"/>
      <c r="H217" s="206"/>
      <c r="I217" s="209"/>
      <c r="J217" s="210">
        <f>BK217</f>
        <v>0</v>
      </c>
      <c r="K217" s="206"/>
      <c r="L217" s="211"/>
      <c r="M217" s="212"/>
      <c r="N217" s="213"/>
      <c r="O217" s="213"/>
      <c r="P217" s="214">
        <f>SUM(P218:P237)</f>
        <v>0</v>
      </c>
      <c r="Q217" s="213"/>
      <c r="R217" s="214">
        <f>SUM(R218:R237)</f>
        <v>0</v>
      </c>
      <c r="S217" s="213"/>
      <c r="T217" s="215">
        <f>SUM(T218:T237)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6" t="s">
        <v>85</v>
      </c>
      <c r="AT217" s="217" t="s">
        <v>76</v>
      </c>
      <c r="AU217" s="217" t="s">
        <v>77</v>
      </c>
      <c r="AY217" s="216" t="s">
        <v>292</v>
      </c>
      <c r="BK217" s="218">
        <f>SUM(BK218:BK237)</f>
        <v>0</v>
      </c>
    </row>
    <row r="218" s="2" customFormat="1" ht="62.7" customHeight="1">
      <c r="A218" s="39"/>
      <c r="B218" s="40"/>
      <c r="C218" s="221" t="s">
        <v>962</v>
      </c>
      <c r="D218" s="221" t="s">
        <v>294</v>
      </c>
      <c r="E218" s="222" t="s">
        <v>4388</v>
      </c>
      <c r="F218" s="223" t="s">
        <v>4389</v>
      </c>
      <c r="G218" s="224" t="s">
        <v>3216</v>
      </c>
      <c r="H218" s="225">
        <v>2</v>
      </c>
      <c r="I218" s="226"/>
      <c r="J218" s="227">
        <f>ROUND(I218*H218,2)</f>
        <v>0</v>
      </c>
      <c r="K218" s="223" t="s">
        <v>1</v>
      </c>
      <c r="L218" s="45"/>
      <c r="M218" s="228" t="s">
        <v>1</v>
      </c>
      <c r="N218" s="229" t="s">
        <v>43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299</v>
      </c>
      <c r="AT218" s="232" t="s">
        <v>294</v>
      </c>
      <c r="AU218" s="232" t="s">
        <v>85</v>
      </c>
      <c r="AY218" s="18" t="s">
        <v>292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120</v>
      </c>
      <c r="BK218" s="233">
        <f>ROUND(I218*H218,2)</f>
        <v>0</v>
      </c>
      <c r="BL218" s="18" t="s">
        <v>299</v>
      </c>
      <c r="BM218" s="232" t="s">
        <v>1668</v>
      </c>
    </row>
    <row r="219" s="2" customFormat="1" ht="76.35" customHeight="1">
      <c r="A219" s="39"/>
      <c r="B219" s="40"/>
      <c r="C219" s="221" t="s">
        <v>966</v>
      </c>
      <c r="D219" s="221" t="s">
        <v>294</v>
      </c>
      <c r="E219" s="222" t="s">
        <v>4390</v>
      </c>
      <c r="F219" s="223" t="s">
        <v>4391</v>
      </c>
      <c r="G219" s="224" t="s">
        <v>3216</v>
      </c>
      <c r="H219" s="225">
        <v>2</v>
      </c>
      <c r="I219" s="226"/>
      <c r="J219" s="227">
        <f>ROUND(I219*H219,2)</f>
        <v>0</v>
      </c>
      <c r="K219" s="223" t="s">
        <v>1</v>
      </c>
      <c r="L219" s="45"/>
      <c r="M219" s="228" t="s">
        <v>1</v>
      </c>
      <c r="N219" s="229" t="s">
        <v>43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299</v>
      </c>
      <c r="AT219" s="232" t="s">
        <v>294</v>
      </c>
      <c r="AU219" s="232" t="s">
        <v>85</v>
      </c>
      <c r="AY219" s="18" t="s">
        <v>292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120</v>
      </c>
      <c r="BK219" s="233">
        <f>ROUND(I219*H219,2)</f>
        <v>0</v>
      </c>
      <c r="BL219" s="18" t="s">
        <v>299</v>
      </c>
      <c r="BM219" s="232" t="s">
        <v>1674</v>
      </c>
    </row>
    <row r="220" s="13" customFormat="1">
      <c r="A220" s="13"/>
      <c r="B220" s="234"/>
      <c r="C220" s="235"/>
      <c r="D220" s="236" t="s">
        <v>301</v>
      </c>
      <c r="E220" s="237" t="s">
        <v>1</v>
      </c>
      <c r="F220" s="238" t="s">
        <v>4392</v>
      </c>
      <c r="G220" s="235"/>
      <c r="H220" s="237" t="s">
        <v>1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301</v>
      </c>
      <c r="AU220" s="244" t="s">
        <v>85</v>
      </c>
      <c r="AV220" s="13" t="s">
        <v>85</v>
      </c>
      <c r="AW220" s="13" t="s">
        <v>32</v>
      </c>
      <c r="AX220" s="13" t="s">
        <v>77</v>
      </c>
      <c r="AY220" s="244" t="s">
        <v>292</v>
      </c>
    </row>
    <row r="221" s="13" customFormat="1">
      <c r="A221" s="13"/>
      <c r="B221" s="234"/>
      <c r="C221" s="235"/>
      <c r="D221" s="236" t="s">
        <v>301</v>
      </c>
      <c r="E221" s="237" t="s">
        <v>1</v>
      </c>
      <c r="F221" s="238" t="s">
        <v>4393</v>
      </c>
      <c r="G221" s="235"/>
      <c r="H221" s="237" t="s">
        <v>1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4" t="s">
        <v>301</v>
      </c>
      <c r="AU221" s="244" t="s">
        <v>85</v>
      </c>
      <c r="AV221" s="13" t="s">
        <v>85</v>
      </c>
      <c r="AW221" s="13" t="s">
        <v>32</v>
      </c>
      <c r="AX221" s="13" t="s">
        <v>77</v>
      </c>
      <c r="AY221" s="244" t="s">
        <v>292</v>
      </c>
    </row>
    <row r="222" s="13" customFormat="1">
      <c r="A222" s="13"/>
      <c r="B222" s="234"/>
      <c r="C222" s="235"/>
      <c r="D222" s="236" t="s">
        <v>301</v>
      </c>
      <c r="E222" s="237" t="s">
        <v>1</v>
      </c>
      <c r="F222" s="238" t="s">
        <v>4394</v>
      </c>
      <c r="G222" s="235"/>
      <c r="H222" s="237" t="s">
        <v>1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301</v>
      </c>
      <c r="AU222" s="244" t="s">
        <v>85</v>
      </c>
      <c r="AV222" s="13" t="s">
        <v>85</v>
      </c>
      <c r="AW222" s="13" t="s">
        <v>32</v>
      </c>
      <c r="AX222" s="13" t="s">
        <v>77</v>
      </c>
      <c r="AY222" s="244" t="s">
        <v>292</v>
      </c>
    </row>
    <row r="223" s="13" customFormat="1">
      <c r="A223" s="13"/>
      <c r="B223" s="234"/>
      <c r="C223" s="235"/>
      <c r="D223" s="236" t="s">
        <v>301</v>
      </c>
      <c r="E223" s="237" t="s">
        <v>1</v>
      </c>
      <c r="F223" s="238" t="s">
        <v>4395</v>
      </c>
      <c r="G223" s="235"/>
      <c r="H223" s="237" t="s">
        <v>1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301</v>
      </c>
      <c r="AU223" s="244" t="s">
        <v>85</v>
      </c>
      <c r="AV223" s="13" t="s">
        <v>85</v>
      </c>
      <c r="AW223" s="13" t="s">
        <v>32</v>
      </c>
      <c r="AX223" s="13" t="s">
        <v>77</v>
      </c>
      <c r="AY223" s="244" t="s">
        <v>292</v>
      </c>
    </row>
    <row r="224" s="13" customFormat="1">
      <c r="A224" s="13"/>
      <c r="B224" s="234"/>
      <c r="C224" s="235"/>
      <c r="D224" s="236" t="s">
        <v>301</v>
      </c>
      <c r="E224" s="237" t="s">
        <v>1</v>
      </c>
      <c r="F224" s="238" t="s">
        <v>4396</v>
      </c>
      <c r="G224" s="235"/>
      <c r="H224" s="237" t="s">
        <v>1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301</v>
      </c>
      <c r="AU224" s="244" t="s">
        <v>85</v>
      </c>
      <c r="AV224" s="13" t="s">
        <v>85</v>
      </c>
      <c r="AW224" s="13" t="s">
        <v>32</v>
      </c>
      <c r="AX224" s="13" t="s">
        <v>77</v>
      </c>
      <c r="AY224" s="244" t="s">
        <v>292</v>
      </c>
    </row>
    <row r="225" s="13" customFormat="1">
      <c r="A225" s="13"/>
      <c r="B225" s="234"/>
      <c r="C225" s="235"/>
      <c r="D225" s="236" t="s">
        <v>301</v>
      </c>
      <c r="E225" s="237" t="s">
        <v>1</v>
      </c>
      <c r="F225" s="238" t="s">
        <v>4397</v>
      </c>
      <c r="G225" s="235"/>
      <c r="H225" s="237" t="s">
        <v>1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301</v>
      </c>
      <c r="AU225" s="244" t="s">
        <v>85</v>
      </c>
      <c r="AV225" s="13" t="s">
        <v>85</v>
      </c>
      <c r="AW225" s="13" t="s">
        <v>32</v>
      </c>
      <c r="AX225" s="13" t="s">
        <v>77</v>
      </c>
      <c r="AY225" s="244" t="s">
        <v>292</v>
      </c>
    </row>
    <row r="226" s="13" customFormat="1">
      <c r="A226" s="13"/>
      <c r="B226" s="234"/>
      <c r="C226" s="235"/>
      <c r="D226" s="236" t="s">
        <v>301</v>
      </c>
      <c r="E226" s="237" t="s">
        <v>1</v>
      </c>
      <c r="F226" s="238" t="s">
        <v>4398</v>
      </c>
      <c r="G226" s="235"/>
      <c r="H226" s="237" t="s">
        <v>1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301</v>
      </c>
      <c r="AU226" s="244" t="s">
        <v>85</v>
      </c>
      <c r="AV226" s="13" t="s">
        <v>85</v>
      </c>
      <c r="AW226" s="13" t="s">
        <v>32</v>
      </c>
      <c r="AX226" s="13" t="s">
        <v>77</v>
      </c>
      <c r="AY226" s="244" t="s">
        <v>292</v>
      </c>
    </row>
    <row r="227" s="14" customFormat="1">
      <c r="A227" s="14"/>
      <c r="B227" s="245"/>
      <c r="C227" s="246"/>
      <c r="D227" s="236" t="s">
        <v>301</v>
      </c>
      <c r="E227" s="247" t="s">
        <v>1</v>
      </c>
      <c r="F227" s="248" t="s">
        <v>120</v>
      </c>
      <c r="G227" s="246"/>
      <c r="H227" s="249">
        <v>2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301</v>
      </c>
      <c r="AU227" s="255" t="s">
        <v>85</v>
      </c>
      <c r="AV227" s="14" t="s">
        <v>120</v>
      </c>
      <c r="AW227" s="14" t="s">
        <v>32</v>
      </c>
      <c r="AX227" s="14" t="s">
        <v>85</v>
      </c>
      <c r="AY227" s="255" t="s">
        <v>292</v>
      </c>
    </row>
    <row r="228" s="2" customFormat="1" ht="33" customHeight="1">
      <c r="A228" s="39"/>
      <c r="B228" s="40"/>
      <c r="C228" s="221" t="s">
        <v>970</v>
      </c>
      <c r="D228" s="221" t="s">
        <v>294</v>
      </c>
      <c r="E228" s="222" t="s">
        <v>4399</v>
      </c>
      <c r="F228" s="223" t="s">
        <v>4400</v>
      </c>
      <c r="G228" s="224" t="s">
        <v>3216</v>
      </c>
      <c r="H228" s="225">
        <v>2</v>
      </c>
      <c r="I228" s="226"/>
      <c r="J228" s="227">
        <f>ROUND(I228*H228,2)</f>
        <v>0</v>
      </c>
      <c r="K228" s="223" t="s">
        <v>1</v>
      </c>
      <c r="L228" s="45"/>
      <c r="M228" s="228" t="s">
        <v>1</v>
      </c>
      <c r="N228" s="229" t="s">
        <v>43</v>
      </c>
      <c r="O228" s="92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299</v>
      </c>
      <c r="AT228" s="232" t="s">
        <v>294</v>
      </c>
      <c r="AU228" s="232" t="s">
        <v>85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120</v>
      </c>
      <c r="BK228" s="233">
        <f>ROUND(I228*H228,2)</f>
        <v>0</v>
      </c>
      <c r="BL228" s="18" t="s">
        <v>299</v>
      </c>
      <c r="BM228" s="232" t="s">
        <v>1681</v>
      </c>
    </row>
    <row r="229" s="2" customFormat="1" ht="66.75" customHeight="1">
      <c r="A229" s="39"/>
      <c r="B229" s="40"/>
      <c r="C229" s="221" t="s">
        <v>975</v>
      </c>
      <c r="D229" s="221" t="s">
        <v>294</v>
      </c>
      <c r="E229" s="222" t="s">
        <v>4401</v>
      </c>
      <c r="F229" s="223" t="s">
        <v>4402</v>
      </c>
      <c r="G229" s="224" t="s">
        <v>3216</v>
      </c>
      <c r="H229" s="225">
        <v>2</v>
      </c>
      <c r="I229" s="226"/>
      <c r="J229" s="227">
        <f>ROUND(I229*H229,2)</f>
        <v>0</v>
      </c>
      <c r="K229" s="223" t="s">
        <v>1</v>
      </c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299</v>
      </c>
      <c r="AT229" s="232" t="s">
        <v>294</v>
      </c>
      <c r="AU229" s="232" t="s">
        <v>85</v>
      </c>
      <c r="AY229" s="18" t="s">
        <v>292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120</v>
      </c>
      <c r="BK229" s="233">
        <f>ROUND(I229*H229,2)</f>
        <v>0</v>
      </c>
      <c r="BL229" s="18" t="s">
        <v>299</v>
      </c>
      <c r="BM229" s="232" t="s">
        <v>1689</v>
      </c>
    </row>
    <row r="230" s="13" customFormat="1">
      <c r="A230" s="13"/>
      <c r="B230" s="234"/>
      <c r="C230" s="235"/>
      <c r="D230" s="236" t="s">
        <v>301</v>
      </c>
      <c r="E230" s="237" t="s">
        <v>1</v>
      </c>
      <c r="F230" s="238" t="s">
        <v>4403</v>
      </c>
      <c r="G230" s="235"/>
      <c r="H230" s="237" t="s">
        <v>1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301</v>
      </c>
      <c r="AU230" s="244" t="s">
        <v>85</v>
      </c>
      <c r="AV230" s="13" t="s">
        <v>85</v>
      </c>
      <c r="AW230" s="13" t="s">
        <v>32</v>
      </c>
      <c r="AX230" s="13" t="s">
        <v>77</v>
      </c>
      <c r="AY230" s="244" t="s">
        <v>292</v>
      </c>
    </row>
    <row r="231" s="13" customFormat="1">
      <c r="A231" s="13"/>
      <c r="B231" s="234"/>
      <c r="C231" s="235"/>
      <c r="D231" s="236" t="s">
        <v>301</v>
      </c>
      <c r="E231" s="237" t="s">
        <v>1</v>
      </c>
      <c r="F231" s="238" t="s">
        <v>4404</v>
      </c>
      <c r="G231" s="235"/>
      <c r="H231" s="237" t="s">
        <v>1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301</v>
      </c>
      <c r="AU231" s="244" t="s">
        <v>85</v>
      </c>
      <c r="AV231" s="13" t="s">
        <v>85</v>
      </c>
      <c r="AW231" s="13" t="s">
        <v>32</v>
      </c>
      <c r="AX231" s="13" t="s">
        <v>77</v>
      </c>
      <c r="AY231" s="244" t="s">
        <v>292</v>
      </c>
    </row>
    <row r="232" s="13" customFormat="1">
      <c r="A232" s="13"/>
      <c r="B232" s="234"/>
      <c r="C232" s="235"/>
      <c r="D232" s="236" t="s">
        <v>301</v>
      </c>
      <c r="E232" s="237" t="s">
        <v>1</v>
      </c>
      <c r="F232" s="238" t="s">
        <v>4405</v>
      </c>
      <c r="G232" s="235"/>
      <c r="H232" s="237" t="s">
        <v>1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301</v>
      </c>
      <c r="AU232" s="244" t="s">
        <v>85</v>
      </c>
      <c r="AV232" s="13" t="s">
        <v>85</v>
      </c>
      <c r="AW232" s="13" t="s">
        <v>32</v>
      </c>
      <c r="AX232" s="13" t="s">
        <v>77</v>
      </c>
      <c r="AY232" s="244" t="s">
        <v>292</v>
      </c>
    </row>
    <row r="233" s="14" customFormat="1">
      <c r="A233" s="14"/>
      <c r="B233" s="245"/>
      <c r="C233" s="246"/>
      <c r="D233" s="236" t="s">
        <v>301</v>
      </c>
      <c r="E233" s="247" t="s">
        <v>1</v>
      </c>
      <c r="F233" s="248" t="s">
        <v>120</v>
      </c>
      <c r="G233" s="246"/>
      <c r="H233" s="249">
        <v>2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301</v>
      </c>
      <c r="AU233" s="255" t="s">
        <v>85</v>
      </c>
      <c r="AV233" s="14" t="s">
        <v>120</v>
      </c>
      <c r="AW233" s="14" t="s">
        <v>32</v>
      </c>
      <c r="AX233" s="14" t="s">
        <v>85</v>
      </c>
      <c r="AY233" s="255" t="s">
        <v>292</v>
      </c>
    </row>
    <row r="234" s="2" customFormat="1" ht="24.15" customHeight="1">
      <c r="A234" s="39"/>
      <c r="B234" s="40"/>
      <c r="C234" s="221" t="s">
        <v>979</v>
      </c>
      <c r="D234" s="221" t="s">
        <v>294</v>
      </c>
      <c r="E234" s="222" t="s">
        <v>4406</v>
      </c>
      <c r="F234" s="223" t="s">
        <v>4407</v>
      </c>
      <c r="G234" s="224" t="s">
        <v>3216</v>
      </c>
      <c r="H234" s="225">
        <v>100</v>
      </c>
      <c r="I234" s="226"/>
      <c r="J234" s="227">
        <f>ROUND(I234*H234,2)</f>
        <v>0</v>
      </c>
      <c r="K234" s="223" t="s">
        <v>1</v>
      </c>
      <c r="L234" s="45"/>
      <c r="M234" s="228" t="s">
        <v>1</v>
      </c>
      <c r="N234" s="229" t="s">
        <v>43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299</v>
      </c>
      <c r="AT234" s="232" t="s">
        <v>294</v>
      </c>
      <c r="AU234" s="232" t="s">
        <v>85</v>
      </c>
      <c r="AY234" s="18" t="s">
        <v>292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120</v>
      </c>
      <c r="BK234" s="233">
        <f>ROUND(I234*H234,2)</f>
        <v>0</v>
      </c>
      <c r="BL234" s="18" t="s">
        <v>299</v>
      </c>
      <c r="BM234" s="232" t="s">
        <v>1699</v>
      </c>
    </row>
    <row r="235" s="2" customFormat="1" ht="66.75" customHeight="1">
      <c r="A235" s="39"/>
      <c r="B235" s="40"/>
      <c r="C235" s="221" t="s">
        <v>984</v>
      </c>
      <c r="D235" s="221" t="s">
        <v>294</v>
      </c>
      <c r="E235" s="222" t="s">
        <v>4408</v>
      </c>
      <c r="F235" s="223" t="s">
        <v>4409</v>
      </c>
      <c r="G235" s="224" t="s">
        <v>3216</v>
      </c>
      <c r="H235" s="225">
        <v>1</v>
      </c>
      <c r="I235" s="226"/>
      <c r="J235" s="227">
        <f>ROUND(I235*H235,2)</f>
        <v>0</v>
      </c>
      <c r="K235" s="223" t="s">
        <v>1</v>
      </c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299</v>
      </c>
      <c r="AT235" s="232" t="s">
        <v>294</v>
      </c>
      <c r="AU235" s="232" t="s">
        <v>85</v>
      </c>
      <c r="AY235" s="18" t="s">
        <v>292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120</v>
      </c>
      <c r="BK235" s="233">
        <f>ROUND(I235*H235,2)</f>
        <v>0</v>
      </c>
      <c r="BL235" s="18" t="s">
        <v>299</v>
      </c>
      <c r="BM235" s="232" t="s">
        <v>1709</v>
      </c>
    </row>
    <row r="236" s="2" customFormat="1" ht="55.5" customHeight="1">
      <c r="A236" s="39"/>
      <c r="B236" s="40"/>
      <c r="C236" s="221" t="s">
        <v>989</v>
      </c>
      <c r="D236" s="221" t="s">
        <v>294</v>
      </c>
      <c r="E236" s="222" t="s">
        <v>4410</v>
      </c>
      <c r="F236" s="223" t="s">
        <v>4411</v>
      </c>
      <c r="G236" s="224" t="s">
        <v>3216</v>
      </c>
      <c r="H236" s="225">
        <v>1</v>
      </c>
      <c r="I236" s="226"/>
      <c r="J236" s="227">
        <f>ROUND(I236*H236,2)</f>
        <v>0</v>
      </c>
      <c r="K236" s="223" t="s">
        <v>1</v>
      </c>
      <c r="L236" s="45"/>
      <c r="M236" s="228" t="s">
        <v>1</v>
      </c>
      <c r="N236" s="229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299</v>
      </c>
      <c r="AT236" s="232" t="s">
        <v>294</v>
      </c>
      <c r="AU236" s="232" t="s">
        <v>85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120</v>
      </c>
      <c r="BK236" s="233">
        <f>ROUND(I236*H236,2)</f>
        <v>0</v>
      </c>
      <c r="BL236" s="18" t="s">
        <v>299</v>
      </c>
      <c r="BM236" s="232" t="s">
        <v>1718</v>
      </c>
    </row>
    <row r="237" s="2" customFormat="1" ht="16.5" customHeight="1">
      <c r="A237" s="39"/>
      <c r="B237" s="40"/>
      <c r="C237" s="221" t="s">
        <v>1157</v>
      </c>
      <c r="D237" s="221" t="s">
        <v>294</v>
      </c>
      <c r="E237" s="222" t="s">
        <v>4412</v>
      </c>
      <c r="F237" s="223" t="s">
        <v>4306</v>
      </c>
      <c r="G237" s="224" t="s">
        <v>2985</v>
      </c>
      <c r="H237" s="225">
        <v>1</v>
      </c>
      <c r="I237" s="226"/>
      <c r="J237" s="227">
        <f>ROUND(I237*H237,2)</f>
        <v>0</v>
      </c>
      <c r="K237" s="223" t="s">
        <v>1</v>
      </c>
      <c r="L237" s="45"/>
      <c r="M237" s="228" t="s">
        <v>1</v>
      </c>
      <c r="N237" s="229" t="s">
        <v>43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299</v>
      </c>
      <c r="AT237" s="232" t="s">
        <v>294</v>
      </c>
      <c r="AU237" s="232" t="s">
        <v>85</v>
      </c>
      <c r="AY237" s="18" t="s">
        <v>292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120</v>
      </c>
      <c r="BK237" s="233">
        <f>ROUND(I237*H237,2)</f>
        <v>0</v>
      </c>
      <c r="BL237" s="18" t="s">
        <v>299</v>
      </c>
      <c r="BM237" s="232" t="s">
        <v>1726</v>
      </c>
    </row>
    <row r="238" s="12" customFormat="1" ht="25.92" customHeight="1">
      <c r="A238" s="12"/>
      <c r="B238" s="205"/>
      <c r="C238" s="206"/>
      <c r="D238" s="207" t="s">
        <v>76</v>
      </c>
      <c r="E238" s="208" t="s">
        <v>4413</v>
      </c>
      <c r="F238" s="208" t="s">
        <v>4414</v>
      </c>
      <c r="G238" s="206"/>
      <c r="H238" s="206"/>
      <c r="I238" s="209"/>
      <c r="J238" s="210">
        <f>BK238</f>
        <v>0</v>
      </c>
      <c r="K238" s="206"/>
      <c r="L238" s="211"/>
      <c r="M238" s="212"/>
      <c r="N238" s="213"/>
      <c r="O238" s="213"/>
      <c r="P238" s="214">
        <f>SUM(P239:P257)</f>
        <v>0</v>
      </c>
      <c r="Q238" s="213"/>
      <c r="R238" s="214">
        <f>SUM(R239:R257)</f>
        <v>0</v>
      </c>
      <c r="S238" s="213"/>
      <c r="T238" s="215">
        <f>SUM(T239:T257)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6" t="s">
        <v>85</v>
      </c>
      <c r="AT238" s="217" t="s">
        <v>76</v>
      </c>
      <c r="AU238" s="217" t="s">
        <v>77</v>
      </c>
      <c r="AY238" s="216" t="s">
        <v>292</v>
      </c>
      <c r="BK238" s="218">
        <f>SUM(BK239:BK257)</f>
        <v>0</v>
      </c>
    </row>
    <row r="239" s="2" customFormat="1" ht="66.75" customHeight="1">
      <c r="A239" s="39"/>
      <c r="B239" s="40"/>
      <c r="C239" s="221" t="s">
        <v>530</v>
      </c>
      <c r="D239" s="221" t="s">
        <v>294</v>
      </c>
      <c r="E239" s="222" t="s">
        <v>4415</v>
      </c>
      <c r="F239" s="223" t="s">
        <v>4416</v>
      </c>
      <c r="G239" s="224" t="s">
        <v>3216</v>
      </c>
      <c r="H239" s="225">
        <v>2</v>
      </c>
      <c r="I239" s="226"/>
      <c r="J239" s="227">
        <f>ROUND(I239*H239,2)</f>
        <v>0</v>
      </c>
      <c r="K239" s="223" t="s">
        <v>1</v>
      </c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299</v>
      </c>
      <c r="AT239" s="232" t="s">
        <v>294</v>
      </c>
      <c r="AU239" s="232" t="s">
        <v>85</v>
      </c>
      <c r="AY239" s="18" t="s">
        <v>292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120</v>
      </c>
      <c r="BK239" s="233">
        <f>ROUND(I239*H239,2)</f>
        <v>0</v>
      </c>
      <c r="BL239" s="18" t="s">
        <v>299</v>
      </c>
      <c r="BM239" s="232" t="s">
        <v>1735</v>
      </c>
    </row>
    <row r="240" s="13" customFormat="1">
      <c r="A240" s="13"/>
      <c r="B240" s="234"/>
      <c r="C240" s="235"/>
      <c r="D240" s="236" t="s">
        <v>301</v>
      </c>
      <c r="E240" s="237" t="s">
        <v>1</v>
      </c>
      <c r="F240" s="238" t="s">
        <v>4417</v>
      </c>
      <c r="G240" s="235"/>
      <c r="H240" s="237" t="s">
        <v>1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301</v>
      </c>
      <c r="AU240" s="244" t="s">
        <v>85</v>
      </c>
      <c r="AV240" s="13" t="s">
        <v>85</v>
      </c>
      <c r="AW240" s="13" t="s">
        <v>32</v>
      </c>
      <c r="AX240" s="13" t="s">
        <v>77</v>
      </c>
      <c r="AY240" s="244" t="s">
        <v>292</v>
      </c>
    </row>
    <row r="241" s="13" customFormat="1">
      <c r="A241" s="13"/>
      <c r="B241" s="234"/>
      <c r="C241" s="235"/>
      <c r="D241" s="236" t="s">
        <v>301</v>
      </c>
      <c r="E241" s="237" t="s">
        <v>1</v>
      </c>
      <c r="F241" s="238" t="s">
        <v>4418</v>
      </c>
      <c r="G241" s="235"/>
      <c r="H241" s="237" t="s">
        <v>1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301</v>
      </c>
      <c r="AU241" s="244" t="s">
        <v>85</v>
      </c>
      <c r="AV241" s="13" t="s">
        <v>85</v>
      </c>
      <c r="AW241" s="13" t="s">
        <v>32</v>
      </c>
      <c r="AX241" s="13" t="s">
        <v>77</v>
      </c>
      <c r="AY241" s="244" t="s">
        <v>292</v>
      </c>
    </row>
    <row r="242" s="13" customFormat="1">
      <c r="A242" s="13"/>
      <c r="B242" s="234"/>
      <c r="C242" s="235"/>
      <c r="D242" s="236" t="s">
        <v>301</v>
      </c>
      <c r="E242" s="237" t="s">
        <v>1</v>
      </c>
      <c r="F242" s="238" t="s">
        <v>4419</v>
      </c>
      <c r="G242" s="235"/>
      <c r="H242" s="237" t="s">
        <v>1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301</v>
      </c>
      <c r="AU242" s="244" t="s">
        <v>85</v>
      </c>
      <c r="AV242" s="13" t="s">
        <v>85</v>
      </c>
      <c r="AW242" s="13" t="s">
        <v>32</v>
      </c>
      <c r="AX242" s="13" t="s">
        <v>77</v>
      </c>
      <c r="AY242" s="244" t="s">
        <v>292</v>
      </c>
    </row>
    <row r="243" s="13" customFormat="1">
      <c r="A243" s="13"/>
      <c r="B243" s="234"/>
      <c r="C243" s="235"/>
      <c r="D243" s="236" t="s">
        <v>301</v>
      </c>
      <c r="E243" s="237" t="s">
        <v>1</v>
      </c>
      <c r="F243" s="238" t="s">
        <v>4420</v>
      </c>
      <c r="G243" s="235"/>
      <c r="H243" s="237" t="s">
        <v>1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301</v>
      </c>
      <c r="AU243" s="244" t="s">
        <v>85</v>
      </c>
      <c r="AV243" s="13" t="s">
        <v>85</v>
      </c>
      <c r="AW243" s="13" t="s">
        <v>32</v>
      </c>
      <c r="AX243" s="13" t="s">
        <v>77</v>
      </c>
      <c r="AY243" s="244" t="s">
        <v>292</v>
      </c>
    </row>
    <row r="244" s="14" customFormat="1">
      <c r="A244" s="14"/>
      <c r="B244" s="245"/>
      <c r="C244" s="246"/>
      <c r="D244" s="236" t="s">
        <v>301</v>
      </c>
      <c r="E244" s="247" t="s">
        <v>1</v>
      </c>
      <c r="F244" s="248" t="s">
        <v>120</v>
      </c>
      <c r="G244" s="246"/>
      <c r="H244" s="249">
        <v>2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301</v>
      </c>
      <c r="AU244" s="255" t="s">
        <v>85</v>
      </c>
      <c r="AV244" s="14" t="s">
        <v>120</v>
      </c>
      <c r="AW244" s="14" t="s">
        <v>32</v>
      </c>
      <c r="AX244" s="14" t="s">
        <v>85</v>
      </c>
      <c r="AY244" s="255" t="s">
        <v>292</v>
      </c>
    </row>
    <row r="245" s="2" customFormat="1" ht="37.8" customHeight="1">
      <c r="A245" s="39"/>
      <c r="B245" s="40"/>
      <c r="C245" s="221" t="s">
        <v>1178</v>
      </c>
      <c r="D245" s="221" t="s">
        <v>294</v>
      </c>
      <c r="E245" s="222" t="s">
        <v>4421</v>
      </c>
      <c r="F245" s="223" t="s">
        <v>4422</v>
      </c>
      <c r="G245" s="224" t="s">
        <v>3216</v>
      </c>
      <c r="H245" s="225">
        <v>2</v>
      </c>
      <c r="I245" s="226"/>
      <c r="J245" s="227">
        <f>ROUND(I245*H245,2)</f>
        <v>0</v>
      </c>
      <c r="K245" s="223" t="s">
        <v>1</v>
      </c>
      <c r="L245" s="45"/>
      <c r="M245" s="228" t="s">
        <v>1</v>
      </c>
      <c r="N245" s="229" t="s">
        <v>43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299</v>
      </c>
      <c r="AT245" s="232" t="s">
        <v>294</v>
      </c>
      <c r="AU245" s="232" t="s">
        <v>85</v>
      </c>
      <c r="AY245" s="18" t="s">
        <v>292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120</v>
      </c>
      <c r="BK245" s="233">
        <f>ROUND(I245*H245,2)</f>
        <v>0</v>
      </c>
      <c r="BL245" s="18" t="s">
        <v>299</v>
      </c>
      <c r="BM245" s="232" t="s">
        <v>1746</v>
      </c>
    </row>
    <row r="246" s="2" customFormat="1" ht="76.35" customHeight="1">
      <c r="A246" s="39"/>
      <c r="B246" s="40"/>
      <c r="C246" s="221" t="s">
        <v>1184</v>
      </c>
      <c r="D246" s="221" t="s">
        <v>294</v>
      </c>
      <c r="E246" s="222" t="s">
        <v>4423</v>
      </c>
      <c r="F246" s="223" t="s">
        <v>4424</v>
      </c>
      <c r="G246" s="224" t="s">
        <v>3216</v>
      </c>
      <c r="H246" s="225">
        <v>2</v>
      </c>
      <c r="I246" s="226"/>
      <c r="J246" s="227">
        <f>ROUND(I246*H246,2)</f>
        <v>0</v>
      </c>
      <c r="K246" s="223" t="s">
        <v>1</v>
      </c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299</v>
      </c>
      <c r="AT246" s="232" t="s">
        <v>294</v>
      </c>
      <c r="AU246" s="232" t="s">
        <v>85</v>
      </c>
      <c r="AY246" s="18" t="s">
        <v>292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120</v>
      </c>
      <c r="BK246" s="233">
        <f>ROUND(I246*H246,2)</f>
        <v>0</v>
      </c>
      <c r="BL246" s="18" t="s">
        <v>299</v>
      </c>
      <c r="BM246" s="232" t="s">
        <v>1755</v>
      </c>
    </row>
    <row r="247" s="13" customFormat="1">
      <c r="A247" s="13"/>
      <c r="B247" s="234"/>
      <c r="C247" s="235"/>
      <c r="D247" s="236" t="s">
        <v>301</v>
      </c>
      <c r="E247" s="237" t="s">
        <v>1</v>
      </c>
      <c r="F247" s="238" t="s">
        <v>4425</v>
      </c>
      <c r="G247" s="235"/>
      <c r="H247" s="237" t="s">
        <v>1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301</v>
      </c>
      <c r="AU247" s="244" t="s">
        <v>85</v>
      </c>
      <c r="AV247" s="13" t="s">
        <v>85</v>
      </c>
      <c r="AW247" s="13" t="s">
        <v>32</v>
      </c>
      <c r="AX247" s="13" t="s">
        <v>77</v>
      </c>
      <c r="AY247" s="244" t="s">
        <v>292</v>
      </c>
    </row>
    <row r="248" s="13" customFormat="1">
      <c r="A248" s="13"/>
      <c r="B248" s="234"/>
      <c r="C248" s="235"/>
      <c r="D248" s="236" t="s">
        <v>301</v>
      </c>
      <c r="E248" s="237" t="s">
        <v>1</v>
      </c>
      <c r="F248" s="238" t="s">
        <v>4426</v>
      </c>
      <c r="G248" s="235"/>
      <c r="H248" s="237" t="s">
        <v>1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301</v>
      </c>
      <c r="AU248" s="244" t="s">
        <v>85</v>
      </c>
      <c r="AV248" s="13" t="s">
        <v>85</v>
      </c>
      <c r="AW248" s="13" t="s">
        <v>32</v>
      </c>
      <c r="AX248" s="13" t="s">
        <v>77</v>
      </c>
      <c r="AY248" s="244" t="s">
        <v>292</v>
      </c>
    </row>
    <row r="249" s="13" customFormat="1">
      <c r="A249" s="13"/>
      <c r="B249" s="234"/>
      <c r="C249" s="235"/>
      <c r="D249" s="236" t="s">
        <v>301</v>
      </c>
      <c r="E249" s="237" t="s">
        <v>1</v>
      </c>
      <c r="F249" s="238" t="s">
        <v>4427</v>
      </c>
      <c r="G249" s="235"/>
      <c r="H249" s="237" t="s">
        <v>1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301</v>
      </c>
      <c r="AU249" s="244" t="s">
        <v>85</v>
      </c>
      <c r="AV249" s="13" t="s">
        <v>85</v>
      </c>
      <c r="AW249" s="13" t="s">
        <v>32</v>
      </c>
      <c r="AX249" s="13" t="s">
        <v>77</v>
      </c>
      <c r="AY249" s="244" t="s">
        <v>292</v>
      </c>
    </row>
    <row r="250" s="14" customFormat="1">
      <c r="A250" s="14"/>
      <c r="B250" s="245"/>
      <c r="C250" s="246"/>
      <c r="D250" s="236" t="s">
        <v>301</v>
      </c>
      <c r="E250" s="247" t="s">
        <v>1</v>
      </c>
      <c r="F250" s="248" t="s">
        <v>120</v>
      </c>
      <c r="G250" s="246"/>
      <c r="H250" s="249">
        <v>2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301</v>
      </c>
      <c r="AU250" s="255" t="s">
        <v>85</v>
      </c>
      <c r="AV250" s="14" t="s">
        <v>120</v>
      </c>
      <c r="AW250" s="14" t="s">
        <v>32</v>
      </c>
      <c r="AX250" s="14" t="s">
        <v>85</v>
      </c>
      <c r="AY250" s="255" t="s">
        <v>292</v>
      </c>
    </row>
    <row r="251" s="2" customFormat="1" ht="33" customHeight="1">
      <c r="A251" s="39"/>
      <c r="B251" s="40"/>
      <c r="C251" s="221" t="s">
        <v>1189</v>
      </c>
      <c r="D251" s="221" t="s">
        <v>294</v>
      </c>
      <c r="E251" s="222" t="s">
        <v>4428</v>
      </c>
      <c r="F251" s="223" t="s">
        <v>4429</v>
      </c>
      <c r="G251" s="224" t="s">
        <v>3216</v>
      </c>
      <c r="H251" s="225">
        <v>2</v>
      </c>
      <c r="I251" s="226"/>
      <c r="J251" s="227">
        <f>ROUND(I251*H251,2)</f>
        <v>0</v>
      </c>
      <c r="K251" s="223" t="s">
        <v>1</v>
      </c>
      <c r="L251" s="45"/>
      <c r="M251" s="228" t="s">
        <v>1</v>
      </c>
      <c r="N251" s="229" t="s">
        <v>43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299</v>
      </c>
      <c r="AT251" s="232" t="s">
        <v>294</v>
      </c>
      <c r="AU251" s="232" t="s">
        <v>85</v>
      </c>
      <c r="AY251" s="18" t="s">
        <v>292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120</v>
      </c>
      <c r="BK251" s="233">
        <f>ROUND(I251*H251,2)</f>
        <v>0</v>
      </c>
      <c r="BL251" s="18" t="s">
        <v>299</v>
      </c>
      <c r="BM251" s="232" t="s">
        <v>1764</v>
      </c>
    </row>
    <row r="252" s="2" customFormat="1" ht="37.8" customHeight="1">
      <c r="A252" s="39"/>
      <c r="B252" s="40"/>
      <c r="C252" s="221" t="s">
        <v>1194</v>
      </c>
      <c r="D252" s="221" t="s">
        <v>294</v>
      </c>
      <c r="E252" s="222" t="s">
        <v>4430</v>
      </c>
      <c r="F252" s="223" t="s">
        <v>4431</v>
      </c>
      <c r="G252" s="224" t="s">
        <v>3216</v>
      </c>
      <c r="H252" s="225">
        <v>2</v>
      </c>
      <c r="I252" s="226"/>
      <c r="J252" s="227">
        <f>ROUND(I252*H252,2)</f>
        <v>0</v>
      </c>
      <c r="K252" s="223" t="s">
        <v>1</v>
      </c>
      <c r="L252" s="45"/>
      <c r="M252" s="228" t="s">
        <v>1</v>
      </c>
      <c r="N252" s="229" t="s">
        <v>43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299</v>
      </c>
      <c r="AT252" s="232" t="s">
        <v>294</v>
      </c>
      <c r="AU252" s="232" t="s">
        <v>85</v>
      </c>
      <c r="AY252" s="18" t="s">
        <v>292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120</v>
      </c>
      <c r="BK252" s="233">
        <f>ROUND(I252*H252,2)</f>
        <v>0</v>
      </c>
      <c r="BL252" s="18" t="s">
        <v>299</v>
      </c>
      <c r="BM252" s="232" t="s">
        <v>1773</v>
      </c>
    </row>
    <row r="253" s="2" customFormat="1" ht="44.25" customHeight="1">
      <c r="A253" s="39"/>
      <c r="B253" s="40"/>
      <c r="C253" s="221" t="s">
        <v>1198</v>
      </c>
      <c r="D253" s="221" t="s">
        <v>294</v>
      </c>
      <c r="E253" s="222" t="s">
        <v>4432</v>
      </c>
      <c r="F253" s="223" t="s">
        <v>4433</v>
      </c>
      <c r="G253" s="224" t="s">
        <v>3216</v>
      </c>
      <c r="H253" s="225">
        <v>2</v>
      </c>
      <c r="I253" s="226"/>
      <c r="J253" s="227">
        <f>ROUND(I253*H253,2)</f>
        <v>0</v>
      </c>
      <c r="K253" s="223" t="s">
        <v>1</v>
      </c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299</v>
      </c>
      <c r="AT253" s="232" t="s">
        <v>294</v>
      </c>
      <c r="AU253" s="232" t="s">
        <v>85</v>
      </c>
      <c r="AY253" s="18" t="s">
        <v>292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120</v>
      </c>
      <c r="BK253" s="233">
        <f>ROUND(I253*H253,2)</f>
        <v>0</v>
      </c>
      <c r="BL253" s="18" t="s">
        <v>299</v>
      </c>
      <c r="BM253" s="232" t="s">
        <v>1783</v>
      </c>
    </row>
    <row r="254" s="2" customFormat="1" ht="62.7" customHeight="1">
      <c r="A254" s="39"/>
      <c r="B254" s="40"/>
      <c r="C254" s="221" t="s">
        <v>1204</v>
      </c>
      <c r="D254" s="221" t="s">
        <v>294</v>
      </c>
      <c r="E254" s="222" t="s">
        <v>4434</v>
      </c>
      <c r="F254" s="223" t="s">
        <v>4435</v>
      </c>
      <c r="G254" s="224" t="s">
        <v>3216</v>
      </c>
      <c r="H254" s="225">
        <v>5</v>
      </c>
      <c r="I254" s="226"/>
      <c r="J254" s="227">
        <f>ROUND(I254*H254,2)</f>
        <v>0</v>
      </c>
      <c r="K254" s="223" t="s">
        <v>1</v>
      </c>
      <c r="L254" s="45"/>
      <c r="M254" s="228" t="s">
        <v>1</v>
      </c>
      <c r="N254" s="229" t="s">
        <v>43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299</v>
      </c>
      <c r="AT254" s="232" t="s">
        <v>294</v>
      </c>
      <c r="AU254" s="232" t="s">
        <v>85</v>
      </c>
      <c r="AY254" s="18" t="s">
        <v>292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120</v>
      </c>
      <c r="BK254" s="233">
        <f>ROUND(I254*H254,2)</f>
        <v>0</v>
      </c>
      <c r="BL254" s="18" t="s">
        <v>299</v>
      </c>
      <c r="BM254" s="232" t="s">
        <v>1806</v>
      </c>
    </row>
    <row r="255" s="2" customFormat="1" ht="33" customHeight="1">
      <c r="A255" s="39"/>
      <c r="B255" s="40"/>
      <c r="C255" s="221" t="s">
        <v>1235</v>
      </c>
      <c r="D255" s="221" t="s">
        <v>294</v>
      </c>
      <c r="E255" s="222" t="s">
        <v>4436</v>
      </c>
      <c r="F255" s="223" t="s">
        <v>4437</v>
      </c>
      <c r="G255" s="224" t="s">
        <v>3216</v>
      </c>
      <c r="H255" s="225">
        <v>100</v>
      </c>
      <c r="I255" s="226"/>
      <c r="J255" s="227">
        <f>ROUND(I255*H255,2)</f>
        <v>0</v>
      </c>
      <c r="K255" s="223" t="s">
        <v>1</v>
      </c>
      <c r="L255" s="45"/>
      <c r="M255" s="228" t="s">
        <v>1</v>
      </c>
      <c r="N255" s="229" t="s">
        <v>43</v>
      </c>
      <c r="O255" s="92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299</v>
      </c>
      <c r="AT255" s="232" t="s">
        <v>294</v>
      </c>
      <c r="AU255" s="232" t="s">
        <v>85</v>
      </c>
      <c r="AY255" s="18" t="s">
        <v>292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120</v>
      </c>
      <c r="BK255" s="233">
        <f>ROUND(I255*H255,2)</f>
        <v>0</v>
      </c>
      <c r="BL255" s="18" t="s">
        <v>299</v>
      </c>
      <c r="BM255" s="232" t="s">
        <v>1817</v>
      </c>
    </row>
    <row r="256" s="2" customFormat="1" ht="66.75" customHeight="1">
      <c r="A256" s="39"/>
      <c r="B256" s="40"/>
      <c r="C256" s="221" t="s">
        <v>1240</v>
      </c>
      <c r="D256" s="221" t="s">
        <v>294</v>
      </c>
      <c r="E256" s="222" t="s">
        <v>4438</v>
      </c>
      <c r="F256" s="223" t="s">
        <v>4439</v>
      </c>
      <c r="G256" s="224" t="s">
        <v>3216</v>
      </c>
      <c r="H256" s="225">
        <v>1</v>
      </c>
      <c r="I256" s="226"/>
      <c r="J256" s="227">
        <f>ROUND(I256*H256,2)</f>
        <v>0</v>
      </c>
      <c r="K256" s="223" t="s">
        <v>1</v>
      </c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299</v>
      </c>
      <c r="AT256" s="232" t="s">
        <v>294</v>
      </c>
      <c r="AU256" s="232" t="s">
        <v>85</v>
      </c>
      <c r="AY256" s="18" t="s">
        <v>292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120</v>
      </c>
      <c r="BK256" s="233">
        <f>ROUND(I256*H256,2)</f>
        <v>0</v>
      </c>
      <c r="BL256" s="18" t="s">
        <v>299</v>
      </c>
      <c r="BM256" s="232" t="s">
        <v>1828</v>
      </c>
    </row>
    <row r="257" s="2" customFormat="1" ht="16.5" customHeight="1">
      <c r="A257" s="39"/>
      <c r="B257" s="40"/>
      <c r="C257" s="221" t="s">
        <v>1245</v>
      </c>
      <c r="D257" s="221" t="s">
        <v>294</v>
      </c>
      <c r="E257" s="222" t="s">
        <v>4440</v>
      </c>
      <c r="F257" s="223" t="s">
        <v>4306</v>
      </c>
      <c r="G257" s="224" t="s">
        <v>2985</v>
      </c>
      <c r="H257" s="225">
        <v>1</v>
      </c>
      <c r="I257" s="226"/>
      <c r="J257" s="227">
        <f>ROUND(I257*H257,2)</f>
        <v>0</v>
      </c>
      <c r="K257" s="223" t="s">
        <v>1</v>
      </c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299</v>
      </c>
      <c r="AT257" s="232" t="s">
        <v>294</v>
      </c>
      <c r="AU257" s="232" t="s">
        <v>85</v>
      </c>
      <c r="AY257" s="18" t="s">
        <v>292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120</v>
      </c>
      <c r="BK257" s="233">
        <f>ROUND(I257*H257,2)</f>
        <v>0</v>
      </c>
      <c r="BL257" s="18" t="s">
        <v>299</v>
      </c>
      <c r="BM257" s="232" t="s">
        <v>1838</v>
      </c>
    </row>
    <row r="258" s="12" customFormat="1" ht="25.92" customHeight="1">
      <c r="A258" s="12"/>
      <c r="B258" s="205"/>
      <c r="C258" s="206"/>
      <c r="D258" s="207" t="s">
        <v>76</v>
      </c>
      <c r="E258" s="208" t="s">
        <v>4441</v>
      </c>
      <c r="F258" s="208" t="s">
        <v>4442</v>
      </c>
      <c r="G258" s="206"/>
      <c r="H258" s="206"/>
      <c r="I258" s="209"/>
      <c r="J258" s="210">
        <f>BK258</f>
        <v>0</v>
      </c>
      <c r="K258" s="206"/>
      <c r="L258" s="211"/>
      <c r="M258" s="212"/>
      <c r="N258" s="213"/>
      <c r="O258" s="213"/>
      <c r="P258" s="214">
        <f>SUM(P259:P269)</f>
        <v>0</v>
      </c>
      <c r="Q258" s="213"/>
      <c r="R258" s="214">
        <f>SUM(R259:R269)</f>
        <v>0</v>
      </c>
      <c r="S258" s="213"/>
      <c r="T258" s="215">
        <f>SUM(T259:T269)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6" t="s">
        <v>85</v>
      </c>
      <c r="AT258" s="217" t="s">
        <v>76</v>
      </c>
      <c r="AU258" s="217" t="s">
        <v>77</v>
      </c>
      <c r="AY258" s="216" t="s">
        <v>292</v>
      </c>
      <c r="BK258" s="218">
        <f>SUM(BK259:BK269)</f>
        <v>0</v>
      </c>
    </row>
    <row r="259" s="2" customFormat="1" ht="24.15" customHeight="1">
      <c r="A259" s="39"/>
      <c r="B259" s="40"/>
      <c r="C259" s="221" t="s">
        <v>1250</v>
      </c>
      <c r="D259" s="221" t="s">
        <v>294</v>
      </c>
      <c r="E259" s="222" t="s">
        <v>4443</v>
      </c>
      <c r="F259" s="223" t="s">
        <v>4444</v>
      </c>
      <c r="G259" s="224" t="s">
        <v>2985</v>
      </c>
      <c r="H259" s="225">
        <v>50</v>
      </c>
      <c r="I259" s="226"/>
      <c r="J259" s="227">
        <f>ROUND(I259*H259,2)</f>
        <v>0</v>
      </c>
      <c r="K259" s="223" t="s">
        <v>1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299</v>
      </c>
      <c r="AT259" s="232" t="s">
        <v>294</v>
      </c>
      <c r="AU259" s="232" t="s">
        <v>85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299</v>
      </c>
      <c r="BM259" s="232" t="s">
        <v>1848</v>
      </c>
    </row>
    <row r="260" s="2" customFormat="1" ht="66.75" customHeight="1">
      <c r="A260" s="39"/>
      <c r="B260" s="40"/>
      <c r="C260" s="221" t="s">
        <v>1261</v>
      </c>
      <c r="D260" s="221" t="s">
        <v>294</v>
      </c>
      <c r="E260" s="222" t="s">
        <v>4445</v>
      </c>
      <c r="F260" s="223" t="s">
        <v>4446</v>
      </c>
      <c r="G260" s="224" t="s">
        <v>3216</v>
      </c>
      <c r="H260" s="225">
        <v>2</v>
      </c>
      <c r="I260" s="226"/>
      <c r="J260" s="227">
        <f>ROUND(I260*H260,2)</f>
        <v>0</v>
      </c>
      <c r="K260" s="223" t="s">
        <v>1</v>
      </c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299</v>
      </c>
      <c r="AT260" s="232" t="s">
        <v>294</v>
      </c>
      <c r="AU260" s="232" t="s">
        <v>85</v>
      </c>
      <c r="AY260" s="18" t="s">
        <v>292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120</v>
      </c>
      <c r="BK260" s="233">
        <f>ROUND(I260*H260,2)</f>
        <v>0</v>
      </c>
      <c r="BL260" s="18" t="s">
        <v>299</v>
      </c>
      <c r="BM260" s="232" t="s">
        <v>1858</v>
      </c>
    </row>
    <row r="261" s="13" customFormat="1">
      <c r="A261" s="13"/>
      <c r="B261" s="234"/>
      <c r="C261" s="235"/>
      <c r="D261" s="236" t="s">
        <v>301</v>
      </c>
      <c r="E261" s="237" t="s">
        <v>1</v>
      </c>
      <c r="F261" s="238" t="s">
        <v>4447</v>
      </c>
      <c r="G261" s="235"/>
      <c r="H261" s="237" t="s">
        <v>1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301</v>
      </c>
      <c r="AU261" s="244" t="s">
        <v>85</v>
      </c>
      <c r="AV261" s="13" t="s">
        <v>85</v>
      </c>
      <c r="AW261" s="13" t="s">
        <v>32</v>
      </c>
      <c r="AX261" s="13" t="s">
        <v>77</v>
      </c>
      <c r="AY261" s="244" t="s">
        <v>292</v>
      </c>
    </row>
    <row r="262" s="13" customFormat="1">
      <c r="A262" s="13"/>
      <c r="B262" s="234"/>
      <c r="C262" s="235"/>
      <c r="D262" s="236" t="s">
        <v>301</v>
      </c>
      <c r="E262" s="237" t="s">
        <v>1</v>
      </c>
      <c r="F262" s="238" t="s">
        <v>4448</v>
      </c>
      <c r="G262" s="235"/>
      <c r="H262" s="237" t="s">
        <v>1</v>
      </c>
      <c r="I262" s="239"/>
      <c r="J262" s="235"/>
      <c r="K262" s="235"/>
      <c r="L262" s="240"/>
      <c r="M262" s="241"/>
      <c r="N262" s="242"/>
      <c r="O262" s="242"/>
      <c r="P262" s="242"/>
      <c r="Q262" s="242"/>
      <c r="R262" s="242"/>
      <c r="S262" s="242"/>
      <c r="T262" s="24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4" t="s">
        <v>301</v>
      </c>
      <c r="AU262" s="244" t="s">
        <v>85</v>
      </c>
      <c r="AV262" s="13" t="s">
        <v>85</v>
      </c>
      <c r="AW262" s="13" t="s">
        <v>32</v>
      </c>
      <c r="AX262" s="13" t="s">
        <v>77</v>
      </c>
      <c r="AY262" s="244" t="s">
        <v>292</v>
      </c>
    </row>
    <row r="263" s="13" customFormat="1">
      <c r="A263" s="13"/>
      <c r="B263" s="234"/>
      <c r="C263" s="235"/>
      <c r="D263" s="236" t="s">
        <v>301</v>
      </c>
      <c r="E263" s="237" t="s">
        <v>1</v>
      </c>
      <c r="F263" s="238" t="s">
        <v>4449</v>
      </c>
      <c r="G263" s="235"/>
      <c r="H263" s="237" t="s">
        <v>1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4" t="s">
        <v>301</v>
      </c>
      <c r="AU263" s="244" t="s">
        <v>85</v>
      </c>
      <c r="AV263" s="13" t="s">
        <v>85</v>
      </c>
      <c r="AW263" s="13" t="s">
        <v>32</v>
      </c>
      <c r="AX263" s="13" t="s">
        <v>77</v>
      </c>
      <c r="AY263" s="244" t="s">
        <v>292</v>
      </c>
    </row>
    <row r="264" s="14" customFormat="1">
      <c r="A264" s="14"/>
      <c r="B264" s="245"/>
      <c r="C264" s="246"/>
      <c r="D264" s="236" t="s">
        <v>301</v>
      </c>
      <c r="E264" s="247" t="s">
        <v>1</v>
      </c>
      <c r="F264" s="248" t="s">
        <v>120</v>
      </c>
      <c r="G264" s="246"/>
      <c r="H264" s="249">
        <v>2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301</v>
      </c>
      <c r="AU264" s="255" t="s">
        <v>85</v>
      </c>
      <c r="AV264" s="14" t="s">
        <v>120</v>
      </c>
      <c r="AW264" s="14" t="s">
        <v>32</v>
      </c>
      <c r="AX264" s="14" t="s">
        <v>85</v>
      </c>
      <c r="AY264" s="255" t="s">
        <v>292</v>
      </c>
    </row>
    <row r="265" s="2" customFormat="1" ht="66.75" customHeight="1">
      <c r="A265" s="39"/>
      <c r="B265" s="40"/>
      <c r="C265" s="221" t="s">
        <v>1266</v>
      </c>
      <c r="D265" s="221" t="s">
        <v>294</v>
      </c>
      <c r="E265" s="222" t="s">
        <v>4450</v>
      </c>
      <c r="F265" s="223" t="s">
        <v>4451</v>
      </c>
      <c r="G265" s="224" t="s">
        <v>3216</v>
      </c>
      <c r="H265" s="225">
        <v>2</v>
      </c>
      <c r="I265" s="226"/>
      <c r="J265" s="227">
        <f>ROUND(I265*H265,2)</f>
        <v>0</v>
      </c>
      <c r="K265" s="223" t="s">
        <v>1</v>
      </c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299</v>
      </c>
      <c r="AT265" s="232" t="s">
        <v>294</v>
      </c>
      <c r="AU265" s="232" t="s">
        <v>85</v>
      </c>
      <c r="AY265" s="18" t="s">
        <v>292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120</v>
      </c>
      <c r="BK265" s="233">
        <f>ROUND(I265*H265,2)</f>
        <v>0</v>
      </c>
      <c r="BL265" s="18" t="s">
        <v>299</v>
      </c>
      <c r="BM265" s="232" t="s">
        <v>1874</v>
      </c>
    </row>
    <row r="266" s="2" customFormat="1" ht="49.05" customHeight="1">
      <c r="A266" s="39"/>
      <c r="B266" s="40"/>
      <c r="C266" s="221" t="s">
        <v>1270</v>
      </c>
      <c r="D266" s="221" t="s">
        <v>294</v>
      </c>
      <c r="E266" s="222" t="s">
        <v>4452</v>
      </c>
      <c r="F266" s="223" t="s">
        <v>4453</v>
      </c>
      <c r="G266" s="224" t="s">
        <v>3216</v>
      </c>
      <c r="H266" s="225">
        <v>2</v>
      </c>
      <c r="I266" s="226"/>
      <c r="J266" s="227">
        <f>ROUND(I266*H266,2)</f>
        <v>0</v>
      </c>
      <c r="K266" s="223" t="s">
        <v>1</v>
      </c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299</v>
      </c>
      <c r="AT266" s="232" t="s">
        <v>294</v>
      </c>
      <c r="AU266" s="232" t="s">
        <v>85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120</v>
      </c>
      <c r="BK266" s="233">
        <f>ROUND(I266*H266,2)</f>
        <v>0</v>
      </c>
      <c r="BL266" s="18" t="s">
        <v>299</v>
      </c>
      <c r="BM266" s="232" t="s">
        <v>1895</v>
      </c>
    </row>
    <row r="267" s="2" customFormat="1" ht="37.8" customHeight="1">
      <c r="A267" s="39"/>
      <c r="B267" s="40"/>
      <c r="C267" s="221" t="s">
        <v>1275</v>
      </c>
      <c r="D267" s="221" t="s">
        <v>294</v>
      </c>
      <c r="E267" s="222" t="s">
        <v>4454</v>
      </c>
      <c r="F267" s="223" t="s">
        <v>4455</v>
      </c>
      <c r="G267" s="224" t="s">
        <v>3216</v>
      </c>
      <c r="H267" s="225">
        <v>12</v>
      </c>
      <c r="I267" s="226"/>
      <c r="J267" s="227">
        <f>ROUND(I267*H267,2)</f>
        <v>0</v>
      </c>
      <c r="K267" s="223" t="s">
        <v>1</v>
      </c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299</v>
      </c>
      <c r="AT267" s="232" t="s">
        <v>294</v>
      </c>
      <c r="AU267" s="232" t="s">
        <v>85</v>
      </c>
      <c r="AY267" s="18" t="s">
        <v>292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120</v>
      </c>
      <c r="BK267" s="233">
        <f>ROUND(I267*H267,2)</f>
        <v>0</v>
      </c>
      <c r="BL267" s="18" t="s">
        <v>299</v>
      </c>
      <c r="BM267" s="232" t="s">
        <v>1902</v>
      </c>
    </row>
    <row r="268" s="2" customFormat="1" ht="37.8" customHeight="1">
      <c r="A268" s="39"/>
      <c r="B268" s="40"/>
      <c r="C268" s="221" t="s">
        <v>1295</v>
      </c>
      <c r="D268" s="221" t="s">
        <v>294</v>
      </c>
      <c r="E268" s="222" t="s">
        <v>4456</v>
      </c>
      <c r="F268" s="223" t="s">
        <v>4457</v>
      </c>
      <c r="G268" s="224" t="s">
        <v>3216</v>
      </c>
      <c r="H268" s="225">
        <v>2</v>
      </c>
      <c r="I268" s="226"/>
      <c r="J268" s="227">
        <f>ROUND(I268*H268,2)</f>
        <v>0</v>
      </c>
      <c r="K268" s="223" t="s">
        <v>1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85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299</v>
      </c>
      <c r="BM268" s="232" t="s">
        <v>1916</v>
      </c>
    </row>
    <row r="269" s="2" customFormat="1" ht="16.5" customHeight="1">
      <c r="A269" s="39"/>
      <c r="B269" s="40"/>
      <c r="C269" s="221" t="s">
        <v>1300</v>
      </c>
      <c r="D269" s="221" t="s">
        <v>294</v>
      </c>
      <c r="E269" s="222" t="s">
        <v>4458</v>
      </c>
      <c r="F269" s="223" t="s">
        <v>4306</v>
      </c>
      <c r="G269" s="224" t="s">
        <v>2985</v>
      </c>
      <c r="H269" s="225">
        <v>1</v>
      </c>
      <c r="I269" s="226"/>
      <c r="J269" s="227">
        <f>ROUND(I269*H269,2)</f>
        <v>0</v>
      </c>
      <c r="K269" s="223" t="s">
        <v>1</v>
      </c>
      <c r="L269" s="45"/>
      <c r="M269" s="288" t="s">
        <v>1</v>
      </c>
      <c r="N269" s="289" t="s">
        <v>43</v>
      </c>
      <c r="O269" s="290"/>
      <c r="P269" s="291">
        <f>O269*H269</f>
        <v>0</v>
      </c>
      <c r="Q269" s="291">
        <v>0</v>
      </c>
      <c r="R269" s="291">
        <f>Q269*H269</f>
        <v>0</v>
      </c>
      <c r="S269" s="291">
        <v>0</v>
      </c>
      <c r="T269" s="292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299</v>
      </c>
      <c r="AT269" s="232" t="s">
        <v>294</v>
      </c>
      <c r="AU269" s="232" t="s">
        <v>85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299</v>
      </c>
      <c r="BM269" s="232" t="s">
        <v>1926</v>
      </c>
    </row>
    <row r="270" s="2" customFormat="1" ht="6.96" customHeight="1">
      <c r="A270" s="39"/>
      <c r="B270" s="67"/>
      <c r="C270" s="68"/>
      <c r="D270" s="68"/>
      <c r="E270" s="68"/>
      <c r="F270" s="68"/>
      <c r="G270" s="68"/>
      <c r="H270" s="68"/>
      <c r="I270" s="68"/>
      <c r="J270" s="68"/>
      <c r="K270" s="68"/>
      <c r="L270" s="45"/>
      <c r="M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</row>
  </sheetData>
  <sheetProtection sheet="1" autoFilter="0" formatColumns="0" formatRows="0" objects="1" scenarios="1" spinCount="100000" saltValue="roibJmb+f1MruHFu3i/W6SHu0l2Tl/Kuyrqhf4Rw0I9s7VGTKeuiMEsPkF6kyAUJ3fSPbcQb0ejwhpfP+gymOw==" hashValue="VGwpHWy6G+pPyVFQavmfaKed+RZvaeusIQl5Hy6t/rksWUlABWwk1CwsmfYEjY4e64Pl8+okXre7QUpOWbjB6Q==" algorithmName="SHA-512" password="CC35"/>
  <autoFilter ref="C121:K26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4459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ROUND(J117,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ROUND((SUM(BE117:BE156)),  2)</f>
        <v>0</v>
      </c>
      <c r="G33" s="39"/>
      <c r="H33" s="39"/>
      <c r="I33" s="158">
        <v>0.20999999999999999</v>
      </c>
      <c r="J33" s="157">
        <f>ROUND(((SUM(BE117:BE156))*I33),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ROUND((SUM(BF117:BF156)),  2)</f>
        <v>0</v>
      </c>
      <c r="G34" s="39"/>
      <c r="H34" s="39"/>
      <c r="I34" s="158">
        <v>0.14999999999999999</v>
      </c>
      <c r="J34" s="157">
        <f>ROUND(((SUM(BF117:BF156))*I34),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ROUND((SUM(BG117:BG156)),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ROUND((SUM(BH117:BH156)),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ROUND((SUM(BI117:BI156)),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01.3.2 - Elektroinstalace - EPS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J117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4460</v>
      </c>
      <c r="E97" s="185"/>
      <c r="F97" s="185"/>
      <c r="G97" s="185"/>
      <c r="H97" s="185"/>
      <c r="I97" s="185"/>
      <c r="J97" s="186">
        <f>J118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3" s="2" customFormat="1" ht="6.96" customHeight="1">
      <c r="A103" s="39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4.96" customHeight="1">
      <c r="A104" s="39"/>
      <c r="B104" s="40"/>
      <c r="C104" s="24" t="s">
        <v>277</v>
      </c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16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177" t="str">
        <f>E7</f>
        <v>Domov pro seniory, Nový Bydžov</v>
      </c>
      <c r="F107" s="33"/>
      <c r="G107" s="33"/>
      <c r="H107" s="33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179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6.5" customHeight="1">
      <c r="A109" s="39"/>
      <c r="B109" s="40"/>
      <c r="C109" s="41"/>
      <c r="D109" s="41"/>
      <c r="E109" s="77" t="str">
        <f>E9</f>
        <v xml:space="preserve">SO 01.3.2 - Elektroinstalace - EPS - nezpůsobilé náklady </v>
      </c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20</v>
      </c>
      <c r="D111" s="41"/>
      <c r="E111" s="41"/>
      <c r="F111" s="28" t="str">
        <f>F12</f>
        <v>k.ú. Nový Bydžov, 70 7163</v>
      </c>
      <c r="G111" s="41"/>
      <c r="H111" s="41"/>
      <c r="I111" s="33" t="s">
        <v>22</v>
      </c>
      <c r="J111" s="80" t="str">
        <f>IF(J12="","",J12)</f>
        <v>4. 1. 2023</v>
      </c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40.05" customHeight="1">
      <c r="A113" s="39"/>
      <c r="B113" s="40"/>
      <c r="C113" s="33" t="s">
        <v>24</v>
      </c>
      <c r="D113" s="41"/>
      <c r="E113" s="41"/>
      <c r="F113" s="28" t="str">
        <f>E15</f>
        <v>Město Nový Bydžov, Masarykovo nám. 1, 504 01</v>
      </c>
      <c r="G113" s="41"/>
      <c r="H113" s="41"/>
      <c r="I113" s="33" t="s">
        <v>30</v>
      </c>
      <c r="J113" s="37" t="str">
        <f>E21</f>
        <v>Architektura s.r.o., Vilkova 1142/15, Praha 4-Krč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40.05" customHeight="1">
      <c r="A114" s="39"/>
      <c r="B114" s="40"/>
      <c r="C114" s="33" t="s">
        <v>28</v>
      </c>
      <c r="D114" s="41"/>
      <c r="E114" s="41"/>
      <c r="F114" s="28" t="str">
        <f>IF(E18="","",E18)</f>
        <v>Vyplň údaj</v>
      </c>
      <c r="G114" s="41"/>
      <c r="H114" s="41"/>
      <c r="I114" s="33" t="s">
        <v>33</v>
      </c>
      <c r="J114" s="37" t="str">
        <f>E24</f>
        <v>Projecticon s.r.o., A. Kopeckého 151, Nový Hrádek</v>
      </c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0.32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1" customFormat="1" ht="29.28" customHeight="1">
      <c r="A116" s="194"/>
      <c r="B116" s="195"/>
      <c r="C116" s="196" t="s">
        <v>278</v>
      </c>
      <c r="D116" s="197" t="s">
        <v>62</v>
      </c>
      <c r="E116" s="197" t="s">
        <v>58</v>
      </c>
      <c r="F116" s="197" t="s">
        <v>59</v>
      </c>
      <c r="G116" s="197" t="s">
        <v>279</v>
      </c>
      <c r="H116" s="197" t="s">
        <v>280</v>
      </c>
      <c r="I116" s="197" t="s">
        <v>281</v>
      </c>
      <c r="J116" s="197" t="s">
        <v>249</v>
      </c>
      <c r="K116" s="198" t="s">
        <v>282</v>
      </c>
      <c r="L116" s="199"/>
      <c r="M116" s="101" t="s">
        <v>1</v>
      </c>
      <c r="N116" s="102" t="s">
        <v>41</v>
      </c>
      <c r="O116" s="102" t="s">
        <v>283</v>
      </c>
      <c r="P116" s="102" t="s">
        <v>284</v>
      </c>
      <c r="Q116" s="102" t="s">
        <v>285</v>
      </c>
      <c r="R116" s="102" t="s">
        <v>286</v>
      </c>
      <c r="S116" s="102" t="s">
        <v>287</v>
      </c>
      <c r="T116" s="103" t="s">
        <v>288</v>
      </c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</row>
    <row r="117" s="2" customFormat="1" ht="22.8" customHeight="1">
      <c r="A117" s="39"/>
      <c r="B117" s="40"/>
      <c r="C117" s="108" t="s">
        <v>289</v>
      </c>
      <c r="D117" s="41"/>
      <c r="E117" s="41"/>
      <c r="F117" s="41"/>
      <c r="G117" s="41"/>
      <c r="H117" s="41"/>
      <c r="I117" s="41"/>
      <c r="J117" s="200">
        <f>BK117</f>
        <v>0</v>
      </c>
      <c r="K117" s="41"/>
      <c r="L117" s="45"/>
      <c r="M117" s="104"/>
      <c r="N117" s="201"/>
      <c r="O117" s="105"/>
      <c r="P117" s="202">
        <f>P118</f>
        <v>0</v>
      </c>
      <c r="Q117" s="105"/>
      <c r="R117" s="202">
        <f>R118</f>
        <v>0</v>
      </c>
      <c r="S117" s="105"/>
      <c r="T117" s="203">
        <f>T118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76</v>
      </c>
      <c r="AU117" s="18" t="s">
        <v>251</v>
      </c>
      <c r="BK117" s="204">
        <f>BK118</f>
        <v>0</v>
      </c>
    </row>
    <row r="118" s="12" customFormat="1" ht="25.92" customHeight="1">
      <c r="A118" s="12"/>
      <c r="B118" s="205"/>
      <c r="C118" s="206"/>
      <c r="D118" s="207" t="s">
        <v>76</v>
      </c>
      <c r="E118" s="208" t="s">
        <v>3722</v>
      </c>
      <c r="F118" s="208" t="s">
        <v>4461</v>
      </c>
      <c r="G118" s="206"/>
      <c r="H118" s="206"/>
      <c r="I118" s="209"/>
      <c r="J118" s="210">
        <f>BK118</f>
        <v>0</v>
      </c>
      <c r="K118" s="206"/>
      <c r="L118" s="211"/>
      <c r="M118" s="212"/>
      <c r="N118" s="213"/>
      <c r="O118" s="213"/>
      <c r="P118" s="214">
        <f>SUM(P119:P156)</f>
        <v>0</v>
      </c>
      <c r="Q118" s="213"/>
      <c r="R118" s="214">
        <f>SUM(R119:R156)</f>
        <v>0</v>
      </c>
      <c r="S118" s="213"/>
      <c r="T118" s="215">
        <f>SUM(T119:T156)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6" t="s">
        <v>85</v>
      </c>
      <c r="AT118" s="217" t="s">
        <v>76</v>
      </c>
      <c r="AU118" s="217" t="s">
        <v>77</v>
      </c>
      <c r="AY118" s="216" t="s">
        <v>292</v>
      </c>
      <c r="BK118" s="218">
        <f>SUM(BK119:BK156)</f>
        <v>0</v>
      </c>
    </row>
    <row r="119" s="2" customFormat="1" ht="16.5" customHeight="1">
      <c r="A119" s="39"/>
      <c r="B119" s="40"/>
      <c r="C119" s="221" t="s">
        <v>85</v>
      </c>
      <c r="D119" s="221" t="s">
        <v>294</v>
      </c>
      <c r="E119" s="222" t="s">
        <v>4462</v>
      </c>
      <c r="F119" s="223" t="s">
        <v>4463</v>
      </c>
      <c r="G119" s="224" t="s">
        <v>3216</v>
      </c>
      <c r="H119" s="225">
        <v>1</v>
      </c>
      <c r="I119" s="226"/>
      <c r="J119" s="227">
        <f>ROUND(I119*H119,2)</f>
        <v>0</v>
      </c>
      <c r="K119" s="223" t="s">
        <v>1</v>
      </c>
      <c r="L119" s="45"/>
      <c r="M119" s="228" t="s">
        <v>1</v>
      </c>
      <c r="N119" s="229" t="s">
        <v>43</v>
      </c>
      <c r="O119" s="92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32" t="s">
        <v>299</v>
      </c>
      <c r="AT119" s="232" t="s">
        <v>294</v>
      </c>
      <c r="AU119" s="232" t="s">
        <v>85</v>
      </c>
      <c r="AY119" s="18" t="s">
        <v>292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8" t="s">
        <v>120</v>
      </c>
      <c r="BK119" s="233">
        <f>ROUND(I119*H119,2)</f>
        <v>0</v>
      </c>
      <c r="BL119" s="18" t="s">
        <v>299</v>
      </c>
      <c r="BM119" s="232" t="s">
        <v>120</v>
      </c>
    </row>
    <row r="120" s="2" customFormat="1" ht="24.15" customHeight="1">
      <c r="A120" s="39"/>
      <c r="B120" s="40"/>
      <c r="C120" s="221" t="s">
        <v>120</v>
      </c>
      <c r="D120" s="221" t="s">
        <v>294</v>
      </c>
      <c r="E120" s="222" t="s">
        <v>4464</v>
      </c>
      <c r="F120" s="223" t="s">
        <v>4465</v>
      </c>
      <c r="G120" s="224" t="s">
        <v>3216</v>
      </c>
      <c r="H120" s="225">
        <v>1</v>
      </c>
      <c r="I120" s="226"/>
      <c r="J120" s="227">
        <f>ROUND(I120*H120,2)</f>
        <v>0</v>
      </c>
      <c r="K120" s="223" t="s">
        <v>1</v>
      </c>
      <c r="L120" s="45"/>
      <c r="M120" s="228" t="s">
        <v>1</v>
      </c>
      <c r="N120" s="229" t="s">
        <v>43</v>
      </c>
      <c r="O120" s="92"/>
      <c r="P120" s="230">
        <f>O120*H120</f>
        <v>0</v>
      </c>
      <c r="Q120" s="230">
        <v>0</v>
      </c>
      <c r="R120" s="230">
        <f>Q120*H120</f>
        <v>0</v>
      </c>
      <c r="S120" s="230">
        <v>0</v>
      </c>
      <c r="T120" s="23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2" t="s">
        <v>299</v>
      </c>
      <c r="AT120" s="232" t="s">
        <v>294</v>
      </c>
      <c r="AU120" s="232" t="s">
        <v>85</v>
      </c>
      <c r="AY120" s="18" t="s">
        <v>292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8" t="s">
        <v>120</v>
      </c>
      <c r="BK120" s="233">
        <f>ROUND(I120*H120,2)</f>
        <v>0</v>
      </c>
      <c r="BL120" s="18" t="s">
        <v>299</v>
      </c>
      <c r="BM120" s="232" t="s">
        <v>299</v>
      </c>
    </row>
    <row r="121" s="2" customFormat="1" ht="24.15" customHeight="1">
      <c r="A121" s="39"/>
      <c r="B121" s="40"/>
      <c r="C121" s="221" t="s">
        <v>317</v>
      </c>
      <c r="D121" s="221" t="s">
        <v>294</v>
      </c>
      <c r="E121" s="222" t="s">
        <v>4466</v>
      </c>
      <c r="F121" s="223" t="s">
        <v>4467</v>
      </c>
      <c r="G121" s="224" t="s">
        <v>3216</v>
      </c>
      <c r="H121" s="225">
        <v>2</v>
      </c>
      <c r="I121" s="226"/>
      <c r="J121" s="227">
        <f>ROUND(I121*H121,2)</f>
        <v>0</v>
      </c>
      <c r="K121" s="223" t="s">
        <v>1</v>
      </c>
      <c r="L121" s="45"/>
      <c r="M121" s="228" t="s">
        <v>1</v>
      </c>
      <c r="N121" s="229" t="s">
        <v>43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299</v>
      </c>
      <c r="AT121" s="232" t="s">
        <v>294</v>
      </c>
      <c r="AU121" s="232" t="s">
        <v>85</v>
      </c>
      <c r="AY121" s="18" t="s">
        <v>292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120</v>
      </c>
      <c r="BK121" s="233">
        <f>ROUND(I121*H121,2)</f>
        <v>0</v>
      </c>
      <c r="BL121" s="18" t="s">
        <v>299</v>
      </c>
      <c r="BM121" s="232" t="s">
        <v>346</v>
      </c>
    </row>
    <row r="122" s="2" customFormat="1" ht="24.15" customHeight="1">
      <c r="A122" s="39"/>
      <c r="B122" s="40"/>
      <c r="C122" s="221" t="s">
        <v>299</v>
      </c>
      <c r="D122" s="221" t="s">
        <v>294</v>
      </c>
      <c r="E122" s="222" t="s">
        <v>4468</v>
      </c>
      <c r="F122" s="223" t="s">
        <v>4469</v>
      </c>
      <c r="G122" s="224" t="s">
        <v>3216</v>
      </c>
      <c r="H122" s="225">
        <v>4</v>
      </c>
      <c r="I122" s="226"/>
      <c r="J122" s="227">
        <f>ROUND(I122*H122,2)</f>
        <v>0</v>
      </c>
      <c r="K122" s="223" t="s">
        <v>1</v>
      </c>
      <c r="L122" s="45"/>
      <c r="M122" s="228" t="s">
        <v>1</v>
      </c>
      <c r="N122" s="229" t="s">
        <v>43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299</v>
      </c>
      <c r="AT122" s="232" t="s">
        <v>294</v>
      </c>
      <c r="AU122" s="232" t="s">
        <v>85</v>
      </c>
      <c r="AY122" s="18" t="s">
        <v>292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120</v>
      </c>
      <c r="BK122" s="233">
        <f>ROUND(I122*H122,2)</f>
        <v>0</v>
      </c>
      <c r="BL122" s="18" t="s">
        <v>299</v>
      </c>
      <c r="BM122" s="232" t="s">
        <v>357</v>
      </c>
    </row>
    <row r="123" s="2" customFormat="1" ht="24.15" customHeight="1">
      <c r="A123" s="39"/>
      <c r="B123" s="40"/>
      <c r="C123" s="221" t="s">
        <v>341</v>
      </c>
      <c r="D123" s="221" t="s">
        <v>294</v>
      </c>
      <c r="E123" s="222" t="s">
        <v>4470</v>
      </c>
      <c r="F123" s="223" t="s">
        <v>4471</v>
      </c>
      <c r="G123" s="224" t="s">
        <v>3216</v>
      </c>
      <c r="H123" s="225">
        <v>6</v>
      </c>
      <c r="I123" s="226"/>
      <c r="J123" s="227">
        <f>ROUND(I123*H123,2)</f>
        <v>0</v>
      </c>
      <c r="K123" s="223" t="s">
        <v>1</v>
      </c>
      <c r="L123" s="45"/>
      <c r="M123" s="228" t="s">
        <v>1</v>
      </c>
      <c r="N123" s="229" t="s">
        <v>43</v>
      </c>
      <c r="O123" s="92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2" t="s">
        <v>299</v>
      </c>
      <c r="AT123" s="232" t="s">
        <v>294</v>
      </c>
      <c r="AU123" s="232" t="s">
        <v>85</v>
      </c>
      <c r="AY123" s="18" t="s">
        <v>292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8" t="s">
        <v>120</v>
      </c>
      <c r="BK123" s="233">
        <f>ROUND(I123*H123,2)</f>
        <v>0</v>
      </c>
      <c r="BL123" s="18" t="s">
        <v>299</v>
      </c>
      <c r="BM123" s="232" t="s">
        <v>368</v>
      </c>
    </row>
    <row r="124" s="2" customFormat="1" ht="24.15" customHeight="1">
      <c r="A124" s="39"/>
      <c r="B124" s="40"/>
      <c r="C124" s="221" t="s">
        <v>346</v>
      </c>
      <c r="D124" s="221" t="s">
        <v>294</v>
      </c>
      <c r="E124" s="222" t="s">
        <v>4472</v>
      </c>
      <c r="F124" s="223" t="s">
        <v>4473</v>
      </c>
      <c r="G124" s="224" t="s">
        <v>3216</v>
      </c>
      <c r="H124" s="225">
        <v>1</v>
      </c>
      <c r="I124" s="226"/>
      <c r="J124" s="227">
        <f>ROUND(I124*H124,2)</f>
        <v>0</v>
      </c>
      <c r="K124" s="223" t="s">
        <v>1</v>
      </c>
      <c r="L124" s="45"/>
      <c r="M124" s="228" t="s">
        <v>1</v>
      </c>
      <c r="N124" s="229" t="s">
        <v>43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299</v>
      </c>
      <c r="AT124" s="232" t="s">
        <v>294</v>
      </c>
      <c r="AU124" s="232" t="s">
        <v>85</v>
      </c>
      <c r="AY124" s="18" t="s">
        <v>292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120</v>
      </c>
      <c r="BK124" s="233">
        <f>ROUND(I124*H124,2)</f>
        <v>0</v>
      </c>
      <c r="BL124" s="18" t="s">
        <v>299</v>
      </c>
      <c r="BM124" s="232" t="s">
        <v>399</v>
      </c>
    </row>
    <row r="125" s="2" customFormat="1" ht="16.5" customHeight="1">
      <c r="A125" s="39"/>
      <c r="B125" s="40"/>
      <c r="C125" s="221" t="s">
        <v>352</v>
      </c>
      <c r="D125" s="221" t="s">
        <v>294</v>
      </c>
      <c r="E125" s="222" t="s">
        <v>4474</v>
      </c>
      <c r="F125" s="223" t="s">
        <v>4475</v>
      </c>
      <c r="G125" s="224" t="s">
        <v>3216</v>
      </c>
      <c r="H125" s="225">
        <v>1</v>
      </c>
      <c r="I125" s="226"/>
      <c r="J125" s="227">
        <f>ROUND(I125*H125,2)</f>
        <v>0</v>
      </c>
      <c r="K125" s="223" t="s">
        <v>1</v>
      </c>
      <c r="L125" s="45"/>
      <c r="M125" s="228" t="s">
        <v>1</v>
      </c>
      <c r="N125" s="229" t="s">
        <v>43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299</v>
      </c>
      <c r="AT125" s="232" t="s">
        <v>294</v>
      </c>
      <c r="AU125" s="232" t="s">
        <v>85</v>
      </c>
      <c r="AY125" s="18" t="s">
        <v>292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120</v>
      </c>
      <c r="BK125" s="233">
        <f>ROUND(I125*H125,2)</f>
        <v>0</v>
      </c>
      <c r="BL125" s="18" t="s">
        <v>299</v>
      </c>
      <c r="BM125" s="232" t="s">
        <v>415</v>
      </c>
    </row>
    <row r="126" s="2" customFormat="1" ht="16.5" customHeight="1">
      <c r="A126" s="39"/>
      <c r="B126" s="40"/>
      <c r="C126" s="221" t="s">
        <v>357</v>
      </c>
      <c r="D126" s="221" t="s">
        <v>294</v>
      </c>
      <c r="E126" s="222" t="s">
        <v>4476</v>
      </c>
      <c r="F126" s="223" t="s">
        <v>4477</v>
      </c>
      <c r="G126" s="224" t="s">
        <v>3216</v>
      </c>
      <c r="H126" s="225">
        <v>1</v>
      </c>
      <c r="I126" s="226"/>
      <c r="J126" s="227">
        <f>ROUND(I126*H126,2)</f>
        <v>0</v>
      </c>
      <c r="K126" s="223" t="s">
        <v>1</v>
      </c>
      <c r="L126" s="45"/>
      <c r="M126" s="228" t="s">
        <v>1</v>
      </c>
      <c r="N126" s="229" t="s">
        <v>43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299</v>
      </c>
      <c r="AT126" s="232" t="s">
        <v>294</v>
      </c>
      <c r="AU126" s="232" t="s">
        <v>85</v>
      </c>
      <c r="AY126" s="18" t="s">
        <v>292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120</v>
      </c>
      <c r="BK126" s="233">
        <f>ROUND(I126*H126,2)</f>
        <v>0</v>
      </c>
      <c r="BL126" s="18" t="s">
        <v>299</v>
      </c>
      <c r="BM126" s="232" t="s">
        <v>438</v>
      </c>
    </row>
    <row r="127" s="2" customFormat="1" ht="16.5" customHeight="1">
      <c r="A127" s="39"/>
      <c r="B127" s="40"/>
      <c r="C127" s="221" t="s">
        <v>362</v>
      </c>
      <c r="D127" s="221" t="s">
        <v>294</v>
      </c>
      <c r="E127" s="222" t="s">
        <v>4478</v>
      </c>
      <c r="F127" s="223" t="s">
        <v>4479</v>
      </c>
      <c r="G127" s="224" t="s">
        <v>3216</v>
      </c>
      <c r="H127" s="225">
        <v>1</v>
      </c>
      <c r="I127" s="226"/>
      <c r="J127" s="227">
        <f>ROUND(I127*H127,2)</f>
        <v>0</v>
      </c>
      <c r="K127" s="223" t="s">
        <v>1</v>
      </c>
      <c r="L127" s="45"/>
      <c r="M127" s="228" t="s">
        <v>1</v>
      </c>
      <c r="N127" s="229" t="s">
        <v>43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299</v>
      </c>
      <c r="AT127" s="232" t="s">
        <v>294</v>
      </c>
      <c r="AU127" s="232" t="s">
        <v>85</v>
      </c>
      <c r="AY127" s="18" t="s">
        <v>292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120</v>
      </c>
      <c r="BK127" s="233">
        <f>ROUND(I127*H127,2)</f>
        <v>0</v>
      </c>
      <c r="BL127" s="18" t="s">
        <v>299</v>
      </c>
      <c r="BM127" s="232" t="s">
        <v>449</v>
      </c>
    </row>
    <row r="128" s="2" customFormat="1" ht="16.5" customHeight="1">
      <c r="A128" s="39"/>
      <c r="B128" s="40"/>
      <c r="C128" s="221" t="s">
        <v>368</v>
      </c>
      <c r="D128" s="221" t="s">
        <v>294</v>
      </c>
      <c r="E128" s="222" t="s">
        <v>4480</v>
      </c>
      <c r="F128" s="223" t="s">
        <v>4481</v>
      </c>
      <c r="G128" s="224" t="s">
        <v>3216</v>
      </c>
      <c r="H128" s="225">
        <v>1</v>
      </c>
      <c r="I128" s="226"/>
      <c r="J128" s="227">
        <f>ROUND(I128*H128,2)</f>
        <v>0</v>
      </c>
      <c r="K128" s="223" t="s">
        <v>1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85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299</v>
      </c>
      <c r="BM128" s="232" t="s">
        <v>459</v>
      </c>
    </row>
    <row r="129" s="2" customFormat="1" ht="16.5" customHeight="1">
      <c r="A129" s="39"/>
      <c r="B129" s="40"/>
      <c r="C129" s="221" t="s">
        <v>372</v>
      </c>
      <c r="D129" s="221" t="s">
        <v>294</v>
      </c>
      <c r="E129" s="222" t="s">
        <v>4482</v>
      </c>
      <c r="F129" s="223" t="s">
        <v>4483</v>
      </c>
      <c r="G129" s="224" t="s">
        <v>3216</v>
      </c>
      <c r="H129" s="225">
        <v>1</v>
      </c>
      <c r="I129" s="226"/>
      <c r="J129" s="227">
        <f>ROUND(I129*H129,2)</f>
        <v>0</v>
      </c>
      <c r="K129" s="223" t="s">
        <v>1</v>
      </c>
      <c r="L129" s="45"/>
      <c r="M129" s="228" t="s">
        <v>1</v>
      </c>
      <c r="N129" s="229" t="s">
        <v>43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299</v>
      </c>
      <c r="AT129" s="232" t="s">
        <v>294</v>
      </c>
      <c r="AU129" s="232" t="s">
        <v>85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120</v>
      </c>
      <c r="BK129" s="233">
        <f>ROUND(I129*H129,2)</f>
        <v>0</v>
      </c>
      <c r="BL129" s="18" t="s">
        <v>299</v>
      </c>
      <c r="BM129" s="232" t="s">
        <v>485</v>
      </c>
    </row>
    <row r="130" s="2" customFormat="1" ht="16.5" customHeight="1">
      <c r="A130" s="39"/>
      <c r="B130" s="40"/>
      <c r="C130" s="221" t="s">
        <v>399</v>
      </c>
      <c r="D130" s="221" t="s">
        <v>294</v>
      </c>
      <c r="E130" s="222" t="s">
        <v>4484</v>
      </c>
      <c r="F130" s="223" t="s">
        <v>4485</v>
      </c>
      <c r="G130" s="224" t="s">
        <v>3216</v>
      </c>
      <c r="H130" s="225">
        <v>1</v>
      </c>
      <c r="I130" s="226"/>
      <c r="J130" s="227">
        <f>ROUND(I130*H130,2)</f>
        <v>0</v>
      </c>
      <c r="K130" s="223" t="s">
        <v>1</v>
      </c>
      <c r="L130" s="45"/>
      <c r="M130" s="228" t="s">
        <v>1</v>
      </c>
      <c r="N130" s="229" t="s">
        <v>43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299</v>
      </c>
      <c r="AT130" s="232" t="s">
        <v>294</v>
      </c>
      <c r="AU130" s="232" t="s">
        <v>85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120</v>
      </c>
      <c r="BK130" s="233">
        <f>ROUND(I130*H130,2)</f>
        <v>0</v>
      </c>
      <c r="BL130" s="18" t="s">
        <v>299</v>
      </c>
      <c r="BM130" s="232" t="s">
        <v>494</v>
      </c>
    </row>
    <row r="131" s="2" customFormat="1" ht="16.5" customHeight="1">
      <c r="A131" s="39"/>
      <c r="B131" s="40"/>
      <c r="C131" s="221" t="s">
        <v>404</v>
      </c>
      <c r="D131" s="221" t="s">
        <v>294</v>
      </c>
      <c r="E131" s="222" t="s">
        <v>4486</v>
      </c>
      <c r="F131" s="223" t="s">
        <v>4487</v>
      </c>
      <c r="G131" s="224" t="s">
        <v>2985</v>
      </c>
      <c r="H131" s="225">
        <v>1</v>
      </c>
      <c r="I131" s="226"/>
      <c r="J131" s="227">
        <f>ROUND(I131*H131,2)</f>
        <v>0</v>
      </c>
      <c r="K131" s="223" t="s">
        <v>1</v>
      </c>
      <c r="L131" s="45"/>
      <c r="M131" s="228" t="s">
        <v>1</v>
      </c>
      <c r="N131" s="229" t="s">
        <v>43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299</v>
      </c>
      <c r="AT131" s="232" t="s">
        <v>294</v>
      </c>
      <c r="AU131" s="232" t="s">
        <v>85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299</v>
      </c>
      <c r="BM131" s="232" t="s">
        <v>503</v>
      </c>
    </row>
    <row r="132" s="2" customFormat="1" ht="16.5" customHeight="1">
      <c r="A132" s="39"/>
      <c r="B132" s="40"/>
      <c r="C132" s="221" t="s">
        <v>415</v>
      </c>
      <c r="D132" s="221" t="s">
        <v>294</v>
      </c>
      <c r="E132" s="222" t="s">
        <v>4488</v>
      </c>
      <c r="F132" s="223" t="s">
        <v>4489</v>
      </c>
      <c r="G132" s="224" t="s">
        <v>3216</v>
      </c>
      <c r="H132" s="225">
        <v>280</v>
      </c>
      <c r="I132" s="226"/>
      <c r="J132" s="227">
        <f>ROUND(I132*H132,2)</f>
        <v>0</v>
      </c>
      <c r="K132" s="223" t="s">
        <v>1</v>
      </c>
      <c r="L132" s="45"/>
      <c r="M132" s="228" t="s">
        <v>1</v>
      </c>
      <c r="N132" s="229" t="s">
        <v>43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299</v>
      </c>
      <c r="AT132" s="232" t="s">
        <v>294</v>
      </c>
      <c r="AU132" s="232" t="s">
        <v>85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299</v>
      </c>
      <c r="BM132" s="232" t="s">
        <v>523</v>
      </c>
    </row>
    <row r="133" s="2" customFormat="1" ht="16.5" customHeight="1">
      <c r="A133" s="39"/>
      <c r="B133" s="40"/>
      <c r="C133" s="221" t="s">
        <v>8</v>
      </c>
      <c r="D133" s="221" t="s">
        <v>294</v>
      </c>
      <c r="E133" s="222" t="s">
        <v>4490</v>
      </c>
      <c r="F133" s="223" t="s">
        <v>4491</v>
      </c>
      <c r="G133" s="224" t="s">
        <v>3216</v>
      </c>
      <c r="H133" s="225">
        <v>5</v>
      </c>
      <c r="I133" s="226"/>
      <c r="J133" s="227">
        <f>ROUND(I133*H133,2)</f>
        <v>0</v>
      </c>
      <c r="K133" s="223" t="s">
        <v>1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299</v>
      </c>
      <c r="AT133" s="232" t="s">
        <v>294</v>
      </c>
      <c r="AU133" s="232" t="s">
        <v>85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299</v>
      </c>
      <c r="BM133" s="232" t="s">
        <v>554</v>
      </c>
    </row>
    <row r="134" s="2" customFormat="1" ht="16.5" customHeight="1">
      <c r="A134" s="39"/>
      <c r="B134" s="40"/>
      <c r="C134" s="221" t="s">
        <v>438</v>
      </c>
      <c r="D134" s="221" t="s">
        <v>294</v>
      </c>
      <c r="E134" s="222" t="s">
        <v>4492</v>
      </c>
      <c r="F134" s="223" t="s">
        <v>4493</v>
      </c>
      <c r="G134" s="224" t="s">
        <v>3216</v>
      </c>
      <c r="H134" s="225">
        <v>285</v>
      </c>
      <c r="I134" s="226"/>
      <c r="J134" s="227">
        <f>ROUND(I134*H134,2)</f>
        <v>0</v>
      </c>
      <c r="K134" s="223" t="s">
        <v>1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299</v>
      </c>
      <c r="AT134" s="232" t="s">
        <v>294</v>
      </c>
      <c r="AU134" s="232" t="s">
        <v>85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299</v>
      </c>
      <c r="BM134" s="232" t="s">
        <v>573</v>
      </c>
    </row>
    <row r="135" s="2" customFormat="1" ht="16.5" customHeight="1">
      <c r="A135" s="39"/>
      <c r="B135" s="40"/>
      <c r="C135" s="221" t="s">
        <v>445</v>
      </c>
      <c r="D135" s="221" t="s">
        <v>294</v>
      </c>
      <c r="E135" s="222" t="s">
        <v>4494</v>
      </c>
      <c r="F135" s="223" t="s">
        <v>4495</v>
      </c>
      <c r="G135" s="224" t="s">
        <v>3216</v>
      </c>
      <c r="H135" s="225">
        <v>20</v>
      </c>
      <c r="I135" s="226"/>
      <c r="J135" s="227">
        <f>ROUND(I135*H135,2)</f>
        <v>0</v>
      </c>
      <c r="K135" s="223" t="s">
        <v>1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85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583</v>
      </c>
    </row>
    <row r="136" s="2" customFormat="1" ht="16.5" customHeight="1">
      <c r="A136" s="39"/>
      <c r="B136" s="40"/>
      <c r="C136" s="221" t="s">
        <v>449</v>
      </c>
      <c r="D136" s="221" t="s">
        <v>294</v>
      </c>
      <c r="E136" s="222" t="s">
        <v>4496</v>
      </c>
      <c r="F136" s="223" t="s">
        <v>4497</v>
      </c>
      <c r="G136" s="224" t="s">
        <v>3216</v>
      </c>
      <c r="H136" s="225">
        <v>20</v>
      </c>
      <c r="I136" s="226"/>
      <c r="J136" s="227">
        <f>ROUND(I136*H136,2)</f>
        <v>0</v>
      </c>
      <c r="K136" s="223" t="s">
        <v>1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299</v>
      </c>
      <c r="AT136" s="232" t="s">
        <v>294</v>
      </c>
      <c r="AU136" s="232" t="s">
        <v>85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299</v>
      </c>
      <c r="BM136" s="232" t="s">
        <v>591</v>
      </c>
    </row>
    <row r="137" s="2" customFormat="1" ht="16.5" customHeight="1">
      <c r="A137" s="39"/>
      <c r="B137" s="40"/>
      <c r="C137" s="221" t="s">
        <v>454</v>
      </c>
      <c r="D137" s="221" t="s">
        <v>294</v>
      </c>
      <c r="E137" s="222" t="s">
        <v>59</v>
      </c>
      <c r="F137" s="223" t="s">
        <v>4498</v>
      </c>
      <c r="G137" s="224" t="s">
        <v>3216</v>
      </c>
      <c r="H137" s="225">
        <v>305</v>
      </c>
      <c r="I137" s="226"/>
      <c r="J137" s="227">
        <f>ROUND(I137*H137,2)</f>
        <v>0</v>
      </c>
      <c r="K137" s="223" t="s">
        <v>1</v>
      </c>
      <c r="L137" s="45"/>
      <c r="M137" s="228" t="s">
        <v>1</v>
      </c>
      <c r="N137" s="229" t="s">
        <v>43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299</v>
      </c>
      <c r="AT137" s="232" t="s">
        <v>294</v>
      </c>
      <c r="AU137" s="232" t="s">
        <v>85</v>
      </c>
      <c r="AY137" s="18" t="s">
        <v>292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120</v>
      </c>
      <c r="BK137" s="233">
        <f>ROUND(I137*H137,2)</f>
        <v>0</v>
      </c>
      <c r="BL137" s="18" t="s">
        <v>299</v>
      </c>
      <c r="BM137" s="232" t="s">
        <v>599</v>
      </c>
    </row>
    <row r="138" s="2" customFormat="1" ht="16.5" customHeight="1">
      <c r="A138" s="39"/>
      <c r="B138" s="40"/>
      <c r="C138" s="221" t="s">
        <v>459</v>
      </c>
      <c r="D138" s="221" t="s">
        <v>294</v>
      </c>
      <c r="E138" s="222" t="s">
        <v>4499</v>
      </c>
      <c r="F138" s="223" t="s">
        <v>4500</v>
      </c>
      <c r="G138" s="224" t="s">
        <v>3216</v>
      </c>
      <c r="H138" s="225">
        <v>2</v>
      </c>
      <c r="I138" s="226"/>
      <c r="J138" s="227">
        <f>ROUND(I138*H138,2)</f>
        <v>0</v>
      </c>
      <c r="K138" s="223" t="s">
        <v>1</v>
      </c>
      <c r="L138" s="45"/>
      <c r="M138" s="228" t="s">
        <v>1</v>
      </c>
      <c r="N138" s="229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299</v>
      </c>
      <c r="AT138" s="232" t="s">
        <v>294</v>
      </c>
      <c r="AU138" s="232" t="s">
        <v>85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299</v>
      </c>
      <c r="BM138" s="232" t="s">
        <v>607</v>
      </c>
    </row>
    <row r="139" s="2" customFormat="1" ht="16.5" customHeight="1">
      <c r="A139" s="39"/>
      <c r="B139" s="40"/>
      <c r="C139" s="221" t="s">
        <v>7</v>
      </c>
      <c r="D139" s="221" t="s">
        <v>294</v>
      </c>
      <c r="E139" s="222" t="s">
        <v>4501</v>
      </c>
      <c r="F139" s="223" t="s">
        <v>4502</v>
      </c>
      <c r="G139" s="224" t="s">
        <v>3216</v>
      </c>
      <c r="H139" s="225">
        <v>2</v>
      </c>
      <c r="I139" s="226"/>
      <c r="J139" s="227">
        <f>ROUND(I139*H139,2)</f>
        <v>0</v>
      </c>
      <c r="K139" s="223" t="s">
        <v>1</v>
      </c>
      <c r="L139" s="45"/>
      <c r="M139" s="228" t="s">
        <v>1</v>
      </c>
      <c r="N139" s="229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299</v>
      </c>
      <c r="AT139" s="232" t="s">
        <v>294</v>
      </c>
      <c r="AU139" s="232" t="s">
        <v>85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299</v>
      </c>
      <c r="BM139" s="232" t="s">
        <v>615</v>
      </c>
    </row>
    <row r="140" s="2" customFormat="1" ht="16.5" customHeight="1">
      <c r="A140" s="39"/>
      <c r="B140" s="40"/>
      <c r="C140" s="221" t="s">
        <v>485</v>
      </c>
      <c r="D140" s="221" t="s">
        <v>294</v>
      </c>
      <c r="E140" s="222" t="s">
        <v>4503</v>
      </c>
      <c r="F140" s="223" t="s">
        <v>4504</v>
      </c>
      <c r="G140" s="224" t="s">
        <v>3216</v>
      </c>
      <c r="H140" s="225">
        <v>4</v>
      </c>
      <c r="I140" s="226"/>
      <c r="J140" s="227">
        <f>ROUND(I140*H140,2)</f>
        <v>0</v>
      </c>
      <c r="K140" s="223" t="s">
        <v>1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85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299</v>
      </c>
      <c r="BM140" s="232" t="s">
        <v>625</v>
      </c>
    </row>
    <row r="141" s="2" customFormat="1" ht="24.15" customHeight="1">
      <c r="A141" s="39"/>
      <c r="B141" s="40"/>
      <c r="C141" s="221" t="s">
        <v>489</v>
      </c>
      <c r="D141" s="221" t="s">
        <v>294</v>
      </c>
      <c r="E141" s="222" t="s">
        <v>4505</v>
      </c>
      <c r="F141" s="223" t="s">
        <v>4506</v>
      </c>
      <c r="G141" s="224" t="s">
        <v>3216</v>
      </c>
      <c r="H141" s="225">
        <v>40</v>
      </c>
      <c r="I141" s="226"/>
      <c r="J141" s="227">
        <f>ROUND(I141*H141,2)</f>
        <v>0</v>
      </c>
      <c r="K141" s="223" t="s">
        <v>1</v>
      </c>
      <c r="L141" s="45"/>
      <c r="M141" s="228" t="s">
        <v>1</v>
      </c>
      <c r="N141" s="229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299</v>
      </c>
      <c r="AT141" s="232" t="s">
        <v>294</v>
      </c>
      <c r="AU141" s="232" t="s">
        <v>85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299</v>
      </c>
      <c r="BM141" s="232" t="s">
        <v>639</v>
      </c>
    </row>
    <row r="142" s="2" customFormat="1" ht="24.15" customHeight="1">
      <c r="A142" s="39"/>
      <c r="B142" s="40"/>
      <c r="C142" s="221" t="s">
        <v>494</v>
      </c>
      <c r="D142" s="221" t="s">
        <v>294</v>
      </c>
      <c r="E142" s="222" t="s">
        <v>4507</v>
      </c>
      <c r="F142" s="223" t="s">
        <v>4508</v>
      </c>
      <c r="G142" s="224" t="s">
        <v>407</v>
      </c>
      <c r="H142" s="225">
        <v>1000</v>
      </c>
      <c r="I142" s="226"/>
      <c r="J142" s="227">
        <f>ROUND(I142*H142,2)</f>
        <v>0</v>
      </c>
      <c r="K142" s="223" t="s">
        <v>1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85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670</v>
      </c>
    </row>
    <row r="143" s="2" customFormat="1" ht="21.75" customHeight="1">
      <c r="A143" s="39"/>
      <c r="B143" s="40"/>
      <c r="C143" s="221" t="s">
        <v>498</v>
      </c>
      <c r="D143" s="221" t="s">
        <v>294</v>
      </c>
      <c r="E143" s="222" t="s">
        <v>4509</v>
      </c>
      <c r="F143" s="223" t="s">
        <v>4510</v>
      </c>
      <c r="G143" s="224" t="s">
        <v>407</v>
      </c>
      <c r="H143" s="225">
        <v>1500</v>
      </c>
      <c r="I143" s="226"/>
      <c r="J143" s="227">
        <f>ROUND(I143*H143,2)</f>
        <v>0</v>
      </c>
      <c r="K143" s="223" t="s">
        <v>1</v>
      </c>
      <c r="L143" s="45"/>
      <c r="M143" s="228" t="s">
        <v>1</v>
      </c>
      <c r="N143" s="229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299</v>
      </c>
      <c r="AT143" s="232" t="s">
        <v>294</v>
      </c>
      <c r="AU143" s="232" t="s">
        <v>85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299</v>
      </c>
      <c r="BM143" s="232" t="s">
        <v>693</v>
      </c>
    </row>
    <row r="144" s="2" customFormat="1" ht="16.5" customHeight="1">
      <c r="A144" s="39"/>
      <c r="B144" s="40"/>
      <c r="C144" s="221" t="s">
        <v>503</v>
      </c>
      <c r="D144" s="221" t="s">
        <v>294</v>
      </c>
      <c r="E144" s="222" t="s">
        <v>4511</v>
      </c>
      <c r="F144" s="223" t="s">
        <v>4512</v>
      </c>
      <c r="G144" s="224" t="s">
        <v>407</v>
      </c>
      <c r="H144" s="225">
        <v>1500</v>
      </c>
      <c r="I144" s="226"/>
      <c r="J144" s="227">
        <f>ROUND(I144*H144,2)</f>
        <v>0</v>
      </c>
      <c r="K144" s="223" t="s">
        <v>1</v>
      </c>
      <c r="L144" s="45"/>
      <c r="M144" s="228" t="s">
        <v>1</v>
      </c>
      <c r="N144" s="229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299</v>
      </c>
      <c r="AT144" s="232" t="s">
        <v>294</v>
      </c>
      <c r="AU144" s="232" t="s">
        <v>85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299</v>
      </c>
      <c r="BM144" s="232" t="s">
        <v>708</v>
      </c>
    </row>
    <row r="145" s="2" customFormat="1" ht="16.5" customHeight="1">
      <c r="A145" s="39"/>
      <c r="B145" s="40"/>
      <c r="C145" s="221" t="s">
        <v>517</v>
      </c>
      <c r="D145" s="221" t="s">
        <v>294</v>
      </c>
      <c r="E145" s="222" t="s">
        <v>4513</v>
      </c>
      <c r="F145" s="223" t="s">
        <v>4514</v>
      </c>
      <c r="G145" s="224" t="s">
        <v>3216</v>
      </c>
      <c r="H145" s="225">
        <v>4500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85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299</v>
      </c>
      <c r="BM145" s="232" t="s">
        <v>731</v>
      </c>
    </row>
    <row r="146" s="2" customFormat="1" ht="16.5" customHeight="1">
      <c r="A146" s="39"/>
      <c r="B146" s="40"/>
      <c r="C146" s="221" t="s">
        <v>523</v>
      </c>
      <c r="D146" s="221" t="s">
        <v>294</v>
      </c>
      <c r="E146" s="222" t="s">
        <v>4515</v>
      </c>
      <c r="F146" s="223" t="s">
        <v>4516</v>
      </c>
      <c r="G146" s="224" t="s">
        <v>407</v>
      </c>
      <c r="H146" s="225">
        <v>200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85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751</v>
      </c>
    </row>
    <row r="147" s="2" customFormat="1" ht="24.15" customHeight="1">
      <c r="A147" s="39"/>
      <c r="B147" s="40"/>
      <c r="C147" s="221" t="s">
        <v>532</v>
      </c>
      <c r="D147" s="221" t="s">
        <v>294</v>
      </c>
      <c r="E147" s="222" t="s">
        <v>4517</v>
      </c>
      <c r="F147" s="223" t="s">
        <v>4518</v>
      </c>
      <c r="G147" s="224" t="s">
        <v>407</v>
      </c>
      <c r="H147" s="225">
        <v>20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85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299</v>
      </c>
      <c r="BM147" s="232" t="s">
        <v>783</v>
      </c>
    </row>
    <row r="148" s="2" customFormat="1" ht="24.15" customHeight="1">
      <c r="A148" s="39"/>
      <c r="B148" s="40"/>
      <c r="C148" s="221" t="s">
        <v>554</v>
      </c>
      <c r="D148" s="221" t="s">
        <v>294</v>
      </c>
      <c r="E148" s="222" t="s">
        <v>4519</v>
      </c>
      <c r="F148" s="223" t="s">
        <v>4520</v>
      </c>
      <c r="G148" s="224" t="s">
        <v>407</v>
      </c>
      <c r="H148" s="225">
        <v>20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85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804</v>
      </c>
    </row>
    <row r="149" s="2" customFormat="1" ht="24.15" customHeight="1">
      <c r="A149" s="39"/>
      <c r="B149" s="40"/>
      <c r="C149" s="221" t="s">
        <v>562</v>
      </c>
      <c r="D149" s="221" t="s">
        <v>294</v>
      </c>
      <c r="E149" s="222" t="s">
        <v>4521</v>
      </c>
      <c r="F149" s="223" t="s">
        <v>4522</v>
      </c>
      <c r="G149" s="224" t="s">
        <v>3216</v>
      </c>
      <c r="H149" s="225">
        <v>2000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85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299</v>
      </c>
      <c r="BM149" s="232" t="s">
        <v>821</v>
      </c>
    </row>
    <row r="150" s="2" customFormat="1" ht="24.15" customHeight="1">
      <c r="A150" s="39"/>
      <c r="B150" s="40"/>
      <c r="C150" s="221" t="s">
        <v>573</v>
      </c>
      <c r="D150" s="221" t="s">
        <v>294</v>
      </c>
      <c r="E150" s="222" t="s">
        <v>4523</v>
      </c>
      <c r="F150" s="223" t="s">
        <v>4524</v>
      </c>
      <c r="G150" s="224" t="s">
        <v>3216</v>
      </c>
      <c r="H150" s="225">
        <v>1000</v>
      </c>
      <c r="I150" s="226"/>
      <c r="J150" s="227">
        <f>ROUND(I150*H150,2)</f>
        <v>0</v>
      </c>
      <c r="K150" s="223" t="s">
        <v>1</v>
      </c>
      <c r="L150" s="45"/>
      <c r="M150" s="228" t="s">
        <v>1</v>
      </c>
      <c r="N150" s="229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299</v>
      </c>
      <c r="AT150" s="232" t="s">
        <v>294</v>
      </c>
      <c r="AU150" s="232" t="s">
        <v>85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299</v>
      </c>
      <c r="BM150" s="232" t="s">
        <v>829</v>
      </c>
    </row>
    <row r="151" s="2" customFormat="1" ht="21.75" customHeight="1">
      <c r="A151" s="39"/>
      <c r="B151" s="40"/>
      <c r="C151" s="221" t="s">
        <v>578</v>
      </c>
      <c r="D151" s="221" t="s">
        <v>294</v>
      </c>
      <c r="E151" s="222" t="s">
        <v>4525</v>
      </c>
      <c r="F151" s="223" t="s">
        <v>4526</v>
      </c>
      <c r="G151" s="224" t="s">
        <v>2985</v>
      </c>
      <c r="H151" s="225">
        <v>1</v>
      </c>
      <c r="I151" s="226"/>
      <c r="J151" s="227">
        <f>ROUND(I151*H151,2)</f>
        <v>0</v>
      </c>
      <c r="K151" s="223" t="s">
        <v>1</v>
      </c>
      <c r="L151" s="45"/>
      <c r="M151" s="228" t="s">
        <v>1</v>
      </c>
      <c r="N151" s="229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299</v>
      </c>
      <c r="AT151" s="232" t="s">
        <v>294</v>
      </c>
      <c r="AU151" s="232" t="s">
        <v>85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299</v>
      </c>
      <c r="BM151" s="232" t="s">
        <v>839</v>
      </c>
    </row>
    <row r="152" s="2" customFormat="1" ht="16.5" customHeight="1">
      <c r="A152" s="39"/>
      <c r="B152" s="40"/>
      <c r="C152" s="221" t="s">
        <v>583</v>
      </c>
      <c r="D152" s="221" t="s">
        <v>294</v>
      </c>
      <c r="E152" s="222" t="s">
        <v>4527</v>
      </c>
      <c r="F152" s="223" t="s">
        <v>4528</v>
      </c>
      <c r="G152" s="224" t="s">
        <v>2985</v>
      </c>
      <c r="H152" s="225">
        <v>1</v>
      </c>
      <c r="I152" s="226"/>
      <c r="J152" s="227">
        <f>ROUND(I152*H152,2)</f>
        <v>0</v>
      </c>
      <c r="K152" s="223" t="s">
        <v>1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85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299</v>
      </c>
      <c r="BM152" s="232" t="s">
        <v>852</v>
      </c>
    </row>
    <row r="153" s="2" customFormat="1" ht="16.5" customHeight="1">
      <c r="A153" s="39"/>
      <c r="B153" s="40"/>
      <c r="C153" s="221" t="s">
        <v>587</v>
      </c>
      <c r="D153" s="221" t="s">
        <v>294</v>
      </c>
      <c r="E153" s="222" t="s">
        <v>4529</v>
      </c>
      <c r="F153" s="223" t="s">
        <v>4530</v>
      </c>
      <c r="G153" s="224" t="s">
        <v>2985</v>
      </c>
      <c r="H153" s="225">
        <v>1</v>
      </c>
      <c r="I153" s="226"/>
      <c r="J153" s="227">
        <f>ROUND(I153*H153,2)</f>
        <v>0</v>
      </c>
      <c r="K153" s="223" t="s">
        <v>1</v>
      </c>
      <c r="L153" s="45"/>
      <c r="M153" s="228" t="s">
        <v>1</v>
      </c>
      <c r="N153" s="229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299</v>
      </c>
      <c r="AT153" s="232" t="s">
        <v>294</v>
      </c>
      <c r="AU153" s="232" t="s">
        <v>85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299</v>
      </c>
      <c r="BM153" s="232" t="s">
        <v>866</v>
      </c>
    </row>
    <row r="154" s="2" customFormat="1" ht="16.5" customHeight="1">
      <c r="A154" s="39"/>
      <c r="B154" s="40"/>
      <c r="C154" s="221" t="s">
        <v>591</v>
      </c>
      <c r="D154" s="221" t="s">
        <v>294</v>
      </c>
      <c r="E154" s="222" t="s">
        <v>4531</v>
      </c>
      <c r="F154" s="223" t="s">
        <v>4532</v>
      </c>
      <c r="G154" s="224" t="s">
        <v>2985</v>
      </c>
      <c r="H154" s="225">
        <v>1</v>
      </c>
      <c r="I154" s="226"/>
      <c r="J154" s="227">
        <f>ROUND(I154*H154,2)</f>
        <v>0</v>
      </c>
      <c r="K154" s="223" t="s">
        <v>1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85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876</v>
      </c>
    </row>
    <row r="155" s="2" customFormat="1" ht="21.75" customHeight="1">
      <c r="A155" s="39"/>
      <c r="B155" s="40"/>
      <c r="C155" s="221" t="s">
        <v>595</v>
      </c>
      <c r="D155" s="221" t="s">
        <v>294</v>
      </c>
      <c r="E155" s="222" t="s">
        <v>4533</v>
      </c>
      <c r="F155" s="223" t="s">
        <v>4534</v>
      </c>
      <c r="G155" s="224" t="s">
        <v>2985</v>
      </c>
      <c r="H155" s="225">
        <v>1</v>
      </c>
      <c r="I155" s="226"/>
      <c r="J155" s="227">
        <f>ROUND(I155*H155,2)</f>
        <v>0</v>
      </c>
      <c r="K155" s="223" t="s">
        <v>1</v>
      </c>
      <c r="L155" s="45"/>
      <c r="M155" s="228" t="s">
        <v>1</v>
      </c>
      <c r="N155" s="229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299</v>
      </c>
      <c r="AT155" s="232" t="s">
        <v>294</v>
      </c>
      <c r="AU155" s="232" t="s">
        <v>85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299</v>
      </c>
      <c r="BM155" s="232" t="s">
        <v>907</v>
      </c>
    </row>
    <row r="156" s="2" customFormat="1" ht="16.5" customHeight="1">
      <c r="A156" s="39"/>
      <c r="B156" s="40"/>
      <c r="C156" s="221" t="s">
        <v>599</v>
      </c>
      <c r="D156" s="221" t="s">
        <v>294</v>
      </c>
      <c r="E156" s="222" t="s">
        <v>4535</v>
      </c>
      <c r="F156" s="223" t="s">
        <v>4536</v>
      </c>
      <c r="G156" s="224" t="s">
        <v>2985</v>
      </c>
      <c r="H156" s="225">
        <v>1</v>
      </c>
      <c r="I156" s="226"/>
      <c r="J156" s="227">
        <f>ROUND(I156*H156,2)</f>
        <v>0</v>
      </c>
      <c r="K156" s="223" t="s">
        <v>1</v>
      </c>
      <c r="L156" s="45"/>
      <c r="M156" s="288" t="s">
        <v>1</v>
      </c>
      <c r="N156" s="289" t="s">
        <v>43</v>
      </c>
      <c r="O156" s="290"/>
      <c r="P156" s="291">
        <f>O156*H156</f>
        <v>0</v>
      </c>
      <c r="Q156" s="291">
        <v>0</v>
      </c>
      <c r="R156" s="291">
        <f>Q156*H156</f>
        <v>0</v>
      </c>
      <c r="S156" s="291">
        <v>0</v>
      </c>
      <c r="T156" s="292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85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299</v>
      </c>
      <c r="BM156" s="232" t="s">
        <v>914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tpmWTlGK4dYJmE3Bwnd/vkci+mTYSwXCVZxUve4Tdyxl+JQRduju4lU2nRDazfdA5cIw6g48hyb2qfTavyi1Hg==" hashValue="Mwu1vuD7w4YJsS8vCxP0OXRFFlxRE3Ts8xyvTT76b6H9SKEQV8wLSwVb9BP9vKnLqmvROeilRWytbRYQA7XmYg==" algorithmName="SHA-512" password="CC35"/>
  <autoFilter ref="C116:K15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4537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ROUND(J125,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ROUND((SUM(BE125:BE278)),  2)</f>
        <v>0</v>
      </c>
      <c r="G33" s="39"/>
      <c r="H33" s="39"/>
      <c r="I33" s="158">
        <v>0.20999999999999999</v>
      </c>
      <c r="J33" s="157">
        <f>ROUND(((SUM(BE125:BE278))*I33),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ROUND((SUM(BF125:BF278)),  2)</f>
        <v>0</v>
      </c>
      <c r="G34" s="39"/>
      <c r="H34" s="39"/>
      <c r="I34" s="158">
        <v>0.14999999999999999</v>
      </c>
      <c r="J34" s="157">
        <f>ROUND(((SUM(BF125:BF278))*I34),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ROUND((SUM(BG125:BG278)),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ROUND((SUM(BH125:BH278)),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ROUND((SUM(BI125:BI278)),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01.4 - Zařízení pro vytápění staveb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J125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261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264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4538</v>
      </c>
      <c r="E99" s="191"/>
      <c r="F99" s="191"/>
      <c r="G99" s="191"/>
      <c r="H99" s="191"/>
      <c r="I99" s="191"/>
      <c r="J99" s="192">
        <f>J137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4539</v>
      </c>
      <c r="E100" s="191"/>
      <c r="F100" s="191"/>
      <c r="G100" s="191"/>
      <c r="H100" s="191"/>
      <c r="I100" s="191"/>
      <c r="J100" s="192">
        <f>J168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8"/>
      <c r="C101" s="189"/>
      <c r="D101" s="190" t="s">
        <v>4540</v>
      </c>
      <c r="E101" s="191"/>
      <c r="F101" s="191"/>
      <c r="G101" s="191"/>
      <c r="H101" s="191"/>
      <c r="I101" s="191"/>
      <c r="J101" s="192">
        <f>J182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8"/>
      <c r="C102" s="189"/>
      <c r="D102" s="190" t="s">
        <v>4541</v>
      </c>
      <c r="E102" s="191"/>
      <c r="F102" s="191"/>
      <c r="G102" s="191"/>
      <c r="H102" s="191"/>
      <c r="I102" s="191"/>
      <c r="J102" s="192">
        <f>J215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266</v>
      </c>
      <c r="E103" s="191"/>
      <c r="F103" s="191"/>
      <c r="G103" s="191"/>
      <c r="H103" s="191"/>
      <c r="I103" s="191"/>
      <c r="J103" s="192">
        <f>J237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275</v>
      </c>
      <c r="E104" s="191"/>
      <c r="F104" s="191"/>
      <c r="G104" s="191"/>
      <c r="H104" s="191"/>
      <c r="I104" s="191"/>
      <c r="J104" s="192">
        <f>J272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2"/>
      <c r="C105" s="183"/>
      <c r="D105" s="184" t="s">
        <v>4542</v>
      </c>
      <c r="E105" s="185"/>
      <c r="F105" s="185"/>
      <c r="G105" s="185"/>
      <c r="H105" s="185"/>
      <c r="I105" s="185"/>
      <c r="J105" s="186">
        <f>J275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277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77" t="str">
        <f>E7</f>
        <v>Domov pro seniory, Nový Bydžov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179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30" customHeight="1">
      <c r="A117" s="39"/>
      <c r="B117" s="40"/>
      <c r="C117" s="41"/>
      <c r="D117" s="41"/>
      <c r="E117" s="77" t="str">
        <f>E9</f>
        <v xml:space="preserve">SO 01.4 - Zařízení pro vytápění staveb - nezpůsobilé náklady 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F12</f>
        <v>k.ú. Nový Bydžov, 70 7163</v>
      </c>
      <c r="G119" s="41"/>
      <c r="H119" s="41"/>
      <c r="I119" s="33" t="s">
        <v>22</v>
      </c>
      <c r="J119" s="80" t="str">
        <f>IF(J12="","",J12)</f>
        <v>4. 1. 2023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40.05" customHeight="1">
      <c r="A121" s="39"/>
      <c r="B121" s="40"/>
      <c r="C121" s="33" t="s">
        <v>24</v>
      </c>
      <c r="D121" s="41"/>
      <c r="E121" s="41"/>
      <c r="F121" s="28" t="str">
        <f>E15</f>
        <v>Město Nový Bydžov, Masarykovo nám. 1, 504 01</v>
      </c>
      <c r="G121" s="41"/>
      <c r="H121" s="41"/>
      <c r="I121" s="33" t="s">
        <v>30</v>
      </c>
      <c r="J121" s="37" t="str">
        <f>E21</f>
        <v>Architektura s.r.o., Vilkova 1142/15, Praha 4-Krč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28</v>
      </c>
      <c r="D122" s="41"/>
      <c r="E122" s="41"/>
      <c r="F122" s="28" t="str">
        <f>IF(E18="","",E18)</f>
        <v>Vyplň údaj</v>
      </c>
      <c r="G122" s="41"/>
      <c r="H122" s="41"/>
      <c r="I122" s="33" t="s">
        <v>33</v>
      </c>
      <c r="J122" s="37" t="str">
        <f>E24</f>
        <v>Projecticon s.r.o., A. Kopeckého 151, Nový Hrádek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194"/>
      <c r="B124" s="195"/>
      <c r="C124" s="196" t="s">
        <v>278</v>
      </c>
      <c r="D124" s="197" t="s">
        <v>62</v>
      </c>
      <c r="E124" s="197" t="s">
        <v>58</v>
      </c>
      <c r="F124" s="197" t="s">
        <v>59</v>
      </c>
      <c r="G124" s="197" t="s">
        <v>279</v>
      </c>
      <c r="H124" s="197" t="s">
        <v>280</v>
      </c>
      <c r="I124" s="197" t="s">
        <v>281</v>
      </c>
      <c r="J124" s="197" t="s">
        <v>249</v>
      </c>
      <c r="K124" s="198" t="s">
        <v>282</v>
      </c>
      <c r="L124" s="199"/>
      <c r="M124" s="101" t="s">
        <v>1</v>
      </c>
      <c r="N124" s="102" t="s">
        <v>41</v>
      </c>
      <c r="O124" s="102" t="s">
        <v>283</v>
      </c>
      <c r="P124" s="102" t="s">
        <v>284</v>
      </c>
      <c r="Q124" s="102" t="s">
        <v>285</v>
      </c>
      <c r="R124" s="102" t="s">
        <v>286</v>
      </c>
      <c r="S124" s="102" t="s">
        <v>287</v>
      </c>
      <c r="T124" s="103" t="s">
        <v>288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39"/>
      <c r="B125" s="40"/>
      <c r="C125" s="108" t="s">
        <v>289</v>
      </c>
      <c r="D125" s="41"/>
      <c r="E125" s="41"/>
      <c r="F125" s="41"/>
      <c r="G125" s="41"/>
      <c r="H125" s="41"/>
      <c r="I125" s="41"/>
      <c r="J125" s="200">
        <f>BK125</f>
        <v>0</v>
      </c>
      <c r="K125" s="41"/>
      <c r="L125" s="45"/>
      <c r="M125" s="104"/>
      <c r="N125" s="201"/>
      <c r="O125" s="105"/>
      <c r="P125" s="202">
        <f>P126+P275</f>
        <v>0</v>
      </c>
      <c r="Q125" s="105"/>
      <c r="R125" s="202">
        <f>R126+R275</f>
        <v>13.222100000000001</v>
      </c>
      <c r="S125" s="105"/>
      <c r="T125" s="203">
        <f>T126+T275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76</v>
      </c>
      <c r="AU125" s="18" t="s">
        <v>251</v>
      </c>
      <c r="BK125" s="204">
        <f>BK126+BK275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1494</v>
      </c>
      <c r="F126" s="208" t="s">
        <v>1495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P127+P137+P168+P182+P215+P237+P272</f>
        <v>0</v>
      </c>
      <c r="Q126" s="213"/>
      <c r="R126" s="214">
        <f>R127+R137+R168+R182+R215+R237+R272</f>
        <v>13.222100000000001</v>
      </c>
      <c r="S126" s="213"/>
      <c r="T126" s="215">
        <f>T127+T137+T168+T182+T215+T237+T272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120</v>
      </c>
      <c r="AT126" s="217" t="s">
        <v>76</v>
      </c>
      <c r="AU126" s="217" t="s">
        <v>77</v>
      </c>
      <c r="AY126" s="216" t="s">
        <v>292</v>
      </c>
      <c r="BK126" s="218">
        <f>BK127+BK137+BK168+BK182+BK215+BK237+BK272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1777</v>
      </c>
      <c r="F127" s="219" t="s">
        <v>1778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SUM(P128:P136)</f>
        <v>0</v>
      </c>
      <c r="Q127" s="213"/>
      <c r="R127" s="214">
        <f>SUM(R128:R136)</f>
        <v>0.45974000000000004</v>
      </c>
      <c r="S127" s="213"/>
      <c r="T127" s="215">
        <f>SUM(T128:T136)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120</v>
      </c>
      <c r="AT127" s="217" t="s">
        <v>76</v>
      </c>
      <c r="AU127" s="217" t="s">
        <v>85</v>
      </c>
      <c r="AY127" s="216" t="s">
        <v>292</v>
      </c>
      <c r="BK127" s="218">
        <f>SUM(BK128:BK136)</f>
        <v>0</v>
      </c>
    </row>
    <row r="128" s="2" customFormat="1" ht="24.15" customHeight="1">
      <c r="A128" s="39"/>
      <c r="B128" s="40"/>
      <c r="C128" s="278" t="s">
        <v>85</v>
      </c>
      <c r="D128" s="278" t="s">
        <v>626</v>
      </c>
      <c r="E128" s="279" t="s">
        <v>4543</v>
      </c>
      <c r="F128" s="280" t="s">
        <v>4544</v>
      </c>
      <c r="G128" s="281" t="s">
        <v>407</v>
      </c>
      <c r="H128" s="282">
        <v>6</v>
      </c>
      <c r="I128" s="283"/>
      <c r="J128" s="284">
        <f>ROUND(I128*H128,2)</f>
        <v>0</v>
      </c>
      <c r="K128" s="280" t="s">
        <v>298</v>
      </c>
      <c r="L128" s="285"/>
      <c r="M128" s="286" t="s">
        <v>1</v>
      </c>
      <c r="N128" s="287" t="s">
        <v>43</v>
      </c>
      <c r="O128" s="92"/>
      <c r="P128" s="230">
        <f>O128*H128</f>
        <v>0</v>
      </c>
      <c r="Q128" s="230">
        <v>0.00139</v>
      </c>
      <c r="R128" s="230">
        <f>Q128*H128</f>
        <v>0.0083400000000000002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573</v>
      </c>
      <c r="AT128" s="232" t="s">
        <v>626</v>
      </c>
      <c r="AU128" s="232" t="s">
        <v>120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438</v>
      </c>
      <c r="BM128" s="232" t="s">
        <v>120</v>
      </c>
    </row>
    <row r="129" s="2" customFormat="1" ht="24.15" customHeight="1">
      <c r="A129" s="39"/>
      <c r="B129" s="40"/>
      <c r="C129" s="278" t="s">
        <v>120</v>
      </c>
      <c r="D129" s="278" t="s">
        <v>626</v>
      </c>
      <c r="E129" s="279" t="s">
        <v>4545</v>
      </c>
      <c r="F129" s="280" t="s">
        <v>4546</v>
      </c>
      <c r="G129" s="281" t="s">
        <v>407</v>
      </c>
      <c r="H129" s="282">
        <v>30</v>
      </c>
      <c r="I129" s="283"/>
      <c r="J129" s="284">
        <f>ROUND(I129*H129,2)</f>
        <v>0</v>
      </c>
      <c r="K129" s="280" t="s">
        <v>298</v>
      </c>
      <c r="L129" s="285"/>
      <c r="M129" s="286" t="s">
        <v>1</v>
      </c>
      <c r="N129" s="287" t="s">
        <v>43</v>
      </c>
      <c r="O129" s="92"/>
      <c r="P129" s="230">
        <f>O129*H129</f>
        <v>0</v>
      </c>
      <c r="Q129" s="230">
        <v>0.00083000000000000001</v>
      </c>
      <c r="R129" s="230">
        <f>Q129*H129</f>
        <v>0.024899999999999999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573</v>
      </c>
      <c r="AT129" s="232" t="s">
        <v>626</v>
      </c>
      <c r="AU129" s="232" t="s">
        <v>120</v>
      </c>
      <c r="AY129" s="18" t="s">
        <v>292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120</v>
      </c>
      <c r="BK129" s="233">
        <f>ROUND(I129*H129,2)</f>
        <v>0</v>
      </c>
      <c r="BL129" s="18" t="s">
        <v>438</v>
      </c>
      <c r="BM129" s="232" t="s">
        <v>299</v>
      </c>
    </row>
    <row r="130" s="2" customFormat="1" ht="24.15" customHeight="1">
      <c r="A130" s="39"/>
      <c r="B130" s="40"/>
      <c r="C130" s="278" t="s">
        <v>317</v>
      </c>
      <c r="D130" s="278" t="s">
        <v>626</v>
      </c>
      <c r="E130" s="279" t="s">
        <v>4547</v>
      </c>
      <c r="F130" s="280" t="s">
        <v>4548</v>
      </c>
      <c r="G130" s="281" t="s">
        <v>407</v>
      </c>
      <c r="H130" s="282">
        <v>368</v>
      </c>
      <c r="I130" s="283"/>
      <c r="J130" s="284">
        <f>ROUND(I130*H130,2)</f>
        <v>0</v>
      </c>
      <c r="K130" s="280" t="s">
        <v>298</v>
      </c>
      <c r="L130" s="285"/>
      <c r="M130" s="286" t="s">
        <v>1</v>
      </c>
      <c r="N130" s="287" t="s">
        <v>43</v>
      </c>
      <c r="O130" s="92"/>
      <c r="P130" s="230">
        <f>O130*H130</f>
        <v>0</v>
      </c>
      <c r="Q130" s="230">
        <v>0.00036999999999999999</v>
      </c>
      <c r="R130" s="230">
        <f>Q130*H130</f>
        <v>0.13616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573</v>
      </c>
      <c r="AT130" s="232" t="s">
        <v>626</v>
      </c>
      <c r="AU130" s="232" t="s">
        <v>120</v>
      </c>
      <c r="AY130" s="18" t="s">
        <v>292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120</v>
      </c>
      <c r="BK130" s="233">
        <f>ROUND(I130*H130,2)</f>
        <v>0</v>
      </c>
      <c r="BL130" s="18" t="s">
        <v>438</v>
      </c>
      <c r="BM130" s="232" t="s">
        <v>346</v>
      </c>
    </row>
    <row r="131" s="2" customFormat="1" ht="24.15" customHeight="1">
      <c r="A131" s="39"/>
      <c r="B131" s="40"/>
      <c r="C131" s="278" t="s">
        <v>299</v>
      </c>
      <c r="D131" s="278" t="s">
        <v>626</v>
      </c>
      <c r="E131" s="279" t="s">
        <v>4549</v>
      </c>
      <c r="F131" s="280" t="s">
        <v>4550</v>
      </c>
      <c r="G131" s="281" t="s">
        <v>297</v>
      </c>
      <c r="H131" s="282">
        <v>10</v>
      </c>
      <c r="I131" s="283"/>
      <c r="J131" s="284">
        <f>ROUND(I131*H131,2)</f>
        <v>0</v>
      </c>
      <c r="K131" s="280" t="s">
        <v>298</v>
      </c>
      <c r="L131" s="285"/>
      <c r="M131" s="286" t="s">
        <v>1</v>
      </c>
      <c r="N131" s="287" t="s">
        <v>43</v>
      </c>
      <c r="O131" s="92"/>
      <c r="P131" s="230">
        <f>O131*H131</f>
        <v>0</v>
      </c>
      <c r="Q131" s="230">
        <v>0.0032499999999999999</v>
      </c>
      <c r="R131" s="230">
        <f>Q131*H131</f>
        <v>0.032500000000000001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573</v>
      </c>
      <c r="AT131" s="232" t="s">
        <v>626</v>
      </c>
      <c r="AU131" s="232" t="s">
        <v>120</v>
      </c>
      <c r="AY131" s="18" t="s">
        <v>292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120</v>
      </c>
      <c r="BK131" s="233">
        <f>ROUND(I131*H131,2)</f>
        <v>0</v>
      </c>
      <c r="BL131" s="18" t="s">
        <v>438</v>
      </c>
      <c r="BM131" s="232" t="s">
        <v>357</v>
      </c>
    </row>
    <row r="132" s="2" customFormat="1" ht="16.5" customHeight="1">
      <c r="A132" s="39"/>
      <c r="B132" s="40"/>
      <c r="C132" s="278" t="s">
        <v>341</v>
      </c>
      <c r="D132" s="278" t="s">
        <v>626</v>
      </c>
      <c r="E132" s="279" t="s">
        <v>4551</v>
      </c>
      <c r="F132" s="280" t="s">
        <v>4552</v>
      </c>
      <c r="G132" s="281" t="s">
        <v>407</v>
      </c>
      <c r="H132" s="282">
        <v>1000</v>
      </c>
      <c r="I132" s="283"/>
      <c r="J132" s="284">
        <f>ROUND(I132*H132,2)</f>
        <v>0</v>
      </c>
      <c r="K132" s="280" t="s">
        <v>298</v>
      </c>
      <c r="L132" s="285"/>
      <c r="M132" s="286" t="s">
        <v>1</v>
      </c>
      <c r="N132" s="287" t="s">
        <v>43</v>
      </c>
      <c r="O132" s="92"/>
      <c r="P132" s="230">
        <f>O132*H132</f>
        <v>0</v>
      </c>
      <c r="Q132" s="230">
        <v>9.0000000000000006E-05</v>
      </c>
      <c r="R132" s="230">
        <f>Q132*H132</f>
        <v>0.090000000000000011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573</v>
      </c>
      <c r="AT132" s="232" t="s">
        <v>626</v>
      </c>
      <c r="AU132" s="232" t="s">
        <v>120</v>
      </c>
      <c r="AY132" s="18" t="s">
        <v>292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120</v>
      </c>
      <c r="BK132" s="233">
        <f>ROUND(I132*H132,2)</f>
        <v>0</v>
      </c>
      <c r="BL132" s="18" t="s">
        <v>438</v>
      </c>
      <c r="BM132" s="232" t="s">
        <v>4553</v>
      </c>
    </row>
    <row r="133" s="2" customFormat="1" ht="24.15" customHeight="1">
      <c r="A133" s="39"/>
      <c r="B133" s="40"/>
      <c r="C133" s="221" t="s">
        <v>346</v>
      </c>
      <c r="D133" s="221" t="s">
        <v>294</v>
      </c>
      <c r="E133" s="222" t="s">
        <v>4554</v>
      </c>
      <c r="F133" s="223" t="s">
        <v>4555</v>
      </c>
      <c r="G133" s="224" t="s">
        <v>297</v>
      </c>
      <c r="H133" s="225">
        <v>10</v>
      </c>
      <c r="I133" s="226"/>
      <c r="J133" s="227">
        <f>ROUND(I133*H133,2)</f>
        <v>0</v>
      </c>
      <c r="K133" s="223" t="s">
        <v>298</v>
      </c>
      <c r="L133" s="45"/>
      <c r="M133" s="228" t="s">
        <v>1</v>
      </c>
      <c r="N133" s="229" t="s">
        <v>43</v>
      </c>
      <c r="O133" s="92"/>
      <c r="P133" s="230">
        <f>O133*H133</f>
        <v>0</v>
      </c>
      <c r="Q133" s="230">
        <v>0.00022000000000000001</v>
      </c>
      <c r="R133" s="230">
        <f>Q133*H133</f>
        <v>0.0022000000000000001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438</v>
      </c>
      <c r="AT133" s="232" t="s">
        <v>294</v>
      </c>
      <c r="AU133" s="232" t="s">
        <v>120</v>
      </c>
      <c r="AY133" s="18" t="s">
        <v>292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120</v>
      </c>
      <c r="BK133" s="233">
        <f>ROUND(I133*H133,2)</f>
        <v>0</v>
      </c>
      <c r="BL133" s="18" t="s">
        <v>438</v>
      </c>
      <c r="BM133" s="232" t="s">
        <v>399</v>
      </c>
    </row>
    <row r="134" s="2" customFormat="1" ht="33" customHeight="1">
      <c r="A134" s="39"/>
      <c r="B134" s="40"/>
      <c r="C134" s="221" t="s">
        <v>352</v>
      </c>
      <c r="D134" s="221" t="s">
        <v>294</v>
      </c>
      <c r="E134" s="222" t="s">
        <v>4556</v>
      </c>
      <c r="F134" s="223" t="s">
        <v>4557</v>
      </c>
      <c r="G134" s="224" t="s">
        <v>407</v>
      </c>
      <c r="H134" s="225">
        <v>404</v>
      </c>
      <c r="I134" s="226"/>
      <c r="J134" s="227">
        <f>ROUND(I134*H134,2)</f>
        <v>0</v>
      </c>
      <c r="K134" s="223" t="s">
        <v>298</v>
      </c>
      <c r="L134" s="45"/>
      <c r="M134" s="228" t="s">
        <v>1</v>
      </c>
      <c r="N134" s="229" t="s">
        <v>43</v>
      </c>
      <c r="O134" s="92"/>
      <c r="P134" s="230">
        <f>O134*H134</f>
        <v>0</v>
      </c>
      <c r="Q134" s="230">
        <v>0.00040999999999999999</v>
      </c>
      <c r="R134" s="230">
        <f>Q134*H134</f>
        <v>0.16564000000000001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438</v>
      </c>
      <c r="AT134" s="232" t="s">
        <v>294</v>
      </c>
      <c r="AU134" s="232" t="s">
        <v>120</v>
      </c>
      <c r="AY134" s="18" t="s">
        <v>292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120</v>
      </c>
      <c r="BK134" s="233">
        <f>ROUND(I134*H134,2)</f>
        <v>0</v>
      </c>
      <c r="BL134" s="18" t="s">
        <v>438</v>
      </c>
      <c r="BM134" s="232" t="s">
        <v>415</v>
      </c>
    </row>
    <row r="135" s="2" customFormat="1" ht="24.15" customHeight="1">
      <c r="A135" s="39"/>
      <c r="B135" s="40"/>
      <c r="C135" s="221" t="s">
        <v>357</v>
      </c>
      <c r="D135" s="221" t="s">
        <v>294</v>
      </c>
      <c r="E135" s="222" t="s">
        <v>1903</v>
      </c>
      <c r="F135" s="223" t="s">
        <v>1904</v>
      </c>
      <c r="G135" s="224" t="s">
        <v>365</v>
      </c>
      <c r="H135" s="225">
        <v>0.46400000000000002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438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438</v>
      </c>
      <c r="BM135" s="232" t="s">
        <v>438</v>
      </c>
    </row>
    <row r="136" s="2" customFormat="1" ht="24.15" customHeight="1">
      <c r="A136" s="39"/>
      <c r="B136" s="40"/>
      <c r="C136" s="221" t="s">
        <v>362</v>
      </c>
      <c r="D136" s="221" t="s">
        <v>294</v>
      </c>
      <c r="E136" s="222" t="s">
        <v>4558</v>
      </c>
      <c r="F136" s="223" t="s">
        <v>4559</v>
      </c>
      <c r="G136" s="224" t="s">
        <v>365</v>
      </c>
      <c r="H136" s="225">
        <v>0.46400000000000002</v>
      </c>
      <c r="I136" s="226"/>
      <c r="J136" s="227">
        <f>ROUND(I136*H136,2)</f>
        <v>0</v>
      </c>
      <c r="K136" s="223" t="s">
        <v>298</v>
      </c>
      <c r="L136" s="45"/>
      <c r="M136" s="228" t="s">
        <v>1</v>
      </c>
      <c r="N136" s="229" t="s">
        <v>43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438</v>
      </c>
      <c r="AT136" s="232" t="s">
        <v>294</v>
      </c>
      <c r="AU136" s="232" t="s">
        <v>120</v>
      </c>
      <c r="AY136" s="18" t="s">
        <v>292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120</v>
      </c>
      <c r="BK136" s="233">
        <f>ROUND(I136*H136,2)</f>
        <v>0</v>
      </c>
      <c r="BL136" s="18" t="s">
        <v>438</v>
      </c>
      <c r="BM136" s="232" t="s">
        <v>449</v>
      </c>
    </row>
    <row r="137" s="12" customFormat="1" ht="22.8" customHeight="1">
      <c r="A137" s="12"/>
      <c r="B137" s="205"/>
      <c r="C137" s="206"/>
      <c r="D137" s="207" t="s">
        <v>76</v>
      </c>
      <c r="E137" s="219" t="s">
        <v>4560</v>
      </c>
      <c r="F137" s="219" t="s">
        <v>4561</v>
      </c>
      <c r="G137" s="206"/>
      <c r="H137" s="206"/>
      <c r="I137" s="209"/>
      <c r="J137" s="220">
        <f>BK137</f>
        <v>0</v>
      </c>
      <c r="K137" s="206"/>
      <c r="L137" s="211"/>
      <c r="M137" s="212"/>
      <c r="N137" s="213"/>
      <c r="O137" s="213"/>
      <c r="P137" s="214">
        <f>SUM(P138:P167)</f>
        <v>0</v>
      </c>
      <c r="Q137" s="213"/>
      <c r="R137" s="214">
        <f>SUM(R138:R167)</f>
        <v>0.046859999999999999</v>
      </c>
      <c r="S137" s="213"/>
      <c r="T137" s="215">
        <f>SUM(T138:T167)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6" t="s">
        <v>120</v>
      </c>
      <c r="AT137" s="217" t="s">
        <v>76</v>
      </c>
      <c r="AU137" s="217" t="s">
        <v>85</v>
      </c>
      <c r="AY137" s="216" t="s">
        <v>292</v>
      </c>
      <c r="BK137" s="218">
        <f>SUM(BK138:BK167)</f>
        <v>0</v>
      </c>
    </row>
    <row r="138" s="2" customFormat="1" ht="24.15" customHeight="1">
      <c r="A138" s="39"/>
      <c r="B138" s="40"/>
      <c r="C138" s="278" t="s">
        <v>368</v>
      </c>
      <c r="D138" s="278" t="s">
        <v>626</v>
      </c>
      <c r="E138" s="279" t="s">
        <v>4562</v>
      </c>
      <c r="F138" s="280" t="s">
        <v>4563</v>
      </c>
      <c r="G138" s="281" t="s">
        <v>3216</v>
      </c>
      <c r="H138" s="282">
        <v>1</v>
      </c>
      <c r="I138" s="283"/>
      <c r="J138" s="284">
        <f>ROUND(I138*H138,2)</f>
        <v>0</v>
      </c>
      <c r="K138" s="280" t="s">
        <v>1</v>
      </c>
      <c r="L138" s="285"/>
      <c r="M138" s="286" t="s">
        <v>1</v>
      </c>
      <c r="N138" s="287" t="s">
        <v>43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573</v>
      </c>
      <c r="AT138" s="232" t="s">
        <v>626</v>
      </c>
      <c r="AU138" s="232" t="s">
        <v>120</v>
      </c>
      <c r="AY138" s="18" t="s">
        <v>292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120</v>
      </c>
      <c r="BK138" s="233">
        <f>ROUND(I138*H138,2)</f>
        <v>0</v>
      </c>
      <c r="BL138" s="18" t="s">
        <v>438</v>
      </c>
      <c r="BM138" s="232" t="s">
        <v>459</v>
      </c>
    </row>
    <row r="139" s="2" customFormat="1" ht="33" customHeight="1">
      <c r="A139" s="39"/>
      <c r="B139" s="40"/>
      <c r="C139" s="278" t="s">
        <v>372</v>
      </c>
      <c r="D139" s="278" t="s">
        <v>626</v>
      </c>
      <c r="E139" s="279" t="s">
        <v>4564</v>
      </c>
      <c r="F139" s="280" t="s">
        <v>4565</v>
      </c>
      <c r="G139" s="281" t="s">
        <v>3216</v>
      </c>
      <c r="H139" s="282">
        <v>1</v>
      </c>
      <c r="I139" s="283"/>
      <c r="J139" s="284">
        <f>ROUND(I139*H139,2)</f>
        <v>0</v>
      </c>
      <c r="K139" s="280" t="s">
        <v>1</v>
      </c>
      <c r="L139" s="285"/>
      <c r="M139" s="286" t="s">
        <v>1</v>
      </c>
      <c r="N139" s="287" t="s">
        <v>43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573</v>
      </c>
      <c r="AT139" s="232" t="s">
        <v>626</v>
      </c>
      <c r="AU139" s="232" t="s">
        <v>120</v>
      </c>
      <c r="AY139" s="18" t="s">
        <v>292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120</v>
      </c>
      <c r="BK139" s="233">
        <f>ROUND(I139*H139,2)</f>
        <v>0</v>
      </c>
      <c r="BL139" s="18" t="s">
        <v>438</v>
      </c>
      <c r="BM139" s="232" t="s">
        <v>485</v>
      </c>
    </row>
    <row r="140" s="2" customFormat="1" ht="16.5" customHeight="1">
      <c r="A140" s="39"/>
      <c r="B140" s="40"/>
      <c r="C140" s="278" t="s">
        <v>399</v>
      </c>
      <c r="D140" s="278" t="s">
        <v>626</v>
      </c>
      <c r="E140" s="279" t="s">
        <v>4566</v>
      </c>
      <c r="F140" s="280" t="s">
        <v>4567</v>
      </c>
      <c r="G140" s="281" t="s">
        <v>3216</v>
      </c>
      <c r="H140" s="282">
        <v>1</v>
      </c>
      <c r="I140" s="283"/>
      <c r="J140" s="284">
        <f>ROUND(I140*H140,2)</f>
        <v>0</v>
      </c>
      <c r="K140" s="280" t="s">
        <v>1</v>
      </c>
      <c r="L140" s="285"/>
      <c r="M140" s="286" t="s">
        <v>1</v>
      </c>
      <c r="N140" s="287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573</v>
      </c>
      <c r="AT140" s="232" t="s">
        <v>626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438</v>
      </c>
      <c r="BM140" s="232" t="s">
        <v>494</v>
      </c>
    </row>
    <row r="141" s="2" customFormat="1" ht="24.15" customHeight="1">
      <c r="A141" s="39"/>
      <c r="B141" s="40"/>
      <c r="C141" s="278" t="s">
        <v>404</v>
      </c>
      <c r="D141" s="278" t="s">
        <v>626</v>
      </c>
      <c r="E141" s="279" t="s">
        <v>4568</v>
      </c>
      <c r="F141" s="280" t="s">
        <v>4569</v>
      </c>
      <c r="G141" s="281" t="s">
        <v>3216</v>
      </c>
      <c r="H141" s="282">
        <v>2</v>
      </c>
      <c r="I141" s="283"/>
      <c r="J141" s="284">
        <f>ROUND(I141*H141,2)</f>
        <v>0</v>
      </c>
      <c r="K141" s="280" t="s">
        <v>1</v>
      </c>
      <c r="L141" s="285"/>
      <c r="M141" s="286" t="s">
        <v>1</v>
      </c>
      <c r="N141" s="287" t="s">
        <v>43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573</v>
      </c>
      <c r="AT141" s="232" t="s">
        <v>626</v>
      </c>
      <c r="AU141" s="232" t="s">
        <v>120</v>
      </c>
      <c r="AY141" s="18" t="s">
        <v>292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120</v>
      </c>
      <c r="BK141" s="233">
        <f>ROUND(I141*H141,2)</f>
        <v>0</v>
      </c>
      <c r="BL141" s="18" t="s">
        <v>438</v>
      </c>
      <c r="BM141" s="232" t="s">
        <v>503</v>
      </c>
    </row>
    <row r="142" s="2" customFormat="1" ht="44.25" customHeight="1">
      <c r="A142" s="39"/>
      <c r="B142" s="40"/>
      <c r="C142" s="278" t="s">
        <v>415</v>
      </c>
      <c r="D142" s="278" t="s">
        <v>626</v>
      </c>
      <c r="E142" s="279" t="s">
        <v>4570</v>
      </c>
      <c r="F142" s="280" t="s">
        <v>4571</v>
      </c>
      <c r="G142" s="281" t="s">
        <v>3216</v>
      </c>
      <c r="H142" s="282">
        <v>2</v>
      </c>
      <c r="I142" s="283"/>
      <c r="J142" s="284">
        <f>ROUND(I142*H142,2)</f>
        <v>0</v>
      </c>
      <c r="K142" s="280" t="s">
        <v>1</v>
      </c>
      <c r="L142" s="285"/>
      <c r="M142" s="286" t="s">
        <v>1</v>
      </c>
      <c r="N142" s="287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573</v>
      </c>
      <c r="AT142" s="232" t="s">
        <v>626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438</v>
      </c>
      <c r="BM142" s="232" t="s">
        <v>523</v>
      </c>
    </row>
    <row r="143" s="2" customFormat="1" ht="24.15" customHeight="1">
      <c r="A143" s="39"/>
      <c r="B143" s="40"/>
      <c r="C143" s="278" t="s">
        <v>8</v>
      </c>
      <c r="D143" s="278" t="s">
        <v>626</v>
      </c>
      <c r="E143" s="279" t="s">
        <v>4572</v>
      </c>
      <c r="F143" s="280" t="s">
        <v>4573</v>
      </c>
      <c r="G143" s="281" t="s">
        <v>3216</v>
      </c>
      <c r="H143" s="282">
        <v>2</v>
      </c>
      <c r="I143" s="283"/>
      <c r="J143" s="284">
        <f>ROUND(I143*H143,2)</f>
        <v>0</v>
      </c>
      <c r="K143" s="280" t="s">
        <v>1</v>
      </c>
      <c r="L143" s="285"/>
      <c r="M143" s="286" t="s">
        <v>1</v>
      </c>
      <c r="N143" s="287" t="s">
        <v>43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573</v>
      </c>
      <c r="AT143" s="232" t="s">
        <v>626</v>
      </c>
      <c r="AU143" s="232" t="s">
        <v>120</v>
      </c>
      <c r="AY143" s="18" t="s">
        <v>292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120</v>
      </c>
      <c r="BK143" s="233">
        <f>ROUND(I143*H143,2)</f>
        <v>0</v>
      </c>
      <c r="BL143" s="18" t="s">
        <v>438</v>
      </c>
      <c r="BM143" s="232" t="s">
        <v>554</v>
      </c>
    </row>
    <row r="144" s="2" customFormat="1" ht="16.5" customHeight="1">
      <c r="A144" s="39"/>
      <c r="B144" s="40"/>
      <c r="C144" s="278" t="s">
        <v>438</v>
      </c>
      <c r="D144" s="278" t="s">
        <v>626</v>
      </c>
      <c r="E144" s="279" t="s">
        <v>4574</v>
      </c>
      <c r="F144" s="280" t="s">
        <v>4575</v>
      </c>
      <c r="G144" s="281" t="s">
        <v>3216</v>
      </c>
      <c r="H144" s="282">
        <v>2</v>
      </c>
      <c r="I144" s="283"/>
      <c r="J144" s="284">
        <f>ROUND(I144*H144,2)</f>
        <v>0</v>
      </c>
      <c r="K144" s="280" t="s">
        <v>1</v>
      </c>
      <c r="L144" s="285"/>
      <c r="M144" s="286" t="s">
        <v>1</v>
      </c>
      <c r="N144" s="287" t="s">
        <v>43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573</v>
      </c>
      <c r="AT144" s="232" t="s">
        <v>626</v>
      </c>
      <c r="AU144" s="232" t="s">
        <v>120</v>
      </c>
      <c r="AY144" s="18" t="s">
        <v>292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120</v>
      </c>
      <c r="BK144" s="233">
        <f>ROUND(I144*H144,2)</f>
        <v>0</v>
      </c>
      <c r="BL144" s="18" t="s">
        <v>438</v>
      </c>
      <c r="BM144" s="232" t="s">
        <v>573</v>
      </c>
    </row>
    <row r="145" s="2" customFormat="1" ht="33" customHeight="1">
      <c r="A145" s="39"/>
      <c r="B145" s="40"/>
      <c r="C145" s="278" t="s">
        <v>445</v>
      </c>
      <c r="D145" s="278" t="s">
        <v>626</v>
      </c>
      <c r="E145" s="279" t="s">
        <v>4576</v>
      </c>
      <c r="F145" s="280" t="s">
        <v>4577</v>
      </c>
      <c r="G145" s="281" t="s">
        <v>3216</v>
      </c>
      <c r="H145" s="282">
        <v>1</v>
      </c>
      <c r="I145" s="283"/>
      <c r="J145" s="284">
        <f>ROUND(I145*H145,2)</f>
        <v>0</v>
      </c>
      <c r="K145" s="280" t="s">
        <v>1</v>
      </c>
      <c r="L145" s="285"/>
      <c r="M145" s="286" t="s">
        <v>1</v>
      </c>
      <c r="N145" s="287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573</v>
      </c>
      <c r="AT145" s="232" t="s">
        <v>626</v>
      </c>
      <c r="AU145" s="232" t="s">
        <v>120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438</v>
      </c>
      <c r="BM145" s="232" t="s">
        <v>583</v>
      </c>
    </row>
    <row r="146" s="2" customFormat="1" ht="21.75" customHeight="1">
      <c r="A146" s="39"/>
      <c r="B146" s="40"/>
      <c r="C146" s="278" t="s">
        <v>449</v>
      </c>
      <c r="D146" s="278" t="s">
        <v>626</v>
      </c>
      <c r="E146" s="279" t="s">
        <v>4578</v>
      </c>
      <c r="F146" s="280" t="s">
        <v>4579</v>
      </c>
      <c r="G146" s="281" t="s">
        <v>3216</v>
      </c>
      <c r="H146" s="282">
        <v>1</v>
      </c>
      <c r="I146" s="283"/>
      <c r="J146" s="284">
        <f>ROUND(I146*H146,2)</f>
        <v>0</v>
      </c>
      <c r="K146" s="280" t="s">
        <v>1</v>
      </c>
      <c r="L146" s="285"/>
      <c r="M146" s="286" t="s">
        <v>1</v>
      </c>
      <c r="N146" s="287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573</v>
      </c>
      <c r="AT146" s="232" t="s">
        <v>626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438</v>
      </c>
      <c r="BM146" s="232" t="s">
        <v>591</v>
      </c>
    </row>
    <row r="147" s="2" customFormat="1" ht="21.75" customHeight="1">
      <c r="A147" s="39"/>
      <c r="B147" s="40"/>
      <c r="C147" s="278" t="s">
        <v>454</v>
      </c>
      <c r="D147" s="278" t="s">
        <v>626</v>
      </c>
      <c r="E147" s="279" t="s">
        <v>4580</v>
      </c>
      <c r="F147" s="280" t="s">
        <v>4581</v>
      </c>
      <c r="G147" s="281" t="s">
        <v>3216</v>
      </c>
      <c r="H147" s="282">
        <v>1</v>
      </c>
      <c r="I147" s="283"/>
      <c r="J147" s="284">
        <f>ROUND(I147*H147,2)</f>
        <v>0</v>
      </c>
      <c r="K147" s="280" t="s">
        <v>1</v>
      </c>
      <c r="L147" s="285"/>
      <c r="M147" s="286" t="s">
        <v>1</v>
      </c>
      <c r="N147" s="287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573</v>
      </c>
      <c r="AT147" s="232" t="s">
        <v>626</v>
      </c>
      <c r="AU147" s="232" t="s">
        <v>120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438</v>
      </c>
      <c r="BM147" s="232" t="s">
        <v>599</v>
      </c>
    </row>
    <row r="148" s="2" customFormat="1" ht="24.15" customHeight="1">
      <c r="A148" s="39"/>
      <c r="B148" s="40"/>
      <c r="C148" s="278" t="s">
        <v>459</v>
      </c>
      <c r="D148" s="278" t="s">
        <v>626</v>
      </c>
      <c r="E148" s="279" t="s">
        <v>4582</v>
      </c>
      <c r="F148" s="280" t="s">
        <v>4583</v>
      </c>
      <c r="G148" s="281" t="s">
        <v>3216</v>
      </c>
      <c r="H148" s="282">
        <v>2</v>
      </c>
      <c r="I148" s="283"/>
      <c r="J148" s="284">
        <f>ROUND(I148*H148,2)</f>
        <v>0</v>
      </c>
      <c r="K148" s="280" t="s">
        <v>1</v>
      </c>
      <c r="L148" s="285"/>
      <c r="M148" s="286" t="s">
        <v>1</v>
      </c>
      <c r="N148" s="287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573</v>
      </c>
      <c r="AT148" s="232" t="s">
        <v>626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438</v>
      </c>
      <c r="BM148" s="232" t="s">
        <v>607</v>
      </c>
    </row>
    <row r="149" s="2" customFormat="1" ht="33" customHeight="1">
      <c r="A149" s="39"/>
      <c r="B149" s="40"/>
      <c r="C149" s="278" t="s">
        <v>7</v>
      </c>
      <c r="D149" s="278" t="s">
        <v>626</v>
      </c>
      <c r="E149" s="279" t="s">
        <v>4584</v>
      </c>
      <c r="F149" s="280" t="s">
        <v>4585</v>
      </c>
      <c r="G149" s="281" t="s">
        <v>3216</v>
      </c>
      <c r="H149" s="282">
        <v>1</v>
      </c>
      <c r="I149" s="283"/>
      <c r="J149" s="284">
        <f>ROUND(I149*H149,2)</f>
        <v>0</v>
      </c>
      <c r="K149" s="280" t="s">
        <v>1</v>
      </c>
      <c r="L149" s="285"/>
      <c r="M149" s="286" t="s">
        <v>1</v>
      </c>
      <c r="N149" s="287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573</v>
      </c>
      <c r="AT149" s="232" t="s">
        <v>626</v>
      </c>
      <c r="AU149" s="232" t="s">
        <v>120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438</v>
      </c>
      <c r="BM149" s="232" t="s">
        <v>615</v>
      </c>
    </row>
    <row r="150" s="2" customFormat="1" ht="21.75" customHeight="1">
      <c r="A150" s="39"/>
      <c r="B150" s="40"/>
      <c r="C150" s="278" t="s">
        <v>485</v>
      </c>
      <c r="D150" s="278" t="s">
        <v>626</v>
      </c>
      <c r="E150" s="279" t="s">
        <v>4586</v>
      </c>
      <c r="F150" s="280" t="s">
        <v>4587</v>
      </c>
      <c r="G150" s="281" t="s">
        <v>3216</v>
      </c>
      <c r="H150" s="282">
        <v>1</v>
      </c>
      <c r="I150" s="283"/>
      <c r="J150" s="284">
        <f>ROUND(I150*H150,2)</f>
        <v>0</v>
      </c>
      <c r="K150" s="280" t="s">
        <v>1</v>
      </c>
      <c r="L150" s="285"/>
      <c r="M150" s="286" t="s">
        <v>1</v>
      </c>
      <c r="N150" s="287" t="s">
        <v>43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573</v>
      </c>
      <c r="AT150" s="232" t="s">
        <v>626</v>
      </c>
      <c r="AU150" s="232" t="s">
        <v>120</v>
      </c>
      <c r="AY150" s="18" t="s">
        <v>292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120</v>
      </c>
      <c r="BK150" s="233">
        <f>ROUND(I150*H150,2)</f>
        <v>0</v>
      </c>
      <c r="BL150" s="18" t="s">
        <v>438</v>
      </c>
      <c r="BM150" s="232" t="s">
        <v>625</v>
      </c>
    </row>
    <row r="151" s="2" customFormat="1" ht="66.75" customHeight="1">
      <c r="A151" s="39"/>
      <c r="B151" s="40"/>
      <c r="C151" s="278" t="s">
        <v>489</v>
      </c>
      <c r="D151" s="278" t="s">
        <v>626</v>
      </c>
      <c r="E151" s="279" t="s">
        <v>4588</v>
      </c>
      <c r="F151" s="280" t="s">
        <v>4589</v>
      </c>
      <c r="G151" s="281" t="s">
        <v>3216</v>
      </c>
      <c r="H151" s="282">
        <v>1</v>
      </c>
      <c r="I151" s="283"/>
      <c r="J151" s="284">
        <f>ROUND(I151*H151,2)</f>
        <v>0</v>
      </c>
      <c r="K151" s="280" t="s">
        <v>1</v>
      </c>
      <c r="L151" s="285"/>
      <c r="M151" s="286" t="s">
        <v>1</v>
      </c>
      <c r="N151" s="287" t="s">
        <v>43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573</v>
      </c>
      <c r="AT151" s="232" t="s">
        <v>626</v>
      </c>
      <c r="AU151" s="232" t="s">
        <v>120</v>
      </c>
      <c r="AY151" s="18" t="s">
        <v>292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120</v>
      </c>
      <c r="BK151" s="233">
        <f>ROUND(I151*H151,2)</f>
        <v>0</v>
      </c>
      <c r="BL151" s="18" t="s">
        <v>438</v>
      </c>
      <c r="BM151" s="232" t="s">
        <v>639</v>
      </c>
    </row>
    <row r="152" s="2" customFormat="1" ht="24.15" customHeight="1">
      <c r="A152" s="39"/>
      <c r="B152" s="40"/>
      <c r="C152" s="278" t="s">
        <v>494</v>
      </c>
      <c r="D152" s="278" t="s">
        <v>626</v>
      </c>
      <c r="E152" s="279" t="s">
        <v>4590</v>
      </c>
      <c r="F152" s="280" t="s">
        <v>4591</v>
      </c>
      <c r="G152" s="281" t="s">
        <v>3216</v>
      </c>
      <c r="H152" s="282">
        <v>1</v>
      </c>
      <c r="I152" s="283"/>
      <c r="J152" s="284">
        <f>ROUND(I152*H152,2)</f>
        <v>0</v>
      </c>
      <c r="K152" s="280" t="s">
        <v>1</v>
      </c>
      <c r="L152" s="285"/>
      <c r="M152" s="286" t="s">
        <v>1</v>
      </c>
      <c r="N152" s="287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573</v>
      </c>
      <c r="AT152" s="232" t="s">
        <v>626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438</v>
      </c>
      <c r="BM152" s="232" t="s">
        <v>670</v>
      </c>
    </row>
    <row r="153" s="2" customFormat="1" ht="16.5" customHeight="1">
      <c r="A153" s="39"/>
      <c r="B153" s="40"/>
      <c r="C153" s="278" t="s">
        <v>498</v>
      </c>
      <c r="D153" s="278" t="s">
        <v>626</v>
      </c>
      <c r="E153" s="279" t="s">
        <v>4592</v>
      </c>
      <c r="F153" s="280" t="s">
        <v>4593</v>
      </c>
      <c r="G153" s="281" t="s">
        <v>3216</v>
      </c>
      <c r="H153" s="282">
        <v>1</v>
      </c>
      <c r="I153" s="283"/>
      <c r="J153" s="284">
        <f>ROUND(I153*H153,2)</f>
        <v>0</v>
      </c>
      <c r="K153" s="280" t="s">
        <v>1</v>
      </c>
      <c r="L153" s="285"/>
      <c r="M153" s="286" t="s">
        <v>1</v>
      </c>
      <c r="N153" s="287" t="s">
        <v>43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573</v>
      </c>
      <c r="AT153" s="232" t="s">
        <v>626</v>
      </c>
      <c r="AU153" s="232" t="s">
        <v>120</v>
      </c>
      <c r="AY153" s="18" t="s">
        <v>292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120</v>
      </c>
      <c r="BK153" s="233">
        <f>ROUND(I153*H153,2)</f>
        <v>0</v>
      </c>
      <c r="BL153" s="18" t="s">
        <v>438</v>
      </c>
      <c r="BM153" s="232" t="s">
        <v>693</v>
      </c>
    </row>
    <row r="154" s="2" customFormat="1" ht="21.75" customHeight="1">
      <c r="A154" s="39"/>
      <c r="B154" s="40"/>
      <c r="C154" s="278" t="s">
        <v>503</v>
      </c>
      <c r="D154" s="278" t="s">
        <v>626</v>
      </c>
      <c r="E154" s="279" t="s">
        <v>4594</v>
      </c>
      <c r="F154" s="280" t="s">
        <v>4595</v>
      </c>
      <c r="G154" s="281" t="s">
        <v>3216</v>
      </c>
      <c r="H154" s="282">
        <v>2</v>
      </c>
      <c r="I154" s="283"/>
      <c r="J154" s="284">
        <f>ROUND(I154*H154,2)</f>
        <v>0</v>
      </c>
      <c r="K154" s="280" t="s">
        <v>1</v>
      </c>
      <c r="L154" s="285"/>
      <c r="M154" s="286" t="s">
        <v>1</v>
      </c>
      <c r="N154" s="287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573</v>
      </c>
      <c r="AT154" s="232" t="s">
        <v>626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438</v>
      </c>
      <c r="BM154" s="232" t="s">
        <v>708</v>
      </c>
    </row>
    <row r="155" s="2" customFormat="1" ht="16.5" customHeight="1">
      <c r="A155" s="39"/>
      <c r="B155" s="40"/>
      <c r="C155" s="278" t="s">
        <v>517</v>
      </c>
      <c r="D155" s="278" t="s">
        <v>626</v>
      </c>
      <c r="E155" s="279" t="s">
        <v>4596</v>
      </c>
      <c r="F155" s="280" t="s">
        <v>4597</v>
      </c>
      <c r="G155" s="281" t="s">
        <v>3216</v>
      </c>
      <c r="H155" s="282">
        <v>4</v>
      </c>
      <c r="I155" s="283"/>
      <c r="J155" s="284">
        <f>ROUND(I155*H155,2)</f>
        <v>0</v>
      </c>
      <c r="K155" s="280" t="s">
        <v>1</v>
      </c>
      <c r="L155" s="285"/>
      <c r="M155" s="286" t="s">
        <v>1</v>
      </c>
      <c r="N155" s="287" t="s">
        <v>43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573</v>
      </c>
      <c r="AT155" s="232" t="s">
        <v>626</v>
      </c>
      <c r="AU155" s="232" t="s">
        <v>120</v>
      </c>
      <c r="AY155" s="18" t="s">
        <v>292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120</v>
      </c>
      <c r="BK155" s="233">
        <f>ROUND(I155*H155,2)</f>
        <v>0</v>
      </c>
      <c r="BL155" s="18" t="s">
        <v>438</v>
      </c>
      <c r="BM155" s="232" t="s">
        <v>731</v>
      </c>
    </row>
    <row r="156" s="2" customFormat="1" ht="16.5" customHeight="1">
      <c r="A156" s="39"/>
      <c r="B156" s="40"/>
      <c r="C156" s="278" t="s">
        <v>523</v>
      </c>
      <c r="D156" s="278" t="s">
        <v>626</v>
      </c>
      <c r="E156" s="279" t="s">
        <v>4598</v>
      </c>
      <c r="F156" s="280" t="s">
        <v>4599</v>
      </c>
      <c r="G156" s="281" t="s">
        <v>3216</v>
      </c>
      <c r="H156" s="282">
        <v>2</v>
      </c>
      <c r="I156" s="283"/>
      <c r="J156" s="284">
        <f>ROUND(I156*H156,2)</f>
        <v>0</v>
      </c>
      <c r="K156" s="280" t="s">
        <v>1</v>
      </c>
      <c r="L156" s="285"/>
      <c r="M156" s="286" t="s">
        <v>1</v>
      </c>
      <c r="N156" s="287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573</v>
      </c>
      <c r="AT156" s="232" t="s">
        <v>626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438</v>
      </c>
      <c r="BM156" s="232" t="s">
        <v>751</v>
      </c>
    </row>
    <row r="157" s="2" customFormat="1" ht="16.5" customHeight="1">
      <c r="A157" s="39"/>
      <c r="B157" s="40"/>
      <c r="C157" s="278" t="s">
        <v>532</v>
      </c>
      <c r="D157" s="278" t="s">
        <v>626</v>
      </c>
      <c r="E157" s="279" t="s">
        <v>4600</v>
      </c>
      <c r="F157" s="280" t="s">
        <v>4601</v>
      </c>
      <c r="G157" s="281" t="s">
        <v>3216</v>
      </c>
      <c r="H157" s="282">
        <v>2</v>
      </c>
      <c r="I157" s="283"/>
      <c r="J157" s="284">
        <f>ROUND(I157*H157,2)</f>
        <v>0</v>
      </c>
      <c r="K157" s="280" t="s">
        <v>1</v>
      </c>
      <c r="L157" s="285"/>
      <c r="M157" s="286" t="s">
        <v>1</v>
      </c>
      <c r="N157" s="287" t="s">
        <v>43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573</v>
      </c>
      <c r="AT157" s="232" t="s">
        <v>626</v>
      </c>
      <c r="AU157" s="232" t="s">
        <v>120</v>
      </c>
      <c r="AY157" s="18" t="s">
        <v>292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120</v>
      </c>
      <c r="BK157" s="233">
        <f>ROUND(I157*H157,2)</f>
        <v>0</v>
      </c>
      <c r="BL157" s="18" t="s">
        <v>438</v>
      </c>
      <c r="BM157" s="232" t="s">
        <v>783</v>
      </c>
    </row>
    <row r="158" s="2" customFormat="1" ht="44.25" customHeight="1">
      <c r="A158" s="39"/>
      <c r="B158" s="40"/>
      <c r="C158" s="278" t="s">
        <v>554</v>
      </c>
      <c r="D158" s="278" t="s">
        <v>626</v>
      </c>
      <c r="E158" s="279" t="s">
        <v>4602</v>
      </c>
      <c r="F158" s="280" t="s">
        <v>4603</v>
      </c>
      <c r="G158" s="281" t="s">
        <v>3216</v>
      </c>
      <c r="H158" s="282">
        <v>1</v>
      </c>
      <c r="I158" s="283"/>
      <c r="J158" s="284">
        <f>ROUND(I158*H158,2)</f>
        <v>0</v>
      </c>
      <c r="K158" s="280" t="s">
        <v>1</v>
      </c>
      <c r="L158" s="285"/>
      <c r="M158" s="286" t="s">
        <v>1</v>
      </c>
      <c r="N158" s="287" t="s">
        <v>43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573</v>
      </c>
      <c r="AT158" s="232" t="s">
        <v>626</v>
      </c>
      <c r="AU158" s="232" t="s">
        <v>120</v>
      </c>
      <c r="AY158" s="18" t="s">
        <v>292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120</v>
      </c>
      <c r="BK158" s="233">
        <f>ROUND(I158*H158,2)</f>
        <v>0</v>
      </c>
      <c r="BL158" s="18" t="s">
        <v>438</v>
      </c>
      <c r="BM158" s="232" t="s">
        <v>804</v>
      </c>
    </row>
    <row r="159" s="2" customFormat="1" ht="24.15" customHeight="1">
      <c r="A159" s="39"/>
      <c r="B159" s="40"/>
      <c r="C159" s="278" t="s">
        <v>562</v>
      </c>
      <c r="D159" s="278" t="s">
        <v>626</v>
      </c>
      <c r="E159" s="279" t="s">
        <v>4604</v>
      </c>
      <c r="F159" s="280" t="s">
        <v>4605</v>
      </c>
      <c r="G159" s="281" t="s">
        <v>3216</v>
      </c>
      <c r="H159" s="282">
        <v>1</v>
      </c>
      <c r="I159" s="283"/>
      <c r="J159" s="284">
        <f>ROUND(I159*H159,2)</f>
        <v>0</v>
      </c>
      <c r="K159" s="280" t="s">
        <v>1</v>
      </c>
      <c r="L159" s="285"/>
      <c r="M159" s="286" t="s">
        <v>1</v>
      </c>
      <c r="N159" s="287" t="s">
        <v>43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573</v>
      </c>
      <c r="AT159" s="232" t="s">
        <v>626</v>
      </c>
      <c r="AU159" s="232" t="s">
        <v>120</v>
      </c>
      <c r="AY159" s="18" t="s">
        <v>292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120</v>
      </c>
      <c r="BK159" s="233">
        <f>ROUND(I159*H159,2)</f>
        <v>0</v>
      </c>
      <c r="BL159" s="18" t="s">
        <v>438</v>
      </c>
      <c r="BM159" s="232" t="s">
        <v>821</v>
      </c>
    </row>
    <row r="160" s="2" customFormat="1" ht="16.5" customHeight="1">
      <c r="A160" s="39"/>
      <c r="B160" s="40"/>
      <c r="C160" s="278" t="s">
        <v>573</v>
      </c>
      <c r="D160" s="278" t="s">
        <v>626</v>
      </c>
      <c r="E160" s="279" t="s">
        <v>4606</v>
      </c>
      <c r="F160" s="280" t="s">
        <v>4607</v>
      </c>
      <c r="G160" s="281" t="s">
        <v>3216</v>
      </c>
      <c r="H160" s="282">
        <v>1</v>
      </c>
      <c r="I160" s="283"/>
      <c r="J160" s="284">
        <f>ROUND(I160*H160,2)</f>
        <v>0</v>
      </c>
      <c r="K160" s="280" t="s">
        <v>1</v>
      </c>
      <c r="L160" s="285"/>
      <c r="M160" s="286" t="s">
        <v>1</v>
      </c>
      <c r="N160" s="287" t="s">
        <v>43</v>
      </c>
      <c r="O160" s="92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2" t="s">
        <v>573</v>
      </c>
      <c r="AT160" s="232" t="s">
        <v>626</v>
      </c>
      <c r="AU160" s="232" t="s">
        <v>120</v>
      </c>
      <c r="AY160" s="18" t="s">
        <v>292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8" t="s">
        <v>120</v>
      </c>
      <c r="BK160" s="233">
        <f>ROUND(I160*H160,2)</f>
        <v>0</v>
      </c>
      <c r="BL160" s="18" t="s">
        <v>438</v>
      </c>
      <c r="BM160" s="232" t="s">
        <v>829</v>
      </c>
    </row>
    <row r="161" s="2" customFormat="1" ht="16.5" customHeight="1">
      <c r="A161" s="39"/>
      <c r="B161" s="40"/>
      <c r="C161" s="221" t="s">
        <v>578</v>
      </c>
      <c r="D161" s="221" t="s">
        <v>294</v>
      </c>
      <c r="E161" s="222" t="s">
        <v>4608</v>
      </c>
      <c r="F161" s="223" t="s">
        <v>4609</v>
      </c>
      <c r="G161" s="224" t="s">
        <v>3216</v>
      </c>
      <c r="H161" s="225">
        <v>2</v>
      </c>
      <c r="I161" s="226"/>
      <c r="J161" s="227">
        <f>ROUND(I161*H161,2)</f>
        <v>0</v>
      </c>
      <c r="K161" s="223" t="s">
        <v>1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438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438</v>
      </c>
      <c r="BM161" s="232" t="s">
        <v>839</v>
      </c>
    </row>
    <row r="162" s="2" customFormat="1" ht="24.15" customHeight="1">
      <c r="A162" s="39"/>
      <c r="B162" s="40"/>
      <c r="C162" s="221" t="s">
        <v>583</v>
      </c>
      <c r="D162" s="221" t="s">
        <v>294</v>
      </c>
      <c r="E162" s="222" t="s">
        <v>4610</v>
      </c>
      <c r="F162" s="223" t="s">
        <v>4611</v>
      </c>
      <c r="G162" s="224" t="s">
        <v>1911</v>
      </c>
      <c r="H162" s="225">
        <v>2</v>
      </c>
      <c r="I162" s="226"/>
      <c r="J162" s="227">
        <f>ROUND(I162*H162,2)</f>
        <v>0</v>
      </c>
      <c r="K162" s="223" t="s">
        <v>298</v>
      </c>
      <c r="L162" s="45"/>
      <c r="M162" s="228" t="s">
        <v>1</v>
      </c>
      <c r="N162" s="229" t="s">
        <v>43</v>
      </c>
      <c r="O162" s="92"/>
      <c r="P162" s="230">
        <f>O162*H162</f>
        <v>0</v>
      </c>
      <c r="Q162" s="230">
        <v>0.0026099999999999999</v>
      </c>
      <c r="R162" s="230">
        <f>Q162*H162</f>
        <v>0.0052199999999999998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438</v>
      </c>
      <c r="AT162" s="232" t="s">
        <v>294</v>
      </c>
      <c r="AU162" s="232" t="s">
        <v>120</v>
      </c>
      <c r="AY162" s="18" t="s">
        <v>292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120</v>
      </c>
      <c r="BK162" s="233">
        <f>ROUND(I162*H162,2)</f>
        <v>0</v>
      </c>
      <c r="BL162" s="18" t="s">
        <v>438</v>
      </c>
      <c r="BM162" s="232" t="s">
        <v>852</v>
      </c>
    </row>
    <row r="163" s="2" customFormat="1" ht="16.5" customHeight="1">
      <c r="A163" s="39"/>
      <c r="B163" s="40"/>
      <c r="C163" s="221" t="s">
        <v>587</v>
      </c>
      <c r="D163" s="221" t="s">
        <v>294</v>
      </c>
      <c r="E163" s="222" t="s">
        <v>4612</v>
      </c>
      <c r="F163" s="223" t="s">
        <v>4613</v>
      </c>
      <c r="G163" s="224" t="s">
        <v>1911</v>
      </c>
      <c r="H163" s="225">
        <v>2</v>
      </c>
      <c r="I163" s="226"/>
      <c r="J163" s="227">
        <f>ROUND(I163*H163,2)</f>
        <v>0</v>
      </c>
      <c r="K163" s="223" t="s">
        <v>298</v>
      </c>
      <c r="L163" s="45"/>
      <c r="M163" s="228" t="s">
        <v>1</v>
      </c>
      <c r="N163" s="229" t="s">
        <v>43</v>
      </c>
      <c r="O163" s="92"/>
      <c r="P163" s="230">
        <f>O163*H163</f>
        <v>0</v>
      </c>
      <c r="Q163" s="230">
        <v>0.018169999999999999</v>
      </c>
      <c r="R163" s="230">
        <f>Q163*H163</f>
        <v>0.036339999999999997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438</v>
      </c>
      <c r="AT163" s="232" t="s">
        <v>294</v>
      </c>
      <c r="AU163" s="232" t="s">
        <v>120</v>
      </c>
      <c r="AY163" s="18" t="s">
        <v>292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120</v>
      </c>
      <c r="BK163" s="233">
        <f>ROUND(I163*H163,2)</f>
        <v>0</v>
      </c>
      <c r="BL163" s="18" t="s">
        <v>438</v>
      </c>
      <c r="BM163" s="232" t="s">
        <v>866</v>
      </c>
    </row>
    <row r="164" s="2" customFormat="1" ht="16.5" customHeight="1">
      <c r="A164" s="39"/>
      <c r="B164" s="40"/>
      <c r="C164" s="221" t="s">
        <v>591</v>
      </c>
      <c r="D164" s="221" t="s">
        <v>294</v>
      </c>
      <c r="E164" s="222" t="s">
        <v>4614</v>
      </c>
      <c r="F164" s="223" t="s">
        <v>4615</v>
      </c>
      <c r="G164" s="224" t="s">
        <v>407</v>
      </c>
      <c r="H164" s="225">
        <v>10</v>
      </c>
      <c r="I164" s="226"/>
      <c r="J164" s="227">
        <f>ROUND(I164*H164,2)</f>
        <v>0</v>
      </c>
      <c r="K164" s="223" t="s">
        <v>298</v>
      </c>
      <c r="L164" s="45"/>
      <c r="M164" s="228" t="s">
        <v>1</v>
      </c>
      <c r="N164" s="229" t="s">
        <v>43</v>
      </c>
      <c r="O164" s="92"/>
      <c r="P164" s="230">
        <f>O164*H164</f>
        <v>0</v>
      </c>
      <c r="Q164" s="230">
        <v>0.00052999999999999998</v>
      </c>
      <c r="R164" s="230">
        <f>Q164*H164</f>
        <v>0.0053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438</v>
      </c>
      <c r="AT164" s="232" t="s">
        <v>294</v>
      </c>
      <c r="AU164" s="232" t="s">
        <v>120</v>
      </c>
      <c r="AY164" s="18" t="s">
        <v>292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120</v>
      </c>
      <c r="BK164" s="233">
        <f>ROUND(I164*H164,2)</f>
        <v>0</v>
      </c>
      <c r="BL164" s="18" t="s">
        <v>438</v>
      </c>
      <c r="BM164" s="232" t="s">
        <v>876</v>
      </c>
    </row>
    <row r="165" s="2" customFormat="1" ht="16.5" customHeight="1">
      <c r="A165" s="39"/>
      <c r="B165" s="40"/>
      <c r="C165" s="221" t="s">
        <v>595</v>
      </c>
      <c r="D165" s="221" t="s">
        <v>294</v>
      </c>
      <c r="E165" s="222" t="s">
        <v>4616</v>
      </c>
      <c r="F165" s="223" t="s">
        <v>4617</v>
      </c>
      <c r="G165" s="224" t="s">
        <v>3216</v>
      </c>
      <c r="H165" s="225">
        <v>1</v>
      </c>
      <c r="I165" s="226"/>
      <c r="J165" s="227">
        <f>ROUND(I165*H165,2)</f>
        <v>0</v>
      </c>
      <c r="K165" s="223" t="s">
        <v>1</v>
      </c>
      <c r="L165" s="45"/>
      <c r="M165" s="228" t="s">
        <v>1</v>
      </c>
      <c r="N165" s="229" t="s">
        <v>43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438</v>
      </c>
      <c r="AT165" s="232" t="s">
        <v>294</v>
      </c>
      <c r="AU165" s="232" t="s">
        <v>120</v>
      </c>
      <c r="AY165" s="18" t="s">
        <v>292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120</v>
      </c>
      <c r="BK165" s="233">
        <f>ROUND(I165*H165,2)</f>
        <v>0</v>
      </c>
      <c r="BL165" s="18" t="s">
        <v>438</v>
      </c>
      <c r="BM165" s="232" t="s">
        <v>907</v>
      </c>
    </row>
    <row r="166" s="2" customFormat="1" ht="21.75" customHeight="1">
      <c r="A166" s="39"/>
      <c r="B166" s="40"/>
      <c r="C166" s="221" t="s">
        <v>599</v>
      </c>
      <c r="D166" s="221" t="s">
        <v>294</v>
      </c>
      <c r="E166" s="222" t="s">
        <v>4618</v>
      </c>
      <c r="F166" s="223" t="s">
        <v>4619</v>
      </c>
      <c r="G166" s="224" t="s">
        <v>365</v>
      </c>
      <c r="H166" s="225">
        <v>0.85999999999999999</v>
      </c>
      <c r="I166" s="226"/>
      <c r="J166" s="227">
        <f>ROUND(I166*H166,2)</f>
        <v>0</v>
      </c>
      <c r="K166" s="223" t="s">
        <v>298</v>
      </c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438</v>
      </c>
      <c r="AT166" s="232" t="s">
        <v>294</v>
      </c>
      <c r="AU166" s="232" t="s">
        <v>120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120</v>
      </c>
      <c r="BK166" s="233">
        <f>ROUND(I166*H166,2)</f>
        <v>0</v>
      </c>
      <c r="BL166" s="18" t="s">
        <v>438</v>
      </c>
      <c r="BM166" s="232" t="s">
        <v>914</v>
      </c>
    </row>
    <row r="167" s="2" customFormat="1" ht="24.15" customHeight="1">
      <c r="A167" s="39"/>
      <c r="B167" s="40"/>
      <c r="C167" s="221" t="s">
        <v>603</v>
      </c>
      <c r="D167" s="221" t="s">
        <v>294</v>
      </c>
      <c r="E167" s="222" t="s">
        <v>4620</v>
      </c>
      <c r="F167" s="223" t="s">
        <v>4621</v>
      </c>
      <c r="G167" s="224" t="s">
        <v>365</v>
      </c>
      <c r="H167" s="225">
        <v>0.85999999999999999</v>
      </c>
      <c r="I167" s="226"/>
      <c r="J167" s="227">
        <f>ROUND(I167*H167,2)</f>
        <v>0</v>
      </c>
      <c r="K167" s="223" t="s">
        <v>298</v>
      </c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438</v>
      </c>
      <c r="AT167" s="232" t="s">
        <v>294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438</v>
      </c>
      <c r="BM167" s="232" t="s">
        <v>923</v>
      </c>
    </row>
    <row r="168" s="12" customFormat="1" ht="22.8" customHeight="1">
      <c r="A168" s="12"/>
      <c r="B168" s="205"/>
      <c r="C168" s="206"/>
      <c r="D168" s="207" t="s">
        <v>76</v>
      </c>
      <c r="E168" s="219" t="s">
        <v>4622</v>
      </c>
      <c r="F168" s="219" t="s">
        <v>4623</v>
      </c>
      <c r="G168" s="206"/>
      <c r="H168" s="206"/>
      <c r="I168" s="209"/>
      <c r="J168" s="220">
        <f>BK168</f>
        <v>0</v>
      </c>
      <c r="K168" s="206"/>
      <c r="L168" s="211"/>
      <c r="M168" s="212"/>
      <c r="N168" s="213"/>
      <c r="O168" s="213"/>
      <c r="P168" s="214">
        <f>SUM(P169:P181)</f>
        <v>0</v>
      </c>
      <c r="Q168" s="213"/>
      <c r="R168" s="214">
        <f>SUM(R169:R181)</f>
        <v>0.25491999999999998</v>
      </c>
      <c r="S168" s="213"/>
      <c r="T168" s="215">
        <f>SUM(T169:T181)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6" t="s">
        <v>120</v>
      </c>
      <c r="AT168" s="217" t="s">
        <v>76</v>
      </c>
      <c r="AU168" s="217" t="s">
        <v>85</v>
      </c>
      <c r="AY168" s="216" t="s">
        <v>292</v>
      </c>
      <c r="BK168" s="218">
        <f>SUM(BK169:BK181)</f>
        <v>0</v>
      </c>
    </row>
    <row r="169" s="2" customFormat="1" ht="24.15" customHeight="1">
      <c r="A169" s="39"/>
      <c r="B169" s="40"/>
      <c r="C169" s="221" t="s">
        <v>607</v>
      </c>
      <c r="D169" s="221" t="s">
        <v>294</v>
      </c>
      <c r="E169" s="222" t="s">
        <v>4624</v>
      </c>
      <c r="F169" s="223" t="s">
        <v>4625</v>
      </c>
      <c r="G169" s="224" t="s">
        <v>581</v>
      </c>
      <c r="H169" s="225">
        <v>10</v>
      </c>
      <c r="I169" s="226"/>
      <c r="J169" s="227">
        <f>ROUND(I169*H169,2)</f>
        <v>0</v>
      </c>
      <c r="K169" s="223" t="s">
        <v>298</v>
      </c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0.0013799999999999999</v>
      </c>
      <c r="R169" s="230">
        <f>Q169*H169</f>
        <v>0.0138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438</v>
      </c>
      <c r="AT169" s="232" t="s">
        <v>294</v>
      </c>
      <c r="AU169" s="232" t="s">
        <v>120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120</v>
      </c>
      <c r="BK169" s="233">
        <f>ROUND(I169*H169,2)</f>
        <v>0</v>
      </c>
      <c r="BL169" s="18" t="s">
        <v>438</v>
      </c>
      <c r="BM169" s="232" t="s">
        <v>947</v>
      </c>
    </row>
    <row r="170" s="2" customFormat="1" ht="24.15" customHeight="1">
      <c r="A170" s="39"/>
      <c r="B170" s="40"/>
      <c r="C170" s="221" t="s">
        <v>611</v>
      </c>
      <c r="D170" s="221" t="s">
        <v>294</v>
      </c>
      <c r="E170" s="222" t="s">
        <v>4626</v>
      </c>
      <c r="F170" s="223" t="s">
        <v>4627</v>
      </c>
      <c r="G170" s="224" t="s">
        <v>581</v>
      </c>
      <c r="H170" s="225">
        <v>2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43</v>
      </c>
      <c r="O170" s="92"/>
      <c r="P170" s="230">
        <f>O170*H170</f>
        <v>0</v>
      </c>
      <c r="Q170" s="230">
        <v>0.0016999999999999999</v>
      </c>
      <c r="R170" s="230">
        <f>Q170*H170</f>
        <v>0.0033999999999999998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438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120</v>
      </c>
      <c r="BK170" s="233">
        <f>ROUND(I170*H170,2)</f>
        <v>0</v>
      </c>
      <c r="BL170" s="18" t="s">
        <v>438</v>
      </c>
      <c r="BM170" s="232" t="s">
        <v>962</v>
      </c>
    </row>
    <row r="171" s="2" customFormat="1" ht="24.15" customHeight="1">
      <c r="A171" s="39"/>
      <c r="B171" s="40"/>
      <c r="C171" s="221" t="s">
        <v>615</v>
      </c>
      <c r="D171" s="221" t="s">
        <v>294</v>
      </c>
      <c r="E171" s="222" t="s">
        <v>4628</v>
      </c>
      <c r="F171" s="223" t="s">
        <v>4629</v>
      </c>
      <c r="G171" s="224" t="s">
        <v>581</v>
      </c>
      <c r="H171" s="225">
        <v>2</v>
      </c>
      <c r="I171" s="226"/>
      <c r="J171" s="227">
        <f>ROUND(I171*H171,2)</f>
        <v>0</v>
      </c>
      <c r="K171" s="223" t="s">
        <v>298</v>
      </c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0.0024199999999999998</v>
      </c>
      <c r="R171" s="230">
        <f>Q171*H171</f>
        <v>0.0048399999999999997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438</v>
      </c>
      <c r="AT171" s="232" t="s">
        <v>294</v>
      </c>
      <c r="AU171" s="232" t="s">
        <v>120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120</v>
      </c>
      <c r="BK171" s="233">
        <f>ROUND(I171*H171,2)</f>
        <v>0</v>
      </c>
      <c r="BL171" s="18" t="s">
        <v>438</v>
      </c>
      <c r="BM171" s="232" t="s">
        <v>970</v>
      </c>
    </row>
    <row r="172" s="2" customFormat="1" ht="16.5" customHeight="1">
      <c r="A172" s="39"/>
      <c r="B172" s="40"/>
      <c r="C172" s="221" t="s">
        <v>619</v>
      </c>
      <c r="D172" s="221" t="s">
        <v>294</v>
      </c>
      <c r="E172" s="222" t="s">
        <v>4630</v>
      </c>
      <c r="F172" s="223" t="s">
        <v>4631</v>
      </c>
      <c r="G172" s="224" t="s">
        <v>581</v>
      </c>
      <c r="H172" s="225">
        <v>1</v>
      </c>
      <c r="I172" s="226"/>
      <c r="J172" s="227">
        <f>ROUND(I172*H172,2)</f>
        <v>0</v>
      </c>
      <c r="K172" s="223" t="s">
        <v>298</v>
      </c>
      <c r="L172" s="45"/>
      <c r="M172" s="228" t="s">
        <v>1</v>
      </c>
      <c r="N172" s="229" t="s">
        <v>43</v>
      </c>
      <c r="O172" s="92"/>
      <c r="P172" s="230">
        <f>O172*H172</f>
        <v>0</v>
      </c>
      <c r="Q172" s="230">
        <v>0.046940000000000003</v>
      </c>
      <c r="R172" s="230">
        <f>Q172*H172</f>
        <v>0.046940000000000003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438</v>
      </c>
      <c r="AT172" s="232" t="s">
        <v>294</v>
      </c>
      <c r="AU172" s="232" t="s">
        <v>120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120</v>
      </c>
      <c r="BK172" s="233">
        <f>ROUND(I172*H172,2)</f>
        <v>0</v>
      </c>
      <c r="BL172" s="18" t="s">
        <v>438</v>
      </c>
      <c r="BM172" s="232" t="s">
        <v>979</v>
      </c>
    </row>
    <row r="173" s="2" customFormat="1" ht="24.15" customHeight="1">
      <c r="A173" s="39"/>
      <c r="B173" s="40"/>
      <c r="C173" s="221" t="s">
        <v>625</v>
      </c>
      <c r="D173" s="221" t="s">
        <v>294</v>
      </c>
      <c r="E173" s="222" t="s">
        <v>4632</v>
      </c>
      <c r="F173" s="223" t="s">
        <v>4633</v>
      </c>
      <c r="G173" s="224" t="s">
        <v>581</v>
      </c>
      <c r="H173" s="225">
        <v>1</v>
      </c>
      <c r="I173" s="226"/>
      <c r="J173" s="227">
        <f>ROUND(I173*H173,2)</f>
        <v>0</v>
      </c>
      <c r="K173" s="223" t="s">
        <v>298</v>
      </c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0.06479</v>
      </c>
      <c r="R173" s="230">
        <f>Q173*H173</f>
        <v>0.06479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438</v>
      </c>
      <c r="AT173" s="232" t="s">
        <v>294</v>
      </c>
      <c r="AU173" s="232" t="s">
        <v>120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120</v>
      </c>
      <c r="BK173" s="233">
        <f>ROUND(I173*H173,2)</f>
        <v>0</v>
      </c>
      <c r="BL173" s="18" t="s">
        <v>438</v>
      </c>
      <c r="BM173" s="232" t="s">
        <v>989</v>
      </c>
    </row>
    <row r="174" s="2" customFormat="1" ht="16.5" customHeight="1">
      <c r="A174" s="39"/>
      <c r="B174" s="40"/>
      <c r="C174" s="221" t="s">
        <v>631</v>
      </c>
      <c r="D174" s="221" t="s">
        <v>294</v>
      </c>
      <c r="E174" s="222" t="s">
        <v>4634</v>
      </c>
      <c r="F174" s="223" t="s">
        <v>4635</v>
      </c>
      <c r="G174" s="224" t="s">
        <v>1911</v>
      </c>
      <c r="H174" s="225">
        <v>30</v>
      </c>
      <c r="I174" s="226"/>
      <c r="J174" s="227">
        <f>ROUND(I174*H174,2)</f>
        <v>0</v>
      </c>
      <c r="K174" s="223" t="s">
        <v>298</v>
      </c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0.0011199999999999999</v>
      </c>
      <c r="R174" s="230">
        <f>Q174*H174</f>
        <v>0.033599999999999998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438</v>
      </c>
      <c r="AT174" s="232" t="s">
        <v>294</v>
      </c>
      <c r="AU174" s="232" t="s">
        <v>120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120</v>
      </c>
      <c r="BK174" s="233">
        <f>ROUND(I174*H174,2)</f>
        <v>0</v>
      </c>
      <c r="BL174" s="18" t="s">
        <v>438</v>
      </c>
      <c r="BM174" s="232" t="s">
        <v>530</v>
      </c>
    </row>
    <row r="175" s="2" customFormat="1" ht="24.15" customHeight="1">
      <c r="A175" s="39"/>
      <c r="B175" s="40"/>
      <c r="C175" s="221" t="s">
        <v>639</v>
      </c>
      <c r="D175" s="221" t="s">
        <v>294</v>
      </c>
      <c r="E175" s="222" t="s">
        <v>4636</v>
      </c>
      <c r="F175" s="223" t="s">
        <v>4637</v>
      </c>
      <c r="G175" s="224" t="s">
        <v>1911</v>
      </c>
      <c r="H175" s="225">
        <v>2</v>
      </c>
      <c r="I175" s="226"/>
      <c r="J175" s="227">
        <f>ROUND(I175*H175,2)</f>
        <v>0</v>
      </c>
      <c r="K175" s="223" t="s">
        <v>298</v>
      </c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0.01023</v>
      </c>
      <c r="R175" s="230">
        <f>Q175*H175</f>
        <v>0.020459999999999999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438</v>
      </c>
      <c r="AT175" s="232" t="s">
        <v>294</v>
      </c>
      <c r="AU175" s="232" t="s">
        <v>120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120</v>
      </c>
      <c r="BK175" s="233">
        <f>ROUND(I175*H175,2)</f>
        <v>0</v>
      </c>
      <c r="BL175" s="18" t="s">
        <v>438</v>
      </c>
      <c r="BM175" s="232" t="s">
        <v>1184</v>
      </c>
    </row>
    <row r="176" s="2" customFormat="1" ht="37.8" customHeight="1">
      <c r="A176" s="39"/>
      <c r="B176" s="40"/>
      <c r="C176" s="221" t="s">
        <v>648</v>
      </c>
      <c r="D176" s="221" t="s">
        <v>294</v>
      </c>
      <c r="E176" s="222" t="s">
        <v>4638</v>
      </c>
      <c r="F176" s="223" t="s">
        <v>4639</v>
      </c>
      <c r="G176" s="224" t="s">
        <v>1911</v>
      </c>
      <c r="H176" s="225">
        <v>1</v>
      </c>
      <c r="I176" s="226"/>
      <c r="J176" s="227">
        <f>ROUND(I176*H176,2)</f>
        <v>0</v>
      </c>
      <c r="K176" s="223" t="s">
        <v>298</v>
      </c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0.027820000000000001</v>
      </c>
      <c r="R176" s="230">
        <f>Q176*H176</f>
        <v>0.027820000000000001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438</v>
      </c>
      <c r="AT176" s="232" t="s">
        <v>294</v>
      </c>
      <c r="AU176" s="232" t="s">
        <v>120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120</v>
      </c>
      <c r="BK176" s="233">
        <f>ROUND(I176*H176,2)</f>
        <v>0</v>
      </c>
      <c r="BL176" s="18" t="s">
        <v>438</v>
      </c>
      <c r="BM176" s="232" t="s">
        <v>1194</v>
      </c>
    </row>
    <row r="177" s="2" customFormat="1" ht="24.15" customHeight="1">
      <c r="A177" s="39"/>
      <c r="B177" s="40"/>
      <c r="C177" s="221" t="s">
        <v>670</v>
      </c>
      <c r="D177" s="221" t="s">
        <v>294</v>
      </c>
      <c r="E177" s="222" t="s">
        <v>4640</v>
      </c>
      <c r="F177" s="223" t="s">
        <v>4641</v>
      </c>
      <c r="G177" s="224" t="s">
        <v>581</v>
      </c>
      <c r="H177" s="225">
        <v>1</v>
      </c>
      <c r="I177" s="226"/>
      <c r="J177" s="227">
        <f>ROUND(I177*H177,2)</f>
        <v>0</v>
      </c>
      <c r="K177" s="223" t="s">
        <v>298</v>
      </c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0.00075000000000000002</v>
      </c>
      <c r="R177" s="230">
        <f>Q177*H177</f>
        <v>0.00075000000000000002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438</v>
      </c>
      <c r="AT177" s="232" t="s">
        <v>294</v>
      </c>
      <c r="AU177" s="232" t="s">
        <v>120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120</v>
      </c>
      <c r="BK177" s="233">
        <f>ROUND(I177*H177,2)</f>
        <v>0</v>
      </c>
      <c r="BL177" s="18" t="s">
        <v>438</v>
      </c>
      <c r="BM177" s="232" t="s">
        <v>1204</v>
      </c>
    </row>
    <row r="178" s="2" customFormat="1" ht="33" customHeight="1">
      <c r="A178" s="39"/>
      <c r="B178" s="40"/>
      <c r="C178" s="221" t="s">
        <v>676</v>
      </c>
      <c r="D178" s="221" t="s">
        <v>294</v>
      </c>
      <c r="E178" s="222" t="s">
        <v>4642</v>
      </c>
      <c r="F178" s="223" t="s">
        <v>4643</v>
      </c>
      <c r="G178" s="224" t="s">
        <v>1911</v>
      </c>
      <c r="H178" s="225">
        <v>6</v>
      </c>
      <c r="I178" s="226"/>
      <c r="J178" s="227">
        <f>ROUND(I178*H178,2)</f>
        <v>0</v>
      </c>
      <c r="K178" s="223" t="s">
        <v>298</v>
      </c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0.0060800000000000003</v>
      </c>
      <c r="R178" s="230">
        <f>Q178*H178</f>
        <v>0.036479999999999999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438</v>
      </c>
      <c r="AT178" s="232" t="s">
        <v>294</v>
      </c>
      <c r="AU178" s="232" t="s">
        <v>120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120</v>
      </c>
      <c r="BK178" s="233">
        <f>ROUND(I178*H178,2)</f>
        <v>0</v>
      </c>
      <c r="BL178" s="18" t="s">
        <v>438</v>
      </c>
      <c r="BM178" s="232" t="s">
        <v>1240</v>
      </c>
    </row>
    <row r="179" s="2" customFormat="1" ht="24.15" customHeight="1">
      <c r="A179" s="39"/>
      <c r="B179" s="40"/>
      <c r="C179" s="221" t="s">
        <v>693</v>
      </c>
      <c r="D179" s="221" t="s">
        <v>294</v>
      </c>
      <c r="E179" s="222" t="s">
        <v>4644</v>
      </c>
      <c r="F179" s="223" t="s">
        <v>4645</v>
      </c>
      <c r="G179" s="224" t="s">
        <v>1911</v>
      </c>
      <c r="H179" s="225">
        <v>3</v>
      </c>
      <c r="I179" s="226"/>
      <c r="J179" s="227">
        <f>ROUND(I179*H179,2)</f>
        <v>0</v>
      </c>
      <c r="K179" s="223" t="s">
        <v>298</v>
      </c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0.00068000000000000005</v>
      </c>
      <c r="R179" s="230">
        <f>Q179*H179</f>
        <v>0.0020400000000000001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438</v>
      </c>
      <c r="AT179" s="232" t="s">
        <v>294</v>
      </c>
      <c r="AU179" s="232" t="s">
        <v>120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120</v>
      </c>
      <c r="BK179" s="233">
        <f>ROUND(I179*H179,2)</f>
        <v>0</v>
      </c>
      <c r="BL179" s="18" t="s">
        <v>438</v>
      </c>
      <c r="BM179" s="232" t="s">
        <v>1250</v>
      </c>
    </row>
    <row r="180" s="2" customFormat="1" ht="21.75" customHeight="1">
      <c r="A180" s="39"/>
      <c r="B180" s="40"/>
      <c r="C180" s="221" t="s">
        <v>697</v>
      </c>
      <c r="D180" s="221" t="s">
        <v>294</v>
      </c>
      <c r="E180" s="222" t="s">
        <v>4646</v>
      </c>
      <c r="F180" s="223" t="s">
        <v>4647</v>
      </c>
      <c r="G180" s="224" t="s">
        <v>365</v>
      </c>
      <c r="H180" s="225">
        <v>0.254</v>
      </c>
      <c r="I180" s="226"/>
      <c r="J180" s="227">
        <f>ROUND(I180*H180,2)</f>
        <v>0</v>
      </c>
      <c r="K180" s="223" t="s">
        <v>298</v>
      </c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438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120</v>
      </c>
      <c r="BK180" s="233">
        <f>ROUND(I180*H180,2)</f>
        <v>0</v>
      </c>
      <c r="BL180" s="18" t="s">
        <v>438</v>
      </c>
      <c r="BM180" s="232" t="s">
        <v>1266</v>
      </c>
    </row>
    <row r="181" s="2" customFormat="1" ht="24.15" customHeight="1">
      <c r="A181" s="39"/>
      <c r="B181" s="40"/>
      <c r="C181" s="221" t="s">
        <v>708</v>
      </c>
      <c r="D181" s="221" t="s">
        <v>294</v>
      </c>
      <c r="E181" s="222" t="s">
        <v>4648</v>
      </c>
      <c r="F181" s="223" t="s">
        <v>4649</v>
      </c>
      <c r="G181" s="224" t="s">
        <v>365</v>
      </c>
      <c r="H181" s="225">
        <v>0.254</v>
      </c>
      <c r="I181" s="226"/>
      <c r="J181" s="227">
        <f>ROUND(I181*H181,2)</f>
        <v>0</v>
      </c>
      <c r="K181" s="223" t="s">
        <v>298</v>
      </c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438</v>
      </c>
      <c r="AT181" s="232" t="s">
        <v>294</v>
      </c>
      <c r="AU181" s="232" t="s">
        <v>120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120</v>
      </c>
      <c r="BK181" s="233">
        <f>ROUND(I181*H181,2)</f>
        <v>0</v>
      </c>
      <c r="BL181" s="18" t="s">
        <v>438</v>
      </c>
      <c r="BM181" s="232" t="s">
        <v>1275</v>
      </c>
    </row>
    <row r="182" s="12" customFormat="1" ht="22.8" customHeight="1">
      <c r="A182" s="12"/>
      <c r="B182" s="205"/>
      <c r="C182" s="206"/>
      <c r="D182" s="207" t="s">
        <v>76</v>
      </c>
      <c r="E182" s="219" t="s">
        <v>4650</v>
      </c>
      <c r="F182" s="219" t="s">
        <v>4651</v>
      </c>
      <c r="G182" s="206"/>
      <c r="H182" s="206"/>
      <c r="I182" s="209"/>
      <c r="J182" s="220">
        <f>BK182</f>
        <v>0</v>
      </c>
      <c r="K182" s="206"/>
      <c r="L182" s="211"/>
      <c r="M182" s="212"/>
      <c r="N182" s="213"/>
      <c r="O182" s="213"/>
      <c r="P182" s="214">
        <f>SUM(P183:P214)</f>
        <v>0</v>
      </c>
      <c r="Q182" s="213"/>
      <c r="R182" s="214">
        <f>SUM(R183:R214)</f>
        <v>2.14995</v>
      </c>
      <c r="S182" s="213"/>
      <c r="T182" s="215">
        <f>SUM(T183:T214)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6" t="s">
        <v>120</v>
      </c>
      <c r="AT182" s="217" t="s">
        <v>76</v>
      </c>
      <c r="AU182" s="217" t="s">
        <v>85</v>
      </c>
      <c r="AY182" s="216" t="s">
        <v>292</v>
      </c>
      <c r="BK182" s="218">
        <f>SUM(BK183:BK214)</f>
        <v>0</v>
      </c>
    </row>
    <row r="183" s="2" customFormat="1" ht="33" customHeight="1">
      <c r="A183" s="39"/>
      <c r="B183" s="40"/>
      <c r="C183" s="221" t="s">
        <v>719</v>
      </c>
      <c r="D183" s="221" t="s">
        <v>294</v>
      </c>
      <c r="E183" s="222" t="s">
        <v>4652</v>
      </c>
      <c r="F183" s="223" t="s">
        <v>4653</v>
      </c>
      <c r="G183" s="224" t="s">
        <v>581</v>
      </c>
      <c r="H183" s="225">
        <v>124</v>
      </c>
      <c r="I183" s="226"/>
      <c r="J183" s="227">
        <f>ROUND(I183*H183,2)</f>
        <v>0</v>
      </c>
      <c r="K183" s="223" t="s">
        <v>298</v>
      </c>
      <c r="L183" s="45"/>
      <c r="M183" s="228" t="s">
        <v>1</v>
      </c>
      <c r="N183" s="229" t="s">
        <v>43</v>
      </c>
      <c r="O183" s="92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438</v>
      </c>
      <c r="AT183" s="232" t="s">
        <v>294</v>
      </c>
      <c r="AU183" s="232" t="s">
        <v>120</v>
      </c>
      <c r="AY183" s="18" t="s">
        <v>292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120</v>
      </c>
      <c r="BK183" s="233">
        <f>ROUND(I183*H183,2)</f>
        <v>0</v>
      </c>
      <c r="BL183" s="18" t="s">
        <v>438</v>
      </c>
      <c r="BM183" s="232" t="s">
        <v>1300</v>
      </c>
    </row>
    <row r="184" s="14" customFormat="1">
      <c r="A184" s="14"/>
      <c r="B184" s="245"/>
      <c r="C184" s="246"/>
      <c r="D184" s="236" t="s">
        <v>301</v>
      </c>
      <c r="E184" s="247" t="s">
        <v>1</v>
      </c>
      <c r="F184" s="248" t="s">
        <v>4654</v>
      </c>
      <c r="G184" s="246"/>
      <c r="H184" s="249">
        <v>124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301</v>
      </c>
      <c r="AU184" s="255" t="s">
        <v>120</v>
      </c>
      <c r="AV184" s="14" t="s">
        <v>120</v>
      </c>
      <c r="AW184" s="14" t="s">
        <v>32</v>
      </c>
      <c r="AX184" s="14" t="s">
        <v>77</v>
      </c>
      <c r="AY184" s="255" t="s">
        <v>292</v>
      </c>
    </row>
    <row r="185" s="15" customFormat="1">
      <c r="A185" s="15"/>
      <c r="B185" s="256"/>
      <c r="C185" s="257"/>
      <c r="D185" s="236" t="s">
        <v>301</v>
      </c>
      <c r="E185" s="258" t="s">
        <v>1</v>
      </c>
      <c r="F185" s="259" t="s">
        <v>304</v>
      </c>
      <c r="G185" s="257"/>
      <c r="H185" s="260">
        <v>124</v>
      </c>
      <c r="I185" s="261"/>
      <c r="J185" s="257"/>
      <c r="K185" s="257"/>
      <c r="L185" s="262"/>
      <c r="M185" s="263"/>
      <c r="N185" s="264"/>
      <c r="O185" s="264"/>
      <c r="P185" s="264"/>
      <c r="Q185" s="264"/>
      <c r="R185" s="264"/>
      <c r="S185" s="264"/>
      <c r="T185" s="26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66" t="s">
        <v>301</v>
      </c>
      <c r="AU185" s="266" t="s">
        <v>120</v>
      </c>
      <c r="AV185" s="15" t="s">
        <v>299</v>
      </c>
      <c r="AW185" s="15" t="s">
        <v>32</v>
      </c>
      <c r="AX185" s="15" t="s">
        <v>85</v>
      </c>
      <c r="AY185" s="266" t="s">
        <v>292</v>
      </c>
    </row>
    <row r="186" s="2" customFormat="1" ht="33" customHeight="1">
      <c r="A186" s="39"/>
      <c r="B186" s="40"/>
      <c r="C186" s="221" t="s">
        <v>731</v>
      </c>
      <c r="D186" s="221" t="s">
        <v>294</v>
      </c>
      <c r="E186" s="222" t="s">
        <v>4655</v>
      </c>
      <c r="F186" s="223" t="s">
        <v>4656</v>
      </c>
      <c r="G186" s="224" t="s">
        <v>581</v>
      </c>
      <c r="H186" s="225">
        <v>46</v>
      </c>
      <c r="I186" s="226"/>
      <c r="J186" s="227">
        <f>ROUND(I186*H186,2)</f>
        <v>0</v>
      </c>
      <c r="K186" s="223" t="s">
        <v>298</v>
      </c>
      <c r="L186" s="45"/>
      <c r="M186" s="228" t="s">
        <v>1</v>
      </c>
      <c r="N186" s="229" t="s">
        <v>43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438</v>
      </c>
      <c r="AT186" s="232" t="s">
        <v>294</v>
      </c>
      <c r="AU186" s="232" t="s">
        <v>120</v>
      </c>
      <c r="AY186" s="18" t="s">
        <v>292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120</v>
      </c>
      <c r="BK186" s="233">
        <f>ROUND(I186*H186,2)</f>
        <v>0</v>
      </c>
      <c r="BL186" s="18" t="s">
        <v>438</v>
      </c>
      <c r="BM186" s="232" t="s">
        <v>1309</v>
      </c>
    </row>
    <row r="187" s="14" customFormat="1">
      <c r="A187" s="14"/>
      <c r="B187" s="245"/>
      <c r="C187" s="246"/>
      <c r="D187" s="236" t="s">
        <v>301</v>
      </c>
      <c r="E187" s="247" t="s">
        <v>1</v>
      </c>
      <c r="F187" s="248" t="s">
        <v>4657</v>
      </c>
      <c r="G187" s="246"/>
      <c r="H187" s="249">
        <v>46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301</v>
      </c>
      <c r="AU187" s="255" t="s">
        <v>120</v>
      </c>
      <c r="AV187" s="14" t="s">
        <v>120</v>
      </c>
      <c r="AW187" s="14" t="s">
        <v>32</v>
      </c>
      <c r="AX187" s="14" t="s">
        <v>77</v>
      </c>
      <c r="AY187" s="255" t="s">
        <v>292</v>
      </c>
    </row>
    <row r="188" s="15" customFormat="1">
      <c r="A188" s="15"/>
      <c r="B188" s="256"/>
      <c r="C188" s="257"/>
      <c r="D188" s="236" t="s">
        <v>301</v>
      </c>
      <c r="E188" s="258" t="s">
        <v>1</v>
      </c>
      <c r="F188" s="259" t="s">
        <v>304</v>
      </c>
      <c r="G188" s="257"/>
      <c r="H188" s="260">
        <v>46</v>
      </c>
      <c r="I188" s="261"/>
      <c r="J188" s="257"/>
      <c r="K188" s="257"/>
      <c r="L188" s="262"/>
      <c r="M188" s="263"/>
      <c r="N188" s="264"/>
      <c r="O188" s="264"/>
      <c r="P188" s="264"/>
      <c r="Q188" s="264"/>
      <c r="R188" s="264"/>
      <c r="S188" s="264"/>
      <c r="T188" s="26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6" t="s">
        <v>301</v>
      </c>
      <c r="AU188" s="266" t="s">
        <v>120</v>
      </c>
      <c r="AV188" s="15" t="s">
        <v>299</v>
      </c>
      <c r="AW188" s="15" t="s">
        <v>32</v>
      </c>
      <c r="AX188" s="15" t="s">
        <v>85</v>
      </c>
      <c r="AY188" s="266" t="s">
        <v>292</v>
      </c>
    </row>
    <row r="189" s="2" customFormat="1" ht="33" customHeight="1">
      <c r="A189" s="39"/>
      <c r="B189" s="40"/>
      <c r="C189" s="221" t="s">
        <v>741</v>
      </c>
      <c r="D189" s="221" t="s">
        <v>294</v>
      </c>
      <c r="E189" s="222" t="s">
        <v>4658</v>
      </c>
      <c r="F189" s="223" t="s">
        <v>4659</v>
      </c>
      <c r="G189" s="224" t="s">
        <v>581</v>
      </c>
      <c r="H189" s="225">
        <v>4</v>
      </c>
      <c r="I189" s="226"/>
      <c r="J189" s="227">
        <f>ROUND(I189*H189,2)</f>
        <v>0</v>
      </c>
      <c r="K189" s="223" t="s">
        <v>298</v>
      </c>
      <c r="L189" s="45"/>
      <c r="M189" s="228" t="s">
        <v>1</v>
      </c>
      <c r="N189" s="229" t="s">
        <v>43</v>
      </c>
      <c r="O189" s="92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2" t="s">
        <v>438</v>
      </c>
      <c r="AT189" s="232" t="s">
        <v>294</v>
      </c>
      <c r="AU189" s="232" t="s">
        <v>120</v>
      </c>
      <c r="AY189" s="18" t="s">
        <v>292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8" t="s">
        <v>120</v>
      </c>
      <c r="BK189" s="233">
        <f>ROUND(I189*H189,2)</f>
        <v>0</v>
      </c>
      <c r="BL189" s="18" t="s">
        <v>438</v>
      </c>
      <c r="BM189" s="232" t="s">
        <v>1322</v>
      </c>
    </row>
    <row r="190" s="2" customFormat="1" ht="24.15" customHeight="1">
      <c r="A190" s="39"/>
      <c r="B190" s="40"/>
      <c r="C190" s="221" t="s">
        <v>751</v>
      </c>
      <c r="D190" s="221" t="s">
        <v>294</v>
      </c>
      <c r="E190" s="222" t="s">
        <v>4660</v>
      </c>
      <c r="F190" s="223" t="s">
        <v>4661</v>
      </c>
      <c r="G190" s="224" t="s">
        <v>407</v>
      </c>
      <c r="H190" s="225">
        <v>6</v>
      </c>
      <c r="I190" s="226"/>
      <c r="J190" s="227">
        <f>ROUND(I190*H190,2)</f>
        <v>0</v>
      </c>
      <c r="K190" s="223" t="s">
        <v>298</v>
      </c>
      <c r="L190" s="45"/>
      <c r="M190" s="228" t="s">
        <v>1</v>
      </c>
      <c r="N190" s="229" t="s">
        <v>43</v>
      </c>
      <c r="O190" s="92"/>
      <c r="P190" s="230">
        <f>O190*H190</f>
        <v>0</v>
      </c>
      <c r="Q190" s="230">
        <v>0.0073000000000000001</v>
      </c>
      <c r="R190" s="230">
        <f>Q190*H190</f>
        <v>0.043799999999999999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438</v>
      </c>
      <c r="AT190" s="232" t="s">
        <v>294</v>
      </c>
      <c r="AU190" s="232" t="s">
        <v>120</v>
      </c>
      <c r="AY190" s="18" t="s">
        <v>292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120</v>
      </c>
      <c r="BK190" s="233">
        <f>ROUND(I190*H190,2)</f>
        <v>0</v>
      </c>
      <c r="BL190" s="18" t="s">
        <v>438</v>
      </c>
      <c r="BM190" s="232" t="s">
        <v>1349</v>
      </c>
    </row>
    <row r="191" s="2" customFormat="1" ht="24.15" customHeight="1">
      <c r="A191" s="39"/>
      <c r="B191" s="40"/>
      <c r="C191" s="221" t="s">
        <v>767</v>
      </c>
      <c r="D191" s="221" t="s">
        <v>294</v>
      </c>
      <c r="E191" s="222" t="s">
        <v>4662</v>
      </c>
      <c r="F191" s="223" t="s">
        <v>4663</v>
      </c>
      <c r="G191" s="224" t="s">
        <v>407</v>
      </c>
      <c r="H191" s="225">
        <v>20</v>
      </c>
      <c r="I191" s="226"/>
      <c r="J191" s="227">
        <f>ROUND(I191*H191,2)</f>
        <v>0</v>
      </c>
      <c r="K191" s="223" t="s">
        <v>298</v>
      </c>
      <c r="L191" s="45"/>
      <c r="M191" s="228" t="s">
        <v>1</v>
      </c>
      <c r="N191" s="229" t="s">
        <v>43</v>
      </c>
      <c r="O191" s="92"/>
      <c r="P191" s="230">
        <f>O191*H191</f>
        <v>0</v>
      </c>
      <c r="Q191" s="230">
        <v>0.00051000000000000004</v>
      </c>
      <c r="R191" s="230">
        <f>Q191*H191</f>
        <v>0.010200000000000001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438</v>
      </c>
      <c r="AT191" s="232" t="s">
        <v>294</v>
      </c>
      <c r="AU191" s="232" t="s">
        <v>120</v>
      </c>
      <c r="AY191" s="18" t="s">
        <v>292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120</v>
      </c>
      <c r="BK191" s="233">
        <f>ROUND(I191*H191,2)</f>
        <v>0</v>
      </c>
      <c r="BL191" s="18" t="s">
        <v>438</v>
      </c>
      <c r="BM191" s="232" t="s">
        <v>1359</v>
      </c>
    </row>
    <row r="192" s="2" customFormat="1" ht="24.15" customHeight="1">
      <c r="A192" s="39"/>
      <c r="B192" s="40"/>
      <c r="C192" s="221" t="s">
        <v>783</v>
      </c>
      <c r="D192" s="221" t="s">
        <v>294</v>
      </c>
      <c r="E192" s="222" t="s">
        <v>4664</v>
      </c>
      <c r="F192" s="223" t="s">
        <v>4665</v>
      </c>
      <c r="G192" s="224" t="s">
        <v>407</v>
      </c>
      <c r="H192" s="225">
        <v>295</v>
      </c>
      <c r="I192" s="226"/>
      <c r="J192" s="227">
        <f>ROUND(I192*H192,2)</f>
        <v>0</v>
      </c>
      <c r="K192" s="223" t="s">
        <v>298</v>
      </c>
      <c r="L192" s="45"/>
      <c r="M192" s="228" t="s">
        <v>1</v>
      </c>
      <c r="N192" s="229" t="s">
        <v>43</v>
      </c>
      <c r="O192" s="92"/>
      <c r="P192" s="230">
        <f>O192*H192</f>
        <v>0</v>
      </c>
      <c r="Q192" s="230">
        <v>0.0011900000000000001</v>
      </c>
      <c r="R192" s="230">
        <f>Q192*H192</f>
        <v>0.35105000000000003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438</v>
      </c>
      <c r="AT192" s="232" t="s">
        <v>294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120</v>
      </c>
      <c r="BK192" s="233">
        <f>ROUND(I192*H192,2)</f>
        <v>0</v>
      </c>
      <c r="BL192" s="18" t="s">
        <v>438</v>
      </c>
      <c r="BM192" s="232" t="s">
        <v>1369</v>
      </c>
    </row>
    <row r="193" s="14" customFormat="1">
      <c r="A193" s="14"/>
      <c r="B193" s="245"/>
      <c r="C193" s="246"/>
      <c r="D193" s="236" t="s">
        <v>301</v>
      </c>
      <c r="E193" s="247" t="s">
        <v>1</v>
      </c>
      <c r="F193" s="248" t="s">
        <v>4666</v>
      </c>
      <c r="G193" s="246"/>
      <c r="H193" s="249">
        <v>295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301</v>
      </c>
      <c r="AU193" s="255" t="s">
        <v>120</v>
      </c>
      <c r="AV193" s="14" t="s">
        <v>120</v>
      </c>
      <c r="AW193" s="14" t="s">
        <v>32</v>
      </c>
      <c r="AX193" s="14" t="s">
        <v>77</v>
      </c>
      <c r="AY193" s="255" t="s">
        <v>292</v>
      </c>
    </row>
    <row r="194" s="15" customFormat="1">
      <c r="A194" s="15"/>
      <c r="B194" s="256"/>
      <c r="C194" s="257"/>
      <c r="D194" s="236" t="s">
        <v>301</v>
      </c>
      <c r="E194" s="258" t="s">
        <v>1</v>
      </c>
      <c r="F194" s="259" t="s">
        <v>304</v>
      </c>
      <c r="G194" s="257"/>
      <c r="H194" s="260">
        <v>295</v>
      </c>
      <c r="I194" s="261"/>
      <c r="J194" s="257"/>
      <c r="K194" s="257"/>
      <c r="L194" s="262"/>
      <c r="M194" s="263"/>
      <c r="N194" s="264"/>
      <c r="O194" s="264"/>
      <c r="P194" s="264"/>
      <c r="Q194" s="264"/>
      <c r="R194" s="264"/>
      <c r="S194" s="264"/>
      <c r="T194" s="26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6" t="s">
        <v>301</v>
      </c>
      <c r="AU194" s="266" t="s">
        <v>120</v>
      </c>
      <c r="AV194" s="15" t="s">
        <v>299</v>
      </c>
      <c r="AW194" s="15" t="s">
        <v>32</v>
      </c>
      <c r="AX194" s="15" t="s">
        <v>85</v>
      </c>
      <c r="AY194" s="266" t="s">
        <v>292</v>
      </c>
    </row>
    <row r="195" s="2" customFormat="1" ht="24.15" customHeight="1">
      <c r="A195" s="39"/>
      <c r="B195" s="40"/>
      <c r="C195" s="221" t="s">
        <v>792</v>
      </c>
      <c r="D195" s="221" t="s">
        <v>294</v>
      </c>
      <c r="E195" s="222" t="s">
        <v>4667</v>
      </c>
      <c r="F195" s="223" t="s">
        <v>4668</v>
      </c>
      <c r="G195" s="224" t="s">
        <v>407</v>
      </c>
      <c r="H195" s="225">
        <v>490</v>
      </c>
      <c r="I195" s="226"/>
      <c r="J195" s="227">
        <f>ROUND(I195*H195,2)</f>
        <v>0</v>
      </c>
      <c r="K195" s="223" t="s">
        <v>298</v>
      </c>
      <c r="L195" s="45"/>
      <c r="M195" s="228" t="s">
        <v>1</v>
      </c>
      <c r="N195" s="229" t="s">
        <v>43</v>
      </c>
      <c r="O195" s="92"/>
      <c r="P195" s="230">
        <f>O195*H195</f>
        <v>0</v>
      </c>
      <c r="Q195" s="230">
        <v>0.0015</v>
      </c>
      <c r="R195" s="230">
        <f>Q195*H195</f>
        <v>0.73499999999999999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438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120</v>
      </c>
      <c r="BK195" s="233">
        <f>ROUND(I195*H195,2)</f>
        <v>0</v>
      </c>
      <c r="BL195" s="18" t="s">
        <v>438</v>
      </c>
      <c r="BM195" s="232" t="s">
        <v>1378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4669</v>
      </c>
      <c r="G196" s="246"/>
      <c r="H196" s="249">
        <v>490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77</v>
      </c>
      <c r="AY196" s="255" t="s">
        <v>292</v>
      </c>
    </row>
    <row r="197" s="15" customFormat="1">
      <c r="A197" s="15"/>
      <c r="B197" s="256"/>
      <c r="C197" s="257"/>
      <c r="D197" s="236" t="s">
        <v>301</v>
      </c>
      <c r="E197" s="258" t="s">
        <v>1</v>
      </c>
      <c r="F197" s="259" t="s">
        <v>304</v>
      </c>
      <c r="G197" s="257"/>
      <c r="H197" s="260">
        <v>490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6" t="s">
        <v>301</v>
      </c>
      <c r="AU197" s="266" t="s">
        <v>120</v>
      </c>
      <c r="AV197" s="15" t="s">
        <v>299</v>
      </c>
      <c r="AW197" s="15" t="s">
        <v>32</v>
      </c>
      <c r="AX197" s="15" t="s">
        <v>85</v>
      </c>
      <c r="AY197" s="266" t="s">
        <v>292</v>
      </c>
    </row>
    <row r="198" s="2" customFormat="1" ht="24.15" customHeight="1">
      <c r="A198" s="39"/>
      <c r="B198" s="40"/>
      <c r="C198" s="221" t="s">
        <v>804</v>
      </c>
      <c r="D198" s="221" t="s">
        <v>294</v>
      </c>
      <c r="E198" s="222" t="s">
        <v>4670</v>
      </c>
      <c r="F198" s="223" t="s">
        <v>4671</v>
      </c>
      <c r="G198" s="224" t="s">
        <v>407</v>
      </c>
      <c r="H198" s="225">
        <v>368</v>
      </c>
      <c r="I198" s="226"/>
      <c r="J198" s="227">
        <f>ROUND(I198*H198,2)</f>
        <v>0</v>
      </c>
      <c r="K198" s="223" t="s">
        <v>298</v>
      </c>
      <c r="L198" s="45"/>
      <c r="M198" s="228" t="s">
        <v>1</v>
      </c>
      <c r="N198" s="229" t="s">
        <v>43</v>
      </c>
      <c r="O198" s="92"/>
      <c r="P198" s="230">
        <f>O198*H198</f>
        <v>0</v>
      </c>
      <c r="Q198" s="230">
        <v>0.0019400000000000001</v>
      </c>
      <c r="R198" s="230">
        <f>Q198*H198</f>
        <v>0.71392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438</v>
      </c>
      <c r="AT198" s="232" t="s">
        <v>294</v>
      </c>
      <c r="AU198" s="232" t="s">
        <v>120</v>
      </c>
      <c r="AY198" s="18" t="s">
        <v>292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120</v>
      </c>
      <c r="BK198" s="233">
        <f>ROUND(I198*H198,2)</f>
        <v>0</v>
      </c>
      <c r="BL198" s="18" t="s">
        <v>438</v>
      </c>
      <c r="BM198" s="232" t="s">
        <v>1388</v>
      </c>
    </row>
    <row r="199" s="14" customFormat="1">
      <c r="A199" s="14"/>
      <c r="B199" s="245"/>
      <c r="C199" s="246"/>
      <c r="D199" s="236" t="s">
        <v>301</v>
      </c>
      <c r="E199" s="247" t="s">
        <v>1</v>
      </c>
      <c r="F199" s="248" t="s">
        <v>4672</v>
      </c>
      <c r="G199" s="246"/>
      <c r="H199" s="249">
        <v>368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301</v>
      </c>
      <c r="AU199" s="255" t="s">
        <v>120</v>
      </c>
      <c r="AV199" s="14" t="s">
        <v>120</v>
      </c>
      <c r="AW199" s="14" t="s">
        <v>32</v>
      </c>
      <c r="AX199" s="14" t="s">
        <v>77</v>
      </c>
      <c r="AY199" s="255" t="s">
        <v>292</v>
      </c>
    </row>
    <row r="200" s="15" customFormat="1">
      <c r="A200" s="15"/>
      <c r="B200" s="256"/>
      <c r="C200" s="257"/>
      <c r="D200" s="236" t="s">
        <v>301</v>
      </c>
      <c r="E200" s="258" t="s">
        <v>1</v>
      </c>
      <c r="F200" s="259" t="s">
        <v>304</v>
      </c>
      <c r="G200" s="257"/>
      <c r="H200" s="260">
        <v>368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6" t="s">
        <v>301</v>
      </c>
      <c r="AU200" s="266" t="s">
        <v>120</v>
      </c>
      <c r="AV200" s="15" t="s">
        <v>299</v>
      </c>
      <c r="AW200" s="15" t="s">
        <v>32</v>
      </c>
      <c r="AX200" s="15" t="s">
        <v>85</v>
      </c>
      <c r="AY200" s="266" t="s">
        <v>292</v>
      </c>
    </row>
    <row r="201" s="2" customFormat="1" ht="24.15" customHeight="1">
      <c r="A201" s="39"/>
      <c r="B201" s="40"/>
      <c r="C201" s="221" t="s">
        <v>812</v>
      </c>
      <c r="D201" s="221" t="s">
        <v>294</v>
      </c>
      <c r="E201" s="222" t="s">
        <v>4673</v>
      </c>
      <c r="F201" s="223" t="s">
        <v>4674</v>
      </c>
      <c r="G201" s="224" t="s">
        <v>407</v>
      </c>
      <c r="H201" s="225">
        <v>30</v>
      </c>
      <c r="I201" s="226"/>
      <c r="J201" s="227">
        <f>ROUND(I201*H201,2)</f>
        <v>0</v>
      </c>
      <c r="K201" s="223" t="s">
        <v>298</v>
      </c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0.0026099999999999999</v>
      </c>
      <c r="R201" s="230">
        <f>Q201*H201</f>
        <v>0.078299999999999995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438</v>
      </c>
      <c r="AT201" s="232" t="s">
        <v>294</v>
      </c>
      <c r="AU201" s="232" t="s">
        <v>120</v>
      </c>
      <c r="AY201" s="18" t="s">
        <v>292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120</v>
      </c>
      <c r="BK201" s="233">
        <f>ROUND(I201*H201,2)</f>
        <v>0</v>
      </c>
      <c r="BL201" s="18" t="s">
        <v>438</v>
      </c>
      <c r="BM201" s="232" t="s">
        <v>1407</v>
      </c>
    </row>
    <row r="202" s="2" customFormat="1" ht="21.75" customHeight="1">
      <c r="A202" s="39"/>
      <c r="B202" s="40"/>
      <c r="C202" s="221" t="s">
        <v>821</v>
      </c>
      <c r="D202" s="221" t="s">
        <v>294</v>
      </c>
      <c r="E202" s="222" t="s">
        <v>4675</v>
      </c>
      <c r="F202" s="223" t="s">
        <v>4676</v>
      </c>
      <c r="G202" s="224" t="s">
        <v>407</v>
      </c>
      <c r="H202" s="225">
        <v>1173</v>
      </c>
      <c r="I202" s="226"/>
      <c r="J202" s="227">
        <f>ROUND(I202*H202,2)</f>
        <v>0</v>
      </c>
      <c r="K202" s="223" t="s">
        <v>298</v>
      </c>
      <c r="L202" s="45"/>
      <c r="M202" s="228" t="s">
        <v>1</v>
      </c>
      <c r="N202" s="229" t="s">
        <v>43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438</v>
      </c>
      <c r="AT202" s="232" t="s">
        <v>294</v>
      </c>
      <c r="AU202" s="232" t="s">
        <v>120</v>
      </c>
      <c r="AY202" s="18" t="s">
        <v>292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120</v>
      </c>
      <c r="BK202" s="233">
        <f>ROUND(I202*H202,2)</f>
        <v>0</v>
      </c>
      <c r="BL202" s="18" t="s">
        <v>438</v>
      </c>
      <c r="BM202" s="232" t="s">
        <v>1418</v>
      </c>
    </row>
    <row r="203" s="14" customFormat="1">
      <c r="A203" s="14"/>
      <c r="B203" s="245"/>
      <c r="C203" s="246"/>
      <c r="D203" s="236" t="s">
        <v>301</v>
      </c>
      <c r="E203" s="247" t="s">
        <v>1</v>
      </c>
      <c r="F203" s="248" t="s">
        <v>4677</v>
      </c>
      <c r="G203" s="246"/>
      <c r="H203" s="249">
        <v>1173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301</v>
      </c>
      <c r="AU203" s="255" t="s">
        <v>120</v>
      </c>
      <c r="AV203" s="14" t="s">
        <v>120</v>
      </c>
      <c r="AW203" s="14" t="s">
        <v>32</v>
      </c>
      <c r="AX203" s="14" t="s">
        <v>77</v>
      </c>
      <c r="AY203" s="255" t="s">
        <v>292</v>
      </c>
    </row>
    <row r="204" s="15" customFormat="1">
      <c r="A204" s="15"/>
      <c r="B204" s="256"/>
      <c r="C204" s="257"/>
      <c r="D204" s="236" t="s">
        <v>301</v>
      </c>
      <c r="E204" s="258" t="s">
        <v>1</v>
      </c>
      <c r="F204" s="259" t="s">
        <v>304</v>
      </c>
      <c r="G204" s="257"/>
      <c r="H204" s="260">
        <v>1173</v>
      </c>
      <c r="I204" s="261"/>
      <c r="J204" s="257"/>
      <c r="K204" s="257"/>
      <c r="L204" s="262"/>
      <c r="M204" s="263"/>
      <c r="N204" s="264"/>
      <c r="O204" s="264"/>
      <c r="P204" s="264"/>
      <c r="Q204" s="264"/>
      <c r="R204" s="264"/>
      <c r="S204" s="264"/>
      <c r="T204" s="26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6" t="s">
        <v>301</v>
      </c>
      <c r="AU204" s="266" t="s">
        <v>120</v>
      </c>
      <c r="AV204" s="15" t="s">
        <v>299</v>
      </c>
      <c r="AW204" s="15" t="s">
        <v>32</v>
      </c>
      <c r="AX204" s="15" t="s">
        <v>85</v>
      </c>
      <c r="AY204" s="266" t="s">
        <v>292</v>
      </c>
    </row>
    <row r="205" s="2" customFormat="1" ht="24.15" customHeight="1">
      <c r="A205" s="39"/>
      <c r="B205" s="40"/>
      <c r="C205" s="221" t="s">
        <v>825</v>
      </c>
      <c r="D205" s="221" t="s">
        <v>294</v>
      </c>
      <c r="E205" s="222" t="s">
        <v>4678</v>
      </c>
      <c r="F205" s="223" t="s">
        <v>4679</v>
      </c>
      <c r="G205" s="224" t="s">
        <v>407</v>
      </c>
      <c r="H205" s="225">
        <v>30</v>
      </c>
      <c r="I205" s="226"/>
      <c r="J205" s="227">
        <f>ROUND(I205*H205,2)</f>
        <v>0</v>
      </c>
      <c r="K205" s="223" t="s">
        <v>298</v>
      </c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438</v>
      </c>
      <c r="AT205" s="232" t="s">
        <v>294</v>
      </c>
      <c r="AU205" s="232" t="s">
        <v>120</v>
      </c>
      <c r="AY205" s="18" t="s">
        <v>292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120</v>
      </c>
      <c r="BK205" s="233">
        <f>ROUND(I205*H205,2)</f>
        <v>0</v>
      </c>
      <c r="BL205" s="18" t="s">
        <v>438</v>
      </c>
      <c r="BM205" s="232" t="s">
        <v>1430</v>
      </c>
    </row>
    <row r="206" s="2" customFormat="1" ht="24.15" customHeight="1">
      <c r="A206" s="39"/>
      <c r="B206" s="40"/>
      <c r="C206" s="221" t="s">
        <v>829</v>
      </c>
      <c r="D206" s="221" t="s">
        <v>294</v>
      </c>
      <c r="E206" s="222" t="s">
        <v>4680</v>
      </c>
      <c r="F206" s="223" t="s">
        <v>4681</v>
      </c>
      <c r="G206" s="224" t="s">
        <v>407</v>
      </c>
      <c r="H206" s="225">
        <v>6</v>
      </c>
      <c r="I206" s="226"/>
      <c r="J206" s="227">
        <f>ROUND(I206*H206,2)</f>
        <v>0</v>
      </c>
      <c r="K206" s="223" t="s">
        <v>298</v>
      </c>
      <c r="L206" s="45"/>
      <c r="M206" s="228" t="s">
        <v>1</v>
      </c>
      <c r="N206" s="229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438</v>
      </c>
      <c r="AT206" s="232" t="s">
        <v>294</v>
      </c>
      <c r="AU206" s="232" t="s">
        <v>120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120</v>
      </c>
      <c r="BK206" s="233">
        <f>ROUND(I206*H206,2)</f>
        <v>0</v>
      </c>
      <c r="BL206" s="18" t="s">
        <v>438</v>
      </c>
      <c r="BM206" s="232" t="s">
        <v>1445</v>
      </c>
    </row>
    <row r="207" s="2" customFormat="1" ht="33" customHeight="1">
      <c r="A207" s="39"/>
      <c r="B207" s="40"/>
      <c r="C207" s="221" t="s">
        <v>833</v>
      </c>
      <c r="D207" s="221" t="s">
        <v>294</v>
      </c>
      <c r="E207" s="222" t="s">
        <v>4682</v>
      </c>
      <c r="F207" s="223" t="s">
        <v>4683</v>
      </c>
      <c r="G207" s="224" t="s">
        <v>407</v>
      </c>
      <c r="H207" s="225">
        <v>144</v>
      </c>
      <c r="I207" s="226"/>
      <c r="J207" s="227">
        <f>ROUND(I207*H207,2)</f>
        <v>0</v>
      </c>
      <c r="K207" s="223" t="s">
        <v>298</v>
      </c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0.00012</v>
      </c>
      <c r="R207" s="230">
        <f>Q207*H207</f>
        <v>0.01728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438</v>
      </c>
      <c r="AT207" s="232" t="s">
        <v>294</v>
      </c>
      <c r="AU207" s="232" t="s">
        <v>120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120</v>
      </c>
      <c r="BK207" s="233">
        <f>ROUND(I207*H207,2)</f>
        <v>0</v>
      </c>
      <c r="BL207" s="18" t="s">
        <v>438</v>
      </c>
      <c r="BM207" s="232" t="s">
        <v>1454</v>
      </c>
    </row>
    <row r="208" s="14" customFormat="1">
      <c r="A208" s="14"/>
      <c r="B208" s="245"/>
      <c r="C208" s="246"/>
      <c r="D208" s="236" t="s">
        <v>301</v>
      </c>
      <c r="E208" s="247" t="s">
        <v>1</v>
      </c>
      <c r="F208" s="248" t="s">
        <v>4684</v>
      </c>
      <c r="G208" s="246"/>
      <c r="H208" s="249">
        <v>144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301</v>
      </c>
      <c r="AU208" s="255" t="s">
        <v>120</v>
      </c>
      <c r="AV208" s="14" t="s">
        <v>120</v>
      </c>
      <c r="AW208" s="14" t="s">
        <v>32</v>
      </c>
      <c r="AX208" s="14" t="s">
        <v>77</v>
      </c>
      <c r="AY208" s="255" t="s">
        <v>292</v>
      </c>
    </row>
    <row r="209" s="15" customFormat="1">
      <c r="A209" s="15"/>
      <c r="B209" s="256"/>
      <c r="C209" s="257"/>
      <c r="D209" s="236" t="s">
        <v>301</v>
      </c>
      <c r="E209" s="258" t="s">
        <v>1</v>
      </c>
      <c r="F209" s="259" t="s">
        <v>304</v>
      </c>
      <c r="G209" s="257"/>
      <c r="H209" s="260">
        <v>144</v>
      </c>
      <c r="I209" s="261"/>
      <c r="J209" s="257"/>
      <c r="K209" s="257"/>
      <c r="L209" s="262"/>
      <c r="M209" s="263"/>
      <c r="N209" s="264"/>
      <c r="O209" s="264"/>
      <c r="P209" s="264"/>
      <c r="Q209" s="264"/>
      <c r="R209" s="264"/>
      <c r="S209" s="264"/>
      <c r="T209" s="26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6" t="s">
        <v>301</v>
      </c>
      <c r="AU209" s="266" t="s">
        <v>120</v>
      </c>
      <c r="AV209" s="15" t="s">
        <v>299</v>
      </c>
      <c r="AW209" s="15" t="s">
        <v>32</v>
      </c>
      <c r="AX209" s="15" t="s">
        <v>85</v>
      </c>
      <c r="AY209" s="266" t="s">
        <v>292</v>
      </c>
    </row>
    <row r="210" s="2" customFormat="1" ht="37.8" customHeight="1">
      <c r="A210" s="39"/>
      <c r="B210" s="40"/>
      <c r="C210" s="221" t="s">
        <v>839</v>
      </c>
      <c r="D210" s="221" t="s">
        <v>294</v>
      </c>
      <c r="E210" s="222" t="s">
        <v>4685</v>
      </c>
      <c r="F210" s="223" t="s">
        <v>4686</v>
      </c>
      <c r="G210" s="224" t="s">
        <v>407</v>
      </c>
      <c r="H210" s="225">
        <v>835</v>
      </c>
      <c r="I210" s="226"/>
      <c r="J210" s="227">
        <f>ROUND(I210*H210,2)</f>
        <v>0</v>
      </c>
      <c r="K210" s="223" t="s">
        <v>298</v>
      </c>
      <c r="L210" s="45"/>
      <c r="M210" s="228" t="s">
        <v>1</v>
      </c>
      <c r="N210" s="229" t="s">
        <v>43</v>
      </c>
      <c r="O210" s="92"/>
      <c r="P210" s="230">
        <f>O210*H210</f>
        <v>0</v>
      </c>
      <c r="Q210" s="230">
        <v>0.00024000000000000001</v>
      </c>
      <c r="R210" s="230">
        <f>Q210*H210</f>
        <v>0.2004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438</v>
      </c>
      <c r="AT210" s="232" t="s">
        <v>294</v>
      </c>
      <c r="AU210" s="232" t="s">
        <v>120</v>
      </c>
      <c r="AY210" s="18" t="s">
        <v>292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120</v>
      </c>
      <c r="BK210" s="233">
        <f>ROUND(I210*H210,2)</f>
        <v>0</v>
      </c>
      <c r="BL210" s="18" t="s">
        <v>438</v>
      </c>
      <c r="BM210" s="232" t="s">
        <v>1462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4687</v>
      </c>
      <c r="G211" s="246"/>
      <c r="H211" s="249">
        <v>835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77</v>
      </c>
      <c r="AY211" s="255" t="s">
        <v>292</v>
      </c>
    </row>
    <row r="212" s="15" customFormat="1">
      <c r="A212" s="15"/>
      <c r="B212" s="256"/>
      <c r="C212" s="257"/>
      <c r="D212" s="236" t="s">
        <v>301</v>
      </c>
      <c r="E212" s="258" t="s">
        <v>1</v>
      </c>
      <c r="F212" s="259" t="s">
        <v>304</v>
      </c>
      <c r="G212" s="257"/>
      <c r="H212" s="260">
        <v>835</v>
      </c>
      <c r="I212" s="261"/>
      <c r="J212" s="257"/>
      <c r="K212" s="257"/>
      <c r="L212" s="262"/>
      <c r="M212" s="263"/>
      <c r="N212" s="264"/>
      <c r="O212" s="264"/>
      <c r="P212" s="264"/>
      <c r="Q212" s="264"/>
      <c r="R212" s="264"/>
      <c r="S212" s="264"/>
      <c r="T212" s="26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6" t="s">
        <v>301</v>
      </c>
      <c r="AU212" s="266" t="s">
        <v>120</v>
      </c>
      <c r="AV212" s="15" t="s">
        <v>299</v>
      </c>
      <c r="AW212" s="15" t="s">
        <v>32</v>
      </c>
      <c r="AX212" s="15" t="s">
        <v>85</v>
      </c>
      <c r="AY212" s="266" t="s">
        <v>292</v>
      </c>
    </row>
    <row r="213" s="2" customFormat="1" ht="24.15" customHeight="1">
      <c r="A213" s="39"/>
      <c r="B213" s="40"/>
      <c r="C213" s="221" t="s">
        <v>845</v>
      </c>
      <c r="D213" s="221" t="s">
        <v>294</v>
      </c>
      <c r="E213" s="222" t="s">
        <v>4688</v>
      </c>
      <c r="F213" s="223" t="s">
        <v>4689</v>
      </c>
      <c r="G213" s="224" t="s">
        <v>365</v>
      </c>
      <c r="H213" s="225">
        <v>2.1499999999999999</v>
      </c>
      <c r="I213" s="226"/>
      <c r="J213" s="227">
        <f>ROUND(I213*H213,2)</f>
        <v>0</v>
      </c>
      <c r="K213" s="223" t="s">
        <v>298</v>
      </c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438</v>
      </c>
      <c r="AT213" s="232" t="s">
        <v>294</v>
      </c>
      <c r="AU213" s="232" t="s">
        <v>120</v>
      </c>
      <c r="AY213" s="18" t="s">
        <v>292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120</v>
      </c>
      <c r="BK213" s="233">
        <f>ROUND(I213*H213,2)</f>
        <v>0</v>
      </c>
      <c r="BL213" s="18" t="s">
        <v>438</v>
      </c>
      <c r="BM213" s="232" t="s">
        <v>1470</v>
      </c>
    </row>
    <row r="214" s="2" customFormat="1" ht="24.15" customHeight="1">
      <c r="A214" s="39"/>
      <c r="B214" s="40"/>
      <c r="C214" s="221" t="s">
        <v>852</v>
      </c>
      <c r="D214" s="221" t="s">
        <v>294</v>
      </c>
      <c r="E214" s="222" t="s">
        <v>4690</v>
      </c>
      <c r="F214" s="223" t="s">
        <v>4691</v>
      </c>
      <c r="G214" s="224" t="s">
        <v>365</v>
      </c>
      <c r="H214" s="225">
        <v>2.1499999999999999</v>
      </c>
      <c r="I214" s="226"/>
      <c r="J214" s="227">
        <f>ROUND(I214*H214,2)</f>
        <v>0</v>
      </c>
      <c r="K214" s="223" t="s">
        <v>298</v>
      </c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438</v>
      </c>
      <c r="AT214" s="232" t="s">
        <v>294</v>
      </c>
      <c r="AU214" s="232" t="s">
        <v>120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120</v>
      </c>
      <c r="BK214" s="233">
        <f>ROUND(I214*H214,2)</f>
        <v>0</v>
      </c>
      <c r="BL214" s="18" t="s">
        <v>438</v>
      </c>
      <c r="BM214" s="232" t="s">
        <v>1479</v>
      </c>
    </row>
    <row r="215" s="12" customFormat="1" ht="22.8" customHeight="1">
      <c r="A215" s="12"/>
      <c r="B215" s="205"/>
      <c r="C215" s="206"/>
      <c r="D215" s="207" t="s">
        <v>76</v>
      </c>
      <c r="E215" s="219" t="s">
        <v>4692</v>
      </c>
      <c r="F215" s="219" t="s">
        <v>4693</v>
      </c>
      <c r="G215" s="206"/>
      <c r="H215" s="206"/>
      <c r="I215" s="209"/>
      <c r="J215" s="220">
        <f>BK215</f>
        <v>0</v>
      </c>
      <c r="K215" s="206"/>
      <c r="L215" s="211"/>
      <c r="M215" s="212"/>
      <c r="N215" s="213"/>
      <c r="O215" s="213"/>
      <c r="P215" s="214">
        <f>SUM(P216:P236)</f>
        <v>0</v>
      </c>
      <c r="Q215" s="213"/>
      <c r="R215" s="214">
        <f>SUM(R216:R236)</f>
        <v>0.12882000000000002</v>
      </c>
      <c r="S215" s="213"/>
      <c r="T215" s="215">
        <f>SUM(T216:T236)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6" t="s">
        <v>120</v>
      </c>
      <c r="AT215" s="217" t="s">
        <v>76</v>
      </c>
      <c r="AU215" s="217" t="s">
        <v>85</v>
      </c>
      <c r="AY215" s="216" t="s">
        <v>292</v>
      </c>
      <c r="BK215" s="218">
        <f>SUM(BK216:BK236)</f>
        <v>0</v>
      </c>
    </row>
    <row r="216" s="2" customFormat="1" ht="24.15" customHeight="1">
      <c r="A216" s="39"/>
      <c r="B216" s="40"/>
      <c r="C216" s="221" t="s">
        <v>862</v>
      </c>
      <c r="D216" s="221" t="s">
        <v>294</v>
      </c>
      <c r="E216" s="222" t="s">
        <v>4694</v>
      </c>
      <c r="F216" s="223" t="s">
        <v>4695</v>
      </c>
      <c r="G216" s="224" t="s">
        <v>1911</v>
      </c>
      <c r="H216" s="225">
        <v>2</v>
      </c>
      <c r="I216" s="226"/>
      <c r="J216" s="227">
        <f>ROUND(I216*H216,2)</f>
        <v>0</v>
      </c>
      <c r="K216" s="223" t="s">
        <v>298</v>
      </c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0.0093900000000000008</v>
      </c>
      <c r="R216" s="230">
        <f>Q216*H216</f>
        <v>0.018780000000000002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438</v>
      </c>
      <c r="AT216" s="232" t="s">
        <v>294</v>
      </c>
      <c r="AU216" s="232" t="s">
        <v>120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120</v>
      </c>
      <c r="BK216" s="233">
        <f>ROUND(I216*H216,2)</f>
        <v>0</v>
      </c>
      <c r="BL216" s="18" t="s">
        <v>438</v>
      </c>
      <c r="BM216" s="232" t="s">
        <v>1490</v>
      </c>
    </row>
    <row r="217" s="2" customFormat="1" ht="24.15" customHeight="1">
      <c r="A217" s="39"/>
      <c r="B217" s="40"/>
      <c r="C217" s="221" t="s">
        <v>866</v>
      </c>
      <c r="D217" s="221" t="s">
        <v>294</v>
      </c>
      <c r="E217" s="222" t="s">
        <v>4696</v>
      </c>
      <c r="F217" s="223" t="s">
        <v>4697</v>
      </c>
      <c r="G217" s="224" t="s">
        <v>1911</v>
      </c>
      <c r="H217" s="225">
        <v>2</v>
      </c>
      <c r="I217" s="226"/>
      <c r="J217" s="227">
        <f>ROUND(I217*H217,2)</f>
        <v>0</v>
      </c>
      <c r="K217" s="223" t="s">
        <v>298</v>
      </c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0.01159</v>
      </c>
      <c r="R217" s="230">
        <f>Q217*H217</f>
        <v>0.023179999999999999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438</v>
      </c>
      <c r="AT217" s="232" t="s">
        <v>294</v>
      </c>
      <c r="AU217" s="232" t="s">
        <v>120</v>
      </c>
      <c r="AY217" s="18" t="s">
        <v>292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120</v>
      </c>
      <c r="BK217" s="233">
        <f>ROUND(I217*H217,2)</f>
        <v>0</v>
      </c>
      <c r="BL217" s="18" t="s">
        <v>438</v>
      </c>
      <c r="BM217" s="232" t="s">
        <v>1505</v>
      </c>
    </row>
    <row r="218" s="2" customFormat="1" ht="21.75" customHeight="1">
      <c r="A218" s="39"/>
      <c r="B218" s="40"/>
      <c r="C218" s="221" t="s">
        <v>872</v>
      </c>
      <c r="D218" s="221" t="s">
        <v>294</v>
      </c>
      <c r="E218" s="222" t="s">
        <v>4698</v>
      </c>
      <c r="F218" s="223" t="s">
        <v>4699</v>
      </c>
      <c r="G218" s="224" t="s">
        <v>581</v>
      </c>
      <c r="H218" s="225">
        <v>60</v>
      </c>
      <c r="I218" s="226"/>
      <c r="J218" s="227">
        <f>ROUND(I218*H218,2)</f>
        <v>0</v>
      </c>
      <c r="K218" s="223" t="s">
        <v>298</v>
      </c>
      <c r="L218" s="45"/>
      <c r="M218" s="228" t="s">
        <v>1</v>
      </c>
      <c r="N218" s="229" t="s">
        <v>43</v>
      </c>
      <c r="O218" s="92"/>
      <c r="P218" s="230">
        <f>O218*H218</f>
        <v>0</v>
      </c>
      <c r="Q218" s="230">
        <v>3.0000000000000001E-05</v>
      </c>
      <c r="R218" s="230">
        <f>Q218*H218</f>
        <v>0.0018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438</v>
      </c>
      <c r="AT218" s="232" t="s">
        <v>294</v>
      </c>
      <c r="AU218" s="232" t="s">
        <v>120</v>
      </c>
      <c r="AY218" s="18" t="s">
        <v>292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120</v>
      </c>
      <c r="BK218" s="233">
        <f>ROUND(I218*H218,2)</f>
        <v>0</v>
      </c>
      <c r="BL218" s="18" t="s">
        <v>438</v>
      </c>
      <c r="BM218" s="232" t="s">
        <v>1516</v>
      </c>
    </row>
    <row r="219" s="2" customFormat="1" ht="33" customHeight="1">
      <c r="A219" s="39"/>
      <c r="B219" s="40"/>
      <c r="C219" s="221" t="s">
        <v>876</v>
      </c>
      <c r="D219" s="221" t="s">
        <v>294</v>
      </c>
      <c r="E219" s="222" t="s">
        <v>4700</v>
      </c>
      <c r="F219" s="223" t="s">
        <v>4701</v>
      </c>
      <c r="G219" s="224" t="s">
        <v>581</v>
      </c>
      <c r="H219" s="225">
        <v>30</v>
      </c>
      <c r="I219" s="226"/>
      <c r="J219" s="227">
        <f>ROUND(I219*H219,2)</f>
        <v>0</v>
      </c>
      <c r="K219" s="223" t="s">
        <v>298</v>
      </c>
      <c r="L219" s="45"/>
      <c r="M219" s="228" t="s">
        <v>1</v>
      </c>
      <c r="N219" s="229" t="s">
        <v>43</v>
      </c>
      <c r="O219" s="92"/>
      <c r="P219" s="230">
        <f>O219*H219</f>
        <v>0</v>
      </c>
      <c r="Q219" s="230">
        <v>0.00027</v>
      </c>
      <c r="R219" s="230">
        <f>Q219*H219</f>
        <v>0.0080999999999999996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438</v>
      </c>
      <c r="AT219" s="232" t="s">
        <v>294</v>
      </c>
      <c r="AU219" s="232" t="s">
        <v>120</v>
      </c>
      <c r="AY219" s="18" t="s">
        <v>292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120</v>
      </c>
      <c r="BK219" s="233">
        <f>ROUND(I219*H219,2)</f>
        <v>0</v>
      </c>
      <c r="BL219" s="18" t="s">
        <v>438</v>
      </c>
      <c r="BM219" s="232" t="s">
        <v>1526</v>
      </c>
    </row>
    <row r="220" s="2" customFormat="1" ht="24.15" customHeight="1">
      <c r="A220" s="39"/>
      <c r="B220" s="40"/>
      <c r="C220" s="221" t="s">
        <v>895</v>
      </c>
      <c r="D220" s="221" t="s">
        <v>294</v>
      </c>
      <c r="E220" s="222" t="s">
        <v>4702</v>
      </c>
      <c r="F220" s="223" t="s">
        <v>4703</v>
      </c>
      <c r="G220" s="224" t="s">
        <v>581</v>
      </c>
      <c r="H220" s="225">
        <v>23</v>
      </c>
      <c r="I220" s="226"/>
      <c r="J220" s="227">
        <f>ROUND(I220*H220,2)</f>
        <v>0</v>
      </c>
      <c r="K220" s="223" t="s">
        <v>298</v>
      </c>
      <c r="L220" s="45"/>
      <c r="M220" s="228" t="s">
        <v>1</v>
      </c>
      <c r="N220" s="229" t="s">
        <v>43</v>
      </c>
      <c r="O220" s="92"/>
      <c r="P220" s="230">
        <f>O220*H220</f>
        <v>0</v>
      </c>
      <c r="Q220" s="230">
        <v>0.00062</v>
      </c>
      <c r="R220" s="230">
        <f>Q220*H220</f>
        <v>0.01426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438</v>
      </c>
      <c r="AT220" s="232" t="s">
        <v>294</v>
      </c>
      <c r="AU220" s="232" t="s">
        <v>120</v>
      </c>
      <c r="AY220" s="18" t="s">
        <v>292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120</v>
      </c>
      <c r="BK220" s="233">
        <f>ROUND(I220*H220,2)</f>
        <v>0</v>
      </c>
      <c r="BL220" s="18" t="s">
        <v>438</v>
      </c>
      <c r="BM220" s="232" t="s">
        <v>1535</v>
      </c>
    </row>
    <row r="221" s="2" customFormat="1" ht="21.75" customHeight="1">
      <c r="A221" s="39"/>
      <c r="B221" s="40"/>
      <c r="C221" s="221" t="s">
        <v>907</v>
      </c>
      <c r="D221" s="221" t="s">
        <v>294</v>
      </c>
      <c r="E221" s="222" t="s">
        <v>4704</v>
      </c>
      <c r="F221" s="223" t="s">
        <v>4705</v>
      </c>
      <c r="G221" s="224" t="s">
        <v>581</v>
      </c>
      <c r="H221" s="225">
        <v>5</v>
      </c>
      <c r="I221" s="226"/>
      <c r="J221" s="227">
        <f>ROUND(I221*H221,2)</f>
        <v>0</v>
      </c>
      <c r="K221" s="223" t="s">
        <v>298</v>
      </c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0.00051999999999999995</v>
      </c>
      <c r="R221" s="230">
        <f>Q221*H221</f>
        <v>0.0025999999999999999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438</v>
      </c>
      <c r="AT221" s="232" t="s">
        <v>294</v>
      </c>
      <c r="AU221" s="232" t="s">
        <v>120</v>
      </c>
      <c r="AY221" s="18" t="s">
        <v>292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120</v>
      </c>
      <c r="BK221" s="233">
        <f>ROUND(I221*H221,2)</f>
        <v>0</v>
      </c>
      <c r="BL221" s="18" t="s">
        <v>438</v>
      </c>
      <c r="BM221" s="232" t="s">
        <v>1543</v>
      </c>
    </row>
    <row r="222" s="2" customFormat="1" ht="21.75" customHeight="1">
      <c r="A222" s="39"/>
      <c r="B222" s="40"/>
      <c r="C222" s="221" t="s">
        <v>911</v>
      </c>
      <c r="D222" s="221" t="s">
        <v>294</v>
      </c>
      <c r="E222" s="222" t="s">
        <v>4706</v>
      </c>
      <c r="F222" s="223" t="s">
        <v>4707</v>
      </c>
      <c r="G222" s="224" t="s">
        <v>581</v>
      </c>
      <c r="H222" s="225">
        <v>1</v>
      </c>
      <c r="I222" s="226"/>
      <c r="J222" s="227">
        <f>ROUND(I222*H222,2)</f>
        <v>0</v>
      </c>
      <c r="K222" s="223" t="s">
        <v>298</v>
      </c>
      <c r="L222" s="45"/>
      <c r="M222" s="228" t="s">
        <v>1</v>
      </c>
      <c r="N222" s="229" t="s">
        <v>43</v>
      </c>
      <c r="O222" s="92"/>
      <c r="P222" s="230">
        <f>O222*H222</f>
        <v>0</v>
      </c>
      <c r="Q222" s="230">
        <v>0.00077999999999999999</v>
      </c>
      <c r="R222" s="230">
        <f>Q222*H222</f>
        <v>0.00077999999999999999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438</v>
      </c>
      <c r="AT222" s="232" t="s">
        <v>294</v>
      </c>
      <c r="AU222" s="232" t="s">
        <v>120</v>
      </c>
      <c r="AY222" s="18" t="s">
        <v>292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120</v>
      </c>
      <c r="BK222" s="233">
        <f>ROUND(I222*H222,2)</f>
        <v>0</v>
      </c>
      <c r="BL222" s="18" t="s">
        <v>438</v>
      </c>
      <c r="BM222" s="232" t="s">
        <v>1549</v>
      </c>
    </row>
    <row r="223" s="2" customFormat="1" ht="24.15" customHeight="1">
      <c r="A223" s="39"/>
      <c r="B223" s="40"/>
      <c r="C223" s="221" t="s">
        <v>914</v>
      </c>
      <c r="D223" s="221" t="s">
        <v>294</v>
      </c>
      <c r="E223" s="222" t="s">
        <v>4708</v>
      </c>
      <c r="F223" s="223" t="s">
        <v>4709</v>
      </c>
      <c r="G223" s="224" t="s">
        <v>581</v>
      </c>
      <c r="H223" s="225">
        <v>1</v>
      </c>
      <c r="I223" s="226"/>
      <c r="J223" s="227">
        <f>ROUND(I223*H223,2)</f>
        <v>0</v>
      </c>
      <c r="K223" s="223" t="s">
        <v>298</v>
      </c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0.00036000000000000002</v>
      </c>
      <c r="R223" s="230">
        <f>Q223*H223</f>
        <v>0.00036000000000000002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438</v>
      </c>
      <c r="AT223" s="232" t="s">
        <v>294</v>
      </c>
      <c r="AU223" s="232" t="s">
        <v>120</v>
      </c>
      <c r="AY223" s="18" t="s">
        <v>292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120</v>
      </c>
      <c r="BK223" s="233">
        <f>ROUND(I223*H223,2)</f>
        <v>0</v>
      </c>
      <c r="BL223" s="18" t="s">
        <v>438</v>
      </c>
      <c r="BM223" s="232" t="s">
        <v>1563</v>
      </c>
    </row>
    <row r="224" s="2" customFormat="1" ht="24.15" customHeight="1">
      <c r="A224" s="39"/>
      <c r="B224" s="40"/>
      <c r="C224" s="221" t="s">
        <v>918</v>
      </c>
      <c r="D224" s="221" t="s">
        <v>294</v>
      </c>
      <c r="E224" s="222" t="s">
        <v>4710</v>
      </c>
      <c r="F224" s="223" t="s">
        <v>4711</v>
      </c>
      <c r="G224" s="224" t="s">
        <v>581</v>
      </c>
      <c r="H224" s="225">
        <v>30</v>
      </c>
      <c r="I224" s="226"/>
      <c r="J224" s="227">
        <f>ROUND(I224*H224,2)</f>
        <v>0</v>
      </c>
      <c r="K224" s="223" t="s">
        <v>298</v>
      </c>
      <c r="L224" s="45"/>
      <c r="M224" s="228" t="s">
        <v>1</v>
      </c>
      <c r="N224" s="229" t="s">
        <v>43</v>
      </c>
      <c r="O224" s="92"/>
      <c r="P224" s="230">
        <f>O224*H224</f>
        <v>0</v>
      </c>
      <c r="Q224" s="230">
        <v>0.00022000000000000001</v>
      </c>
      <c r="R224" s="230">
        <f>Q224*H224</f>
        <v>0.0066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438</v>
      </c>
      <c r="AT224" s="232" t="s">
        <v>294</v>
      </c>
      <c r="AU224" s="232" t="s">
        <v>120</v>
      </c>
      <c r="AY224" s="18" t="s">
        <v>292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120</v>
      </c>
      <c r="BK224" s="233">
        <f>ROUND(I224*H224,2)</f>
        <v>0</v>
      </c>
      <c r="BL224" s="18" t="s">
        <v>438</v>
      </c>
      <c r="BM224" s="232" t="s">
        <v>1572</v>
      </c>
    </row>
    <row r="225" s="2" customFormat="1" ht="24.15" customHeight="1">
      <c r="A225" s="39"/>
      <c r="B225" s="40"/>
      <c r="C225" s="221" t="s">
        <v>923</v>
      </c>
      <c r="D225" s="221" t="s">
        <v>294</v>
      </c>
      <c r="E225" s="222" t="s">
        <v>4712</v>
      </c>
      <c r="F225" s="223" t="s">
        <v>4713</v>
      </c>
      <c r="G225" s="224" t="s">
        <v>581</v>
      </c>
      <c r="H225" s="225">
        <v>5</v>
      </c>
      <c r="I225" s="226"/>
      <c r="J225" s="227">
        <f>ROUND(I225*H225,2)</f>
        <v>0</v>
      </c>
      <c r="K225" s="223" t="s">
        <v>298</v>
      </c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0.00114</v>
      </c>
      <c r="R225" s="230">
        <f>Q225*H225</f>
        <v>0.0057000000000000002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438</v>
      </c>
      <c r="AT225" s="232" t="s">
        <v>294</v>
      </c>
      <c r="AU225" s="232" t="s">
        <v>120</v>
      </c>
      <c r="AY225" s="18" t="s">
        <v>292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120</v>
      </c>
      <c r="BK225" s="233">
        <f>ROUND(I225*H225,2)</f>
        <v>0</v>
      </c>
      <c r="BL225" s="18" t="s">
        <v>438</v>
      </c>
      <c r="BM225" s="232" t="s">
        <v>1581</v>
      </c>
    </row>
    <row r="226" s="2" customFormat="1" ht="21.75" customHeight="1">
      <c r="A226" s="39"/>
      <c r="B226" s="40"/>
      <c r="C226" s="221" t="s">
        <v>940</v>
      </c>
      <c r="D226" s="221" t="s">
        <v>294</v>
      </c>
      <c r="E226" s="222" t="s">
        <v>4714</v>
      </c>
      <c r="F226" s="223" t="s">
        <v>4715</v>
      </c>
      <c r="G226" s="224" t="s">
        <v>581</v>
      </c>
      <c r="H226" s="225">
        <v>1</v>
      </c>
      <c r="I226" s="226"/>
      <c r="J226" s="227">
        <f>ROUND(I226*H226,2)</f>
        <v>0</v>
      </c>
      <c r="K226" s="223" t="s">
        <v>298</v>
      </c>
      <c r="L226" s="45"/>
      <c r="M226" s="228" t="s">
        <v>1</v>
      </c>
      <c r="N226" s="229" t="s">
        <v>43</v>
      </c>
      <c r="O226" s="92"/>
      <c r="P226" s="230">
        <f>O226*H226</f>
        <v>0</v>
      </c>
      <c r="Q226" s="230">
        <v>0.00173</v>
      </c>
      <c r="R226" s="230">
        <f>Q226*H226</f>
        <v>0.00173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438</v>
      </c>
      <c r="AT226" s="232" t="s">
        <v>294</v>
      </c>
      <c r="AU226" s="232" t="s">
        <v>120</v>
      </c>
      <c r="AY226" s="18" t="s">
        <v>292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120</v>
      </c>
      <c r="BK226" s="233">
        <f>ROUND(I226*H226,2)</f>
        <v>0</v>
      </c>
      <c r="BL226" s="18" t="s">
        <v>438</v>
      </c>
      <c r="BM226" s="232" t="s">
        <v>1592</v>
      </c>
    </row>
    <row r="227" s="2" customFormat="1" ht="24.15" customHeight="1">
      <c r="A227" s="39"/>
      <c r="B227" s="40"/>
      <c r="C227" s="221" t="s">
        <v>947</v>
      </c>
      <c r="D227" s="221" t="s">
        <v>294</v>
      </c>
      <c r="E227" s="222" t="s">
        <v>4716</v>
      </c>
      <c r="F227" s="223" t="s">
        <v>4717</v>
      </c>
      <c r="G227" s="224" t="s">
        <v>581</v>
      </c>
      <c r="H227" s="225">
        <v>5</v>
      </c>
      <c r="I227" s="226"/>
      <c r="J227" s="227">
        <f>ROUND(I227*H227,2)</f>
        <v>0</v>
      </c>
      <c r="K227" s="223" t="s">
        <v>298</v>
      </c>
      <c r="L227" s="45"/>
      <c r="M227" s="228" t="s">
        <v>1</v>
      </c>
      <c r="N227" s="229" t="s">
        <v>43</v>
      </c>
      <c r="O227" s="92"/>
      <c r="P227" s="230">
        <f>O227*H227</f>
        <v>0</v>
      </c>
      <c r="Q227" s="230">
        <v>0.00107</v>
      </c>
      <c r="R227" s="230">
        <f>Q227*H227</f>
        <v>0.0053499999999999997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438</v>
      </c>
      <c r="AT227" s="232" t="s">
        <v>294</v>
      </c>
      <c r="AU227" s="232" t="s">
        <v>120</v>
      </c>
      <c r="AY227" s="18" t="s">
        <v>292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120</v>
      </c>
      <c r="BK227" s="233">
        <f>ROUND(I227*H227,2)</f>
        <v>0</v>
      </c>
      <c r="BL227" s="18" t="s">
        <v>438</v>
      </c>
      <c r="BM227" s="232" t="s">
        <v>1628</v>
      </c>
    </row>
    <row r="228" s="2" customFormat="1" ht="21.75" customHeight="1">
      <c r="A228" s="39"/>
      <c r="B228" s="40"/>
      <c r="C228" s="221" t="s">
        <v>957</v>
      </c>
      <c r="D228" s="221" t="s">
        <v>294</v>
      </c>
      <c r="E228" s="222" t="s">
        <v>4718</v>
      </c>
      <c r="F228" s="223" t="s">
        <v>4719</v>
      </c>
      <c r="G228" s="224" t="s">
        <v>581</v>
      </c>
      <c r="H228" s="225">
        <v>1</v>
      </c>
      <c r="I228" s="226"/>
      <c r="J228" s="227">
        <f>ROUND(I228*H228,2)</f>
        <v>0</v>
      </c>
      <c r="K228" s="223" t="s">
        <v>298</v>
      </c>
      <c r="L228" s="45"/>
      <c r="M228" s="228" t="s">
        <v>1</v>
      </c>
      <c r="N228" s="229" t="s">
        <v>43</v>
      </c>
      <c r="O228" s="92"/>
      <c r="P228" s="230">
        <f>O228*H228</f>
        <v>0</v>
      </c>
      <c r="Q228" s="230">
        <v>0.0016800000000000001</v>
      </c>
      <c r="R228" s="230">
        <f>Q228*H228</f>
        <v>0.0016800000000000001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438</v>
      </c>
      <c r="AT228" s="232" t="s">
        <v>294</v>
      </c>
      <c r="AU228" s="232" t="s">
        <v>120</v>
      </c>
      <c r="AY228" s="18" t="s">
        <v>292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120</v>
      </c>
      <c r="BK228" s="233">
        <f>ROUND(I228*H228,2)</f>
        <v>0</v>
      </c>
      <c r="BL228" s="18" t="s">
        <v>438</v>
      </c>
      <c r="BM228" s="232" t="s">
        <v>1659</v>
      </c>
    </row>
    <row r="229" s="2" customFormat="1" ht="24.15" customHeight="1">
      <c r="A229" s="39"/>
      <c r="B229" s="40"/>
      <c r="C229" s="221" t="s">
        <v>962</v>
      </c>
      <c r="D229" s="221" t="s">
        <v>294</v>
      </c>
      <c r="E229" s="222" t="s">
        <v>4720</v>
      </c>
      <c r="F229" s="223" t="s">
        <v>4721</v>
      </c>
      <c r="G229" s="224" t="s">
        <v>581</v>
      </c>
      <c r="H229" s="225">
        <v>5</v>
      </c>
      <c r="I229" s="226"/>
      <c r="J229" s="227">
        <f>ROUND(I229*H229,2)</f>
        <v>0</v>
      </c>
      <c r="K229" s="223" t="s">
        <v>298</v>
      </c>
      <c r="L229" s="45"/>
      <c r="M229" s="228" t="s">
        <v>1</v>
      </c>
      <c r="N229" s="229" t="s">
        <v>43</v>
      </c>
      <c r="O229" s="92"/>
      <c r="P229" s="230">
        <f>O229*H229</f>
        <v>0</v>
      </c>
      <c r="Q229" s="230">
        <v>0.0014599999999999999</v>
      </c>
      <c r="R229" s="230">
        <f>Q229*H229</f>
        <v>0.0072999999999999992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438</v>
      </c>
      <c r="AT229" s="232" t="s">
        <v>294</v>
      </c>
      <c r="AU229" s="232" t="s">
        <v>120</v>
      </c>
      <c r="AY229" s="18" t="s">
        <v>292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120</v>
      </c>
      <c r="BK229" s="233">
        <f>ROUND(I229*H229,2)</f>
        <v>0</v>
      </c>
      <c r="BL229" s="18" t="s">
        <v>438</v>
      </c>
      <c r="BM229" s="232" t="s">
        <v>1668</v>
      </c>
    </row>
    <row r="230" s="2" customFormat="1" ht="24.15" customHeight="1">
      <c r="A230" s="39"/>
      <c r="B230" s="40"/>
      <c r="C230" s="221" t="s">
        <v>966</v>
      </c>
      <c r="D230" s="221" t="s">
        <v>294</v>
      </c>
      <c r="E230" s="222" t="s">
        <v>4722</v>
      </c>
      <c r="F230" s="223" t="s">
        <v>4723</v>
      </c>
      <c r="G230" s="224" t="s">
        <v>581</v>
      </c>
      <c r="H230" s="225">
        <v>22</v>
      </c>
      <c r="I230" s="226"/>
      <c r="J230" s="227">
        <f>ROUND(I230*H230,2)</f>
        <v>0</v>
      </c>
      <c r="K230" s="223" t="s">
        <v>298</v>
      </c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0.00052999999999999998</v>
      </c>
      <c r="R230" s="230">
        <f>Q230*H230</f>
        <v>0.01166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438</v>
      </c>
      <c r="AT230" s="232" t="s">
        <v>294</v>
      </c>
      <c r="AU230" s="232" t="s">
        <v>120</v>
      </c>
      <c r="AY230" s="18" t="s">
        <v>292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120</v>
      </c>
      <c r="BK230" s="233">
        <f>ROUND(I230*H230,2)</f>
        <v>0</v>
      </c>
      <c r="BL230" s="18" t="s">
        <v>438</v>
      </c>
      <c r="BM230" s="232" t="s">
        <v>1674</v>
      </c>
    </row>
    <row r="231" s="2" customFormat="1" ht="24.15" customHeight="1">
      <c r="A231" s="39"/>
      <c r="B231" s="40"/>
      <c r="C231" s="221" t="s">
        <v>970</v>
      </c>
      <c r="D231" s="221" t="s">
        <v>294</v>
      </c>
      <c r="E231" s="222" t="s">
        <v>4724</v>
      </c>
      <c r="F231" s="223" t="s">
        <v>4725</v>
      </c>
      <c r="G231" s="224" t="s">
        <v>581</v>
      </c>
      <c r="H231" s="225">
        <v>2</v>
      </c>
      <c r="I231" s="226"/>
      <c r="J231" s="227">
        <f>ROUND(I231*H231,2)</f>
        <v>0</v>
      </c>
      <c r="K231" s="223" t="s">
        <v>298</v>
      </c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0.00052999999999999998</v>
      </c>
      <c r="R231" s="230">
        <f>Q231*H231</f>
        <v>0.00106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438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120</v>
      </c>
      <c r="BK231" s="233">
        <f>ROUND(I231*H231,2)</f>
        <v>0</v>
      </c>
      <c r="BL231" s="18" t="s">
        <v>438</v>
      </c>
      <c r="BM231" s="232" t="s">
        <v>1681</v>
      </c>
    </row>
    <row r="232" s="2" customFormat="1" ht="24.15" customHeight="1">
      <c r="A232" s="39"/>
      <c r="B232" s="40"/>
      <c r="C232" s="221" t="s">
        <v>975</v>
      </c>
      <c r="D232" s="221" t="s">
        <v>294</v>
      </c>
      <c r="E232" s="222" t="s">
        <v>4726</v>
      </c>
      <c r="F232" s="223" t="s">
        <v>4727</v>
      </c>
      <c r="G232" s="224" t="s">
        <v>581</v>
      </c>
      <c r="H232" s="225">
        <v>3</v>
      </c>
      <c r="I232" s="226"/>
      <c r="J232" s="227">
        <f>ROUND(I232*H232,2)</f>
        <v>0</v>
      </c>
      <c r="K232" s="223" t="s">
        <v>298</v>
      </c>
      <c r="L232" s="45"/>
      <c r="M232" s="228" t="s">
        <v>1</v>
      </c>
      <c r="N232" s="229" t="s">
        <v>43</v>
      </c>
      <c r="O232" s="92"/>
      <c r="P232" s="230">
        <f>O232*H232</f>
        <v>0</v>
      </c>
      <c r="Q232" s="230">
        <v>0.00147</v>
      </c>
      <c r="R232" s="230">
        <f>Q232*H232</f>
        <v>0.0044099999999999999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438</v>
      </c>
      <c r="AT232" s="232" t="s">
        <v>294</v>
      </c>
      <c r="AU232" s="232" t="s">
        <v>120</v>
      </c>
      <c r="AY232" s="18" t="s">
        <v>292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120</v>
      </c>
      <c r="BK232" s="233">
        <f>ROUND(I232*H232,2)</f>
        <v>0</v>
      </c>
      <c r="BL232" s="18" t="s">
        <v>438</v>
      </c>
      <c r="BM232" s="232" t="s">
        <v>1689</v>
      </c>
    </row>
    <row r="233" s="2" customFormat="1" ht="24.15" customHeight="1">
      <c r="A233" s="39"/>
      <c r="B233" s="40"/>
      <c r="C233" s="221" t="s">
        <v>979</v>
      </c>
      <c r="D233" s="221" t="s">
        <v>294</v>
      </c>
      <c r="E233" s="222" t="s">
        <v>4728</v>
      </c>
      <c r="F233" s="223" t="s">
        <v>4729</v>
      </c>
      <c r="G233" s="224" t="s">
        <v>581</v>
      </c>
      <c r="H233" s="225">
        <v>3</v>
      </c>
      <c r="I233" s="226"/>
      <c r="J233" s="227">
        <f>ROUND(I233*H233,2)</f>
        <v>0</v>
      </c>
      <c r="K233" s="223" t="s">
        <v>298</v>
      </c>
      <c r="L233" s="45"/>
      <c r="M233" s="228" t="s">
        <v>1</v>
      </c>
      <c r="N233" s="229" t="s">
        <v>43</v>
      </c>
      <c r="O233" s="92"/>
      <c r="P233" s="230">
        <f>O233*H233</f>
        <v>0</v>
      </c>
      <c r="Q233" s="230">
        <v>0.00075000000000000002</v>
      </c>
      <c r="R233" s="230">
        <f>Q233*H233</f>
        <v>0.0022500000000000003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438</v>
      </c>
      <c r="AT233" s="232" t="s">
        <v>294</v>
      </c>
      <c r="AU233" s="232" t="s">
        <v>120</v>
      </c>
      <c r="AY233" s="18" t="s">
        <v>292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120</v>
      </c>
      <c r="BK233" s="233">
        <f>ROUND(I233*H233,2)</f>
        <v>0</v>
      </c>
      <c r="BL233" s="18" t="s">
        <v>438</v>
      </c>
      <c r="BM233" s="232" t="s">
        <v>1699</v>
      </c>
    </row>
    <row r="234" s="2" customFormat="1" ht="24.15" customHeight="1">
      <c r="A234" s="39"/>
      <c r="B234" s="40"/>
      <c r="C234" s="221" t="s">
        <v>984</v>
      </c>
      <c r="D234" s="221" t="s">
        <v>294</v>
      </c>
      <c r="E234" s="222" t="s">
        <v>4730</v>
      </c>
      <c r="F234" s="223" t="s">
        <v>4731</v>
      </c>
      <c r="G234" s="224" t="s">
        <v>581</v>
      </c>
      <c r="H234" s="225">
        <v>22</v>
      </c>
      <c r="I234" s="226"/>
      <c r="J234" s="227">
        <f>ROUND(I234*H234,2)</f>
        <v>0</v>
      </c>
      <c r="K234" s="223" t="s">
        <v>298</v>
      </c>
      <c r="L234" s="45"/>
      <c r="M234" s="228" t="s">
        <v>1</v>
      </c>
      <c r="N234" s="229" t="s">
        <v>43</v>
      </c>
      <c r="O234" s="92"/>
      <c r="P234" s="230">
        <f>O234*H234</f>
        <v>0</v>
      </c>
      <c r="Q234" s="230">
        <v>0.00051000000000000004</v>
      </c>
      <c r="R234" s="230">
        <f>Q234*H234</f>
        <v>0.011220000000000001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438</v>
      </c>
      <c r="AT234" s="232" t="s">
        <v>294</v>
      </c>
      <c r="AU234" s="232" t="s">
        <v>120</v>
      </c>
      <c r="AY234" s="18" t="s">
        <v>292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120</v>
      </c>
      <c r="BK234" s="233">
        <f>ROUND(I234*H234,2)</f>
        <v>0</v>
      </c>
      <c r="BL234" s="18" t="s">
        <v>438</v>
      </c>
      <c r="BM234" s="232" t="s">
        <v>1709</v>
      </c>
    </row>
    <row r="235" s="2" customFormat="1" ht="21.75" customHeight="1">
      <c r="A235" s="39"/>
      <c r="B235" s="40"/>
      <c r="C235" s="221" t="s">
        <v>989</v>
      </c>
      <c r="D235" s="221" t="s">
        <v>294</v>
      </c>
      <c r="E235" s="222" t="s">
        <v>4732</v>
      </c>
      <c r="F235" s="223" t="s">
        <v>4733</v>
      </c>
      <c r="G235" s="224" t="s">
        <v>365</v>
      </c>
      <c r="H235" s="225">
        <v>0.129</v>
      </c>
      <c r="I235" s="226"/>
      <c r="J235" s="227">
        <f>ROUND(I235*H235,2)</f>
        <v>0</v>
      </c>
      <c r="K235" s="223" t="s">
        <v>298</v>
      </c>
      <c r="L235" s="45"/>
      <c r="M235" s="228" t="s">
        <v>1</v>
      </c>
      <c r="N235" s="229" t="s">
        <v>43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438</v>
      </c>
      <c r="AT235" s="232" t="s">
        <v>294</v>
      </c>
      <c r="AU235" s="232" t="s">
        <v>120</v>
      </c>
      <c r="AY235" s="18" t="s">
        <v>292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120</v>
      </c>
      <c r="BK235" s="233">
        <f>ROUND(I235*H235,2)</f>
        <v>0</v>
      </c>
      <c r="BL235" s="18" t="s">
        <v>438</v>
      </c>
      <c r="BM235" s="232" t="s">
        <v>1718</v>
      </c>
    </row>
    <row r="236" s="2" customFormat="1" ht="24.15" customHeight="1">
      <c r="A236" s="39"/>
      <c r="B236" s="40"/>
      <c r="C236" s="221" t="s">
        <v>1157</v>
      </c>
      <c r="D236" s="221" t="s">
        <v>294</v>
      </c>
      <c r="E236" s="222" t="s">
        <v>4734</v>
      </c>
      <c r="F236" s="223" t="s">
        <v>4735</v>
      </c>
      <c r="G236" s="224" t="s">
        <v>365</v>
      </c>
      <c r="H236" s="225">
        <v>0.129</v>
      </c>
      <c r="I236" s="226"/>
      <c r="J236" s="227">
        <f>ROUND(I236*H236,2)</f>
        <v>0</v>
      </c>
      <c r="K236" s="223" t="s">
        <v>298</v>
      </c>
      <c r="L236" s="45"/>
      <c r="M236" s="228" t="s">
        <v>1</v>
      </c>
      <c r="N236" s="229" t="s">
        <v>43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438</v>
      </c>
      <c r="AT236" s="232" t="s">
        <v>294</v>
      </c>
      <c r="AU236" s="232" t="s">
        <v>120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120</v>
      </c>
      <c r="BK236" s="233">
        <f>ROUND(I236*H236,2)</f>
        <v>0</v>
      </c>
      <c r="BL236" s="18" t="s">
        <v>438</v>
      </c>
      <c r="BM236" s="232" t="s">
        <v>1726</v>
      </c>
    </row>
    <row r="237" s="12" customFormat="1" ht="22.8" customHeight="1">
      <c r="A237" s="12"/>
      <c r="B237" s="205"/>
      <c r="C237" s="206"/>
      <c r="D237" s="207" t="s">
        <v>76</v>
      </c>
      <c r="E237" s="219" t="s">
        <v>1914</v>
      </c>
      <c r="F237" s="219" t="s">
        <v>1915</v>
      </c>
      <c r="G237" s="206"/>
      <c r="H237" s="206"/>
      <c r="I237" s="209"/>
      <c r="J237" s="220">
        <f>BK237</f>
        <v>0</v>
      </c>
      <c r="K237" s="206"/>
      <c r="L237" s="211"/>
      <c r="M237" s="212"/>
      <c r="N237" s="213"/>
      <c r="O237" s="213"/>
      <c r="P237" s="214">
        <f>SUM(P238:P271)</f>
        <v>0</v>
      </c>
      <c r="Q237" s="213"/>
      <c r="R237" s="214">
        <f>SUM(R238:R271)</f>
        <v>10.17877</v>
      </c>
      <c r="S237" s="213"/>
      <c r="T237" s="215">
        <f>SUM(T238:T271)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6" t="s">
        <v>120</v>
      </c>
      <c r="AT237" s="217" t="s">
        <v>76</v>
      </c>
      <c r="AU237" s="217" t="s">
        <v>85</v>
      </c>
      <c r="AY237" s="216" t="s">
        <v>292</v>
      </c>
      <c r="BK237" s="218">
        <f>SUM(BK238:BK271)</f>
        <v>0</v>
      </c>
    </row>
    <row r="238" s="2" customFormat="1" ht="24.15" customHeight="1">
      <c r="A238" s="39"/>
      <c r="B238" s="40"/>
      <c r="C238" s="221" t="s">
        <v>530</v>
      </c>
      <c r="D238" s="221" t="s">
        <v>294</v>
      </c>
      <c r="E238" s="222" t="s">
        <v>4736</v>
      </c>
      <c r="F238" s="223" t="s">
        <v>4737</v>
      </c>
      <c r="G238" s="224" t="s">
        <v>581</v>
      </c>
      <c r="H238" s="225">
        <v>194</v>
      </c>
      <c r="I238" s="226"/>
      <c r="J238" s="227">
        <f>ROUND(I238*H238,2)</f>
        <v>0</v>
      </c>
      <c r="K238" s="223" t="s">
        <v>298</v>
      </c>
      <c r="L238" s="45"/>
      <c r="M238" s="228" t="s">
        <v>1</v>
      </c>
      <c r="N238" s="229" t="s">
        <v>43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438</v>
      </c>
      <c r="AT238" s="232" t="s">
        <v>294</v>
      </c>
      <c r="AU238" s="232" t="s">
        <v>120</v>
      </c>
      <c r="AY238" s="18" t="s">
        <v>292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120</v>
      </c>
      <c r="BK238" s="233">
        <f>ROUND(I238*H238,2)</f>
        <v>0</v>
      </c>
      <c r="BL238" s="18" t="s">
        <v>438</v>
      </c>
      <c r="BM238" s="232" t="s">
        <v>1735</v>
      </c>
    </row>
    <row r="239" s="2" customFormat="1" ht="24.15" customHeight="1">
      <c r="A239" s="39"/>
      <c r="B239" s="40"/>
      <c r="C239" s="221" t="s">
        <v>1178</v>
      </c>
      <c r="D239" s="221" t="s">
        <v>294</v>
      </c>
      <c r="E239" s="222" t="s">
        <v>4738</v>
      </c>
      <c r="F239" s="223" t="s">
        <v>4739</v>
      </c>
      <c r="G239" s="224" t="s">
        <v>581</v>
      </c>
      <c r="H239" s="225">
        <v>45</v>
      </c>
      <c r="I239" s="226"/>
      <c r="J239" s="227">
        <f>ROUND(I239*H239,2)</f>
        <v>0</v>
      </c>
      <c r="K239" s="223" t="s">
        <v>298</v>
      </c>
      <c r="L239" s="45"/>
      <c r="M239" s="228" t="s">
        <v>1</v>
      </c>
      <c r="N239" s="229" t="s">
        <v>43</v>
      </c>
      <c r="O239" s="92"/>
      <c r="P239" s="230">
        <f>O239*H239</f>
        <v>0</v>
      </c>
      <c r="Q239" s="230">
        <v>0.025100000000000001</v>
      </c>
      <c r="R239" s="230">
        <f>Q239*H239</f>
        <v>1.1295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438</v>
      </c>
      <c r="AT239" s="232" t="s">
        <v>294</v>
      </c>
      <c r="AU239" s="232" t="s">
        <v>120</v>
      </c>
      <c r="AY239" s="18" t="s">
        <v>292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120</v>
      </c>
      <c r="BK239" s="233">
        <f>ROUND(I239*H239,2)</f>
        <v>0</v>
      </c>
      <c r="BL239" s="18" t="s">
        <v>438</v>
      </c>
      <c r="BM239" s="232" t="s">
        <v>1746</v>
      </c>
    </row>
    <row r="240" s="14" customFormat="1">
      <c r="A240" s="14"/>
      <c r="B240" s="245"/>
      <c r="C240" s="246"/>
      <c r="D240" s="236" t="s">
        <v>301</v>
      </c>
      <c r="E240" s="247" t="s">
        <v>1</v>
      </c>
      <c r="F240" s="248" t="s">
        <v>4740</v>
      </c>
      <c r="G240" s="246"/>
      <c r="H240" s="249">
        <v>45</v>
      </c>
      <c r="I240" s="250"/>
      <c r="J240" s="246"/>
      <c r="K240" s="246"/>
      <c r="L240" s="251"/>
      <c r="M240" s="252"/>
      <c r="N240" s="253"/>
      <c r="O240" s="253"/>
      <c r="P240" s="253"/>
      <c r="Q240" s="253"/>
      <c r="R240" s="253"/>
      <c r="S240" s="253"/>
      <c r="T240" s="25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5" t="s">
        <v>301</v>
      </c>
      <c r="AU240" s="255" t="s">
        <v>120</v>
      </c>
      <c r="AV240" s="14" t="s">
        <v>120</v>
      </c>
      <c r="AW240" s="14" t="s">
        <v>32</v>
      </c>
      <c r="AX240" s="14" t="s">
        <v>77</v>
      </c>
      <c r="AY240" s="255" t="s">
        <v>292</v>
      </c>
    </row>
    <row r="241" s="15" customFormat="1">
      <c r="A241" s="15"/>
      <c r="B241" s="256"/>
      <c r="C241" s="257"/>
      <c r="D241" s="236" t="s">
        <v>301</v>
      </c>
      <c r="E241" s="258" t="s">
        <v>1</v>
      </c>
      <c r="F241" s="259" t="s">
        <v>304</v>
      </c>
      <c r="G241" s="257"/>
      <c r="H241" s="260">
        <v>45</v>
      </c>
      <c r="I241" s="261"/>
      <c r="J241" s="257"/>
      <c r="K241" s="257"/>
      <c r="L241" s="262"/>
      <c r="M241" s="263"/>
      <c r="N241" s="264"/>
      <c r="O241" s="264"/>
      <c r="P241" s="264"/>
      <c r="Q241" s="264"/>
      <c r="R241" s="264"/>
      <c r="S241" s="264"/>
      <c r="T241" s="26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6" t="s">
        <v>301</v>
      </c>
      <c r="AU241" s="266" t="s">
        <v>120</v>
      </c>
      <c r="AV241" s="15" t="s">
        <v>299</v>
      </c>
      <c r="AW241" s="15" t="s">
        <v>32</v>
      </c>
      <c r="AX241" s="15" t="s">
        <v>85</v>
      </c>
      <c r="AY241" s="266" t="s">
        <v>292</v>
      </c>
    </row>
    <row r="242" s="2" customFormat="1" ht="24.15" customHeight="1">
      <c r="A242" s="39"/>
      <c r="B242" s="40"/>
      <c r="C242" s="221" t="s">
        <v>1184</v>
      </c>
      <c r="D242" s="221" t="s">
        <v>294</v>
      </c>
      <c r="E242" s="222" t="s">
        <v>4741</v>
      </c>
      <c r="F242" s="223" t="s">
        <v>4742</v>
      </c>
      <c r="G242" s="224" t="s">
        <v>581</v>
      </c>
      <c r="H242" s="225">
        <v>45</v>
      </c>
      <c r="I242" s="226"/>
      <c r="J242" s="227">
        <f>ROUND(I242*H242,2)</f>
        <v>0</v>
      </c>
      <c r="K242" s="223" t="s">
        <v>298</v>
      </c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438</v>
      </c>
      <c r="AT242" s="232" t="s">
        <v>294</v>
      </c>
      <c r="AU242" s="232" t="s">
        <v>120</v>
      </c>
      <c r="AY242" s="18" t="s">
        <v>292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120</v>
      </c>
      <c r="BK242" s="233">
        <f>ROUND(I242*H242,2)</f>
        <v>0</v>
      </c>
      <c r="BL242" s="18" t="s">
        <v>438</v>
      </c>
      <c r="BM242" s="232" t="s">
        <v>1755</v>
      </c>
    </row>
    <row r="243" s="2" customFormat="1" ht="16.5" customHeight="1">
      <c r="A243" s="39"/>
      <c r="B243" s="40"/>
      <c r="C243" s="221" t="s">
        <v>1189</v>
      </c>
      <c r="D243" s="221" t="s">
        <v>294</v>
      </c>
      <c r="E243" s="222" t="s">
        <v>4743</v>
      </c>
      <c r="F243" s="223" t="s">
        <v>4744</v>
      </c>
      <c r="G243" s="224" t="s">
        <v>581</v>
      </c>
      <c r="H243" s="225">
        <v>23</v>
      </c>
      <c r="I243" s="226"/>
      <c r="J243" s="227">
        <f>ROUND(I243*H243,2)</f>
        <v>0</v>
      </c>
      <c r="K243" s="223" t="s">
        <v>298</v>
      </c>
      <c r="L243" s="45"/>
      <c r="M243" s="228" t="s">
        <v>1</v>
      </c>
      <c r="N243" s="229" t="s">
        <v>43</v>
      </c>
      <c r="O243" s="92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438</v>
      </c>
      <c r="AT243" s="232" t="s">
        <v>294</v>
      </c>
      <c r="AU243" s="232" t="s">
        <v>120</v>
      </c>
      <c r="AY243" s="18" t="s">
        <v>292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120</v>
      </c>
      <c r="BK243" s="233">
        <f>ROUND(I243*H243,2)</f>
        <v>0</v>
      </c>
      <c r="BL243" s="18" t="s">
        <v>438</v>
      </c>
      <c r="BM243" s="232" t="s">
        <v>1764</v>
      </c>
    </row>
    <row r="244" s="14" customFormat="1">
      <c r="A244" s="14"/>
      <c r="B244" s="245"/>
      <c r="C244" s="246"/>
      <c r="D244" s="236" t="s">
        <v>301</v>
      </c>
      <c r="E244" s="247" t="s">
        <v>1</v>
      </c>
      <c r="F244" s="248" t="s">
        <v>489</v>
      </c>
      <c r="G244" s="246"/>
      <c r="H244" s="249">
        <v>23</v>
      </c>
      <c r="I244" s="250"/>
      <c r="J244" s="246"/>
      <c r="K244" s="246"/>
      <c r="L244" s="251"/>
      <c r="M244" s="252"/>
      <c r="N244" s="253"/>
      <c r="O244" s="253"/>
      <c r="P244" s="253"/>
      <c r="Q244" s="253"/>
      <c r="R244" s="253"/>
      <c r="S244" s="253"/>
      <c r="T244" s="25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5" t="s">
        <v>301</v>
      </c>
      <c r="AU244" s="255" t="s">
        <v>120</v>
      </c>
      <c r="AV244" s="14" t="s">
        <v>120</v>
      </c>
      <c r="AW244" s="14" t="s">
        <v>32</v>
      </c>
      <c r="AX244" s="14" t="s">
        <v>77</v>
      </c>
      <c r="AY244" s="255" t="s">
        <v>292</v>
      </c>
    </row>
    <row r="245" s="15" customFormat="1">
      <c r="A245" s="15"/>
      <c r="B245" s="256"/>
      <c r="C245" s="257"/>
      <c r="D245" s="236" t="s">
        <v>301</v>
      </c>
      <c r="E245" s="258" t="s">
        <v>1</v>
      </c>
      <c r="F245" s="259" t="s">
        <v>304</v>
      </c>
      <c r="G245" s="257"/>
      <c r="H245" s="260">
        <v>23</v>
      </c>
      <c r="I245" s="261"/>
      <c r="J245" s="257"/>
      <c r="K245" s="257"/>
      <c r="L245" s="262"/>
      <c r="M245" s="263"/>
      <c r="N245" s="264"/>
      <c r="O245" s="264"/>
      <c r="P245" s="264"/>
      <c r="Q245" s="264"/>
      <c r="R245" s="264"/>
      <c r="S245" s="264"/>
      <c r="T245" s="26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6" t="s">
        <v>301</v>
      </c>
      <c r="AU245" s="266" t="s">
        <v>120</v>
      </c>
      <c r="AV245" s="15" t="s">
        <v>299</v>
      </c>
      <c r="AW245" s="15" t="s">
        <v>32</v>
      </c>
      <c r="AX245" s="15" t="s">
        <v>85</v>
      </c>
      <c r="AY245" s="266" t="s">
        <v>292</v>
      </c>
    </row>
    <row r="246" s="2" customFormat="1" ht="16.5" customHeight="1">
      <c r="A246" s="39"/>
      <c r="B246" s="40"/>
      <c r="C246" s="221" t="s">
        <v>1194</v>
      </c>
      <c r="D246" s="221" t="s">
        <v>294</v>
      </c>
      <c r="E246" s="222" t="s">
        <v>4745</v>
      </c>
      <c r="F246" s="223" t="s">
        <v>4746</v>
      </c>
      <c r="G246" s="224" t="s">
        <v>297</v>
      </c>
      <c r="H246" s="225">
        <v>3000</v>
      </c>
      <c r="I246" s="226"/>
      <c r="J246" s="227">
        <f>ROUND(I246*H246,2)</f>
        <v>0</v>
      </c>
      <c r="K246" s="223" t="s">
        <v>298</v>
      </c>
      <c r="L246" s="45"/>
      <c r="M246" s="228" t="s">
        <v>1</v>
      </c>
      <c r="N246" s="229" t="s">
        <v>43</v>
      </c>
      <c r="O246" s="92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438</v>
      </c>
      <c r="AT246" s="232" t="s">
        <v>294</v>
      </c>
      <c r="AU246" s="232" t="s">
        <v>120</v>
      </c>
      <c r="AY246" s="18" t="s">
        <v>292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120</v>
      </c>
      <c r="BK246" s="233">
        <f>ROUND(I246*H246,2)</f>
        <v>0</v>
      </c>
      <c r="BL246" s="18" t="s">
        <v>438</v>
      </c>
      <c r="BM246" s="232" t="s">
        <v>1773</v>
      </c>
    </row>
    <row r="247" s="2" customFormat="1" ht="37.8" customHeight="1">
      <c r="A247" s="39"/>
      <c r="B247" s="40"/>
      <c r="C247" s="221" t="s">
        <v>1198</v>
      </c>
      <c r="D247" s="221" t="s">
        <v>294</v>
      </c>
      <c r="E247" s="222" t="s">
        <v>1917</v>
      </c>
      <c r="F247" s="223" t="s">
        <v>1918</v>
      </c>
      <c r="G247" s="224" t="s">
        <v>297</v>
      </c>
      <c r="H247" s="225">
        <v>3026</v>
      </c>
      <c r="I247" s="226"/>
      <c r="J247" s="227">
        <f>ROUND(I247*H247,2)</f>
        <v>0</v>
      </c>
      <c r="K247" s="223" t="s">
        <v>298</v>
      </c>
      <c r="L247" s="45"/>
      <c r="M247" s="228" t="s">
        <v>1</v>
      </c>
      <c r="N247" s="229" t="s">
        <v>43</v>
      </c>
      <c r="O247" s="92"/>
      <c r="P247" s="230">
        <f>O247*H247</f>
        <v>0</v>
      </c>
      <c r="Q247" s="230">
        <v>0.00174</v>
      </c>
      <c r="R247" s="230">
        <f>Q247*H247</f>
        <v>5.2652400000000004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438</v>
      </c>
      <c r="AT247" s="232" t="s">
        <v>294</v>
      </c>
      <c r="AU247" s="232" t="s">
        <v>120</v>
      </c>
      <c r="AY247" s="18" t="s">
        <v>292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120</v>
      </c>
      <c r="BK247" s="233">
        <f>ROUND(I247*H247,2)</f>
        <v>0</v>
      </c>
      <c r="BL247" s="18" t="s">
        <v>438</v>
      </c>
      <c r="BM247" s="232" t="s">
        <v>1783</v>
      </c>
    </row>
    <row r="248" s="14" customFormat="1">
      <c r="A248" s="14"/>
      <c r="B248" s="245"/>
      <c r="C248" s="246"/>
      <c r="D248" s="236" t="s">
        <v>301</v>
      </c>
      <c r="E248" s="247" t="s">
        <v>1</v>
      </c>
      <c r="F248" s="248" t="s">
        <v>1250</v>
      </c>
      <c r="G248" s="246"/>
      <c r="H248" s="249">
        <v>100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5" t="s">
        <v>301</v>
      </c>
      <c r="AU248" s="255" t="s">
        <v>120</v>
      </c>
      <c r="AV248" s="14" t="s">
        <v>120</v>
      </c>
      <c r="AW248" s="14" t="s">
        <v>32</v>
      </c>
      <c r="AX248" s="14" t="s">
        <v>77</v>
      </c>
      <c r="AY248" s="255" t="s">
        <v>292</v>
      </c>
    </row>
    <row r="249" s="14" customFormat="1">
      <c r="A249" s="14"/>
      <c r="B249" s="245"/>
      <c r="C249" s="246"/>
      <c r="D249" s="236" t="s">
        <v>301</v>
      </c>
      <c r="E249" s="247" t="s">
        <v>1</v>
      </c>
      <c r="F249" s="248" t="s">
        <v>4747</v>
      </c>
      <c r="G249" s="246"/>
      <c r="H249" s="249">
        <v>2926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301</v>
      </c>
      <c r="AU249" s="255" t="s">
        <v>120</v>
      </c>
      <c r="AV249" s="14" t="s">
        <v>120</v>
      </c>
      <c r="AW249" s="14" t="s">
        <v>32</v>
      </c>
      <c r="AX249" s="14" t="s">
        <v>77</v>
      </c>
      <c r="AY249" s="255" t="s">
        <v>292</v>
      </c>
    </row>
    <row r="250" s="15" customFormat="1">
      <c r="A250" s="15"/>
      <c r="B250" s="256"/>
      <c r="C250" s="257"/>
      <c r="D250" s="236" t="s">
        <v>301</v>
      </c>
      <c r="E250" s="258" t="s">
        <v>1</v>
      </c>
      <c r="F250" s="259" t="s">
        <v>304</v>
      </c>
      <c r="G250" s="257"/>
      <c r="H250" s="260">
        <v>3026</v>
      </c>
      <c r="I250" s="261"/>
      <c r="J250" s="257"/>
      <c r="K250" s="257"/>
      <c r="L250" s="262"/>
      <c r="M250" s="263"/>
      <c r="N250" s="264"/>
      <c r="O250" s="264"/>
      <c r="P250" s="264"/>
      <c r="Q250" s="264"/>
      <c r="R250" s="264"/>
      <c r="S250" s="264"/>
      <c r="T250" s="26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6" t="s">
        <v>301</v>
      </c>
      <c r="AU250" s="266" t="s">
        <v>120</v>
      </c>
      <c r="AV250" s="15" t="s">
        <v>299</v>
      </c>
      <c r="AW250" s="15" t="s">
        <v>32</v>
      </c>
      <c r="AX250" s="15" t="s">
        <v>85</v>
      </c>
      <c r="AY250" s="266" t="s">
        <v>292</v>
      </c>
    </row>
    <row r="251" s="2" customFormat="1" ht="33" customHeight="1">
      <c r="A251" s="39"/>
      <c r="B251" s="40"/>
      <c r="C251" s="221" t="s">
        <v>1204</v>
      </c>
      <c r="D251" s="221" t="s">
        <v>294</v>
      </c>
      <c r="E251" s="222" t="s">
        <v>4748</v>
      </c>
      <c r="F251" s="223" t="s">
        <v>4749</v>
      </c>
      <c r="G251" s="224" t="s">
        <v>407</v>
      </c>
      <c r="H251" s="225">
        <v>18511</v>
      </c>
      <c r="I251" s="226"/>
      <c r="J251" s="227">
        <f>ROUND(I251*H251,2)</f>
        <v>0</v>
      </c>
      <c r="K251" s="223" t="s">
        <v>298</v>
      </c>
      <c r="L251" s="45"/>
      <c r="M251" s="228" t="s">
        <v>1</v>
      </c>
      <c r="N251" s="229" t="s">
        <v>43</v>
      </c>
      <c r="O251" s="92"/>
      <c r="P251" s="230">
        <f>O251*H251</f>
        <v>0</v>
      </c>
      <c r="Q251" s="230">
        <v>0.00011</v>
      </c>
      <c r="R251" s="230">
        <f>Q251*H251</f>
        <v>2.0362100000000001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438</v>
      </c>
      <c r="AT251" s="232" t="s">
        <v>294</v>
      </c>
      <c r="AU251" s="232" t="s">
        <v>120</v>
      </c>
      <c r="AY251" s="18" t="s">
        <v>292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120</v>
      </c>
      <c r="BK251" s="233">
        <f>ROUND(I251*H251,2)</f>
        <v>0</v>
      </c>
      <c r="BL251" s="18" t="s">
        <v>438</v>
      </c>
      <c r="BM251" s="232" t="s">
        <v>1806</v>
      </c>
    </row>
    <row r="252" s="14" customFormat="1">
      <c r="A252" s="14"/>
      <c r="B252" s="245"/>
      <c r="C252" s="246"/>
      <c r="D252" s="236" t="s">
        <v>301</v>
      </c>
      <c r="E252" s="247" t="s">
        <v>1</v>
      </c>
      <c r="F252" s="248" t="s">
        <v>2901</v>
      </c>
      <c r="G252" s="246"/>
      <c r="H252" s="249">
        <v>300</v>
      </c>
      <c r="I252" s="250"/>
      <c r="J252" s="246"/>
      <c r="K252" s="246"/>
      <c r="L252" s="251"/>
      <c r="M252" s="252"/>
      <c r="N252" s="253"/>
      <c r="O252" s="253"/>
      <c r="P252" s="253"/>
      <c r="Q252" s="253"/>
      <c r="R252" s="253"/>
      <c r="S252" s="253"/>
      <c r="T252" s="25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5" t="s">
        <v>301</v>
      </c>
      <c r="AU252" s="255" t="s">
        <v>120</v>
      </c>
      <c r="AV252" s="14" t="s">
        <v>120</v>
      </c>
      <c r="AW252" s="14" t="s">
        <v>32</v>
      </c>
      <c r="AX252" s="14" t="s">
        <v>77</v>
      </c>
      <c r="AY252" s="255" t="s">
        <v>292</v>
      </c>
    </row>
    <row r="253" s="14" customFormat="1">
      <c r="A253" s="14"/>
      <c r="B253" s="245"/>
      <c r="C253" s="246"/>
      <c r="D253" s="236" t="s">
        <v>301</v>
      </c>
      <c r="E253" s="247" t="s">
        <v>1</v>
      </c>
      <c r="F253" s="248" t="s">
        <v>4750</v>
      </c>
      <c r="G253" s="246"/>
      <c r="H253" s="249">
        <v>18211</v>
      </c>
      <c r="I253" s="250"/>
      <c r="J253" s="246"/>
      <c r="K253" s="246"/>
      <c r="L253" s="251"/>
      <c r="M253" s="252"/>
      <c r="N253" s="253"/>
      <c r="O253" s="253"/>
      <c r="P253" s="253"/>
      <c r="Q253" s="253"/>
      <c r="R253" s="253"/>
      <c r="S253" s="253"/>
      <c r="T253" s="25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5" t="s">
        <v>301</v>
      </c>
      <c r="AU253" s="255" t="s">
        <v>120</v>
      </c>
      <c r="AV253" s="14" t="s">
        <v>120</v>
      </c>
      <c r="AW253" s="14" t="s">
        <v>32</v>
      </c>
      <c r="AX253" s="14" t="s">
        <v>77</v>
      </c>
      <c r="AY253" s="255" t="s">
        <v>292</v>
      </c>
    </row>
    <row r="254" s="15" customFormat="1">
      <c r="A254" s="15"/>
      <c r="B254" s="256"/>
      <c r="C254" s="257"/>
      <c r="D254" s="236" t="s">
        <v>301</v>
      </c>
      <c r="E254" s="258" t="s">
        <v>1</v>
      </c>
      <c r="F254" s="259" t="s">
        <v>304</v>
      </c>
      <c r="G254" s="257"/>
      <c r="H254" s="260">
        <v>18511</v>
      </c>
      <c r="I254" s="261"/>
      <c r="J254" s="257"/>
      <c r="K254" s="257"/>
      <c r="L254" s="262"/>
      <c r="M254" s="263"/>
      <c r="N254" s="264"/>
      <c r="O254" s="264"/>
      <c r="P254" s="264"/>
      <c r="Q254" s="264"/>
      <c r="R254" s="264"/>
      <c r="S254" s="264"/>
      <c r="T254" s="26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6" t="s">
        <v>301</v>
      </c>
      <c r="AU254" s="266" t="s">
        <v>120</v>
      </c>
      <c r="AV254" s="15" t="s">
        <v>299</v>
      </c>
      <c r="AW254" s="15" t="s">
        <v>32</v>
      </c>
      <c r="AX254" s="15" t="s">
        <v>85</v>
      </c>
      <c r="AY254" s="266" t="s">
        <v>292</v>
      </c>
    </row>
    <row r="255" s="2" customFormat="1" ht="16.5" customHeight="1">
      <c r="A255" s="39"/>
      <c r="B255" s="40"/>
      <c r="C255" s="221" t="s">
        <v>1235</v>
      </c>
      <c r="D255" s="221" t="s">
        <v>294</v>
      </c>
      <c r="E255" s="222" t="s">
        <v>4751</v>
      </c>
      <c r="F255" s="223" t="s">
        <v>4752</v>
      </c>
      <c r="G255" s="224" t="s">
        <v>297</v>
      </c>
      <c r="H255" s="225">
        <v>3100</v>
      </c>
      <c r="I255" s="226"/>
      <c r="J255" s="227">
        <f>ROUND(I255*H255,2)</f>
        <v>0</v>
      </c>
      <c r="K255" s="223" t="s">
        <v>298</v>
      </c>
      <c r="L255" s="45"/>
      <c r="M255" s="228" t="s">
        <v>1</v>
      </c>
      <c r="N255" s="229" t="s">
        <v>43</v>
      </c>
      <c r="O255" s="92"/>
      <c r="P255" s="230">
        <f>O255*H255</f>
        <v>0</v>
      </c>
      <c r="Q255" s="230">
        <v>0.00025000000000000001</v>
      </c>
      <c r="R255" s="230">
        <f>Q255*H255</f>
        <v>0.77500000000000002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438</v>
      </c>
      <c r="AT255" s="232" t="s">
        <v>294</v>
      </c>
      <c r="AU255" s="232" t="s">
        <v>120</v>
      </c>
      <c r="AY255" s="18" t="s">
        <v>292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120</v>
      </c>
      <c r="BK255" s="233">
        <f>ROUND(I255*H255,2)</f>
        <v>0</v>
      </c>
      <c r="BL255" s="18" t="s">
        <v>438</v>
      </c>
      <c r="BM255" s="232" t="s">
        <v>1817</v>
      </c>
    </row>
    <row r="256" s="2" customFormat="1" ht="24.15" customHeight="1">
      <c r="A256" s="39"/>
      <c r="B256" s="40"/>
      <c r="C256" s="221" t="s">
        <v>1240</v>
      </c>
      <c r="D256" s="221" t="s">
        <v>294</v>
      </c>
      <c r="E256" s="222" t="s">
        <v>4753</v>
      </c>
      <c r="F256" s="223" t="s">
        <v>4754</v>
      </c>
      <c r="G256" s="224" t="s">
        <v>407</v>
      </c>
      <c r="H256" s="225">
        <v>2800</v>
      </c>
      <c r="I256" s="226"/>
      <c r="J256" s="227">
        <f>ROUND(I256*H256,2)</f>
        <v>0</v>
      </c>
      <c r="K256" s="223" t="s">
        <v>298</v>
      </c>
      <c r="L256" s="45"/>
      <c r="M256" s="228" t="s">
        <v>1</v>
      </c>
      <c r="N256" s="229" t="s">
        <v>43</v>
      </c>
      <c r="O256" s="92"/>
      <c r="P256" s="230">
        <f>O256*H256</f>
        <v>0</v>
      </c>
      <c r="Q256" s="230">
        <v>6.0000000000000002E-05</v>
      </c>
      <c r="R256" s="230">
        <f>Q256*H256</f>
        <v>0.16800000000000001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438</v>
      </c>
      <c r="AT256" s="232" t="s">
        <v>294</v>
      </c>
      <c r="AU256" s="232" t="s">
        <v>120</v>
      </c>
      <c r="AY256" s="18" t="s">
        <v>292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120</v>
      </c>
      <c r="BK256" s="233">
        <f>ROUND(I256*H256,2)</f>
        <v>0</v>
      </c>
      <c r="BL256" s="18" t="s">
        <v>438</v>
      </c>
      <c r="BM256" s="232" t="s">
        <v>1828</v>
      </c>
    </row>
    <row r="257" s="2" customFormat="1" ht="24.15" customHeight="1">
      <c r="A257" s="39"/>
      <c r="B257" s="40"/>
      <c r="C257" s="221" t="s">
        <v>1245</v>
      </c>
      <c r="D257" s="221" t="s">
        <v>294</v>
      </c>
      <c r="E257" s="222" t="s">
        <v>4755</v>
      </c>
      <c r="F257" s="223" t="s">
        <v>4756</v>
      </c>
      <c r="G257" s="224" t="s">
        <v>407</v>
      </c>
      <c r="H257" s="225">
        <v>3200</v>
      </c>
      <c r="I257" s="226"/>
      <c r="J257" s="227">
        <f>ROUND(I257*H257,2)</f>
        <v>0</v>
      </c>
      <c r="K257" s="223" t="s">
        <v>298</v>
      </c>
      <c r="L257" s="45"/>
      <c r="M257" s="228" t="s">
        <v>1</v>
      </c>
      <c r="N257" s="229" t="s">
        <v>43</v>
      </c>
      <c r="O257" s="92"/>
      <c r="P257" s="230">
        <f>O257*H257</f>
        <v>0</v>
      </c>
      <c r="Q257" s="230">
        <v>0.00010000000000000001</v>
      </c>
      <c r="R257" s="230">
        <f>Q257*H257</f>
        <v>0.32000000000000001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438</v>
      </c>
      <c r="AT257" s="232" t="s">
        <v>294</v>
      </c>
      <c r="AU257" s="232" t="s">
        <v>120</v>
      </c>
      <c r="AY257" s="18" t="s">
        <v>292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120</v>
      </c>
      <c r="BK257" s="233">
        <f>ROUND(I257*H257,2)</f>
        <v>0</v>
      </c>
      <c r="BL257" s="18" t="s">
        <v>438</v>
      </c>
      <c r="BM257" s="232" t="s">
        <v>1838</v>
      </c>
    </row>
    <row r="258" s="2" customFormat="1" ht="21.75" customHeight="1">
      <c r="A258" s="39"/>
      <c r="B258" s="40"/>
      <c r="C258" s="221" t="s">
        <v>1250</v>
      </c>
      <c r="D258" s="221" t="s">
        <v>294</v>
      </c>
      <c r="E258" s="222" t="s">
        <v>4757</v>
      </c>
      <c r="F258" s="223" t="s">
        <v>4758</v>
      </c>
      <c r="G258" s="224" t="s">
        <v>407</v>
      </c>
      <c r="H258" s="225">
        <v>650</v>
      </c>
      <c r="I258" s="226"/>
      <c r="J258" s="227">
        <f>ROUND(I258*H258,2)</f>
        <v>0</v>
      </c>
      <c r="K258" s="223" t="s">
        <v>298</v>
      </c>
      <c r="L258" s="45"/>
      <c r="M258" s="228" t="s">
        <v>1</v>
      </c>
      <c r="N258" s="229" t="s">
        <v>43</v>
      </c>
      <c r="O258" s="92"/>
      <c r="P258" s="230">
        <f>O258*H258</f>
        <v>0</v>
      </c>
      <c r="Q258" s="230">
        <v>6.0000000000000002E-05</v>
      </c>
      <c r="R258" s="230">
        <f>Q258*H258</f>
        <v>0.039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438</v>
      </c>
      <c r="AT258" s="232" t="s">
        <v>294</v>
      </c>
      <c r="AU258" s="232" t="s">
        <v>120</v>
      </c>
      <c r="AY258" s="18" t="s">
        <v>292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120</v>
      </c>
      <c r="BK258" s="233">
        <f>ROUND(I258*H258,2)</f>
        <v>0</v>
      </c>
      <c r="BL258" s="18" t="s">
        <v>438</v>
      </c>
      <c r="BM258" s="232" t="s">
        <v>1848</v>
      </c>
    </row>
    <row r="259" s="2" customFormat="1" ht="24.15" customHeight="1">
      <c r="A259" s="39"/>
      <c r="B259" s="40"/>
      <c r="C259" s="221" t="s">
        <v>1261</v>
      </c>
      <c r="D259" s="221" t="s">
        <v>294</v>
      </c>
      <c r="E259" s="222" t="s">
        <v>4759</v>
      </c>
      <c r="F259" s="223" t="s">
        <v>4760</v>
      </c>
      <c r="G259" s="224" t="s">
        <v>581</v>
      </c>
      <c r="H259" s="225">
        <v>2</v>
      </c>
      <c r="I259" s="226"/>
      <c r="J259" s="227">
        <f>ROUND(I259*H259,2)</f>
        <v>0</v>
      </c>
      <c r="K259" s="223" t="s">
        <v>298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0.0041999999999999997</v>
      </c>
      <c r="R259" s="230">
        <f>Q259*H259</f>
        <v>0.0083999999999999995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438</v>
      </c>
      <c r="AT259" s="232" t="s">
        <v>294</v>
      </c>
      <c r="AU259" s="232" t="s">
        <v>120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438</v>
      </c>
      <c r="BM259" s="232" t="s">
        <v>1858</v>
      </c>
    </row>
    <row r="260" s="2" customFormat="1" ht="24.15" customHeight="1">
      <c r="A260" s="39"/>
      <c r="B260" s="40"/>
      <c r="C260" s="221" t="s">
        <v>1266</v>
      </c>
      <c r="D260" s="221" t="s">
        <v>294</v>
      </c>
      <c r="E260" s="222" t="s">
        <v>4761</v>
      </c>
      <c r="F260" s="223" t="s">
        <v>4762</v>
      </c>
      <c r="G260" s="224" t="s">
        <v>581</v>
      </c>
      <c r="H260" s="225">
        <v>3</v>
      </c>
      <c r="I260" s="226"/>
      <c r="J260" s="227">
        <f>ROUND(I260*H260,2)</f>
        <v>0</v>
      </c>
      <c r="K260" s="223" t="s">
        <v>298</v>
      </c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0.0047999999999999996</v>
      </c>
      <c r="R260" s="230">
        <f>Q260*H260</f>
        <v>0.0144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438</v>
      </c>
      <c r="AT260" s="232" t="s">
        <v>294</v>
      </c>
      <c r="AU260" s="232" t="s">
        <v>120</v>
      </c>
      <c r="AY260" s="18" t="s">
        <v>292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120</v>
      </c>
      <c r="BK260" s="233">
        <f>ROUND(I260*H260,2)</f>
        <v>0</v>
      </c>
      <c r="BL260" s="18" t="s">
        <v>438</v>
      </c>
      <c r="BM260" s="232" t="s">
        <v>1874</v>
      </c>
    </row>
    <row r="261" s="2" customFormat="1" ht="24.15" customHeight="1">
      <c r="A261" s="39"/>
      <c r="B261" s="40"/>
      <c r="C261" s="221" t="s">
        <v>1270</v>
      </c>
      <c r="D261" s="221" t="s">
        <v>294</v>
      </c>
      <c r="E261" s="222" t="s">
        <v>4763</v>
      </c>
      <c r="F261" s="223" t="s">
        <v>4764</v>
      </c>
      <c r="G261" s="224" t="s">
        <v>581</v>
      </c>
      <c r="H261" s="225">
        <v>4</v>
      </c>
      <c r="I261" s="226"/>
      <c r="J261" s="227">
        <f>ROUND(I261*H261,2)</f>
        <v>0</v>
      </c>
      <c r="K261" s="223" t="s">
        <v>298</v>
      </c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0.0048999999999999998</v>
      </c>
      <c r="R261" s="230">
        <f>Q261*H261</f>
        <v>0.019599999999999999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438</v>
      </c>
      <c r="AT261" s="232" t="s">
        <v>294</v>
      </c>
      <c r="AU261" s="232" t="s">
        <v>120</v>
      </c>
      <c r="AY261" s="18" t="s">
        <v>292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120</v>
      </c>
      <c r="BK261" s="233">
        <f>ROUND(I261*H261,2)</f>
        <v>0</v>
      </c>
      <c r="BL261" s="18" t="s">
        <v>438</v>
      </c>
      <c r="BM261" s="232" t="s">
        <v>1895</v>
      </c>
    </row>
    <row r="262" s="2" customFormat="1" ht="24.15" customHeight="1">
      <c r="A262" s="39"/>
      <c r="B262" s="40"/>
      <c r="C262" s="221" t="s">
        <v>1275</v>
      </c>
      <c r="D262" s="221" t="s">
        <v>294</v>
      </c>
      <c r="E262" s="222" t="s">
        <v>4765</v>
      </c>
      <c r="F262" s="223" t="s">
        <v>4766</v>
      </c>
      <c r="G262" s="224" t="s">
        <v>581</v>
      </c>
      <c r="H262" s="225">
        <v>3</v>
      </c>
      <c r="I262" s="226"/>
      <c r="J262" s="227">
        <f>ROUND(I262*H262,2)</f>
        <v>0</v>
      </c>
      <c r="K262" s="223" t="s">
        <v>298</v>
      </c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0.0054799999999999996</v>
      </c>
      <c r="R262" s="230">
        <f>Q262*H262</f>
        <v>0.01644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438</v>
      </c>
      <c r="AT262" s="232" t="s">
        <v>294</v>
      </c>
      <c r="AU262" s="232" t="s">
        <v>120</v>
      </c>
      <c r="AY262" s="18" t="s">
        <v>292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120</v>
      </c>
      <c r="BK262" s="233">
        <f>ROUND(I262*H262,2)</f>
        <v>0</v>
      </c>
      <c r="BL262" s="18" t="s">
        <v>438</v>
      </c>
      <c r="BM262" s="232" t="s">
        <v>1902</v>
      </c>
    </row>
    <row r="263" s="2" customFormat="1" ht="24.15" customHeight="1">
      <c r="A263" s="39"/>
      <c r="B263" s="40"/>
      <c r="C263" s="221" t="s">
        <v>1295</v>
      </c>
      <c r="D263" s="221" t="s">
        <v>294</v>
      </c>
      <c r="E263" s="222" t="s">
        <v>4767</v>
      </c>
      <c r="F263" s="223" t="s">
        <v>4768</v>
      </c>
      <c r="G263" s="224" t="s">
        <v>581</v>
      </c>
      <c r="H263" s="225">
        <v>2</v>
      </c>
      <c r="I263" s="226"/>
      <c r="J263" s="227">
        <f>ROUND(I263*H263,2)</f>
        <v>0</v>
      </c>
      <c r="K263" s="223" t="s">
        <v>298</v>
      </c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0.0056299999999999996</v>
      </c>
      <c r="R263" s="230">
        <f>Q263*H263</f>
        <v>0.011259999999999999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438</v>
      </c>
      <c r="AT263" s="232" t="s">
        <v>294</v>
      </c>
      <c r="AU263" s="232" t="s">
        <v>120</v>
      </c>
      <c r="AY263" s="18" t="s">
        <v>292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120</v>
      </c>
      <c r="BK263" s="233">
        <f>ROUND(I263*H263,2)</f>
        <v>0</v>
      </c>
      <c r="BL263" s="18" t="s">
        <v>438</v>
      </c>
      <c r="BM263" s="232" t="s">
        <v>1916</v>
      </c>
    </row>
    <row r="264" s="2" customFormat="1" ht="24.15" customHeight="1">
      <c r="A264" s="39"/>
      <c r="B264" s="40"/>
      <c r="C264" s="221" t="s">
        <v>1300</v>
      </c>
      <c r="D264" s="221" t="s">
        <v>294</v>
      </c>
      <c r="E264" s="222" t="s">
        <v>4769</v>
      </c>
      <c r="F264" s="223" t="s">
        <v>4770</v>
      </c>
      <c r="G264" s="224" t="s">
        <v>581</v>
      </c>
      <c r="H264" s="225">
        <v>1</v>
      </c>
      <c r="I264" s="226"/>
      <c r="J264" s="227">
        <f>ROUND(I264*H264,2)</f>
        <v>0</v>
      </c>
      <c r="K264" s="223" t="s">
        <v>298</v>
      </c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0.0071199999999999996</v>
      </c>
      <c r="R264" s="230">
        <f>Q264*H264</f>
        <v>0.0071199999999999996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438</v>
      </c>
      <c r="AT264" s="232" t="s">
        <v>294</v>
      </c>
      <c r="AU264" s="232" t="s">
        <v>120</v>
      </c>
      <c r="AY264" s="18" t="s">
        <v>292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120</v>
      </c>
      <c r="BK264" s="233">
        <f>ROUND(I264*H264,2)</f>
        <v>0</v>
      </c>
      <c r="BL264" s="18" t="s">
        <v>438</v>
      </c>
      <c r="BM264" s="232" t="s">
        <v>1926</v>
      </c>
    </row>
    <row r="265" s="2" customFormat="1" ht="24.15" customHeight="1">
      <c r="A265" s="39"/>
      <c r="B265" s="40"/>
      <c r="C265" s="221" t="s">
        <v>1305</v>
      </c>
      <c r="D265" s="221" t="s">
        <v>294</v>
      </c>
      <c r="E265" s="222" t="s">
        <v>4771</v>
      </c>
      <c r="F265" s="223" t="s">
        <v>4772</v>
      </c>
      <c r="G265" s="224" t="s">
        <v>581</v>
      </c>
      <c r="H265" s="225">
        <v>8</v>
      </c>
      <c r="I265" s="226"/>
      <c r="J265" s="227">
        <f>ROUND(I265*H265,2)</f>
        <v>0</v>
      </c>
      <c r="K265" s="223" t="s">
        <v>298</v>
      </c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0.0076499999999999997</v>
      </c>
      <c r="R265" s="230">
        <f>Q265*H265</f>
        <v>0.061199999999999997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438</v>
      </c>
      <c r="AT265" s="232" t="s">
        <v>294</v>
      </c>
      <c r="AU265" s="232" t="s">
        <v>120</v>
      </c>
      <c r="AY265" s="18" t="s">
        <v>292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120</v>
      </c>
      <c r="BK265" s="233">
        <f>ROUND(I265*H265,2)</f>
        <v>0</v>
      </c>
      <c r="BL265" s="18" t="s">
        <v>438</v>
      </c>
      <c r="BM265" s="232" t="s">
        <v>1944</v>
      </c>
    </row>
    <row r="266" s="2" customFormat="1" ht="24.15" customHeight="1">
      <c r="A266" s="39"/>
      <c r="B266" s="40"/>
      <c r="C266" s="221" t="s">
        <v>1309</v>
      </c>
      <c r="D266" s="221" t="s">
        <v>294</v>
      </c>
      <c r="E266" s="222" t="s">
        <v>4773</v>
      </c>
      <c r="F266" s="223" t="s">
        <v>4774</v>
      </c>
      <c r="G266" s="224" t="s">
        <v>581</v>
      </c>
      <c r="H266" s="225">
        <v>3</v>
      </c>
      <c r="I266" s="226"/>
      <c r="J266" s="227">
        <f>ROUND(I266*H266,2)</f>
        <v>0</v>
      </c>
      <c r="K266" s="223" t="s">
        <v>298</v>
      </c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0.0132</v>
      </c>
      <c r="R266" s="230">
        <f>Q266*H266</f>
        <v>0.039599999999999996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438</v>
      </c>
      <c r="AT266" s="232" t="s">
        <v>294</v>
      </c>
      <c r="AU266" s="232" t="s">
        <v>120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120</v>
      </c>
      <c r="BK266" s="233">
        <f>ROUND(I266*H266,2)</f>
        <v>0</v>
      </c>
      <c r="BL266" s="18" t="s">
        <v>438</v>
      </c>
      <c r="BM266" s="232" t="s">
        <v>1956</v>
      </c>
    </row>
    <row r="267" s="2" customFormat="1" ht="24.15" customHeight="1">
      <c r="A267" s="39"/>
      <c r="B267" s="40"/>
      <c r="C267" s="221" t="s">
        <v>1317</v>
      </c>
      <c r="D267" s="221" t="s">
        <v>294</v>
      </c>
      <c r="E267" s="222" t="s">
        <v>4775</v>
      </c>
      <c r="F267" s="223" t="s">
        <v>4776</v>
      </c>
      <c r="G267" s="224" t="s">
        <v>581</v>
      </c>
      <c r="H267" s="225">
        <v>11</v>
      </c>
      <c r="I267" s="226"/>
      <c r="J267" s="227">
        <f>ROUND(I267*H267,2)</f>
        <v>0</v>
      </c>
      <c r="K267" s="223" t="s">
        <v>298</v>
      </c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0.015800000000000002</v>
      </c>
      <c r="R267" s="230">
        <f>Q267*H267</f>
        <v>0.17380000000000001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438</v>
      </c>
      <c r="AT267" s="232" t="s">
        <v>294</v>
      </c>
      <c r="AU267" s="232" t="s">
        <v>120</v>
      </c>
      <c r="AY267" s="18" t="s">
        <v>292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120</v>
      </c>
      <c r="BK267" s="233">
        <f>ROUND(I267*H267,2)</f>
        <v>0</v>
      </c>
      <c r="BL267" s="18" t="s">
        <v>438</v>
      </c>
      <c r="BM267" s="232" t="s">
        <v>1969</v>
      </c>
    </row>
    <row r="268" s="2" customFormat="1" ht="24.15" customHeight="1">
      <c r="A268" s="39"/>
      <c r="B268" s="40"/>
      <c r="C268" s="221" t="s">
        <v>1322</v>
      </c>
      <c r="D268" s="221" t="s">
        <v>294</v>
      </c>
      <c r="E268" s="222" t="s">
        <v>4777</v>
      </c>
      <c r="F268" s="223" t="s">
        <v>4778</v>
      </c>
      <c r="G268" s="224" t="s">
        <v>581</v>
      </c>
      <c r="H268" s="225">
        <v>2</v>
      </c>
      <c r="I268" s="226"/>
      <c r="J268" s="227">
        <f>ROUND(I268*H268,2)</f>
        <v>0</v>
      </c>
      <c r="K268" s="223" t="s">
        <v>298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0.0091999999999999998</v>
      </c>
      <c r="R268" s="230">
        <f>Q268*H268</f>
        <v>0.0184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438</v>
      </c>
      <c r="AT268" s="232" t="s">
        <v>294</v>
      </c>
      <c r="AU268" s="232" t="s">
        <v>120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438</v>
      </c>
      <c r="BM268" s="232" t="s">
        <v>2110</v>
      </c>
    </row>
    <row r="269" s="2" customFormat="1" ht="24.15" customHeight="1">
      <c r="A269" s="39"/>
      <c r="B269" s="40"/>
      <c r="C269" s="221" t="s">
        <v>1344</v>
      </c>
      <c r="D269" s="221" t="s">
        <v>294</v>
      </c>
      <c r="E269" s="222" t="s">
        <v>4779</v>
      </c>
      <c r="F269" s="223" t="s">
        <v>4780</v>
      </c>
      <c r="G269" s="224" t="s">
        <v>581</v>
      </c>
      <c r="H269" s="225">
        <v>7</v>
      </c>
      <c r="I269" s="226"/>
      <c r="J269" s="227">
        <f>ROUND(I269*H269,2)</f>
        <v>0</v>
      </c>
      <c r="K269" s="223" t="s">
        <v>298</v>
      </c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0.010800000000000001</v>
      </c>
      <c r="R269" s="230">
        <f>Q269*H269</f>
        <v>0.075600000000000001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438</v>
      </c>
      <c r="AT269" s="232" t="s">
        <v>294</v>
      </c>
      <c r="AU269" s="232" t="s">
        <v>120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438</v>
      </c>
      <c r="BM269" s="232" t="s">
        <v>2121</v>
      </c>
    </row>
    <row r="270" s="2" customFormat="1" ht="24.15" customHeight="1">
      <c r="A270" s="39"/>
      <c r="B270" s="40"/>
      <c r="C270" s="221" t="s">
        <v>1349</v>
      </c>
      <c r="D270" s="221" t="s">
        <v>294</v>
      </c>
      <c r="E270" s="222" t="s">
        <v>1921</v>
      </c>
      <c r="F270" s="223" t="s">
        <v>1922</v>
      </c>
      <c r="G270" s="224" t="s">
        <v>365</v>
      </c>
      <c r="H270" s="225">
        <v>10.179</v>
      </c>
      <c r="I270" s="226"/>
      <c r="J270" s="227">
        <f>ROUND(I270*H270,2)</f>
        <v>0</v>
      </c>
      <c r="K270" s="223" t="s">
        <v>298</v>
      </c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438</v>
      </c>
      <c r="AT270" s="232" t="s">
        <v>294</v>
      </c>
      <c r="AU270" s="232" t="s">
        <v>120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120</v>
      </c>
      <c r="BK270" s="233">
        <f>ROUND(I270*H270,2)</f>
        <v>0</v>
      </c>
      <c r="BL270" s="18" t="s">
        <v>438</v>
      </c>
      <c r="BM270" s="232" t="s">
        <v>2131</v>
      </c>
    </row>
    <row r="271" s="2" customFormat="1" ht="24.15" customHeight="1">
      <c r="A271" s="39"/>
      <c r="B271" s="40"/>
      <c r="C271" s="221" t="s">
        <v>1354</v>
      </c>
      <c r="D271" s="221" t="s">
        <v>294</v>
      </c>
      <c r="E271" s="222" t="s">
        <v>4781</v>
      </c>
      <c r="F271" s="223" t="s">
        <v>4782</v>
      </c>
      <c r="G271" s="224" t="s">
        <v>365</v>
      </c>
      <c r="H271" s="225">
        <v>10.179</v>
      </c>
      <c r="I271" s="226"/>
      <c r="J271" s="227">
        <f>ROUND(I271*H271,2)</f>
        <v>0</v>
      </c>
      <c r="K271" s="223" t="s">
        <v>298</v>
      </c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438</v>
      </c>
      <c r="AT271" s="232" t="s">
        <v>294</v>
      </c>
      <c r="AU271" s="232" t="s">
        <v>120</v>
      </c>
      <c r="AY271" s="18" t="s">
        <v>292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120</v>
      </c>
      <c r="BK271" s="233">
        <f>ROUND(I271*H271,2)</f>
        <v>0</v>
      </c>
      <c r="BL271" s="18" t="s">
        <v>438</v>
      </c>
      <c r="BM271" s="232" t="s">
        <v>2139</v>
      </c>
    </row>
    <row r="272" s="12" customFormat="1" ht="22.8" customHeight="1">
      <c r="A272" s="12"/>
      <c r="B272" s="205"/>
      <c r="C272" s="206"/>
      <c r="D272" s="207" t="s">
        <v>76</v>
      </c>
      <c r="E272" s="219" t="s">
        <v>2925</v>
      </c>
      <c r="F272" s="219" t="s">
        <v>2926</v>
      </c>
      <c r="G272" s="206"/>
      <c r="H272" s="206"/>
      <c r="I272" s="209"/>
      <c r="J272" s="220">
        <f>BK272</f>
        <v>0</v>
      </c>
      <c r="K272" s="206"/>
      <c r="L272" s="211"/>
      <c r="M272" s="212"/>
      <c r="N272" s="213"/>
      <c r="O272" s="213"/>
      <c r="P272" s="214">
        <f>SUM(P273:P274)</f>
        <v>0</v>
      </c>
      <c r="Q272" s="213"/>
      <c r="R272" s="214">
        <f>SUM(R273:R274)</f>
        <v>0.0030399999999999997</v>
      </c>
      <c r="S272" s="213"/>
      <c r="T272" s="215">
        <f>SUM(T273:T274)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16" t="s">
        <v>120</v>
      </c>
      <c r="AT272" s="217" t="s">
        <v>76</v>
      </c>
      <c r="AU272" s="217" t="s">
        <v>85</v>
      </c>
      <c r="AY272" s="216" t="s">
        <v>292</v>
      </c>
      <c r="BK272" s="218">
        <f>SUM(BK273:BK274)</f>
        <v>0</v>
      </c>
    </row>
    <row r="273" s="2" customFormat="1" ht="24.15" customHeight="1">
      <c r="A273" s="39"/>
      <c r="B273" s="40"/>
      <c r="C273" s="221" t="s">
        <v>1359</v>
      </c>
      <c r="D273" s="221" t="s">
        <v>294</v>
      </c>
      <c r="E273" s="222" t="s">
        <v>4783</v>
      </c>
      <c r="F273" s="223" t="s">
        <v>4784</v>
      </c>
      <c r="G273" s="224" t="s">
        <v>297</v>
      </c>
      <c r="H273" s="225">
        <v>20</v>
      </c>
      <c r="I273" s="226"/>
      <c r="J273" s="227">
        <f>ROUND(I273*H273,2)</f>
        <v>0</v>
      </c>
      <c r="K273" s="223" t="s">
        <v>298</v>
      </c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0.00013999999999999999</v>
      </c>
      <c r="R273" s="230">
        <f>Q273*H273</f>
        <v>0.0027999999999999995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438</v>
      </c>
      <c r="AT273" s="232" t="s">
        <v>294</v>
      </c>
      <c r="AU273" s="232" t="s">
        <v>120</v>
      </c>
      <c r="AY273" s="18" t="s">
        <v>292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120</v>
      </c>
      <c r="BK273" s="233">
        <f>ROUND(I273*H273,2)</f>
        <v>0</v>
      </c>
      <c r="BL273" s="18" t="s">
        <v>438</v>
      </c>
      <c r="BM273" s="232" t="s">
        <v>2152</v>
      </c>
    </row>
    <row r="274" s="2" customFormat="1" ht="24.15" customHeight="1">
      <c r="A274" s="39"/>
      <c r="B274" s="40"/>
      <c r="C274" s="221" t="s">
        <v>1363</v>
      </c>
      <c r="D274" s="221" t="s">
        <v>294</v>
      </c>
      <c r="E274" s="222" t="s">
        <v>4785</v>
      </c>
      <c r="F274" s="223" t="s">
        <v>4786</v>
      </c>
      <c r="G274" s="224" t="s">
        <v>407</v>
      </c>
      <c r="H274" s="225">
        <v>6</v>
      </c>
      <c r="I274" s="226"/>
      <c r="J274" s="227">
        <f>ROUND(I274*H274,2)</f>
        <v>0</v>
      </c>
      <c r="K274" s="223" t="s">
        <v>298</v>
      </c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4.0000000000000003E-05</v>
      </c>
      <c r="R274" s="230">
        <f>Q274*H274</f>
        <v>0.00024000000000000003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438</v>
      </c>
      <c r="AT274" s="232" t="s">
        <v>294</v>
      </c>
      <c r="AU274" s="232" t="s">
        <v>120</v>
      </c>
      <c r="AY274" s="18" t="s">
        <v>292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120</v>
      </c>
      <c r="BK274" s="233">
        <f>ROUND(I274*H274,2)</f>
        <v>0</v>
      </c>
      <c r="BL274" s="18" t="s">
        <v>438</v>
      </c>
      <c r="BM274" s="232" t="s">
        <v>2164</v>
      </c>
    </row>
    <row r="275" s="12" customFormat="1" ht="25.92" customHeight="1">
      <c r="A275" s="12"/>
      <c r="B275" s="205"/>
      <c r="C275" s="206"/>
      <c r="D275" s="207" t="s">
        <v>76</v>
      </c>
      <c r="E275" s="208" t="s">
        <v>4787</v>
      </c>
      <c r="F275" s="208" t="s">
        <v>4788</v>
      </c>
      <c r="G275" s="206"/>
      <c r="H275" s="206"/>
      <c r="I275" s="209"/>
      <c r="J275" s="210">
        <f>BK275</f>
        <v>0</v>
      </c>
      <c r="K275" s="206"/>
      <c r="L275" s="211"/>
      <c r="M275" s="212"/>
      <c r="N275" s="213"/>
      <c r="O275" s="213"/>
      <c r="P275" s="214">
        <f>SUM(P276:P278)</f>
        <v>0</v>
      </c>
      <c r="Q275" s="213"/>
      <c r="R275" s="214">
        <f>SUM(R276:R278)</f>
        <v>0</v>
      </c>
      <c r="S275" s="213"/>
      <c r="T275" s="215">
        <f>SUM(T276:T278)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16" t="s">
        <v>299</v>
      </c>
      <c r="AT275" s="217" t="s">
        <v>76</v>
      </c>
      <c r="AU275" s="217" t="s">
        <v>77</v>
      </c>
      <c r="AY275" s="216" t="s">
        <v>292</v>
      </c>
      <c r="BK275" s="218">
        <f>SUM(BK276:BK278)</f>
        <v>0</v>
      </c>
    </row>
    <row r="276" s="2" customFormat="1" ht="16.5" customHeight="1">
      <c r="A276" s="39"/>
      <c r="B276" s="40"/>
      <c r="C276" s="221" t="s">
        <v>1369</v>
      </c>
      <c r="D276" s="221" t="s">
        <v>294</v>
      </c>
      <c r="E276" s="222" t="s">
        <v>4789</v>
      </c>
      <c r="F276" s="223" t="s">
        <v>4790</v>
      </c>
      <c r="G276" s="224" t="s">
        <v>337</v>
      </c>
      <c r="H276" s="225">
        <v>120</v>
      </c>
      <c r="I276" s="226"/>
      <c r="J276" s="227">
        <f>ROUND(I276*H276,2)</f>
        <v>0</v>
      </c>
      <c r="K276" s="223" t="s">
        <v>298</v>
      </c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4791</v>
      </c>
      <c r="AT276" s="232" t="s">
        <v>294</v>
      </c>
      <c r="AU276" s="232" t="s">
        <v>85</v>
      </c>
      <c r="AY276" s="18" t="s">
        <v>292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120</v>
      </c>
      <c r="BK276" s="233">
        <f>ROUND(I276*H276,2)</f>
        <v>0</v>
      </c>
      <c r="BL276" s="18" t="s">
        <v>4791</v>
      </c>
      <c r="BM276" s="232" t="s">
        <v>2174</v>
      </c>
    </row>
    <row r="277" s="2" customFormat="1" ht="24.15" customHeight="1">
      <c r="A277" s="39"/>
      <c r="B277" s="40"/>
      <c r="C277" s="221" t="s">
        <v>1373</v>
      </c>
      <c r="D277" s="221" t="s">
        <v>294</v>
      </c>
      <c r="E277" s="222" t="s">
        <v>4792</v>
      </c>
      <c r="F277" s="223" t="s">
        <v>4793</v>
      </c>
      <c r="G277" s="224" t="s">
        <v>337</v>
      </c>
      <c r="H277" s="225">
        <v>30</v>
      </c>
      <c r="I277" s="226"/>
      <c r="J277" s="227">
        <f>ROUND(I277*H277,2)</f>
        <v>0</v>
      </c>
      <c r="K277" s="223" t="s">
        <v>298</v>
      </c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4791</v>
      </c>
      <c r="AT277" s="232" t="s">
        <v>294</v>
      </c>
      <c r="AU277" s="232" t="s">
        <v>85</v>
      </c>
      <c r="AY277" s="18" t="s">
        <v>292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120</v>
      </c>
      <c r="BK277" s="233">
        <f>ROUND(I277*H277,2)</f>
        <v>0</v>
      </c>
      <c r="BL277" s="18" t="s">
        <v>4791</v>
      </c>
      <c r="BM277" s="232" t="s">
        <v>2184</v>
      </c>
    </row>
    <row r="278" s="2" customFormat="1" ht="21.75" customHeight="1">
      <c r="A278" s="39"/>
      <c r="B278" s="40"/>
      <c r="C278" s="221" t="s">
        <v>1378</v>
      </c>
      <c r="D278" s="221" t="s">
        <v>294</v>
      </c>
      <c r="E278" s="222" t="s">
        <v>4794</v>
      </c>
      <c r="F278" s="223" t="s">
        <v>4795</v>
      </c>
      <c r="G278" s="224" t="s">
        <v>337</v>
      </c>
      <c r="H278" s="225">
        <v>30</v>
      </c>
      <c r="I278" s="226"/>
      <c r="J278" s="227">
        <f>ROUND(I278*H278,2)</f>
        <v>0</v>
      </c>
      <c r="K278" s="223" t="s">
        <v>298</v>
      </c>
      <c r="L278" s="45"/>
      <c r="M278" s="288" t="s">
        <v>1</v>
      </c>
      <c r="N278" s="289" t="s">
        <v>43</v>
      </c>
      <c r="O278" s="290"/>
      <c r="P278" s="291">
        <f>O278*H278</f>
        <v>0</v>
      </c>
      <c r="Q278" s="291">
        <v>0</v>
      </c>
      <c r="R278" s="291">
        <f>Q278*H278</f>
        <v>0</v>
      </c>
      <c r="S278" s="291">
        <v>0</v>
      </c>
      <c r="T278" s="292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2" t="s">
        <v>4791</v>
      </c>
      <c r="AT278" s="232" t="s">
        <v>294</v>
      </c>
      <c r="AU278" s="232" t="s">
        <v>85</v>
      </c>
      <c r="AY278" s="18" t="s">
        <v>292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8" t="s">
        <v>120</v>
      </c>
      <c r="BK278" s="233">
        <f>ROUND(I278*H278,2)</f>
        <v>0</v>
      </c>
      <c r="BL278" s="18" t="s">
        <v>4791</v>
      </c>
      <c r="BM278" s="232" t="s">
        <v>2196</v>
      </c>
    </row>
    <row r="279" s="2" customFormat="1" ht="6.96" customHeight="1">
      <c r="A279" s="39"/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45"/>
      <c r="M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</row>
  </sheetData>
  <sheetProtection sheet="1" autoFilter="0" formatColumns="0" formatRows="0" objects="1" scenarios="1" spinCount="100000" saltValue="q9Ej7HYuLXb03+/uoXK77KTLYOdOeG4daz55WUQcYs4XuRLkK1VRIForVLGKImtIqpNypByrNyXOfSgBmPYVqA==" hashValue="ukRPfQdwgJk6z+NIVufER7Id1whwPfZb3pKzT9Vtxs1wI4Yzl/4D9Bd8at8VsOBq1X0P2MKzxflUcoWHNLgxCQ==" algorithmName="SHA-512" password="CC35"/>
  <autoFilter ref="C124:K278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104</v>
      </c>
      <c r="AZ2" s="137" t="s">
        <v>4796</v>
      </c>
      <c r="BA2" s="137" t="s">
        <v>4797</v>
      </c>
      <c r="BB2" s="137" t="s">
        <v>1</v>
      </c>
      <c r="BC2" s="137" t="s">
        <v>4798</v>
      </c>
      <c r="BD2" s="137" t="s">
        <v>120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  <c r="AZ3" s="137" t="s">
        <v>4799</v>
      </c>
      <c r="BA3" s="137" t="s">
        <v>4800</v>
      </c>
      <c r="BB3" s="137" t="s">
        <v>1</v>
      </c>
      <c r="BC3" s="137" t="s">
        <v>4801</v>
      </c>
      <c r="BD3" s="137" t="s">
        <v>120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30" customHeight="1">
      <c r="A9" s="39"/>
      <c r="B9" s="45"/>
      <c r="C9" s="39"/>
      <c r="D9" s="39"/>
      <c r="E9" s="144" t="s">
        <v>4802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ROUND(J132,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ROUND((SUM(BE132:BE420)),  2)</f>
        <v>0</v>
      </c>
      <c r="G33" s="39"/>
      <c r="H33" s="39"/>
      <c r="I33" s="158">
        <v>0.20999999999999999</v>
      </c>
      <c r="J33" s="157">
        <f>ROUND(((SUM(BE132:BE420))*I33),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ROUND((SUM(BF132:BF420)),  2)</f>
        <v>0</v>
      </c>
      <c r="G34" s="39"/>
      <c r="H34" s="39"/>
      <c r="I34" s="158">
        <v>0.14999999999999999</v>
      </c>
      <c r="J34" s="157">
        <f>ROUND(((SUM(BF132:BF420))*I34),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ROUND((SUM(BG132:BG420)),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ROUND((SUM(BH132:BH420)),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ROUND((SUM(BI132:BI420)),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30" customHeight="1">
      <c r="A87" s="39"/>
      <c r="B87" s="40"/>
      <c r="C87" s="41"/>
      <c r="D87" s="41"/>
      <c r="E87" s="77" t="str">
        <f>E9</f>
        <v xml:space="preserve">SO 01.5.R04 - Zdravotechnická zařízení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J132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252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8"/>
      <c r="C98" s="189"/>
      <c r="D98" s="190" t="s">
        <v>253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8"/>
      <c r="C99" s="189"/>
      <c r="D99" s="190" t="s">
        <v>256</v>
      </c>
      <c r="E99" s="191"/>
      <c r="F99" s="191"/>
      <c r="G99" s="191"/>
      <c r="H99" s="191"/>
      <c r="I99" s="191"/>
      <c r="J99" s="192">
        <f>J169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8"/>
      <c r="C100" s="189"/>
      <c r="D100" s="190" t="s">
        <v>260</v>
      </c>
      <c r="E100" s="191"/>
      <c r="F100" s="191"/>
      <c r="G100" s="191"/>
      <c r="H100" s="191"/>
      <c r="I100" s="191"/>
      <c r="J100" s="192">
        <f>J176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82"/>
      <c r="C101" s="183"/>
      <c r="D101" s="184" t="s">
        <v>261</v>
      </c>
      <c r="E101" s="185"/>
      <c r="F101" s="185"/>
      <c r="G101" s="185"/>
      <c r="H101" s="185"/>
      <c r="I101" s="185"/>
      <c r="J101" s="186">
        <f>J178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8"/>
      <c r="C102" s="189"/>
      <c r="D102" s="190" t="s">
        <v>4803</v>
      </c>
      <c r="E102" s="191"/>
      <c r="F102" s="191"/>
      <c r="G102" s="191"/>
      <c r="H102" s="191"/>
      <c r="I102" s="191"/>
      <c r="J102" s="192">
        <f>J179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8"/>
      <c r="C103" s="189"/>
      <c r="D103" s="190" t="s">
        <v>265</v>
      </c>
      <c r="E103" s="191"/>
      <c r="F103" s="191"/>
      <c r="G103" s="191"/>
      <c r="H103" s="191"/>
      <c r="I103" s="191"/>
      <c r="J103" s="192">
        <f>J252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8"/>
      <c r="C104" s="189"/>
      <c r="D104" s="190" t="s">
        <v>4804</v>
      </c>
      <c r="E104" s="191"/>
      <c r="F104" s="191"/>
      <c r="G104" s="191"/>
      <c r="H104" s="191"/>
      <c r="I104" s="191"/>
      <c r="J104" s="192">
        <f>J312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8"/>
      <c r="C105" s="189"/>
      <c r="D105" s="190" t="s">
        <v>4805</v>
      </c>
      <c r="E105" s="191"/>
      <c r="F105" s="191"/>
      <c r="G105" s="191"/>
      <c r="H105" s="191"/>
      <c r="I105" s="191"/>
      <c r="J105" s="192">
        <f>J315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8"/>
      <c r="C106" s="189"/>
      <c r="D106" s="190" t="s">
        <v>4806</v>
      </c>
      <c r="E106" s="191"/>
      <c r="F106" s="191"/>
      <c r="G106" s="191"/>
      <c r="H106" s="191"/>
      <c r="I106" s="191"/>
      <c r="J106" s="192">
        <f>J378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8"/>
      <c r="C107" s="189"/>
      <c r="D107" s="190" t="s">
        <v>4807</v>
      </c>
      <c r="E107" s="191"/>
      <c r="F107" s="191"/>
      <c r="G107" s="191"/>
      <c r="H107" s="191"/>
      <c r="I107" s="191"/>
      <c r="J107" s="192">
        <f>J387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8"/>
      <c r="C108" s="189"/>
      <c r="D108" s="190" t="s">
        <v>4539</v>
      </c>
      <c r="E108" s="191"/>
      <c r="F108" s="191"/>
      <c r="G108" s="191"/>
      <c r="H108" s="191"/>
      <c r="I108" s="191"/>
      <c r="J108" s="192">
        <f>J394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82"/>
      <c r="C109" s="183"/>
      <c r="D109" s="184" t="s">
        <v>4542</v>
      </c>
      <c r="E109" s="185"/>
      <c r="F109" s="185"/>
      <c r="G109" s="185"/>
      <c r="H109" s="185"/>
      <c r="I109" s="185"/>
      <c r="J109" s="186">
        <f>J398</f>
        <v>0</v>
      </c>
      <c r="K109" s="183"/>
      <c r="L109" s="18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82"/>
      <c r="C110" s="183"/>
      <c r="D110" s="184" t="s">
        <v>4808</v>
      </c>
      <c r="E110" s="185"/>
      <c r="F110" s="185"/>
      <c r="G110" s="185"/>
      <c r="H110" s="185"/>
      <c r="I110" s="185"/>
      <c r="J110" s="186">
        <f>J411</f>
        <v>0</v>
      </c>
      <c r="K110" s="183"/>
      <c r="L110" s="187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188"/>
      <c r="C111" s="189"/>
      <c r="D111" s="190" t="s">
        <v>4809</v>
      </c>
      <c r="E111" s="191"/>
      <c r="F111" s="191"/>
      <c r="G111" s="191"/>
      <c r="H111" s="191"/>
      <c r="I111" s="191"/>
      <c r="J111" s="192">
        <f>J412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8"/>
      <c r="C112" s="189"/>
      <c r="D112" s="190" t="s">
        <v>4810</v>
      </c>
      <c r="E112" s="191"/>
      <c r="F112" s="191"/>
      <c r="G112" s="191"/>
      <c r="H112" s="191"/>
      <c r="I112" s="191"/>
      <c r="J112" s="192">
        <f>J414</f>
        <v>0</v>
      </c>
      <c r="K112" s="189"/>
      <c r="L112" s="19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8" s="2" customFormat="1" ht="6.96" customHeight="1">
      <c r="A118" s="3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4.96" customHeight="1">
      <c r="A119" s="39"/>
      <c r="B119" s="40"/>
      <c r="C119" s="24" t="s">
        <v>277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16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177" t="str">
        <f>E7</f>
        <v>Domov pro seniory, Nový Bydžov</v>
      </c>
      <c r="F122" s="33"/>
      <c r="G122" s="33"/>
      <c r="H122" s="33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179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30" customHeight="1">
      <c r="A124" s="39"/>
      <c r="B124" s="40"/>
      <c r="C124" s="41"/>
      <c r="D124" s="41"/>
      <c r="E124" s="77" t="str">
        <f>E9</f>
        <v xml:space="preserve">SO 01.5.R04 - Zdravotechnická zařízení - nezpůsobilé náklady 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F12</f>
        <v>k.ú. Nový Bydžov, 70 7163</v>
      </c>
      <c r="G126" s="41"/>
      <c r="H126" s="41"/>
      <c r="I126" s="33" t="s">
        <v>22</v>
      </c>
      <c r="J126" s="80" t="str">
        <f>IF(J12="","",J12)</f>
        <v>4. 1. 2023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40.05" customHeight="1">
      <c r="A128" s="39"/>
      <c r="B128" s="40"/>
      <c r="C128" s="33" t="s">
        <v>24</v>
      </c>
      <c r="D128" s="41"/>
      <c r="E128" s="41"/>
      <c r="F128" s="28" t="str">
        <f>E15</f>
        <v>Město Nový Bydžov, Masarykovo nám. 1, 504 01</v>
      </c>
      <c r="G128" s="41"/>
      <c r="H128" s="41"/>
      <c r="I128" s="33" t="s">
        <v>30</v>
      </c>
      <c r="J128" s="37" t="str">
        <f>E21</f>
        <v>Architektura s.r.o., Vilkova 1142/15, Praha 4-Krč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40.05" customHeight="1">
      <c r="A129" s="39"/>
      <c r="B129" s="40"/>
      <c r="C129" s="33" t="s">
        <v>28</v>
      </c>
      <c r="D129" s="41"/>
      <c r="E129" s="41"/>
      <c r="F129" s="28" t="str">
        <f>IF(E18="","",E18)</f>
        <v>Vyplň údaj</v>
      </c>
      <c r="G129" s="41"/>
      <c r="H129" s="41"/>
      <c r="I129" s="33" t="s">
        <v>33</v>
      </c>
      <c r="J129" s="37" t="str">
        <f>E24</f>
        <v>Projecticon s.r.o., A. Kopeckého 151, Nový Hrádek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194"/>
      <c r="B131" s="195"/>
      <c r="C131" s="196" t="s">
        <v>278</v>
      </c>
      <c r="D131" s="197" t="s">
        <v>62</v>
      </c>
      <c r="E131" s="197" t="s">
        <v>58</v>
      </c>
      <c r="F131" s="197" t="s">
        <v>59</v>
      </c>
      <c r="G131" s="197" t="s">
        <v>279</v>
      </c>
      <c r="H131" s="197" t="s">
        <v>280</v>
      </c>
      <c r="I131" s="197" t="s">
        <v>281</v>
      </c>
      <c r="J131" s="197" t="s">
        <v>249</v>
      </c>
      <c r="K131" s="198" t="s">
        <v>282</v>
      </c>
      <c r="L131" s="199"/>
      <c r="M131" s="101" t="s">
        <v>1</v>
      </c>
      <c r="N131" s="102" t="s">
        <v>41</v>
      </c>
      <c r="O131" s="102" t="s">
        <v>283</v>
      </c>
      <c r="P131" s="102" t="s">
        <v>284</v>
      </c>
      <c r="Q131" s="102" t="s">
        <v>285</v>
      </c>
      <c r="R131" s="102" t="s">
        <v>286</v>
      </c>
      <c r="S131" s="102" t="s">
        <v>287</v>
      </c>
      <c r="T131" s="103" t="s">
        <v>288</v>
      </c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</row>
    <row r="132" s="2" customFormat="1" ht="22.8" customHeight="1">
      <c r="A132" s="39"/>
      <c r="B132" s="40"/>
      <c r="C132" s="108" t="s">
        <v>289</v>
      </c>
      <c r="D132" s="41"/>
      <c r="E132" s="41"/>
      <c r="F132" s="41"/>
      <c r="G132" s="41"/>
      <c r="H132" s="41"/>
      <c r="I132" s="41"/>
      <c r="J132" s="200">
        <f>BK132</f>
        <v>0</v>
      </c>
      <c r="K132" s="41"/>
      <c r="L132" s="45"/>
      <c r="M132" s="104"/>
      <c r="N132" s="201"/>
      <c r="O132" s="105"/>
      <c r="P132" s="202">
        <f>P133+P178+P398+P411</f>
        <v>0</v>
      </c>
      <c r="Q132" s="105"/>
      <c r="R132" s="202">
        <f>R133+R178+R398+R411</f>
        <v>382.96591180000001</v>
      </c>
      <c r="S132" s="105"/>
      <c r="T132" s="203">
        <f>T133+T178+T398+T411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76</v>
      </c>
      <c r="AU132" s="18" t="s">
        <v>251</v>
      </c>
      <c r="BK132" s="204">
        <f>BK133+BK178+BK398+BK411</f>
        <v>0</v>
      </c>
    </row>
    <row r="133" s="12" customFormat="1" ht="25.92" customHeight="1">
      <c r="A133" s="12"/>
      <c r="B133" s="205"/>
      <c r="C133" s="206"/>
      <c r="D133" s="207" t="s">
        <v>76</v>
      </c>
      <c r="E133" s="208" t="s">
        <v>290</v>
      </c>
      <c r="F133" s="208" t="s">
        <v>291</v>
      </c>
      <c r="G133" s="206"/>
      <c r="H133" s="206"/>
      <c r="I133" s="209"/>
      <c r="J133" s="210">
        <f>BK133</f>
        <v>0</v>
      </c>
      <c r="K133" s="206"/>
      <c r="L133" s="211"/>
      <c r="M133" s="212"/>
      <c r="N133" s="213"/>
      <c r="O133" s="213"/>
      <c r="P133" s="214">
        <f>P134+P169+P176</f>
        <v>0</v>
      </c>
      <c r="Q133" s="213"/>
      <c r="R133" s="214">
        <f>R134+R169+R176</f>
        <v>367.0173618</v>
      </c>
      <c r="S133" s="213"/>
      <c r="T133" s="215">
        <f>T134+T169+T176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85</v>
      </c>
      <c r="AT133" s="217" t="s">
        <v>76</v>
      </c>
      <c r="AU133" s="217" t="s">
        <v>77</v>
      </c>
      <c r="AY133" s="216" t="s">
        <v>292</v>
      </c>
      <c r="BK133" s="218">
        <f>BK134+BK169+BK176</f>
        <v>0</v>
      </c>
    </row>
    <row r="134" s="12" customFormat="1" ht="22.8" customHeight="1">
      <c r="A134" s="12"/>
      <c r="B134" s="205"/>
      <c r="C134" s="206"/>
      <c r="D134" s="207" t="s">
        <v>76</v>
      </c>
      <c r="E134" s="219" t="s">
        <v>85</v>
      </c>
      <c r="F134" s="219" t="s">
        <v>293</v>
      </c>
      <c r="G134" s="206"/>
      <c r="H134" s="206"/>
      <c r="I134" s="209"/>
      <c r="J134" s="220">
        <f>BK134</f>
        <v>0</v>
      </c>
      <c r="K134" s="206"/>
      <c r="L134" s="211"/>
      <c r="M134" s="212"/>
      <c r="N134" s="213"/>
      <c r="O134" s="213"/>
      <c r="P134" s="214">
        <f>SUM(P135:P168)</f>
        <v>0</v>
      </c>
      <c r="Q134" s="213"/>
      <c r="R134" s="214">
        <f>SUM(R135:R168)</f>
        <v>271.83600000000001</v>
      </c>
      <c r="S134" s="213"/>
      <c r="T134" s="215">
        <f>SUM(T135:T168)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6" t="s">
        <v>85</v>
      </c>
      <c r="AT134" s="217" t="s">
        <v>76</v>
      </c>
      <c r="AU134" s="217" t="s">
        <v>85</v>
      </c>
      <c r="AY134" s="216" t="s">
        <v>292</v>
      </c>
      <c r="BK134" s="218">
        <f>SUM(BK135:BK168)</f>
        <v>0</v>
      </c>
    </row>
    <row r="135" s="2" customFormat="1" ht="33" customHeight="1">
      <c r="A135" s="39"/>
      <c r="B135" s="40"/>
      <c r="C135" s="221" t="s">
        <v>85</v>
      </c>
      <c r="D135" s="221" t="s">
        <v>294</v>
      </c>
      <c r="E135" s="222" t="s">
        <v>4811</v>
      </c>
      <c r="F135" s="223" t="s">
        <v>4812</v>
      </c>
      <c r="G135" s="224" t="s">
        <v>307</v>
      </c>
      <c r="H135" s="225">
        <v>453.06</v>
      </c>
      <c r="I135" s="226"/>
      <c r="J135" s="227">
        <f>ROUND(I135*H135,2)</f>
        <v>0</v>
      </c>
      <c r="K135" s="223" t="s">
        <v>298</v>
      </c>
      <c r="L135" s="45"/>
      <c r="M135" s="228" t="s">
        <v>1</v>
      </c>
      <c r="N135" s="229" t="s">
        <v>43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299</v>
      </c>
      <c r="AT135" s="232" t="s">
        <v>294</v>
      </c>
      <c r="AU135" s="232" t="s">
        <v>120</v>
      </c>
      <c r="AY135" s="18" t="s">
        <v>292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120</v>
      </c>
      <c r="BK135" s="233">
        <f>ROUND(I135*H135,2)</f>
        <v>0</v>
      </c>
      <c r="BL135" s="18" t="s">
        <v>299</v>
      </c>
      <c r="BM135" s="232" t="s">
        <v>4813</v>
      </c>
    </row>
    <row r="136" s="13" customFormat="1">
      <c r="A136" s="13"/>
      <c r="B136" s="234"/>
      <c r="C136" s="235"/>
      <c r="D136" s="236" t="s">
        <v>301</v>
      </c>
      <c r="E136" s="237" t="s">
        <v>1</v>
      </c>
      <c r="F136" s="238" t="s">
        <v>4814</v>
      </c>
      <c r="G136" s="235"/>
      <c r="H136" s="237" t="s">
        <v>1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301</v>
      </c>
      <c r="AU136" s="244" t="s">
        <v>120</v>
      </c>
      <c r="AV136" s="13" t="s">
        <v>85</v>
      </c>
      <c r="AW136" s="13" t="s">
        <v>32</v>
      </c>
      <c r="AX136" s="13" t="s">
        <v>77</v>
      </c>
      <c r="AY136" s="244" t="s">
        <v>292</v>
      </c>
    </row>
    <row r="137" s="14" customFormat="1">
      <c r="A137" s="14"/>
      <c r="B137" s="245"/>
      <c r="C137" s="246"/>
      <c r="D137" s="236" t="s">
        <v>301</v>
      </c>
      <c r="E137" s="247" t="s">
        <v>1</v>
      </c>
      <c r="F137" s="248" t="s">
        <v>4815</v>
      </c>
      <c r="G137" s="246"/>
      <c r="H137" s="249">
        <v>118.8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301</v>
      </c>
      <c r="AU137" s="255" t="s">
        <v>120</v>
      </c>
      <c r="AV137" s="14" t="s">
        <v>120</v>
      </c>
      <c r="AW137" s="14" t="s">
        <v>32</v>
      </c>
      <c r="AX137" s="14" t="s">
        <v>77</v>
      </c>
      <c r="AY137" s="255" t="s">
        <v>292</v>
      </c>
    </row>
    <row r="138" s="14" customFormat="1">
      <c r="A138" s="14"/>
      <c r="B138" s="245"/>
      <c r="C138" s="246"/>
      <c r="D138" s="236" t="s">
        <v>301</v>
      </c>
      <c r="E138" s="247" t="s">
        <v>1</v>
      </c>
      <c r="F138" s="248" t="s">
        <v>4816</v>
      </c>
      <c r="G138" s="246"/>
      <c r="H138" s="249">
        <v>334.25999999999999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301</v>
      </c>
      <c r="AU138" s="255" t="s">
        <v>120</v>
      </c>
      <c r="AV138" s="14" t="s">
        <v>120</v>
      </c>
      <c r="AW138" s="14" t="s">
        <v>32</v>
      </c>
      <c r="AX138" s="14" t="s">
        <v>77</v>
      </c>
      <c r="AY138" s="255" t="s">
        <v>292</v>
      </c>
    </row>
    <row r="139" s="15" customFormat="1">
      <c r="A139" s="15"/>
      <c r="B139" s="256"/>
      <c r="C139" s="257"/>
      <c r="D139" s="236" t="s">
        <v>301</v>
      </c>
      <c r="E139" s="258" t="s">
        <v>1</v>
      </c>
      <c r="F139" s="259" t="s">
        <v>304</v>
      </c>
      <c r="G139" s="257"/>
      <c r="H139" s="260">
        <v>453.06</v>
      </c>
      <c r="I139" s="261"/>
      <c r="J139" s="257"/>
      <c r="K139" s="257"/>
      <c r="L139" s="262"/>
      <c r="M139" s="263"/>
      <c r="N139" s="264"/>
      <c r="O139" s="264"/>
      <c r="P139" s="264"/>
      <c r="Q139" s="264"/>
      <c r="R139" s="264"/>
      <c r="S139" s="264"/>
      <c r="T139" s="26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6" t="s">
        <v>301</v>
      </c>
      <c r="AU139" s="266" t="s">
        <v>120</v>
      </c>
      <c r="AV139" s="15" t="s">
        <v>299</v>
      </c>
      <c r="AW139" s="15" t="s">
        <v>32</v>
      </c>
      <c r="AX139" s="15" t="s">
        <v>85</v>
      </c>
      <c r="AY139" s="266" t="s">
        <v>292</v>
      </c>
    </row>
    <row r="140" s="2" customFormat="1" ht="33" customHeight="1">
      <c r="A140" s="39"/>
      <c r="B140" s="40"/>
      <c r="C140" s="221" t="s">
        <v>120</v>
      </c>
      <c r="D140" s="221" t="s">
        <v>294</v>
      </c>
      <c r="E140" s="222" t="s">
        <v>342</v>
      </c>
      <c r="F140" s="223" t="s">
        <v>4817</v>
      </c>
      <c r="G140" s="224" t="s">
        <v>307</v>
      </c>
      <c r="H140" s="225">
        <v>704.75999999999999</v>
      </c>
      <c r="I140" s="226"/>
      <c r="J140" s="227">
        <f>ROUND(I140*H140,2)</f>
        <v>0</v>
      </c>
      <c r="K140" s="223" t="s">
        <v>298</v>
      </c>
      <c r="L140" s="45"/>
      <c r="M140" s="228" t="s">
        <v>1</v>
      </c>
      <c r="N140" s="229" t="s">
        <v>43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299</v>
      </c>
      <c r="AT140" s="232" t="s">
        <v>294</v>
      </c>
      <c r="AU140" s="232" t="s">
        <v>120</v>
      </c>
      <c r="AY140" s="18" t="s">
        <v>292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120</v>
      </c>
      <c r="BK140" s="233">
        <f>ROUND(I140*H140,2)</f>
        <v>0</v>
      </c>
      <c r="BL140" s="18" t="s">
        <v>299</v>
      </c>
      <c r="BM140" s="232" t="s">
        <v>4818</v>
      </c>
    </row>
    <row r="141" s="14" customFormat="1">
      <c r="A141" s="14"/>
      <c r="B141" s="245"/>
      <c r="C141" s="246"/>
      <c r="D141" s="236" t="s">
        <v>301</v>
      </c>
      <c r="E141" s="247" t="s">
        <v>1</v>
      </c>
      <c r="F141" s="248" t="s">
        <v>4819</v>
      </c>
      <c r="G141" s="246"/>
      <c r="H141" s="249">
        <v>704.75999999999999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301</v>
      </c>
      <c r="AU141" s="255" t="s">
        <v>120</v>
      </c>
      <c r="AV141" s="14" t="s">
        <v>120</v>
      </c>
      <c r="AW141" s="14" t="s">
        <v>32</v>
      </c>
      <c r="AX141" s="14" t="s">
        <v>85</v>
      </c>
      <c r="AY141" s="255" t="s">
        <v>292</v>
      </c>
    </row>
    <row r="142" s="2" customFormat="1" ht="33" customHeight="1">
      <c r="A142" s="39"/>
      <c r="B142" s="40"/>
      <c r="C142" s="221" t="s">
        <v>317</v>
      </c>
      <c r="D142" s="221" t="s">
        <v>294</v>
      </c>
      <c r="E142" s="222" t="s">
        <v>347</v>
      </c>
      <c r="F142" s="223" t="s">
        <v>4820</v>
      </c>
      <c r="G142" s="224" t="s">
        <v>307</v>
      </c>
      <c r="H142" s="225">
        <v>201.36000000000001</v>
      </c>
      <c r="I142" s="226"/>
      <c r="J142" s="227">
        <f>ROUND(I142*H142,2)</f>
        <v>0</v>
      </c>
      <c r="K142" s="223" t="s">
        <v>298</v>
      </c>
      <c r="L142" s="45"/>
      <c r="M142" s="228" t="s">
        <v>1</v>
      </c>
      <c r="N142" s="229" t="s">
        <v>43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299</v>
      </c>
      <c r="AT142" s="232" t="s">
        <v>294</v>
      </c>
      <c r="AU142" s="232" t="s">
        <v>120</v>
      </c>
      <c r="AY142" s="18" t="s">
        <v>292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120</v>
      </c>
      <c r="BK142" s="233">
        <f>ROUND(I142*H142,2)</f>
        <v>0</v>
      </c>
      <c r="BL142" s="18" t="s">
        <v>299</v>
      </c>
      <c r="BM142" s="232" t="s">
        <v>4821</v>
      </c>
    </row>
    <row r="143" s="13" customFormat="1">
      <c r="A143" s="13"/>
      <c r="B143" s="234"/>
      <c r="C143" s="235"/>
      <c r="D143" s="236" t="s">
        <v>301</v>
      </c>
      <c r="E143" s="237" t="s">
        <v>1</v>
      </c>
      <c r="F143" s="238" t="s">
        <v>4822</v>
      </c>
      <c r="G143" s="235"/>
      <c r="H143" s="237" t="s">
        <v>1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301</v>
      </c>
      <c r="AU143" s="244" t="s">
        <v>120</v>
      </c>
      <c r="AV143" s="13" t="s">
        <v>85</v>
      </c>
      <c r="AW143" s="13" t="s">
        <v>32</v>
      </c>
      <c r="AX143" s="13" t="s">
        <v>77</v>
      </c>
      <c r="AY143" s="244" t="s">
        <v>292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4823</v>
      </c>
      <c r="G144" s="246"/>
      <c r="H144" s="249">
        <v>201.36000000000001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120</v>
      </c>
      <c r="AV144" s="14" t="s">
        <v>120</v>
      </c>
      <c r="AW144" s="14" t="s">
        <v>32</v>
      </c>
      <c r="AX144" s="14" t="s">
        <v>77</v>
      </c>
      <c r="AY144" s="255" t="s">
        <v>292</v>
      </c>
    </row>
    <row r="145" s="15" customFormat="1">
      <c r="A145" s="15"/>
      <c r="B145" s="256"/>
      <c r="C145" s="257"/>
      <c r="D145" s="236" t="s">
        <v>301</v>
      </c>
      <c r="E145" s="258" t="s">
        <v>4796</v>
      </c>
      <c r="F145" s="259" t="s">
        <v>304</v>
      </c>
      <c r="G145" s="257"/>
      <c r="H145" s="260">
        <v>201.36000000000001</v>
      </c>
      <c r="I145" s="261"/>
      <c r="J145" s="257"/>
      <c r="K145" s="257"/>
      <c r="L145" s="262"/>
      <c r="M145" s="263"/>
      <c r="N145" s="264"/>
      <c r="O145" s="264"/>
      <c r="P145" s="264"/>
      <c r="Q145" s="264"/>
      <c r="R145" s="264"/>
      <c r="S145" s="264"/>
      <c r="T145" s="26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6" t="s">
        <v>301</v>
      </c>
      <c r="AU145" s="266" t="s">
        <v>120</v>
      </c>
      <c r="AV145" s="15" t="s">
        <v>299</v>
      </c>
      <c r="AW145" s="15" t="s">
        <v>32</v>
      </c>
      <c r="AX145" s="15" t="s">
        <v>85</v>
      </c>
      <c r="AY145" s="266" t="s">
        <v>292</v>
      </c>
    </row>
    <row r="146" s="2" customFormat="1" ht="37.8" customHeight="1">
      <c r="A146" s="39"/>
      <c r="B146" s="40"/>
      <c r="C146" s="221" t="s">
        <v>299</v>
      </c>
      <c r="D146" s="221" t="s">
        <v>294</v>
      </c>
      <c r="E146" s="222" t="s">
        <v>353</v>
      </c>
      <c r="F146" s="223" t="s">
        <v>4824</v>
      </c>
      <c r="G146" s="224" t="s">
        <v>307</v>
      </c>
      <c r="H146" s="225">
        <v>3020.4000000000001</v>
      </c>
      <c r="I146" s="226"/>
      <c r="J146" s="227">
        <f>ROUND(I146*H146,2)</f>
        <v>0</v>
      </c>
      <c r="K146" s="223" t="s">
        <v>298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120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4825</v>
      </c>
    </row>
    <row r="147" s="14" customFormat="1">
      <c r="A147" s="14"/>
      <c r="B147" s="245"/>
      <c r="C147" s="246"/>
      <c r="D147" s="236" t="s">
        <v>301</v>
      </c>
      <c r="E147" s="247" t="s">
        <v>1</v>
      </c>
      <c r="F147" s="248" t="s">
        <v>4826</v>
      </c>
      <c r="G147" s="246"/>
      <c r="H147" s="249">
        <v>3020.4000000000001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301</v>
      </c>
      <c r="AU147" s="255" t="s">
        <v>120</v>
      </c>
      <c r="AV147" s="14" t="s">
        <v>120</v>
      </c>
      <c r="AW147" s="14" t="s">
        <v>32</v>
      </c>
      <c r="AX147" s="14" t="s">
        <v>85</v>
      </c>
      <c r="AY147" s="255" t="s">
        <v>292</v>
      </c>
    </row>
    <row r="148" s="2" customFormat="1" ht="24.15" customHeight="1">
      <c r="A148" s="39"/>
      <c r="B148" s="40"/>
      <c r="C148" s="221" t="s">
        <v>341</v>
      </c>
      <c r="D148" s="221" t="s">
        <v>294</v>
      </c>
      <c r="E148" s="222" t="s">
        <v>358</v>
      </c>
      <c r="F148" s="223" t="s">
        <v>4827</v>
      </c>
      <c r="G148" s="224" t="s">
        <v>307</v>
      </c>
      <c r="H148" s="225">
        <v>704.75999999999999</v>
      </c>
      <c r="I148" s="226"/>
      <c r="J148" s="227">
        <f>ROUND(I148*H148,2)</f>
        <v>0</v>
      </c>
      <c r="K148" s="223" t="s">
        <v>298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120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4828</v>
      </c>
    </row>
    <row r="149" s="14" customFormat="1">
      <c r="A149" s="14"/>
      <c r="B149" s="245"/>
      <c r="C149" s="246"/>
      <c r="D149" s="236" t="s">
        <v>301</v>
      </c>
      <c r="E149" s="247" t="s">
        <v>1</v>
      </c>
      <c r="F149" s="248" t="s">
        <v>4829</v>
      </c>
      <c r="G149" s="246"/>
      <c r="H149" s="249">
        <v>201.36000000000001</v>
      </c>
      <c r="I149" s="250"/>
      <c r="J149" s="246"/>
      <c r="K149" s="246"/>
      <c r="L149" s="251"/>
      <c r="M149" s="252"/>
      <c r="N149" s="253"/>
      <c r="O149" s="253"/>
      <c r="P149" s="253"/>
      <c r="Q149" s="253"/>
      <c r="R149" s="253"/>
      <c r="S149" s="253"/>
      <c r="T149" s="25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5" t="s">
        <v>301</v>
      </c>
      <c r="AU149" s="255" t="s">
        <v>120</v>
      </c>
      <c r="AV149" s="14" t="s">
        <v>120</v>
      </c>
      <c r="AW149" s="14" t="s">
        <v>32</v>
      </c>
      <c r="AX149" s="14" t="s">
        <v>77</v>
      </c>
      <c r="AY149" s="255" t="s">
        <v>292</v>
      </c>
    </row>
    <row r="150" s="14" customFormat="1">
      <c r="A150" s="14"/>
      <c r="B150" s="245"/>
      <c r="C150" s="246"/>
      <c r="D150" s="236" t="s">
        <v>301</v>
      </c>
      <c r="E150" s="247" t="s">
        <v>1</v>
      </c>
      <c r="F150" s="248" t="s">
        <v>4830</v>
      </c>
      <c r="G150" s="246"/>
      <c r="H150" s="249">
        <v>503.39999999999998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301</v>
      </c>
      <c r="AU150" s="255" t="s">
        <v>120</v>
      </c>
      <c r="AV150" s="14" t="s">
        <v>120</v>
      </c>
      <c r="AW150" s="14" t="s">
        <v>32</v>
      </c>
      <c r="AX150" s="14" t="s">
        <v>77</v>
      </c>
      <c r="AY150" s="255" t="s">
        <v>292</v>
      </c>
    </row>
    <row r="151" s="15" customFormat="1">
      <c r="A151" s="15"/>
      <c r="B151" s="256"/>
      <c r="C151" s="257"/>
      <c r="D151" s="236" t="s">
        <v>301</v>
      </c>
      <c r="E151" s="258" t="s">
        <v>1</v>
      </c>
      <c r="F151" s="259" t="s">
        <v>304</v>
      </c>
      <c r="G151" s="257"/>
      <c r="H151" s="260">
        <v>704.75999999999999</v>
      </c>
      <c r="I151" s="261"/>
      <c r="J151" s="257"/>
      <c r="K151" s="257"/>
      <c r="L151" s="262"/>
      <c r="M151" s="263"/>
      <c r="N151" s="264"/>
      <c r="O151" s="264"/>
      <c r="P151" s="264"/>
      <c r="Q151" s="264"/>
      <c r="R151" s="264"/>
      <c r="S151" s="264"/>
      <c r="T151" s="26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6" t="s">
        <v>301</v>
      </c>
      <c r="AU151" s="266" t="s">
        <v>120</v>
      </c>
      <c r="AV151" s="15" t="s">
        <v>299</v>
      </c>
      <c r="AW151" s="15" t="s">
        <v>32</v>
      </c>
      <c r="AX151" s="15" t="s">
        <v>85</v>
      </c>
      <c r="AY151" s="266" t="s">
        <v>292</v>
      </c>
    </row>
    <row r="152" s="2" customFormat="1" ht="33" customHeight="1">
      <c r="A152" s="39"/>
      <c r="B152" s="40"/>
      <c r="C152" s="221" t="s">
        <v>346</v>
      </c>
      <c r="D152" s="221" t="s">
        <v>294</v>
      </c>
      <c r="E152" s="222" t="s">
        <v>363</v>
      </c>
      <c r="F152" s="223" t="s">
        <v>364</v>
      </c>
      <c r="G152" s="224" t="s">
        <v>365</v>
      </c>
      <c r="H152" s="225">
        <v>362.44799999999998</v>
      </c>
      <c r="I152" s="226"/>
      <c r="J152" s="227">
        <f>ROUND(I152*H152,2)</f>
        <v>0</v>
      </c>
      <c r="K152" s="223" t="s">
        <v>298</v>
      </c>
      <c r="L152" s="45"/>
      <c r="M152" s="228" t="s">
        <v>1</v>
      </c>
      <c r="N152" s="229" t="s">
        <v>43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299</v>
      </c>
      <c r="AT152" s="232" t="s">
        <v>294</v>
      </c>
      <c r="AU152" s="232" t="s">
        <v>120</v>
      </c>
      <c r="AY152" s="18" t="s">
        <v>292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120</v>
      </c>
      <c r="BK152" s="233">
        <f>ROUND(I152*H152,2)</f>
        <v>0</v>
      </c>
      <c r="BL152" s="18" t="s">
        <v>299</v>
      </c>
      <c r="BM152" s="232" t="s">
        <v>4831</v>
      </c>
    </row>
    <row r="153" s="14" customFormat="1">
      <c r="A153" s="14"/>
      <c r="B153" s="245"/>
      <c r="C153" s="246"/>
      <c r="D153" s="236" t="s">
        <v>301</v>
      </c>
      <c r="E153" s="247" t="s">
        <v>1</v>
      </c>
      <c r="F153" s="248" t="s">
        <v>4832</v>
      </c>
      <c r="G153" s="246"/>
      <c r="H153" s="249">
        <v>362.44799999999998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301</v>
      </c>
      <c r="AU153" s="255" t="s">
        <v>120</v>
      </c>
      <c r="AV153" s="14" t="s">
        <v>120</v>
      </c>
      <c r="AW153" s="14" t="s">
        <v>32</v>
      </c>
      <c r="AX153" s="14" t="s">
        <v>85</v>
      </c>
      <c r="AY153" s="255" t="s">
        <v>292</v>
      </c>
    </row>
    <row r="154" s="2" customFormat="1" ht="16.5" customHeight="1">
      <c r="A154" s="39"/>
      <c r="B154" s="40"/>
      <c r="C154" s="221" t="s">
        <v>352</v>
      </c>
      <c r="D154" s="221" t="s">
        <v>294</v>
      </c>
      <c r="E154" s="222" t="s">
        <v>369</v>
      </c>
      <c r="F154" s="223" t="s">
        <v>370</v>
      </c>
      <c r="G154" s="224" t="s">
        <v>307</v>
      </c>
      <c r="H154" s="225">
        <v>453.06</v>
      </c>
      <c r="I154" s="226"/>
      <c r="J154" s="227">
        <f>ROUND(I154*H154,2)</f>
        <v>0</v>
      </c>
      <c r="K154" s="223" t="s">
        <v>298</v>
      </c>
      <c r="L154" s="45"/>
      <c r="M154" s="228" t="s">
        <v>1</v>
      </c>
      <c r="N154" s="229" t="s">
        <v>43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299</v>
      </c>
      <c r="AT154" s="232" t="s">
        <v>294</v>
      </c>
      <c r="AU154" s="232" t="s">
        <v>120</v>
      </c>
      <c r="AY154" s="18" t="s">
        <v>292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120</v>
      </c>
      <c r="BK154" s="233">
        <f>ROUND(I154*H154,2)</f>
        <v>0</v>
      </c>
      <c r="BL154" s="18" t="s">
        <v>299</v>
      </c>
      <c r="BM154" s="232" t="s">
        <v>4833</v>
      </c>
    </row>
    <row r="155" s="14" customFormat="1">
      <c r="A155" s="14"/>
      <c r="B155" s="245"/>
      <c r="C155" s="246"/>
      <c r="D155" s="236" t="s">
        <v>301</v>
      </c>
      <c r="E155" s="247" t="s">
        <v>1</v>
      </c>
      <c r="F155" s="248" t="s">
        <v>4834</v>
      </c>
      <c r="G155" s="246"/>
      <c r="H155" s="249">
        <v>453.06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301</v>
      </c>
      <c r="AU155" s="255" t="s">
        <v>120</v>
      </c>
      <c r="AV155" s="14" t="s">
        <v>120</v>
      </c>
      <c r="AW155" s="14" t="s">
        <v>32</v>
      </c>
      <c r="AX155" s="14" t="s">
        <v>85</v>
      </c>
      <c r="AY155" s="255" t="s">
        <v>292</v>
      </c>
    </row>
    <row r="156" s="2" customFormat="1" ht="24.15" customHeight="1">
      <c r="A156" s="39"/>
      <c r="B156" s="40"/>
      <c r="C156" s="221" t="s">
        <v>357</v>
      </c>
      <c r="D156" s="221" t="s">
        <v>294</v>
      </c>
      <c r="E156" s="222" t="s">
        <v>4835</v>
      </c>
      <c r="F156" s="223" t="s">
        <v>4836</v>
      </c>
      <c r="G156" s="224" t="s">
        <v>307</v>
      </c>
      <c r="H156" s="225">
        <v>251.69999999999999</v>
      </c>
      <c r="I156" s="226"/>
      <c r="J156" s="227">
        <f>ROUND(I156*H156,2)</f>
        <v>0</v>
      </c>
      <c r="K156" s="223" t="s">
        <v>298</v>
      </c>
      <c r="L156" s="45"/>
      <c r="M156" s="228" t="s">
        <v>1</v>
      </c>
      <c r="N156" s="229" t="s">
        <v>43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299</v>
      </c>
      <c r="AT156" s="232" t="s">
        <v>294</v>
      </c>
      <c r="AU156" s="232" t="s">
        <v>120</v>
      </c>
      <c r="AY156" s="18" t="s">
        <v>292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120</v>
      </c>
      <c r="BK156" s="233">
        <f>ROUND(I156*H156,2)</f>
        <v>0</v>
      </c>
      <c r="BL156" s="18" t="s">
        <v>299</v>
      </c>
      <c r="BM156" s="232" t="s">
        <v>4837</v>
      </c>
    </row>
    <row r="157" s="13" customFormat="1">
      <c r="A157" s="13"/>
      <c r="B157" s="234"/>
      <c r="C157" s="235"/>
      <c r="D157" s="236" t="s">
        <v>301</v>
      </c>
      <c r="E157" s="237" t="s">
        <v>1</v>
      </c>
      <c r="F157" s="238" t="s">
        <v>4814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301</v>
      </c>
      <c r="AU157" s="244" t="s">
        <v>120</v>
      </c>
      <c r="AV157" s="13" t="s">
        <v>85</v>
      </c>
      <c r="AW157" s="13" t="s">
        <v>32</v>
      </c>
      <c r="AX157" s="13" t="s">
        <v>77</v>
      </c>
      <c r="AY157" s="244" t="s">
        <v>292</v>
      </c>
    </row>
    <row r="158" s="14" customFormat="1">
      <c r="A158" s="14"/>
      <c r="B158" s="245"/>
      <c r="C158" s="246"/>
      <c r="D158" s="236" t="s">
        <v>301</v>
      </c>
      <c r="E158" s="247" t="s">
        <v>1</v>
      </c>
      <c r="F158" s="248" t="s">
        <v>4838</v>
      </c>
      <c r="G158" s="246"/>
      <c r="H158" s="249">
        <v>66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301</v>
      </c>
      <c r="AU158" s="255" t="s">
        <v>120</v>
      </c>
      <c r="AV158" s="14" t="s">
        <v>120</v>
      </c>
      <c r="AW158" s="14" t="s">
        <v>32</v>
      </c>
      <c r="AX158" s="14" t="s">
        <v>77</v>
      </c>
      <c r="AY158" s="255" t="s">
        <v>292</v>
      </c>
    </row>
    <row r="159" s="14" customFormat="1">
      <c r="A159" s="14"/>
      <c r="B159" s="245"/>
      <c r="C159" s="246"/>
      <c r="D159" s="236" t="s">
        <v>301</v>
      </c>
      <c r="E159" s="247" t="s">
        <v>1</v>
      </c>
      <c r="F159" s="248" t="s">
        <v>4839</v>
      </c>
      <c r="G159" s="246"/>
      <c r="H159" s="249">
        <v>185.69999999999999</v>
      </c>
      <c r="I159" s="250"/>
      <c r="J159" s="246"/>
      <c r="K159" s="246"/>
      <c r="L159" s="251"/>
      <c r="M159" s="252"/>
      <c r="N159" s="253"/>
      <c r="O159" s="253"/>
      <c r="P159" s="253"/>
      <c r="Q159" s="253"/>
      <c r="R159" s="253"/>
      <c r="S159" s="253"/>
      <c r="T159" s="25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5" t="s">
        <v>301</v>
      </c>
      <c r="AU159" s="255" t="s">
        <v>120</v>
      </c>
      <c r="AV159" s="14" t="s">
        <v>120</v>
      </c>
      <c r="AW159" s="14" t="s">
        <v>32</v>
      </c>
      <c r="AX159" s="14" t="s">
        <v>77</v>
      </c>
      <c r="AY159" s="255" t="s">
        <v>292</v>
      </c>
    </row>
    <row r="160" s="15" customFormat="1">
      <c r="A160" s="15"/>
      <c r="B160" s="256"/>
      <c r="C160" s="257"/>
      <c r="D160" s="236" t="s">
        <v>301</v>
      </c>
      <c r="E160" s="258" t="s">
        <v>4799</v>
      </c>
      <c r="F160" s="259" t="s">
        <v>304</v>
      </c>
      <c r="G160" s="257"/>
      <c r="H160" s="260">
        <v>251.69999999999999</v>
      </c>
      <c r="I160" s="261"/>
      <c r="J160" s="257"/>
      <c r="K160" s="257"/>
      <c r="L160" s="262"/>
      <c r="M160" s="263"/>
      <c r="N160" s="264"/>
      <c r="O160" s="264"/>
      <c r="P160" s="264"/>
      <c r="Q160" s="264"/>
      <c r="R160" s="264"/>
      <c r="S160" s="264"/>
      <c r="T160" s="26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6" t="s">
        <v>301</v>
      </c>
      <c r="AU160" s="266" t="s">
        <v>120</v>
      </c>
      <c r="AV160" s="15" t="s">
        <v>299</v>
      </c>
      <c r="AW160" s="15" t="s">
        <v>32</v>
      </c>
      <c r="AX160" s="15" t="s">
        <v>85</v>
      </c>
      <c r="AY160" s="266" t="s">
        <v>292</v>
      </c>
    </row>
    <row r="161" s="2" customFormat="1" ht="24.15" customHeight="1">
      <c r="A161" s="39"/>
      <c r="B161" s="40"/>
      <c r="C161" s="221" t="s">
        <v>362</v>
      </c>
      <c r="D161" s="221" t="s">
        <v>294</v>
      </c>
      <c r="E161" s="222" t="s">
        <v>4840</v>
      </c>
      <c r="F161" s="223" t="s">
        <v>4841</v>
      </c>
      <c r="G161" s="224" t="s">
        <v>307</v>
      </c>
      <c r="H161" s="225">
        <v>151.02000000000001</v>
      </c>
      <c r="I161" s="226"/>
      <c r="J161" s="227">
        <f>ROUND(I161*H161,2)</f>
        <v>0</v>
      </c>
      <c r="K161" s="223" t="s">
        <v>298</v>
      </c>
      <c r="L161" s="45"/>
      <c r="M161" s="228" t="s">
        <v>1</v>
      </c>
      <c r="N161" s="229" t="s">
        <v>43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299</v>
      </c>
      <c r="AT161" s="232" t="s">
        <v>294</v>
      </c>
      <c r="AU161" s="232" t="s">
        <v>120</v>
      </c>
      <c r="AY161" s="18" t="s">
        <v>292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120</v>
      </c>
      <c r="BK161" s="233">
        <f>ROUND(I161*H161,2)</f>
        <v>0</v>
      </c>
      <c r="BL161" s="18" t="s">
        <v>299</v>
      </c>
      <c r="BM161" s="232" t="s">
        <v>4842</v>
      </c>
    </row>
    <row r="162" s="13" customFormat="1">
      <c r="A162" s="13"/>
      <c r="B162" s="234"/>
      <c r="C162" s="235"/>
      <c r="D162" s="236" t="s">
        <v>301</v>
      </c>
      <c r="E162" s="237" t="s">
        <v>1</v>
      </c>
      <c r="F162" s="238" t="s">
        <v>4814</v>
      </c>
      <c r="G162" s="235"/>
      <c r="H162" s="237" t="s">
        <v>1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301</v>
      </c>
      <c r="AU162" s="244" t="s">
        <v>120</v>
      </c>
      <c r="AV162" s="13" t="s">
        <v>85</v>
      </c>
      <c r="AW162" s="13" t="s">
        <v>32</v>
      </c>
      <c r="AX162" s="13" t="s">
        <v>77</v>
      </c>
      <c r="AY162" s="244" t="s">
        <v>292</v>
      </c>
    </row>
    <row r="163" s="14" customFormat="1">
      <c r="A163" s="14"/>
      <c r="B163" s="245"/>
      <c r="C163" s="246"/>
      <c r="D163" s="236" t="s">
        <v>301</v>
      </c>
      <c r="E163" s="247" t="s">
        <v>1</v>
      </c>
      <c r="F163" s="248" t="s">
        <v>4843</v>
      </c>
      <c r="G163" s="246"/>
      <c r="H163" s="249">
        <v>39.600000000000001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301</v>
      </c>
      <c r="AU163" s="255" t="s">
        <v>120</v>
      </c>
      <c r="AV163" s="14" t="s">
        <v>120</v>
      </c>
      <c r="AW163" s="14" t="s">
        <v>32</v>
      </c>
      <c r="AX163" s="14" t="s">
        <v>77</v>
      </c>
      <c r="AY163" s="255" t="s">
        <v>292</v>
      </c>
    </row>
    <row r="164" s="14" customFormat="1">
      <c r="A164" s="14"/>
      <c r="B164" s="245"/>
      <c r="C164" s="246"/>
      <c r="D164" s="236" t="s">
        <v>301</v>
      </c>
      <c r="E164" s="247" t="s">
        <v>1</v>
      </c>
      <c r="F164" s="248" t="s">
        <v>4844</v>
      </c>
      <c r="G164" s="246"/>
      <c r="H164" s="249">
        <v>111.42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301</v>
      </c>
      <c r="AU164" s="255" t="s">
        <v>120</v>
      </c>
      <c r="AV164" s="14" t="s">
        <v>120</v>
      </c>
      <c r="AW164" s="14" t="s">
        <v>32</v>
      </c>
      <c r="AX164" s="14" t="s">
        <v>77</v>
      </c>
      <c r="AY164" s="255" t="s">
        <v>292</v>
      </c>
    </row>
    <row r="165" s="16" customFormat="1">
      <c r="A165" s="16"/>
      <c r="B165" s="267"/>
      <c r="C165" s="268"/>
      <c r="D165" s="236" t="s">
        <v>301</v>
      </c>
      <c r="E165" s="269" t="s">
        <v>1</v>
      </c>
      <c r="F165" s="270" t="s">
        <v>316</v>
      </c>
      <c r="G165" s="268"/>
      <c r="H165" s="271">
        <v>151.02000000000001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7" t="s">
        <v>301</v>
      </c>
      <c r="AU165" s="277" t="s">
        <v>120</v>
      </c>
      <c r="AV165" s="16" t="s">
        <v>317</v>
      </c>
      <c r="AW165" s="16" t="s">
        <v>32</v>
      </c>
      <c r="AX165" s="16" t="s">
        <v>77</v>
      </c>
      <c r="AY165" s="277" t="s">
        <v>292</v>
      </c>
    </row>
    <row r="166" s="15" customFormat="1">
      <c r="A166" s="15"/>
      <c r="B166" s="256"/>
      <c r="C166" s="257"/>
      <c r="D166" s="236" t="s">
        <v>301</v>
      </c>
      <c r="E166" s="258" t="s">
        <v>1</v>
      </c>
      <c r="F166" s="259" t="s">
        <v>304</v>
      </c>
      <c r="G166" s="257"/>
      <c r="H166" s="260">
        <v>151.02000000000001</v>
      </c>
      <c r="I166" s="261"/>
      <c r="J166" s="257"/>
      <c r="K166" s="257"/>
      <c r="L166" s="262"/>
      <c r="M166" s="263"/>
      <c r="N166" s="264"/>
      <c r="O166" s="264"/>
      <c r="P166" s="264"/>
      <c r="Q166" s="264"/>
      <c r="R166" s="264"/>
      <c r="S166" s="264"/>
      <c r="T166" s="26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6" t="s">
        <v>301</v>
      </c>
      <c r="AU166" s="266" t="s">
        <v>120</v>
      </c>
      <c r="AV166" s="15" t="s">
        <v>299</v>
      </c>
      <c r="AW166" s="15" t="s">
        <v>32</v>
      </c>
      <c r="AX166" s="15" t="s">
        <v>85</v>
      </c>
      <c r="AY166" s="266" t="s">
        <v>292</v>
      </c>
    </row>
    <row r="167" s="2" customFormat="1" ht="16.5" customHeight="1">
      <c r="A167" s="39"/>
      <c r="B167" s="40"/>
      <c r="C167" s="278" t="s">
        <v>368</v>
      </c>
      <c r="D167" s="278" t="s">
        <v>626</v>
      </c>
      <c r="E167" s="279" t="s">
        <v>4845</v>
      </c>
      <c r="F167" s="280" t="s">
        <v>4846</v>
      </c>
      <c r="G167" s="281" t="s">
        <v>365</v>
      </c>
      <c r="H167" s="282">
        <v>271.83600000000001</v>
      </c>
      <c r="I167" s="283"/>
      <c r="J167" s="284">
        <f>ROUND(I167*H167,2)</f>
        <v>0</v>
      </c>
      <c r="K167" s="280" t="s">
        <v>298</v>
      </c>
      <c r="L167" s="285"/>
      <c r="M167" s="286" t="s">
        <v>1</v>
      </c>
      <c r="N167" s="287" t="s">
        <v>43</v>
      </c>
      <c r="O167" s="92"/>
      <c r="P167" s="230">
        <f>O167*H167</f>
        <v>0</v>
      </c>
      <c r="Q167" s="230">
        <v>1</v>
      </c>
      <c r="R167" s="230">
        <f>Q167*H167</f>
        <v>271.83600000000001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357</v>
      </c>
      <c r="AT167" s="232" t="s">
        <v>626</v>
      </c>
      <c r="AU167" s="232" t="s">
        <v>120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299</v>
      </c>
      <c r="BM167" s="232" t="s">
        <v>4847</v>
      </c>
    </row>
    <row r="168" s="14" customFormat="1">
      <c r="A168" s="14"/>
      <c r="B168" s="245"/>
      <c r="C168" s="246"/>
      <c r="D168" s="236" t="s">
        <v>301</v>
      </c>
      <c r="E168" s="247" t="s">
        <v>1</v>
      </c>
      <c r="F168" s="248" t="s">
        <v>4848</v>
      </c>
      <c r="G168" s="246"/>
      <c r="H168" s="249">
        <v>271.83600000000001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301</v>
      </c>
      <c r="AU168" s="255" t="s">
        <v>120</v>
      </c>
      <c r="AV168" s="14" t="s">
        <v>120</v>
      </c>
      <c r="AW168" s="14" t="s">
        <v>32</v>
      </c>
      <c r="AX168" s="14" t="s">
        <v>85</v>
      </c>
      <c r="AY168" s="255" t="s">
        <v>292</v>
      </c>
    </row>
    <row r="169" s="12" customFormat="1" ht="22.8" customHeight="1">
      <c r="A169" s="12"/>
      <c r="B169" s="205"/>
      <c r="C169" s="206"/>
      <c r="D169" s="207" t="s">
        <v>76</v>
      </c>
      <c r="E169" s="219" t="s">
        <v>299</v>
      </c>
      <c r="F169" s="219" t="s">
        <v>766</v>
      </c>
      <c r="G169" s="206"/>
      <c r="H169" s="206"/>
      <c r="I169" s="209"/>
      <c r="J169" s="220">
        <f>BK169</f>
        <v>0</v>
      </c>
      <c r="K169" s="206"/>
      <c r="L169" s="211"/>
      <c r="M169" s="212"/>
      <c r="N169" s="213"/>
      <c r="O169" s="213"/>
      <c r="P169" s="214">
        <f>SUM(P170:P175)</f>
        <v>0</v>
      </c>
      <c r="Q169" s="213"/>
      <c r="R169" s="214">
        <f>SUM(R170:R175)</f>
        <v>95.181361800000005</v>
      </c>
      <c r="S169" s="213"/>
      <c r="T169" s="215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6" t="s">
        <v>85</v>
      </c>
      <c r="AT169" s="217" t="s">
        <v>76</v>
      </c>
      <c r="AU169" s="217" t="s">
        <v>85</v>
      </c>
      <c r="AY169" s="216" t="s">
        <v>292</v>
      </c>
      <c r="BK169" s="218">
        <f>SUM(BK170:BK175)</f>
        <v>0</v>
      </c>
    </row>
    <row r="170" s="2" customFormat="1" ht="16.5" customHeight="1">
      <c r="A170" s="39"/>
      <c r="B170" s="40"/>
      <c r="C170" s="221" t="s">
        <v>372</v>
      </c>
      <c r="D170" s="221" t="s">
        <v>294</v>
      </c>
      <c r="E170" s="222" t="s">
        <v>4849</v>
      </c>
      <c r="F170" s="223" t="s">
        <v>4850</v>
      </c>
      <c r="G170" s="224" t="s">
        <v>307</v>
      </c>
      <c r="H170" s="225">
        <v>50.340000000000003</v>
      </c>
      <c r="I170" s="226"/>
      <c r="J170" s="227">
        <f>ROUND(I170*H170,2)</f>
        <v>0</v>
      </c>
      <c r="K170" s="223" t="s">
        <v>298</v>
      </c>
      <c r="L170" s="45"/>
      <c r="M170" s="228" t="s">
        <v>1</v>
      </c>
      <c r="N170" s="229" t="s">
        <v>43</v>
      </c>
      <c r="O170" s="92"/>
      <c r="P170" s="230">
        <f>O170*H170</f>
        <v>0</v>
      </c>
      <c r="Q170" s="230">
        <v>1.8907700000000001</v>
      </c>
      <c r="R170" s="230">
        <f>Q170*H170</f>
        <v>95.181361800000005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299</v>
      </c>
      <c r="AT170" s="232" t="s">
        <v>294</v>
      </c>
      <c r="AU170" s="232" t="s">
        <v>120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120</v>
      </c>
      <c r="BK170" s="233">
        <f>ROUND(I170*H170,2)</f>
        <v>0</v>
      </c>
      <c r="BL170" s="18" t="s">
        <v>299</v>
      </c>
      <c r="BM170" s="232" t="s">
        <v>4851</v>
      </c>
    </row>
    <row r="171" s="13" customFormat="1">
      <c r="A171" s="13"/>
      <c r="B171" s="234"/>
      <c r="C171" s="235"/>
      <c r="D171" s="236" t="s">
        <v>301</v>
      </c>
      <c r="E171" s="237" t="s">
        <v>1</v>
      </c>
      <c r="F171" s="238" t="s">
        <v>4814</v>
      </c>
      <c r="G171" s="235"/>
      <c r="H171" s="237" t="s">
        <v>1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301</v>
      </c>
      <c r="AU171" s="244" t="s">
        <v>120</v>
      </c>
      <c r="AV171" s="13" t="s">
        <v>85</v>
      </c>
      <c r="AW171" s="13" t="s">
        <v>32</v>
      </c>
      <c r="AX171" s="13" t="s">
        <v>77</v>
      </c>
      <c r="AY171" s="244" t="s">
        <v>292</v>
      </c>
    </row>
    <row r="172" s="14" customFormat="1">
      <c r="A172" s="14"/>
      <c r="B172" s="245"/>
      <c r="C172" s="246"/>
      <c r="D172" s="236" t="s">
        <v>301</v>
      </c>
      <c r="E172" s="247" t="s">
        <v>1</v>
      </c>
      <c r="F172" s="248" t="s">
        <v>4852</v>
      </c>
      <c r="G172" s="246"/>
      <c r="H172" s="249">
        <v>13.199999999999999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301</v>
      </c>
      <c r="AU172" s="255" t="s">
        <v>120</v>
      </c>
      <c r="AV172" s="14" t="s">
        <v>120</v>
      </c>
      <c r="AW172" s="14" t="s">
        <v>32</v>
      </c>
      <c r="AX172" s="14" t="s">
        <v>77</v>
      </c>
      <c r="AY172" s="255" t="s">
        <v>292</v>
      </c>
    </row>
    <row r="173" s="14" customFormat="1">
      <c r="A173" s="14"/>
      <c r="B173" s="245"/>
      <c r="C173" s="246"/>
      <c r="D173" s="236" t="s">
        <v>301</v>
      </c>
      <c r="E173" s="247" t="s">
        <v>1</v>
      </c>
      <c r="F173" s="248" t="s">
        <v>4853</v>
      </c>
      <c r="G173" s="246"/>
      <c r="H173" s="249">
        <v>37.140000000000001</v>
      </c>
      <c r="I173" s="250"/>
      <c r="J173" s="246"/>
      <c r="K173" s="246"/>
      <c r="L173" s="251"/>
      <c r="M173" s="252"/>
      <c r="N173" s="253"/>
      <c r="O173" s="253"/>
      <c r="P173" s="253"/>
      <c r="Q173" s="253"/>
      <c r="R173" s="253"/>
      <c r="S173" s="253"/>
      <c r="T173" s="25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5" t="s">
        <v>301</v>
      </c>
      <c r="AU173" s="255" t="s">
        <v>120</v>
      </c>
      <c r="AV173" s="14" t="s">
        <v>120</v>
      </c>
      <c r="AW173" s="14" t="s">
        <v>32</v>
      </c>
      <c r="AX173" s="14" t="s">
        <v>77</v>
      </c>
      <c r="AY173" s="255" t="s">
        <v>292</v>
      </c>
    </row>
    <row r="174" s="16" customFormat="1">
      <c r="A174" s="16"/>
      <c r="B174" s="267"/>
      <c r="C174" s="268"/>
      <c r="D174" s="236" t="s">
        <v>301</v>
      </c>
      <c r="E174" s="269" t="s">
        <v>1</v>
      </c>
      <c r="F174" s="270" t="s">
        <v>316</v>
      </c>
      <c r="G174" s="268"/>
      <c r="H174" s="271">
        <v>50.340000000000003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77" t="s">
        <v>301</v>
      </c>
      <c r="AU174" s="277" t="s">
        <v>120</v>
      </c>
      <c r="AV174" s="16" t="s">
        <v>317</v>
      </c>
      <c r="AW174" s="16" t="s">
        <v>32</v>
      </c>
      <c r="AX174" s="16" t="s">
        <v>77</v>
      </c>
      <c r="AY174" s="277" t="s">
        <v>292</v>
      </c>
    </row>
    <row r="175" s="15" customFormat="1">
      <c r="A175" s="15"/>
      <c r="B175" s="256"/>
      <c r="C175" s="257"/>
      <c r="D175" s="236" t="s">
        <v>301</v>
      </c>
      <c r="E175" s="258" t="s">
        <v>1</v>
      </c>
      <c r="F175" s="259" t="s">
        <v>304</v>
      </c>
      <c r="G175" s="257"/>
      <c r="H175" s="260">
        <v>50.340000000000003</v>
      </c>
      <c r="I175" s="261"/>
      <c r="J175" s="257"/>
      <c r="K175" s="257"/>
      <c r="L175" s="262"/>
      <c r="M175" s="263"/>
      <c r="N175" s="264"/>
      <c r="O175" s="264"/>
      <c r="P175" s="264"/>
      <c r="Q175" s="264"/>
      <c r="R175" s="264"/>
      <c r="S175" s="264"/>
      <c r="T175" s="26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6" t="s">
        <v>301</v>
      </c>
      <c r="AU175" s="266" t="s">
        <v>120</v>
      </c>
      <c r="AV175" s="15" t="s">
        <v>299</v>
      </c>
      <c r="AW175" s="15" t="s">
        <v>32</v>
      </c>
      <c r="AX175" s="15" t="s">
        <v>85</v>
      </c>
      <c r="AY175" s="266" t="s">
        <v>292</v>
      </c>
    </row>
    <row r="176" s="12" customFormat="1" ht="22.8" customHeight="1">
      <c r="A176" s="12"/>
      <c r="B176" s="205"/>
      <c r="C176" s="206"/>
      <c r="D176" s="207" t="s">
        <v>76</v>
      </c>
      <c r="E176" s="219" t="s">
        <v>1488</v>
      </c>
      <c r="F176" s="219" t="s">
        <v>1489</v>
      </c>
      <c r="G176" s="206"/>
      <c r="H176" s="206"/>
      <c r="I176" s="209"/>
      <c r="J176" s="220">
        <f>BK176</f>
        <v>0</v>
      </c>
      <c r="K176" s="206"/>
      <c r="L176" s="211"/>
      <c r="M176" s="212"/>
      <c r="N176" s="213"/>
      <c r="O176" s="213"/>
      <c r="P176" s="214">
        <f>P177</f>
        <v>0</v>
      </c>
      <c r="Q176" s="213"/>
      <c r="R176" s="214">
        <f>R177</f>
        <v>0</v>
      </c>
      <c r="S176" s="213"/>
      <c r="T176" s="215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6" t="s">
        <v>85</v>
      </c>
      <c r="AT176" s="217" t="s">
        <v>76</v>
      </c>
      <c r="AU176" s="217" t="s">
        <v>85</v>
      </c>
      <c r="AY176" s="216" t="s">
        <v>292</v>
      </c>
      <c r="BK176" s="218">
        <f>BK177</f>
        <v>0</v>
      </c>
    </row>
    <row r="177" s="2" customFormat="1" ht="24.15" customHeight="1">
      <c r="A177" s="39"/>
      <c r="B177" s="40"/>
      <c r="C177" s="221" t="s">
        <v>399</v>
      </c>
      <c r="D177" s="221" t="s">
        <v>294</v>
      </c>
      <c r="E177" s="222" t="s">
        <v>4854</v>
      </c>
      <c r="F177" s="223" t="s">
        <v>4855</v>
      </c>
      <c r="G177" s="224" t="s">
        <v>365</v>
      </c>
      <c r="H177" s="225">
        <v>529.35599999999999</v>
      </c>
      <c r="I177" s="226"/>
      <c r="J177" s="227">
        <f>ROUND(I177*H177,2)</f>
        <v>0</v>
      </c>
      <c r="K177" s="223" t="s">
        <v>298</v>
      </c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299</v>
      </c>
      <c r="AT177" s="232" t="s">
        <v>294</v>
      </c>
      <c r="AU177" s="232" t="s">
        <v>120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120</v>
      </c>
      <c r="BK177" s="233">
        <f>ROUND(I177*H177,2)</f>
        <v>0</v>
      </c>
      <c r="BL177" s="18" t="s">
        <v>299</v>
      </c>
      <c r="BM177" s="232" t="s">
        <v>4856</v>
      </c>
    </row>
    <row r="178" s="12" customFormat="1" ht="25.92" customHeight="1">
      <c r="A178" s="12"/>
      <c r="B178" s="205"/>
      <c r="C178" s="206"/>
      <c r="D178" s="207" t="s">
        <v>76</v>
      </c>
      <c r="E178" s="208" t="s">
        <v>1494</v>
      </c>
      <c r="F178" s="208" t="s">
        <v>1495</v>
      </c>
      <c r="G178" s="206"/>
      <c r="H178" s="206"/>
      <c r="I178" s="209"/>
      <c r="J178" s="210">
        <f>BK178</f>
        <v>0</v>
      </c>
      <c r="K178" s="206"/>
      <c r="L178" s="211"/>
      <c r="M178" s="212"/>
      <c r="N178" s="213"/>
      <c r="O178" s="213"/>
      <c r="P178" s="214">
        <f>P179+P252+P312+P315+P378+P387+P394</f>
        <v>0</v>
      </c>
      <c r="Q178" s="213"/>
      <c r="R178" s="214">
        <f>R179+R252+R312+R315+R378+R387+R394</f>
        <v>15.948549999999999</v>
      </c>
      <c r="S178" s="213"/>
      <c r="T178" s="215">
        <f>T179+T252+T312+T315+T378+T387+T394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6" t="s">
        <v>120</v>
      </c>
      <c r="AT178" s="217" t="s">
        <v>76</v>
      </c>
      <c r="AU178" s="217" t="s">
        <v>77</v>
      </c>
      <c r="AY178" s="216" t="s">
        <v>292</v>
      </c>
      <c r="BK178" s="218">
        <f>BK179+BK252+BK312+BK315+BK378+BK387+BK394</f>
        <v>0</v>
      </c>
    </row>
    <row r="179" s="12" customFormat="1" ht="22.8" customHeight="1">
      <c r="A179" s="12"/>
      <c r="B179" s="205"/>
      <c r="C179" s="206"/>
      <c r="D179" s="207" t="s">
        <v>76</v>
      </c>
      <c r="E179" s="219" t="s">
        <v>4857</v>
      </c>
      <c r="F179" s="219" t="s">
        <v>4858</v>
      </c>
      <c r="G179" s="206"/>
      <c r="H179" s="206"/>
      <c r="I179" s="209"/>
      <c r="J179" s="220">
        <f>BK179</f>
        <v>0</v>
      </c>
      <c r="K179" s="206"/>
      <c r="L179" s="211"/>
      <c r="M179" s="212"/>
      <c r="N179" s="213"/>
      <c r="O179" s="213"/>
      <c r="P179" s="214">
        <f>SUM(P180:P251)</f>
        <v>0</v>
      </c>
      <c r="Q179" s="213"/>
      <c r="R179" s="214">
        <f>SUM(R180:R251)</f>
        <v>7.0791099999999991</v>
      </c>
      <c r="S179" s="213"/>
      <c r="T179" s="215">
        <f>SUM(T180:T251)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6" t="s">
        <v>120</v>
      </c>
      <c r="AT179" s="217" t="s">
        <v>76</v>
      </c>
      <c r="AU179" s="217" t="s">
        <v>85</v>
      </c>
      <c r="AY179" s="216" t="s">
        <v>292</v>
      </c>
      <c r="BK179" s="218">
        <f>SUM(BK180:BK251)</f>
        <v>0</v>
      </c>
    </row>
    <row r="180" s="2" customFormat="1" ht="21.75" customHeight="1">
      <c r="A180" s="39"/>
      <c r="B180" s="40"/>
      <c r="C180" s="221" t="s">
        <v>404</v>
      </c>
      <c r="D180" s="221" t="s">
        <v>294</v>
      </c>
      <c r="E180" s="222" t="s">
        <v>4859</v>
      </c>
      <c r="F180" s="223" t="s">
        <v>4860</v>
      </c>
      <c r="G180" s="224" t="s">
        <v>407</v>
      </c>
      <c r="H180" s="225">
        <v>220</v>
      </c>
      <c r="I180" s="226"/>
      <c r="J180" s="227">
        <f>ROUND(I180*H180,2)</f>
        <v>0</v>
      </c>
      <c r="K180" s="223" t="s">
        <v>298</v>
      </c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0.0030799999999999998</v>
      </c>
      <c r="R180" s="230">
        <f>Q180*H180</f>
        <v>0.67759999999999998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438</v>
      </c>
      <c r="AT180" s="232" t="s">
        <v>294</v>
      </c>
      <c r="AU180" s="232" t="s">
        <v>120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120</v>
      </c>
      <c r="BK180" s="233">
        <f>ROUND(I180*H180,2)</f>
        <v>0</v>
      </c>
      <c r="BL180" s="18" t="s">
        <v>438</v>
      </c>
      <c r="BM180" s="232" t="s">
        <v>4861</v>
      </c>
    </row>
    <row r="181" s="13" customFormat="1">
      <c r="A181" s="13"/>
      <c r="B181" s="234"/>
      <c r="C181" s="235"/>
      <c r="D181" s="236" t="s">
        <v>301</v>
      </c>
      <c r="E181" s="237" t="s">
        <v>1</v>
      </c>
      <c r="F181" s="238" t="s">
        <v>4862</v>
      </c>
      <c r="G181" s="235"/>
      <c r="H181" s="237" t="s">
        <v>1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4" t="s">
        <v>301</v>
      </c>
      <c r="AU181" s="244" t="s">
        <v>120</v>
      </c>
      <c r="AV181" s="13" t="s">
        <v>85</v>
      </c>
      <c r="AW181" s="13" t="s">
        <v>32</v>
      </c>
      <c r="AX181" s="13" t="s">
        <v>77</v>
      </c>
      <c r="AY181" s="244" t="s">
        <v>292</v>
      </c>
    </row>
    <row r="182" s="14" customFormat="1">
      <c r="A182" s="14"/>
      <c r="B182" s="245"/>
      <c r="C182" s="246"/>
      <c r="D182" s="236" t="s">
        <v>301</v>
      </c>
      <c r="E182" s="247" t="s">
        <v>1</v>
      </c>
      <c r="F182" s="248" t="s">
        <v>4863</v>
      </c>
      <c r="G182" s="246"/>
      <c r="H182" s="249">
        <v>125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5" t="s">
        <v>301</v>
      </c>
      <c r="AU182" s="255" t="s">
        <v>120</v>
      </c>
      <c r="AV182" s="14" t="s">
        <v>120</v>
      </c>
      <c r="AW182" s="14" t="s">
        <v>32</v>
      </c>
      <c r="AX182" s="14" t="s">
        <v>77</v>
      </c>
      <c r="AY182" s="255" t="s">
        <v>292</v>
      </c>
    </row>
    <row r="183" s="14" customFormat="1">
      <c r="A183" s="14"/>
      <c r="B183" s="245"/>
      <c r="C183" s="246"/>
      <c r="D183" s="236" t="s">
        <v>301</v>
      </c>
      <c r="E183" s="247" t="s">
        <v>1</v>
      </c>
      <c r="F183" s="248" t="s">
        <v>4864</v>
      </c>
      <c r="G183" s="246"/>
      <c r="H183" s="249">
        <v>95</v>
      </c>
      <c r="I183" s="250"/>
      <c r="J183" s="246"/>
      <c r="K183" s="246"/>
      <c r="L183" s="251"/>
      <c r="M183" s="252"/>
      <c r="N183" s="253"/>
      <c r="O183" s="253"/>
      <c r="P183" s="253"/>
      <c r="Q183" s="253"/>
      <c r="R183" s="253"/>
      <c r="S183" s="253"/>
      <c r="T183" s="25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5" t="s">
        <v>301</v>
      </c>
      <c r="AU183" s="255" t="s">
        <v>120</v>
      </c>
      <c r="AV183" s="14" t="s">
        <v>120</v>
      </c>
      <c r="AW183" s="14" t="s">
        <v>32</v>
      </c>
      <c r="AX183" s="14" t="s">
        <v>77</v>
      </c>
      <c r="AY183" s="255" t="s">
        <v>292</v>
      </c>
    </row>
    <row r="184" s="16" customFormat="1">
      <c r="A184" s="16"/>
      <c r="B184" s="267"/>
      <c r="C184" s="268"/>
      <c r="D184" s="236" t="s">
        <v>301</v>
      </c>
      <c r="E184" s="269" t="s">
        <v>1</v>
      </c>
      <c r="F184" s="270" t="s">
        <v>316</v>
      </c>
      <c r="G184" s="268"/>
      <c r="H184" s="271">
        <v>220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7" t="s">
        <v>301</v>
      </c>
      <c r="AU184" s="277" t="s">
        <v>120</v>
      </c>
      <c r="AV184" s="16" t="s">
        <v>317</v>
      </c>
      <c r="AW184" s="16" t="s">
        <v>32</v>
      </c>
      <c r="AX184" s="16" t="s">
        <v>85</v>
      </c>
      <c r="AY184" s="277" t="s">
        <v>292</v>
      </c>
    </row>
    <row r="185" s="2" customFormat="1" ht="21.75" customHeight="1">
      <c r="A185" s="39"/>
      <c r="B185" s="40"/>
      <c r="C185" s="221" t="s">
        <v>415</v>
      </c>
      <c r="D185" s="221" t="s">
        <v>294</v>
      </c>
      <c r="E185" s="222" t="s">
        <v>4865</v>
      </c>
      <c r="F185" s="223" t="s">
        <v>4866</v>
      </c>
      <c r="G185" s="224" t="s">
        <v>407</v>
      </c>
      <c r="H185" s="225">
        <v>619</v>
      </c>
      <c r="I185" s="226"/>
      <c r="J185" s="227">
        <f>ROUND(I185*H185,2)</f>
        <v>0</v>
      </c>
      <c r="K185" s="223" t="s">
        <v>298</v>
      </c>
      <c r="L185" s="45"/>
      <c r="M185" s="228" t="s">
        <v>1</v>
      </c>
      <c r="N185" s="229" t="s">
        <v>43</v>
      </c>
      <c r="O185" s="92"/>
      <c r="P185" s="230">
        <f>O185*H185</f>
        <v>0</v>
      </c>
      <c r="Q185" s="230">
        <v>0.0074400000000000004</v>
      </c>
      <c r="R185" s="230">
        <f>Q185*H185</f>
        <v>4.6053600000000001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438</v>
      </c>
      <c r="AT185" s="232" t="s">
        <v>294</v>
      </c>
      <c r="AU185" s="232" t="s">
        <v>120</v>
      </c>
      <c r="AY185" s="18" t="s">
        <v>292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120</v>
      </c>
      <c r="BK185" s="233">
        <f>ROUND(I185*H185,2)</f>
        <v>0</v>
      </c>
      <c r="BL185" s="18" t="s">
        <v>438</v>
      </c>
      <c r="BM185" s="232" t="s">
        <v>4867</v>
      </c>
    </row>
    <row r="186" s="13" customFormat="1">
      <c r="A186" s="13"/>
      <c r="B186" s="234"/>
      <c r="C186" s="235"/>
      <c r="D186" s="236" t="s">
        <v>301</v>
      </c>
      <c r="E186" s="237" t="s">
        <v>1</v>
      </c>
      <c r="F186" s="238" t="s">
        <v>4868</v>
      </c>
      <c r="G186" s="235"/>
      <c r="H186" s="237" t="s">
        <v>1</v>
      </c>
      <c r="I186" s="239"/>
      <c r="J186" s="235"/>
      <c r="K186" s="235"/>
      <c r="L186" s="240"/>
      <c r="M186" s="241"/>
      <c r="N186" s="242"/>
      <c r="O186" s="242"/>
      <c r="P186" s="242"/>
      <c r="Q186" s="242"/>
      <c r="R186" s="242"/>
      <c r="S186" s="242"/>
      <c r="T186" s="24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4" t="s">
        <v>301</v>
      </c>
      <c r="AU186" s="244" t="s">
        <v>120</v>
      </c>
      <c r="AV186" s="13" t="s">
        <v>85</v>
      </c>
      <c r="AW186" s="13" t="s">
        <v>32</v>
      </c>
      <c r="AX186" s="13" t="s">
        <v>77</v>
      </c>
      <c r="AY186" s="244" t="s">
        <v>292</v>
      </c>
    </row>
    <row r="187" s="14" customFormat="1">
      <c r="A187" s="14"/>
      <c r="B187" s="245"/>
      <c r="C187" s="246"/>
      <c r="D187" s="236" t="s">
        <v>301</v>
      </c>
      <c r="E187" s="247" t="s">
        <v>1</v>
      </c>
      <c r="F187" s="248" t="s">
        <v>4869</v>
      </c>
      <c r="G187" s="246"/>
      <c r="H187" s="249">
        <v>145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301</v>
      </c>
      <c r="AU187" s="255" t="s">
        <v>120</v>
      </c>
      <c r="AV187" s="14" t="s">
        <v>120</v>
      </c>
      <c r="AW187" s="14" t="s">
        <v>32</v>
      </c>
      <c r="AX187" s="14" t="s">
        <v>77</v>
      </c>
      <c r="AY187" s="255" t="s">
        <v>292</v>
      </c>
    </row>
    <row r="188" s="14" customFormat="1">
      <c r="A188" s="14"/>
      <c r="B188" s="245"/>
      <c r="C188" s="246"/>
      <c r="D188" s="236" t="s">
        <v>301</v>
      </c>
      <c r="E188" s="247" t="s">
        <v>1</v>
      </c>
      <c r="F188" s="248" t="s">
        <v>4870</v>
      </c>
      <c r="G188" s="246"/>
      <c r="H188" s="249">
        <v>155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301</v>
      </c>
      <c r="AU188" s="255" t="s">
        <v>120</v>
      </c>
      <c r="AV188" s="14" t="s">
        <v>120</v>
      </c>
      <c r="AW188" s="14" t="s">
        <v>32</v>
      </c>
      <c r="AX188" s="14" t="s">
        <v>77</v>
      </c>
      <c r="AY188" s="255" t="s">
        <v>292</v>
      </c>
    </row>
    <row r="189" s="14" customFormat="1">
      <c r="A189" s="14"/>
      <c r="B189" s="245"/>
      <c r="C189" s="246"/>
      <c r="D189" s="236" t="s">
        <v>301</v>
      </c>
      <c r="E189" s="247" t="s">
        <v>1</v>
      </c>
      <c r="F189" s="248" t="s">
        <v>4871</v>
      </c>
      <c r="G189" s="246"/>
      <c r="H189" s="249">
        <v>172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301</v>
      </c>
      <c r="AU189" s="255" t="s">
        <v>120</v>
      </c>
      <c r="AV189" s="14" t="s">
        <v>120</v>
      </c>
      <c r="AW189" s="14" t="s">
        <v>32</v>
      </c>
      <c r="AX189" s="14" t="s">
        <v>77</v>
      </c>
      <c r="AY189" s="255" t="s">
        <v>292</v>
      </c>
    </row>
    <row r="190" s="14" customFormat="1">
      <c r="A190" s="14"/>
      <c r="B190" s="245"/>
      <c r="C190" s="246"/>
      <c r="D190" s="236" t="s">
        <v>301</v>
      </c>
      <c r="E190" s="247" t="s">
        <v>1</v>
      </c>
      <c r="F190" s="248" t="s">
        <v>4872</v>
      </c>
      <c r="G190" s="246"/>
      <c r="H190" s="249">
        <v>147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301</v>
      </c>
      <c r="AU190" s="255" t="s">
        <v>120</v>
      </c>
      <c r="AV190" s="14" t="s">
        <v>120</v>
      </c>
      <c r="AW190" s="14" t="s">
        <v>32</v>
      </c>
      <c r="AX190" s="14" t="s">
        <v>77</v>
      </c>
      <c r="AY190" s="255" t="s">
        <v>292</v>
      </c>
    </row>
    <row r="191" s="15" customFormat="1">
      <c r="A191" s="15"/>
      <c r="B191" s="256"/>
      <c r="C191" s="257"/>
      <c r="D191" s="236" t="s">
        <v>301</v>
      </c>
      <c r="E191" s="258" t="s">
        <v>1</v>
      </c>
      <c r="F191" s="259" t="s">
        <v>304</v>
      </c>
      <c r="G191" s="257"/>
      <c r="H191" s="260">
        <v>619</v>
      </c>
      <c r="I191" s="261"/>
      <c r="J191" s="257"/>
      <c r="K191" s="257"/>
      <c r="L191" s="262"/>
      <c r="M191" s="263"/>
      <c r="N191" s="264"/>
      <c r="O191" s="264"/>
      <c r="P191" s="264"/>
      <c r="Q191" s="264"/>
      <c r="R191" s="264"/>
      <c r="S191" s="264"/>
      <c r="T191" s="26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6" t="s">
        <v>301</v>
      </c>
      <c r="AU191" s="266" t="s">
        <v>120</v>
      </c>
      <c r="AV191" s="15" t="s">
        <v>299</v>
      </c>
      <c r="AW191" s="15" t="s">
        <v>32</v>
      </c>
      <c r="AX191" s="15" t="s">
        <v>85</v>
      </c>
      <c r="AY191" s="266" t="s">
        <v>292</v>
      </c>
    </row>
    <row r="192" s="2" customFormat="1" ht="16.5" customHeight="1">
      <c r="A192" s="39"/>
      <c r="B192" s="40"/>
      <c r="C192" s="221" t="s">
        <v>8</v>
      </c>
      <c r="D192" s="221" t="s">
        <v>294</v>
      </c>
      <c r="E192" s="222" t="s">
        <v>4873</v>
      </c>
      <c r="F192" s="223" t="s">
        <v>4874</v>
      </c>
      <c r="G192" s="224" t="s">
        <v>407</v>
      </c>
      <c r="H192" s="225">
        <v>34</v>
      </c>
      <c r="I192" s="226"/>
      <c r="J192" s="227">
        <f>ROUND(I192*H192,2)</f>
        <v>0</v>
      </c>
      <c r="K192" s="223" t="s">
        <v>298</v>
      </c>
      <c r="L192" s="45"/>
      <c r="M192" s="228" t="s">
        <v>1</v>
      </c>
      <c r="N192" s="229" t="s">
        <v>43</v>
      </c>
      <c r="O192" s="92"/>
      <c r="P192" s="230">
        <f>O192*H192</f>
        <v>0</v>
      </c>
      <c r="Q192" s="230">
        <v>0.00157</v>
      </c>
      <c r="R192" s="230">
        <f>Q192*H192</f>
        <v>0.053379999999999997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438</v>
      </c>
      <c r="AT192" s="232" t="s">
        <v>294</v>
      </c>
      <c r="AU192" s="232" t="s">
        <v>120</v>
      </c>
      <c r="AY192" s="18" t="s">
        <v>292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120</v>
      </c>
      <c r="BK192" s="233">
        <f>ROUND(I192*H192,2)</f>
        <v>0</v>
      </c>
      <c r="BL192" s="18" t="s">
        <v>438</v>
      </c>
      <c r="BM192" s="232" t="s">
        <v>4875</v>
      </c>
    </row>
    <row r="193" s="14" customFormat="1">
      <c r="A193" s="14"/>
      <c r="B193" s="245"/>
      <c r="C193" s="246"/>
      <c r="D193" s="236" t="s">
        <v>301</v>
      </c>
      <c r="E193" s="247" t="s">
        <v>1</v>
      </c>
      <c r="F193" s="248" t="s">
        <v>4876</v>
      </c>
      <c r="G193" s="246"/>
      <c r="H193" s="249">
        <v>34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301</v>
      </c>
      <c r="AU193" s="255" t="s">
        <v>120</v>
      </c>
      <c r="AV193" s="14" t="s">
        <v>120</v>
      </c>
      <c r="AW193" s="14" t="s">
        <v>32</v>
      </c>
      <c r="AX193" s="14" t="s">
        <v>85</v>
      </c>
      <c r="AY193" s="255" t="s">
        <v>292</v>
      </c>
    </row>
    <row r="194" s="2" customFormat="1" ht="16.5" customHeight="1">
      <c r="A194" s="39"/>
      <c r="B194" s="40"/>
      <c r="C194" s="221" t="s">
        <v>438</v>
      </c>
      <c r="D194" s="221" t="s">
        <v>294</v>
      </c>
      <c r="E194" s="222" t="s">
        <v>4877</v>
      </c>
      <c r="F194" s="223" t="s">
        <v>4878</v>
      </c>
      <c r="G194" s="224" t="s">
        <v>407</v>
      </c>
      <c r="H194" s="225">
        <v>85</v>
      </c>
      <c r="I194" s="226"/>
      <c r="J194" s="227">
        <f>ROUND(I194*H194,2)</f>
        <v>0</v>
      </c>
      <c r="K194" s="223" t="s">
        <v>298</v>
      </c>
      <c r="L194" s="45"/>
      <c r="M194" s="228" t="s">
        <v>1</v>
      </c>
      <c r="N194" s="229" t="s">
        <v>43</v>
      </c>
      <c r="O194" s="92"/>
      <c r="P194" s="230">
        <f>O194*H194</f>
        <v>0</v>
      </c>
      <c r="Q194" s="230">
        <v>0.0016199999999999999</v>
      </c>
      <c r="R194" s="230">
        <f>Q194*H194</f>
        <v>0.13769999999999999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438</v>
      </c>
      <c r="AT194" s="232" t="s">
        <v>294</v>
      </c>
      <c r="AU194" s="232" t="s">
        <v>120</v>
      </c>
      <c r="AY194" s="18" t="s">
        <v>292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120</v>
      </c>
      <c r="BK194" s="233">
        <f>ROUND(I194*H194,2)</f>
        <v>0</v>
      </c>
      <c r="BL194" s="18" t="s">
        <v>438</v>
      </c>
      <c r="BM194" s="232" t="s">
        <v>4879</v>
      </c>
    </row>
    <row r="195" s="2" customFormat="1" ht="16.5" customHeight="1">
      <c r="A195" s="39"/>
      <c r="B195" s="40"/>
      <c r="C195" s="221" t="s">
        <v>445</v>
      </c>
      <c r="D195" s="221" t="s">
        <v>294</v>
      </c>
      <c r="E195" s="222" t="s">
        <v>4880</v>
      </c>
      <c r="F195" s="223" t="s">
        <v>4881</v>
      </c>
      <c r="G195" s="224" t="s">
        <v>407</v>
      </c>
      <c r="H195" s="225">
        <v>250</v>
      </c>
      <c r="I195" s="226"/>
      <c r="J195" s="227">
        <f>ROUND(I195*H195,2)</f>
        <v>0</v>
      </c>
      <c r="K195" s="223" t="s">
        <v>298</v>
      </c>
      <c r="L195" s="45"/>
      <c r="M195" s="228" t="s">
        <v>1</v>
      </c>
      <c r="N195" s="229" t="s">
        <v>43</v>
      </c>
      <c r="O195" s="92"/>
      <c r="P195" s="230">
        <f>O195*H195</f>
        <v>0</v>
      </c>
      <c r="Q195" s="230">
        <v>0.0020100000000000001</v>
      </c>
      <c r="R195" s="230">
        <f>Q195*H195</f>
        <v>0.50250000000000006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438</v>
      </c>
      <c r="AT195" s="232" t="s">
        <v>294</v>
      </c>
      <c r="AU195" s="232" t="s">
        <v>120</v>
      </c>
      <c r="AY195" s="18" t="s">
        <v>292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120</v>
      </c>
      <c r="BK195" s="233">
        <f>ROUND(I195*H195,2)</f>
        <v>0</v>
      </c>
      <c r="BL195" s="18" t="s">
        <v>438</v>
      </c>
      <c r="BM195" s="232" t="s">
        <v>4882</v>
      </c>
    </row>
    <row r="196" s="14" customFormat="1">
      <c r="A196" s="14"/>
      <c r="B196" s="245"/>
      <c r="C196" s="246"/>
      <c r="D196" s="236" t="s">
        <v>301</v>
      </c>
      <c r="E196" s="247" t="s">
        <v>1</v>
      </c>
      <c r="F196" s="248" t="s">
        <v>4883</v>
      </c>
      <c r="G196" s="246"/>
      <c r="H196" s="249">
        <v>250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301</v>
      </c>
      <c r="AU196" s="255" t="s">
        <v>120</v>
      </c>
      <c r="AV196" s="14" t="s">
        <v>120</v>
      </c>
      <c r="AW196" s="14" t="s">
        <v>32</v>
      </c>
      <c r="AX196" s="14" t="s">
        <v>85</v>
      </c>
      <c r="AY196" s="255" t="s">
        <v>292</v>
      </c>
    </row>
    <row r="197" s="2" customFormat="1" ht="16.5" customHeight="1">
      <c r="A197" s="39"/>
      <c r="B197" s="40"/>
      <c r="C197" s="221" t="s">
        <v>449</v>
      </c>
      <c r="D197" s="221" t="s">
        <v>294</v>
      </c>
      <c r="E197" s="222" t="s">
        <v>4884</v>
      </c>
      <c r="F197" s="223" t="s">
        <v>4885</v>
      </c>
      <c r="G197" s="224" t="s">
        <v>407</v>
      </c>
      <c r="H197" s="225">
        <v>498</v>
      </c>
      <c r="I197" s="226"/>
      <c r="J197" s="227">
        <f>ROUND(I197*H197,2)</f>
        <v>0</v>
      </c>
      <c r="K197" s="223" t="s">
        <v>298</v>
      </c>
      <c r="L197" s="45"/>
      <c r="M197" s="228" t="s">
        <v>1</v>
      </c>
      <c r="N197" s="229" t="s">
        <v>43</v>
      </c>
      <c r="O197" s="92"/>
      <c r="P197" s="230">
        <f>O197*H197</f>
        <v>0</v>
      </c>
      <c r="Q197" s="230">
        <v>0.00048000000000000001</v>
      </c>
      <c r="R197" s="230">
        <f>Q197*H197</f>
        <v>0.23904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438</v>
      </c>
      <c r="AT197" s="232" t="s">
        <v>294</v>
      </c>
      <c r="AU197" s="232" t="s">
        <v>120</v>
      </c>
      <c r="AY197" s="18" t="s">
        <v>292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120</v>
      </c>
      <c r="BK197" s="233">
        <f>ROUND(I197*H197,2)</f>
        <v>0</v>
      </c>
      <c r="BL197" s="18" t="s">
        <v>438</v>
      </c>
      <c r="BM197" s="232" t="s">
        <v>4886</v>
      </c>
    </row>
    <row r="198" s="14" customFormat="1">
      <c r="A198" s="14"/>
      <c r="B198" s="245"/>
      <c r="C198" s="246"/>
      <c r="D198" s="236" t="s">
        <v>301</v>
      </c>
      <c r="E198" s="247" t="s">
        <v>1</v>
      </c>
      <c r="F198" s="248" t="s">
        <v>4887</v>
      </c>
      <c r="G198" s="246"/>
      <c r="H198" s="249">
        <v>498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301</v>
      </c>
      <c r="AU198" s="255" t="s">
        <v>120</v>
      </c>
      <c r="AV198" s="14" t="s">
        <v>120</v>
      </c>
      <c r="AW198" s="14" t="s">
        <v>32</v>
      </c>
      <c r="AX198" s="14" t="s">
        <v>85</v>
      </c>
      <c r="AY198" s="255" t="s">
        <v>292</v>
      </c>
    </row>
    <row r="199" s="2" customFormat="1" ht="16.5" customHeight="1">
      <c r="A199" s="39"/>
      <c r="B199" s="40"/>
      <c r="C199" s="221" t="s">
        <v>454</v>
      </c>
      <c r="D199" s="221" t="s">
        <v>294</v>
      </c>
      <c r="E199" s="222" t="s">
        <v>4888</v>
      </c>
      <c r="F199" s="223" t="s">
        <v>4889</v>
      </c>
      <c r="G199" s="224" t="s">
        <v>407</v>
      </c>
      <c r="H199" s="225">
        <v>105</v>
      </c>
      <c r="I199" s="226"/>
      <c r="J199" s="227">
        <f>ROUND(I199*H199,2)</f>
        <v>0</v>
      </c>
      <c r="K199" s="223" t="s">
        <v>298</v>
      </c>
      <c r="L199" s="45"/>
      <c r="M199" s="228" t="s">
        <v>1</v>
      </c>
      <c r="N199" s="229" t="s">
        <v>43</v>
      </c>
      <c r="O199" s="92"/>
      <c r="P199" s="230">
        <f>O199*H199</f>
        <v>0</v>
      </c>
      <c r="Q199" s="230">
        <v>0.0022399999999999998</v>
      </c>
      <c r="R199" s="230">
        <f>Q199*H199</f>
        <v>0.23519999999999999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438</v>
      </c>
      <c r="AT199" s="232" t="s">
        <v>294</v>
      </c>
      <c r="AU199" s="232" t="s">
        <v>120</v>
      </c>
      <c r="AY199" s="18" t="s">
        <v>292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120</v>
      </c>
      <c r="BK199" s="233">
        <f>ROUND(I199*H199,2)</f>
        <v>0</v>
      </c>
      <c r="BL199" s="18" t="s">
        <v>438</v>
      </c>
      <c r="BM199" s="232" t="s">
        <v>4890</v>
      </c>
    </row>
    <row r="200" s="14" customFormat="1">
      <c r="A200" s="14"/>
      <c r="B200" s="245"/>
      <c r="C200" s="246"/>
      <c r="D200" s="236" t="s">
        <v>301</v>
      </c>
      <c r="E200" s="247" t="s">
        <v>1</v>
      </c>
      <c r="F200" s="248" t="s">
        <v>1295</v>
      </c>
      <c r="G200" s="246"/>
      <c r="H200" s="249">
        <v>105</v>
      </c>
      <c r="I200" s="250"/>
      <c r="J200" s="246"/>
      <c r="K200" s="246"/>
      <c r="L200" s="251"/>
      <c r="M200" s="252"/>
      <c r="N200" s="253"/>
      <c r="O200" s="253"/>
      <c r="P200" s="253"/>
      <c r="Q200" s="253"/>
      <c r="R200" s="253"/>
      <c r="S200" s="253"/>
      <c r="T200" s="25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5" t="s">
        <v>301</v>
      </c>
      <c r="AU200" s="255" t="s">
        <v>120</v>
      </c>
      <c r="AV200" s="14" t="s">
        <v>120</v>
      </c>
      <c r="AW200" s="14" t="s">
        <v>32</v>
      </c>
      <c r="AX200" s="14" t="s">
        <v>85</v>
      </c>
      <c r="AY200" s="255" t="s">
        <v>292</v>
      </c>
    </row>
    <row r="201" s="2" customFormat="1" ht="16.5" customHeight="1">
      <c r="A201" s="39"/>
      <c r="B201" s="40"/>
      <c r="C201" s="221" t="s">
        <v>459</v>
      </c>
      <c r="D201" s="221" t="s">
        <v>294</v>
      </c>
      <c r="E201" s="222" t="s">
        <v>4891</v>
      </c>
      <c r="F201" s="223" t="s">
        <v>4892</v>
      </c>
      <c r="G201" s="224" t="s">
        <v>407</v>
      </c>
      <c r="H201" s="225">
        <v>95</v>
      </c>
      <c r="I201" s="226"/>
      <c r="J201" s="227">
        <f>ROUND(I201*H201,2)</f>
        <v>0</v>
      </c>
      <c r="K201" s="223" t="s">
        <v>298</v>
      </c>
      <c r="L201" s="45"/>
      <c r="M201" s="228" t="s">
        <v>1</v>
      </c>
      <c r="N201" s="229" t="s">
        <v>43</v>
      </c>
      <c r="O201" s="92"/>
      <c r="P201" s="230">
        <f>O201*H201</f>
        <v>0</v>
      </c>
      <c r="Q201" s="230">
        <v>0.0019</v>
      </c>
      <c r="R201" s="230">
        <f>Q201*H201</f>
        <v>0.18049999999999999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438</v>
      </c>
      <c r="AT201" s="232" t="s">
        <v>294</v>
      </c>
      <c r="AU201" s="232" t="s">
        <v>120</v>
      </c>
      <c r="AY201" s="18" t="s">
        <v>292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120</v>
      </c>
      <c r="BK201" s="233">
        <f>ROUND(I201*H201,2)</f>
        <v>0</v>
      </c>
      <c r="BL201" s="18" t="s">
        <v>438</v>
      </c>
      <c r="BM201" s="232" t="s">
        <v>4893</v>
      </c>
    </row>
    <row r="202" s="14" customFormat="1">
      <c r="A202" s="14"/>
      <c r="B202" s="245"/>
      <c r="C202" s="246"/>
      <c r="D202" s="236" t="s">
        <v>301</v>
      </c>
      <c r="E202" s="247" t="s">
        <v>1</v>
      </c>
      <c r="F202" s="248" t="s">
        <v>4894</v>
      </c>
      <c r="G202" s="246"/>
      <c r="H202" s="249">
        <v>95</v>
      </c>
      <c r="I202" s="250"/>
      <c r="J202" s="246"/>
      <c r="K202" s="246"/>
      <c r="L202" s="251"/>
      <c r="M202" s="252"/>
      <c r="N202" s="253"/>
      <c r="O202" s="253"/>
      <c r="P202" s="253"/>
      <c r="Q202" s="253"/>
      <c r="R202" s="253"/>
      <c r="S202" s="253"/>
      <c r="T202" s="25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5" t="s">
        <v>301</v>
      </c>
      <c r="AU202" s="255" t="s">
        <v>120</v>
      </c>
      <c r="AV202" s="14" t="s">
        <v>120</v>
      </c>
      <c r="AW202" s="14" t="s">
        <v>32</v>
      </c>
      <c r="AX202" s="14" t="s">
        <v>85</v>
      </c>
      <c r="AY202" s="255" t="s">
        <v>292</v>
      </c>
    </row>
    <row r="203" s="2" customFormat="1" ht="16.5" customHeight="1">
      <c r="A203" s="39"/>
      <c r="B203" s="40"/>
      <c r="C203" s="278" t="s">
        <v>7</v>
      </c>
      <c r="D203" s="278" t="s">
        <v>626</v>
      </c>
      <c r="E203" s="279" t="s">
        <v>4895</v>
      </c>
      <c r="F203" s="280" t="s">
        <v>4896</v>
      </c>
      <c r="G203" s="281" t="s">
        <v>581</v>
      </c>
      <c r="H203" s="282">
        <v>8</v>
      </c>
      <c r="I203" s="283"/>
      <c r="J203" s="284">
        <f>ROUND(I203*H203,2)</f>
        <v>0</v>
      </c>
      <c r="K203" s="280" t="s">
        <v>298</v>
      </c>
      <c r="L203" s="285"/>
      <c r="M203" s="286" t="s">
        <v>1</v>
      </c>
      <c r="N203" s="287" t="s">
        <v>43</v>
      </c>
      <c r="O203" s="92"/>
      <c r="P203" s="230">
        <f>O203*H203</f>
        <v>0</v>
      </c>
      <c r="Q203" s="230">
        <v>8.0000000000000007E-05</v>
      </c>
      <c r="R203" s="230">
        <f>Q203*H203</f>
        <v>0.00064000000000000005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573</v>
      </c>
      <c r="AT203" s="232" t="s">
        <v>626</v>
      </c>
      <c r="AU203" s="232" t="s">
        <v>120</v>
      </c>
      <c r="AY203" s="18" t="s">
        <v>292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120</v>
      </c>
      <c r="BK203" s="233">
        <f>ROUND(I203*H203,2)</f>
        <v>0</v>
      </c>
      <c r="BL203" s="18" t="s">
        <v>438</v>
      </c>
      <c r="BM203" s="232" t="s">
        <v>4897</v>
      </c>
    </row>
    <row r="204" s="2" customFormat="1" ht="16.5" customHeight="1">
      <c r="A204" s="39"/>
      <c r="B204" s="40"/>
      <c r="C204" s="278" t="s">
        <v>485</v>
      </c>
      <c r="D204" s="278" t="s">
        <v>626</v>
      </c>
      <c r="E204" s="279" t="s">
        <v>4898</v>
      </c>
      <c r="F204" s="280" t="s">
        <v>4899</v>
      </c>
      <c r="G204" s="281" t="s">
        <v>581</v>
      </c>
      <c r="H204" s="282">
        <v>16</v>
      </c>
      <c r="I204" s="283"/>
      <c r="J204" s="284">
        <f>ROUND(I204*H204,2)</f>
        <v>0</v>
      </c>
      <c r="K204" s="280" t="s">
        <v>298</v>
      </c>
      <c r="L204" s="285"/>
      <c r="M204" s="286" t="s">
        <v>1</v>
      </c>
      <c r="N204" s="287" t="s">
        <v>43</v>
      </c>
      <c r="O204" s="92"/>
      <c r="P204" s="230">
        <f>O204*H204</f>
        <v>0</v>
      </c>
      <c r="Q204" s="230">
        <v>1.0000000000000001E-05</v>
      </c>
      <c r="R204" s="230">
        <f>Q204*H204</f>
        <v>0.00016000000000000001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573</v>
      </c>
      <c r="AT204" s="232" t="s">
        <v>626</v>
      </c>
      <c r="AU204" s="232" t="s">
        <v>120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120</v>
      </c>
      <c r="BK204" s="233">
        <f>ROUND(I204*H204,2)</f>
        <v>0</v>
      </c>
      <c r="BL204" s="18" t="s">
        <v>438</v>
      </c>
      <c r="BM204" s="232" t="s">
        <v>4900</v>
      </c>
    </row>
    <row r="205" s="2" customFormat="1" ht="16.5" customHeight="1">
      <c r="A205" s="39"/>
      <c r="B205" s="40"/>
      <c r="C205" s="221" t="s">
        <v>489</v>
      </c>
      <c r="D205" s="221" t="s">
        <v>294</v>
      </c>
      <c r="E205" s="222" t="s">
        <v>4901</v>
      </c>
      <c r="F205" s="223" t="s">
        <v>4902</v>
      </c>
      <c r="G205" s="224" t="s">
        <v>581</v>
      </c>
      <c r="H205" s="225">
        <v>9</v>
      </c>
      <c r="I205" s="226"/>
      <c r="J205" s="227">
        <f>ROUND(I205*H205,2)</f>
        <v>0</v>
      </c>
      <c r="K205" s="223" t="s">
        <v>298</v>
      </c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0.00056999999999999998</v>
      </c>
      <c r="R205" s="230">
        <f>Q205*H205</f>
        <v>0.00513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438</v>
      </c>
      <c r="AT205" s="232" t="s">
        <v>294</v>
      </c>
      <c r="AU205" s="232" t="s">
        <v>120</v>
      </c>
      <c r="AY205" s="18" t="s">
        <v>292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120</v>
      </c>
      <c r="BK205" s="233">
        <f>ROUND(I205*H205,2)</f>
        <v>0</v>
      </c>
      <c r="BL205" s="18" t="s">
        <v>438</v>
      </c>
      <c r="BM205" s="232" t="s">
        <v>4903</v>
      </c>
    </row>
    <row r="206" s="2" customFormat="1" ht="24.15" customHeight="1">
      <c r="A206" s="39"/>
      <c r="B206" s="40"/>
      <c r="C206" s="278" t="s">
        <v>494</v>
      </c>
      <c r="D206" s="278" t="s">
        <v>626</v>
      </c>
      <c r="E206" s="279" t="s">
        <v>4904</v>
      </c>
      <c r="F206" s="280" t="s">
        <v>4905</v>
      </c>
      <c r="G206" s="281" t="s">
        <v>581</v>
      </c>
      <c r="H206" s="282">
        <v>9</v>
      </c>
      <c r="I206" s="283"/>
      <c r="J206" s="284">
        <f>ROUND(I206*H206,2)</f>
        <v>0</v>
      </c>
      <c r="K206" s="280" t="s">
        <v>298</v>
      </c>
      <c r="L206" s="285"/>
      <c r="M206" s="286" t="s">
        <v>1</v>
      </c>
      <c r="N206" s="287" t="s">
        <v>43</v>
      </c>
      <c r="O206" s="92"/>
      <c r="P206" s="230">
        <f>O206*H206</f>
        <v>0</v>
      </c>
      <c r="Q206" s="230">
        <v>0.0011999999999999999</v>
      </c>
      <c r="R206" s="230">
        <f>Q206*H206</f>
        <v>0.010799999999999999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573</v>
      </c>
      <c r="AT206" s="232" t="s">
        <v>626</v>
      </c>
      <c r="AU206" s="232" t="s">
        <v>120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120</v>
      </c>
      <c r="BK206" s="233">
        <f>ROUND(I206*H206,2)</f>
        <v>0</v>
      </c>
      <c r="BL206" s="18" t="s">
        <v>438</v>
      </c>
      <c r="BM206" s="232" t="s">
        <v>4906</v>
      </c>
    </row>
    <row r="207" s="2" customFormat="1" ht="37.8" customHeight="1">
      <c r="A207" s="39"/>
      <c r="B207" s="40"/>
      <c r="C207" s="221" t="s">
        <v>1484</v>
      </c>
      <c r="D207" s="221" t="s">
        <v>294</v>
      </c>
      <c r="E207" s="222" t="s">
        <v>4907</v>
      </c>
      <c r="F207" s="223" t="s">
        <v>4908</v>
      </c>
      <c r="G207" s="224" t="s">
        <v>2985</v>
      </c>
      <c r="H207" s="225">
        <v>1</v>
      </c>
      <c r="I207" s="226"/>
      <c r="J207" s="227">
        <f>ROUND(I207*H207,2)</f>
        <v>0</v>
      </c>
      <c r="K207" s="223" t="s">
        <v>1</v>
      </c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0.0010100000000000001</v>
      </c>
      <c r="R207" s="230">
        <f>Q207*H207</f>
        <v>0.0010100000000000001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438</v>
      </c>
      <c r="AT207" s="232" t="s">
        <v>294</v>
      </c>
      <c r="AU207" s="232" t="s">
        <v>120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120</v>
      </c>
      <c r="BK207" s="233">
        <f>ROUND(I207*H207,2)</f>
        <v>0</v>
      </c>
      <c r="BL207" s="18" t="s">
        <v>438</v>
      </c>
      <c r="BM207" s="232" t="s">
        <v>4909</v>
      </c>
    </row>
    <row r="208" s="2" customFormat="1" ht="24.15" customHeight="1">
      <c r="A208" s="39"/>
      <c r="B208" s="40"/>
      <c r="C208" s="221" t="s">
        <v>498</v>
      </c>
      <c r="D208" s="221" t="s">
        <v>294</v>
      </c>
      <c r="E208" s="222" t="s">
        <v>4910</v>
      </c>
      <c r="F208" s="223" t="s">
        <v>4911</v>
      </c>
      <c r="G208" s="224" t="s">
        <v>581</v>
      </c>
      <c r="H208" s="225">
        <v>2</v>
      </c>
      <c r="I208" s="226"/>
      <c r="J208" s="227">
        <f>ROUND(I208*H208,2)</f>
        <v>0</v>
      </c>
      <c r="K208" s="223" t="s">
        <v>298</v>
      </c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0.0053499999999999997</v>
      </c>
      <c r="R208" s="230">
        <f>Q208*H208</f>
        <v>0.010699999999999999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438</v>
      </c>
      <c r="AT208" s="232" t="s">
        <v>294</v>
      </c>
      <c r="AU208" s="232" t="s">
        <v>120</v>
      </c>
      <c r="AY208" s="18" t="s">
        <v>292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120</v>
      </c>
      <c r="BK208" s="233">
        <f>ROUND(I208*H208,2)</f>
        <v>0</v>
      </c>
      <c r="BL208" s="18" t="s">
        <v>438</v>
      </c>
      <c r="BM208" s="232" t="s">
        <v>4912</v>
      </c>
    </row>
    <row r="209" s="14" customFormat="1">
      <c r="A209" s="14"/>
      <c r="B209" s="245"/>
      <c r="C209" s="246"/>
      <c r="D209" s="236" t="s">
        <v>301</v>
      </c>
      <c r="E209" s="247" t="s">
        <v>1</v>
      </c>
      <c r="F209" s="248" t="s">
        <v>4913</v>
      </c>
      <c r="G209" s="246"/>
      <c r="H209" s="249">
        <v>2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301</v>
      </c>
      <c r="AU209" s="255" t="s">
        <v>120</v>
      </c>
      <c r="AV209" s="14" t="s">
        <v>120</v>
      </c>
      <c r="AW209" s="14" t="s">
        <v>32</v>
      </c>
      <c r="AX209" s="14" t="s">
        <v>85</v>
      </c>
      <c r="AY209" s="255" t="s">
        <v>292</v>
      </c>
    </row>
    <row r="210" s="2" customFormat="1" ht="24.15" customHeight="1">
      <c r="A210" s="39"/>
      <c r="B210" s="40"/>
      <c r="C210" s="221" t="s">
        <v>503</v>
      </c>
      <c r="D210" s="221" t="s">
        <v>294</v>
      </c>
      <c r="E210" s="222" t="s">
        <v>4914</v>
      </c>
      <c r="F210" s="223" t="s">
        <v>4915</v>
      </c>
      <c r="G210" s="224" t="s">
        <v>581</v>
      </c>
      <c r="H210" s="225">
        <v>2</v>
      </c>
      <c r="I210" s="226"/>
      <c r="J210" s="227">
        <f>ROUND(I210*H210,2)</f>
        <v>0</v>
      </c>
      <c r="K210" s="223" t="s">
        <v>298</v>
      </c>
      <c r="L210" s="45"/>
      <c r="M210" s="228" t="s">
        <v>1</v>
      </c>
      <c r="N210" s="229" t="s">
        <v>43</v>
      </c>
      <c r="O210" s="92"/>
      <c r="P210" s="230">
        <f>O210*H210</f>
        <v>0</v>
      </c>
      <c r="Q210" s="230">
        <v>0.0059500000000000004</v>
      </c>
      <c r="R210" s="230">
        <f>Q210*H210</f>
        <v>0.011900000000000001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438</v>
      </c>
      <c r="AT210" s="232" t="s">
        <v>294</v>
      </c>
      <c r="AU210" s="232" t="s">
        <v>120</v>
      </c>
      <c r="AY210" s="18" t="s">
        <v>292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120</v>
      </c>
      <c r="BK210" s="233">
        <f>ROUND(I210*H210,2)</f>
        <v>0</v>
      </c>
      <c r="BL210" s="18" t="s">
        <v>438</v>
      </c>
      <c r="BM210" s="232" t="s">
        <v>4916</v>
      </c>
    </row>
    <row r="211" s="14" customFormat="1">
      <c r="A211" s="14"/>
      <c r="B211" s="245"/>
      <c r="C211" s="246"/>
      <c r="D211" s="236" t="s">
        <v>301</v>
      </c>
      <c r="E211" s="247" t="s">
        <v>1</v>
      </c>
      <c r="F211" s="248" t="s">
        <v>4917</v>
      </c>
      <c r="G211" s="246"/>
      <c r="H211" s="249">
        <v>2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301</v>
      </c>
      <c r="AU211" s="255" t="s">
        <v>120</v>
      </c>
      <c r="AV211" s="14" t="s">
        <v>120</v>
      </c>
      <c r="AW211" s="14" t="s">
        <v>32</v>
      </c>
      <c r="AX211" s="14" t="s">
        <v>85</v>
      </c>
      <c r="AY211" s="255" t="s">
        <v>292</v>
      </c>
    </row>
    <row r="212" s="2" customFormat="1" ht="24.15" customHeight="1">
      <c r="A212" s="39"/>
      <c r="B212" s="40"/>
      <c r="C212" s="221" t="s">
        <v>517</v>
      </c>
      <c r="D212" s="221" t="s">
        <v>294</v>
      </c>
      <c r="E212" s="222" t="s">
        <v>4918</v>
      </c>
      <c r="F212" s="223" t="s">
        <v>4919</v>
      </c>
      <c r="G212" s="224" t="s">
        <v>581</v>
      </c>
      <c r="H212" s="225">
        <v>48</v>
      </c>
      <c r="I212" s="226"/>
      <c r="J212" s="227">
        <f>ROUND(I212*H212,2)</f>
        <v>0</v>
      </c>
      <c r="K212" s="223" t="s">
        <v>298</v>
      </c>
      <c r="L212" s="45"/>
      <c r="M212" s="228" t="s">
        <v>1</v>
      </c>
      <c r="N212" s="229" t="s">
        <v>43</v>
      </c>
      <c r="O212" s="92"/>
      <c r="P212" s="230">
        <f>O212*H212</f>
        <v>0</v>
      </c>
      <c r="Q212" s="230">
        <v>0.00014999999999999999</v>
      </c>
      <c r="R212" s="230">
        <f>Q212*H212</f>
        <v>0.0071999999999999998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438</v>
      </c>
      <c r="AT212" s="232" t="s">
        <v>294</v>
      </c>
      <c r="AU212" s="232" t="s">
        <v>120</v>
      </c>
      <c r="AY212" s="18" t="s">
        <v>292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120</v>
      </c>
      <c r="BK212" s="233">
        <f>ROUND(I212*H212,2)</f>
        <v>0</v>
      </c>
      <c r="BL212" s="18" t="s">
        <v>438</v>
      </c>
      <c r="BM212" s="232" t="s">
        <v>4920</v>
      </c>
    </row>
    <row r="213" s="13" customFormat="1">
      <c r="A213" s="13"/>
      <c r="B213" s="234"/>
      <c r="C213" s="235"/>
      <c r="D213" s="236" t="s">
        <v>301</v>
      </c>
      <c r="E213" s="237" t="s">
        <v>1</v>
      </c>
      <c r="F213" s="238" t="s">
        <v>4921</v>
      </c>
      <c r="G213" s="235"/>
      <c r="H213" s="237" t="s">
        <v>1</v>
      </c>
      <c r="I213" s="239"/>
      <c r="J213" s="235"/>
      <c r="K213" s="235"/>
      <c r="L213" s="240"/>
      <c r="M213" s="241"/>
      <c r="N213" s="242"/>
      <c r="O213" s="242"/>
      <c r="P213" s="242"/>
      <c r="Q213" s="242"/>
      <c r="R213" s="242"/>
      <c r="S213" s="242"/>
      <c r="T213" s="24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4" t="s">
        <v>301</v>
      </c>
      <c r="AU213" s="244" t="s">
        <v>120</v>
      </c>
      <c r="AV213" s="13" t="s">
        <v>85</v>
      </c>
      <c r="AW213" s="13" t="s">
        <v>32</v>
      </c>
      <c r="AX213" s="13" t="s">
        <v>77</v>
      </c>
      <c r="AY213" s="244" t="s">
        <v>292</v>
      </c>
    </row>
    <row r="214" s="14" customFormat="1">
      <c r="A214" s="14"/>
      <c r="B214" s="245"/>
      <c r="C214" s="246"/>
      <c r="D214" s="236" t="s">
        <v>301</v>
      </c>
      <c r="E214" s="247" t="s">
        <v>1</v>
      </c>
      <c r="F214" s="248" t="s">
        <v>4922</v>
      </c>
      <c r="G214" s="246"/>
      <c r="H214" s="249">
        <v>39</v>
      </c>
      <c r="I214" s="250"/>
      <c r="J214" s="246"/>
      <c r="K214" s="246"/>
      <c r="L214" s="251"/>
      <c r="M214" s="252"/>
      <c r="N214" s="253"/>
      <c r="O214" s="253"/>
      <c r="P214" s="253"/>
      <c r="Q214" s="253"/>
      <c r="R214" s="253"/>
      <c r="S214" s="253"/>
      <c r="T214" s="25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5" t="s">
        <v>301</v>
      </c>
      <c r="AU214" s="255" t="s">
        <v>120</v>
      </c>
      <c r="AV214" s="14" t="s">
        <v>120</v>
      </c>
      <c r="AW214" s="14" t="s">
        <v>32</v>
      </c>
      <c r="AX214" s="14" t="s">
        <v>77</v>
      </c>
      <c r="AY214" s="255" t="s">
        <v>292</v>
      </c>
    </row>
    <row r="215" s="16" customFormat="1">
      <c r="A215" s="16"/>
      <c r="B215" s="267"/>
      <c r="C215" s="268"/>
      <c r="D215" s="236" t="s">
        <v>301</v>
      </c>
      <c r="E215" s="269" t="s">
        <v>1</v>
      </c>
      <c r="F215" s="270" t="s">
        <v>316</v>
      </c>
      <c r="G215" s="268"/>
      <c r="H215" s="271">
        <v>39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77" t="s">
        <v>301</v>
      </c>
      <c r="AU215" s="277" t="s">
        <v>120</v>
      </c>
      <c r="AV215" s="16" t="s">
        <v>317</v>
      </c>
      <c r="AW215" s="16" t="s">
        <v>32</v>
      </c>
      <c r="AX215" s="16" t="s">
        <v>77</v>
      </c>
      <c r="AY215" s="277" t="s">
        <v>292</v>
      </c>
    </row>
    <row r="216" s="13" customFormat="1">
      <c r="A216" s="13"/>
      <c r="B216" s="234"/>
      <c r="C216" s="235"/>
      <c r="D216" s="236" t="s">
        <v>301</v>
      </c>
      <c r="E216" s="237" t="s">
        <v>1</v>
      </c>
      <c r="F216" s="238" t="s">
        <v>4923</v>
      </c>
      <c r="G216" s="235"/>
      <c r="H216" s="237" t="s">
        <v>1</v>
      </c>
      <c r="I216" s="239"/>
      <c r="J216" s="235"/>
      <c r="K216" s="235"/>
      <c r="L216" s="240"/>
      <c r="M216" s="241"/>
      <c r="N216" s="242"/>
      <c r="O216" s="242"/>
      <c r="P216" s="242"/>
      <c r="Q216" s="242"/>
      <c r="R216" s="242"/>
      <c r="S216" s="242"/>
      <c r="T216" s="24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4" t="s">
        <v>301</v>
      </c>
      <c r="AU216" s="244" t="s">
        <v>120</v>
      </c>
      <c r="AV216" s="13" t="s">
        <v>85</v>
      </c>
      <c r="AW216" s="13" t="s">
        <v>32</v>
      </c>
      <c r="AX216" s="13" t="s">
        <v>77</v>
      </c>
      <c r="AY216" s="244" t="s">
        <v>292</v>
      </c>
    </row>
    <row r="217" s="14" customFormat="1">
      <c r="A217" s="14"/>
      <c r="B217" s="245"/>
      <c r="C217" s="246"/>
      <c r="D217" s="236" t="s">
        <v>301</v>
      </c>
      <c r="E217" s="247" t="s">
        <v>1</v>
      </c>
      <c r="F217" s="248" t="s">
        <v>4924</v>
      </c>
      <c r="G217" s="246"/>
      <c r="H217" s="249">
        <v>5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301</v>
      </c>
      <c r="AU217" s="255" t="s">
        <v>120</v>
      </c>
      <c r="AV217" s="14" t="s">
        <v>120</v>
      </c>
      <c r="AW217" s="14" t="s">
        <v>32</v>
      </c>
      <c r="AX217" s="14" t="s">
        <v>77</v>
      </c>
      <c r="AY217" s="255" t="s">
        <v>292</v>
      </c>
    </row>
    <row r="218" s="14" customFormat="1">
      <c r="A218" s="14"/>
      <c r="B218" s="245"/>
      <c r="C218" s="246"/>
      <c r="D218" s="236" t="s">
        <v>301</v>
      </c>
      <c r="E218" s="247" t="s">
        <v>1</v>
      </c>
      <c r="F218" s="248" t="s">
        <v>4925</v>
      </c>
      <c r="G218" s="246"/>
      <c r="H218" s="249">
        <v>4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301</v>
      </c>
      <c r="AU218" s="255" t="s">
        <v>120</v>
      </c>
      <c r="AV218" s="14" t="s">
        <v>120</v>
      </c>
      <c r="AW218" s="14" t="s">
        <v>32</v>
      </c>
      <c r="AX218" s="14" t="s">
        <v>77</v>
      </c>
      <c r="AY218" s="255" t="s">
        <v>292</v>
      </c>
    </row>
    <row r="219" s="16" customFormat="1">
      <c r="A219" s="16"/>
      <c r="B219" s="267"/>
      <c r="C219" s="268"/>
      <c r="D219" s="236" t="s">
        <v>301</v>
      </c>
      <c r="E219" s="269" t="s">
        <v>1</v>
      </c>
      <c r="F219" s="270" t="s">
        <v>316</v>
      </c>
      <c r="G219" s="268"/>
      <c r="H219" s="271">
        <v>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301</v>
      </c>
      <c r="AU219" s="277" t="s">
        <v>120</v>
      </c>
      <c r="AV219" s="16" t="s">
        <v>317</v>
      </c>
      <c r="AW219" s="16" t="s">
        <v>32</v>
      </c>
      <c r="AX219" s="16" t="s">
        <v>77</v>
      </c>
      <c r="AY219" s="277" t="s">
        <v>292</v>
      </c>
    </row>
    <row r="220" s="15" customFormat="1">
      <c r="A220" s="15"/>
      <c r="B220" s="256"/>
      <c r="C220" s="257"/>
      <c r="D220" s="236" t="s">
        <v>301</v>
      </c>
      <c r="E220" s="258" t="s">
        <v>1</v>
      </c>
      <c r="F220" s="259" t="s">
        <v>304</v>
      </c>
      <c r="G220" s="257"/>
      <c r="H220" s="260">
        <v>48</v>
      </c>
      <c r="I220" s="261"/>
      <c r="J220" s="257"/>
      <c r="K220" s="257"/>
      <c r="L220" s="262"/>
      <c r="M220" s="263"/>
      <c r="N220" s="264"/>
      <c r="O220" s="264"/>
      <c r="P220" s="264"/>
      <c r="Q220" s="264"/>
      <c r="R220" s="264"/>
      <c r="S220" s="264"/>
      <c r="T220" s="26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6" t="s">
        <v>301</v>
      </c>
      <c r="AU220" s="266" t="s">
        <v>120</v>
      </c>
      <c r="AV220" s="15" t="s">
        <v>299</v>
      </c>
      <c r="AW220" s="15" t="s">
        <v>32</v>
      </c>
      <c r="AX220" s="15" t="s">
        <v>85</v>
      </c>
      <c r="AY220" s="266" t="s">
        <v>292</v>
      </c>
    </row>
    <row r="221" s="2" customFormat="1" ht="24.15" customHeight="1">
      <c r="A221" s="39"/>
      <c r="B221" s="40"/>
      <c r="C221" s="221" t="s">
        <v>523</v>
      </c>
      <c r="D221" s="221" t="s">
        <v>294</v>
      </c>
      <c r="E221" s="222" t="s">
        <v>4926</v>
      </c>
      <c r="F221" s="223" t="s">
        <v>4927</v>
      </c>
      <c r="G221" s="224" t="s">
        <v>581</v>
      </c>
      <c r="H221" s="225">
        <v>39</v>
      </c>
      <c r="I221" s="226"/>
      <c r="J221" s="227">
        <f>ROUND(I221*H221,2)</f>
        <v>0</v>
      </c>
      <c r="K221" s="223" t="s">
        <v>1</v>
      </c>
      <c r="L221" s="45"/>
      <c r="M221" s="228" t="s">
        <v>1</v>
      </c>
      <c r="N221" s="229" t="s">
        <v>43</v>
      </c>
      <c r="O221" s="92"/>
      <c r="P221" s="230">
        <f>O221*H221</f>
        <v>0</v>
      </c>
      <c r="Q221" s="230">
        <v>0.0050400000000000002</v>
      </c>
      <c r="R221" s="230">
        <f>Q221*H221</f>
        <v>0.19656000000000001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438</v>
      </c>
      <c r="AT221" s="232" t="s">
        <v>294</v>
      </c>
      <c r="AU221" s="232" t="s">
        <v>120</v>
      </c>
      <c r="AY221" s="18" t="s">
        <v>292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120</v>
      </c>
      <c r="BK221" s="233">
        <f>ROUND(I221*H221,2)</f>
        <v>0</v>
      </c>
      <c r="BL221" s="18" t="s">
        <v>438</v>
      </c>
      <c r="BM221" s="232" t="s">
        <v>4928</v>
      </c>
    </row>
    <row r="222" s="13" customFormat="1">
      <c r="A222" s="13"/>
      <c r="B222" s="234"/>
      <c r="C222" s="235"/>
      <c r="D222" s="236" t="s">
        <v>301</v>
      </c>
      <c r="E222" s="237" t="s">
        <v>1</v>
      </c>
      <c r="F222" s="238" t="s">
        <v>4929</v>
      </c>
      <c r="G222" s="235"/>
      <c r="H222" s="237" t="s">
        <v>1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4" t="s">
        <v>301</v>
      </c>
      <c r="AU222" s="244" t="s">
        <v>120</v>
      </c>
      <c r="AV222" s="13" t="s">
        <v>85</v>
      </c>
      <c r="AW222" s="13" t="s">
        <v>32</v>
      </c>
      <c r="AX222" s="13" t="s">
        <v>77</v>
      </c>
      <c r="AY222" s="244" t="s">
        <v>292</v>
      </c>
    </row>
    <row r="223" s="14" customFormat="1">
      <c r="A223" s="14"/>
      <c r="B223" s="245"/>
      <c r="C223" s="246"/>
      <c r="D223" s="236" t="s">
        <v>301</v>
      </c>
      <c r="E223" s="247" t="s">
        <v>1</v>
      </c>
      <c r="F223" s="248" t="s">
        <v>603</v>
      </c>
      <c r="G223" s="246"/>
      <c r="H223" s="249">
        <v>39</v>
      </c>
      <c r="I223" s="250"/>
      <c r="J223" s="246"/>
      <c r="K223" s="246"/>
      <c r="L223" s="251"/>
      <c r="M223" s="252"/>
      <c r="N223" s="253"/>
      <c r="O223" s="253"/>
      <c r="P223" s="253"/>
      <c r="Q223" s="253"/>
      <c r="R223" s="253"/>
      <c r="S223" s="253"/>
      <c r="T223" s="25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5" t="s">
        <v>301</v>
      </c>
      <c r="AU223" s="255" t="s">
        <v>120</v>
      </c>
      <c r="AV223" s="14" t="s">
        <v>120</v>
      </c>
      <c r="AW223" s="14" t="s">
        <v>32</v>
      </c>
      <c r="AX223" s="14" t="s">
        <v>77</v>
      </c>
      <c r="AY223" s="255" t="s">
        <v>292</v>
      </c>
    </row>
    <row r="224" s="15" customFormat="1">
      <c r="A224" s="15"/>
      <c r="B224" s="256"/>
      <c r="C224" s="257"/>
      <c r="D224" s="236" t="s">
        <v>301</v>
      </c>
      <c r="E224" s="258" t="s">
        <v>1</v>
      </c>
      <c r="F224" s="259" t="s">
        <v>304</v>
      </c>
      <c r="G224" s="257"/>
      <c r="H224" s="260">
        <v>39</v>
      </c>
      <c r="I224" s="261"/>
      <c r="J224" s="257"/>
      <c r="K224" s="257"/>
      <c r="L224" s="262"/>
      <c r="M224" s="263"/>
      <c r="N224" s="264"/>
      <c r="O224" s="264"/>
      <c r="P224" s="264"/>
      <c r="Q224" s="264"/>
      <c r="R224" s="264"/>
      <c r="S224" s="264"/>
      <c r="T224" s="26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6" t="s">
        <v>301</v>
      </c>
      <c r="AU224" s="266" t="s">
        <v>120</v>
      </c>
      <c r="AV224" s="15" t="s">
        <v>299</v>
      </c>
      <c r="AW224" s="15" t="s">
        <v>32</v>
      </c>
      <c r="AX224" s="15" t="s">
        <v>85</v>
      </c>
      <c r="AY224" s="266" t="s">
        <v>292</v>
      </c>
    </row>
    <row r="225" s="2" customFormat="1" ht="24.15" customHeight="1">
      <c r="A225" s="39"/>
      <c r="B225" s="40"/>
      <c r="C225" s="221" t="s">
        <v>532</v>
      </c>
      <c r="D225" s="221" t="s">
        <v>294</v>
      </c>
      <c r="E225" s="222" t="s">
        <v>4930</v>
      </c>
      <c r="F225" s="223" t="s">
        <v>4931</v>
      </c>
      <c r="G225" s="224" t="s">
        <v>581</v>
      </c>
      <c r="H225" s="225">
        <v>9</v>
      </c>
      <c r="I225" s="226"/>
      <c r="J225" s="227">
        <f>ROUND(I225*H225,2)</f>
        <v>0</v>
      </c>
      <c r="K225" s="223" t="s">
        <v>1</v>
      </c>
      <c r="L225" s="45"/>
      <c r="M225" s="228" t="s">
        <v>1</v>
      </c>
      <c r="N225" s="229" t="s">
        <v>43</v>
      </c>
      <c r="O225" s="92"/>
      <c r="P225" s="230">
        <f>O225*H225</f>
        <v>0</v>
      </c>
      <c r="Q225" s="230">
        <v>0.0050400000000000002</v>
      </c>
      <c r="R225" s="230">
        <f>Q225*H225</f>
        <v>0.045360000000000004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438</v>
      </c>
      <c r="AT225" s="232" t="s">
        <v>294</v>
      </c>
      <c r="AU225" s="232" t="s">
        <v>120</v>
      </c>
      <c r="AY225" s="18" t="s">
        <v>292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120</v>
      </c>
      <c r="BK225" s="233">
        <f>ROUND(I225*H225,2)</f>
        <v>0</v>
      </c>
      <c r="BL225" s="18" t="s">
        <v>438</v>
      </c>
      <c r="BM225" s="232" t="s">
        <v>4932</v>
      </c>
    </row>
    <row r="226" s="13" customFormat="1">
      <c r="A226" s="13"/>
      <c r="B226" s="234"/>
      <c r="C226" s="235"/>
      <c r="D226" s="236" t="s">
        <v>301</v>
      </c>
      <c r="E226" s="237" t="s">
        <v>1</v>
      </c>
      <c r="F226" s="238" t="s">
        <v>4933</v>
      </c>
      <c r="G226" s="235"/>
      <c r="H226" s="237" t="s">
        <v>1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301</v>
      </c>
      <c r="AU226" s="244" t="s">
        <v>120</v>
      </c>
      <c r="AV226" s="13" t="s">
        <v>85</v>
      </c>
      <c r="AW226" s="13" t="s">
        <v>32</v>
      </c>
      <c r="AX226" s="13" t="s">
        <v>77</v>
      </c>
      <c r="AY226" s="244" t="s">
        <v>292</v>
      </c>
    </row>
    <row r="227" s="14" customFormat="1">
      <c r="A227" s="14"/>
      <c r="B227" s="245"/>
      <c r="C227" s="246"/>
      <c r="D227" s="236" t="s">
        <v>301</v>
      </c>
      <c r="E227" s="247" t="s">
        <v>1</v>
      </c>
      <c r="F227" s="248" t="s">
        <v>4924</v>
      </c>
      <c r="G227" s="246"/>
      <c r="H227" s="249">
        <v>5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301</v>
      </c>
      <c r="AU227" s="255" t="s">
        <v>120</v>
      </c>
      <c r="AV227" s="14" t="s">
        <v>120</v>
      </c>
      <c r="AW227" s="14" t="s">
        <v>32</v>
      </c>
      <c r="AX227" s="14" t="s">
        <v>77</v>
      </c>
      <c r="AY227" s="255" t="s">
        <v>292</v>
      </c>
    </row>
    <row r="228" s="14" customFormat="1">
      <c r="A228" s="14"/>
      <c r="B228" s="245"/>
      <c r="C228" s="246"/>
      <c r="D228" s="236" t="s">
        <v>301</v>
      </c>
      <c r="E228" s="247" t="s">
        <v>1</v>
      </c>
      <c r="F228" s="248" t="s">
        <v>4925</v>
      </c>
      <c r="G228" s="246"/>
      <c r="H228" s="249">
        <v>4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301</v>
      </c>
      <c r="AU228" s="255" t="s">
        <v>120</v>
      </c>
      <c r="AV228" s="14" t="s">
        <v>120</v>
      </c>
      <c r="AW228" s="14" t="s">
        <v>32</v>
      </c>
      <c r="AX228" s="14" t="s">
        <v>77</v>
      </c>
      <c r="AY228" s="255" t="s">
        <v>292</v>
      </c>
    </row>
    <row r="229" s="15" customFormat="1">
      <c r="A229" s="15"/>
      <c r="B229" s="256"/>
      <c r="C229" s="257"/>
      <c r="D229" s="236" t="s">
        <v>301</v>
      </c>
      <c r="E229" s="258" t="s">
        <v>1</v>
      </c>
      <c r="F229" s="259" t="s">
        <v>304</v>
      </c>
      <c r="G229" s="257"/>
      <c r="H229" s="260">
        <v>9</v>
      </c>
      <c r="I229" s="261"/>
      <c r="J229" s="257"/>
      <c r="K229" s="257"/>
      <c r="L229" s="262"/>
      <c r="M229" s="263"/>
      <c r="N229" s="264"/>
      <c r="O229" s="264"/>
      <c r="P229" s="264"/>
      <c r="Q229" s="264"/>
      <c r="R229" s="264"/>
      <c r="S229" s="264"/>
      <c r="T229" s="26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6" t="s">
        <v>301</v>
      </c>
      <c r="AU229" s="266" t="s">
        <v>120</v>
      </c>
      <c r="AV229" s="15" t="s">
        <v>299</v>
      </c>
      <c r="AW229" s="15" t="s">
        <v>32</v>
      </c>
      <c r="AX229" s="15" t="s">
        <v>85</v>
      </c>
      <c r="AY229" s="266" t="s">
        <v>292</v>
      </c>
    </row>
    <row r="230" s="2" customFormat="1" ht="24.15" customHeight="1">
      <c r="A230" s="39"/>
      <c r="B230" s="40"/>
      <c r="C230" s="221" t="s">
        <v>554</v>
      </c>
      <c r="D230" s="221" t="s">
        <v>294</v>
      </c>
      <c r="E230" s="222" t="s">
        <v>4934</v>
      </c>
      <c r="F230" s="223" t="s">
        <v>4935</v>
      </c>
      <c r="G230" s="224" t="s">
        <v>581</v>
      </c>
      <c r="H230" s="225">
        <v>2</v>
      </c>
      <c r="I230" s="226"/>
      <c r="J230" s="227">
        <f>ROUND(I230*H230,2)</f>
        <v>0</v>
      </c>
      <c r="K230" s="223" t="s">
        <v>298</v>
      </c>
      <c r="L230" s="45"/>
      <c r="M230" s="228" t="s">
        <v>1</v>
      </c>
      <c r="N230" s="229" t="s">
        <v>43</v>
      </c>
      <c r="O230" s="92"/>
      <c r="P230" s="230">
        <f>O230*H230</f>
        <v>0</v>
      </c>
      <c r="Q230" s="230">
        <v>0.00050000000000000001</v>
      </c>
      <c r="R230" s="230">
        <f>Q230*H230</f>
        <v>0.001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438</v>
      </c>
      <c r="AT230" s="232" t="s">
        <v>294</v>
      </c>
      <c r="AU230" s="232" t="s">
        <v>120</v>
      </c>
      <c r="AY230" s="18" t="s">
        <v>292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120</v>
      </c>
      <c r="BK230" s="233">
        <f>ROUND(I230*H230,2)</f>
        <v>0</v>
      </c>
      <c r="BL230" s="18" t="s">
        <v>438</v>
      </c>
      <c r="BM230" s="232" t="s">
        <v>4936</v>
      </c>
    </row>
    <row r="231" s="2" customFormat="1" ht="24.15" customHeight="1">
      <c r="A231" s="39"/>
      <c r="B231" s="40"/>
      <c r="C231" s="221" t="s">
        <v>562</v>
      </c>
      <c r="D231" s="221" t="s">
        <v>294</v>
      </c>
      <c r="E231" s="222" t="s">
        <v>4937</v>
      </c>
      <c r="F231" s="223" t="s">
        <v>4938</v>
      </c>
      <c r="G231" s="224" t="s">
        <v>581</v>
      </c>
      <c r="H231" s="225">
        <v>21</v>
      </c>
      <c r="I231" s="226"/>
      <c r="J231" s="227">
        <f>ROUND(I231*H231,2)</f>
        <v>0</v>
      </c>
      <c r="K231" s="223" t="s">
        <v>298</v>
      </c>
      <c r="L231" s="45"/>
      <c r="M231" s="228" t="s">
        <v>1</v>
      </c>
      <c r="N231" s="229" t="s">
        <v>43</v>
      </c>
      <c r="O231" s="92"/>
      <c r="P231" s="230">
        <f>O231*H231</f>
        <v>0</v>
      </c>
      <c r="Q231" s="230">
        <v>0.00115</v>
      </c>
      <c r="R231" s="230">
        <f>Q231*H231</f>
        <v>0.024149999999999998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438</v>
      </c>
      <c r="AT231" s="232" t="s">
        <v>294</v>
      </c>
      <c r="AU231" s="232" t="s">
        <v>120</v>
      </c>
      <c r="AY231" s="18" t="s">
        <v>292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120</v>
      </c>
      <c r="BK231" s="233">
        <f>ROUND(I231*H231,2)</f>
        <v>0</v>
      </c>
      <c r="BL231" s="18" t="s">
        <v>438</v>
      </c>
      <c r="BM231" s="232" t="s">
        <v>4939</v>
      </c>
    </row>
    <row r="232" s="14" customFormat="1">
      <c r="A232" s="14"/>
      <c r="B232" s="245"/>
      <c r="C232" s="246"/>
      <c r="D232" s="236" t="s">
        <v>301</v>
      </c>
      <c r="E232" s="247" t="s">
        <v>1</v>
      </c>
      <c r="F232" s="248" t="s">
        <v>4940</v>
      </c>
      <c r="G232" s="246"/>
      <c r="H232" s="249">
        <v>10</v>
      </c>
      <c r="I232" s="250"/>
      <c r="J232" s="246"/>
      <c r="K232" s="246"/>
      <c r="L232" s="251"/>
      <c r="M232" s="252"/>
      <c r="N232" s="253"/>
      <c r="O232" s="253"/>
      <c r="P232" s="253"/>
      <c r="Q232" s="253"/>
      <c r="R232" s="253"/>
      <c r="S232" s="253"/>
      <c r="T232" s="25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5" t="s">
        <v>301</v>
      </c>
      <c r="AU232" s="255" t="s">
        <v>120</v>
      </c>
      <c r="AV232" s="14" t="s">
        <v>120</v>
      </c>
      <c r="AW232" s="14" t="s">
        <v>32</v>
      </c>
      <c r="AX232" s="14" t="s">
        <v>77</v>
      </c>
      <c r="AY232" s="255" t="s">
        <v>292</v>
      </c>
    </row>
    <row r="233" s="14" customFormat="1">
      <c r="A233" s="14"/>
      <c r="B233" s="245"/>
      <c r="C233" s="246"/>
      <c r="D233" s="236" t="s">
        <v>301</v>
      </c>
      <c r="E233" s="247" t="s">
        <v>1</v>
      </c>
      <c r="F233" s="248" t="s">
        <v>4941</v>
      </c>
      <c r="G233" s="246"/>
      <c r="H233" s="249">
        <v>11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301</v>
      </c>
      <c r="AU233" s="255" t="s">
        <v>120</v>
      </c>
      <c r="AV233" s="14" t="s">
        <v>120</v>
      </c>
      <c r="AW233" s="14" t="s">
        <v>32</v>
      </c>
      <c r="AX233" s="14" t="s">
        <v>77</v>
      </c>
      <c r="AY233" s="255" t="s">
        <v>292</v>
      </c>
    </row>
    <row r="234" s="15" customFormat="1">
      <c r="A234" s="15"/>
      <c r="B234" s="256"/>
      <c r="C234" s="257"/>
      <c r="D234" s="236" t="s">
        <v>301</v>
      </c>
      <c r="E234" s="258" t="s">
        <v>1</v>
      </c>
      <c r="F234" s="259" t="s">
        <v>304</v>
      </c>
      <c r="G234" s="257"/>
      <c r="H234" s="260">
        <v>21</v>
      </c>
      <c r="I234" s="261"/>
      <c r="J234" s="257"/>
      <c r="K234" s="257"/>
      <c r="L234" s="262"/>
      <c r="M234" s="263"/>
      <c r="N234" s="264"/>
      <c r="O234" s="264"/>
      <c r="P234" s="264"/>
      <c r="Q234" s="264"/>
      <c r="R234" s="264"/>
      <c r="S234" s="264"/>
      <c r="T234" s="26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6" t="s">
        <v>301</v>
      </c>
      <c r="AU234" s="266" t="s">
        <v>120</v>
      </c>
      <c r="AV234" s="15" t="s">
        <v>299</v>
      </c>
      <c r="AW234" s="15" t="s">
        <v>32</v>
      </c>
      <c r="AX234" s="15" t="s">
        <v>85</v>
      </c>
      <c r="AY234" s="266" t="s">
        <v>292</v>
      </c>
    </row>
    <row r="235" s="2" customFormat="1" ht="37.8" customHeight="1">
      <c r="A235" s="39"/>
      <c r="B235" s="40"/>
      <c r="C235" s="278" t="s">
        <v>573</v>
      </c>
      <c r="D235" s="278" t="s">
        <v>626</v>
      </c>
      <c r="E235" s="279" t="s">
        <v>4942</v>
      </c>
      <c r="F235" s="280" t="s">
        <v>4943</v>
      </c>
      <c r="G235" s="281" t="s">
        <v>581</v>
      </c>
      <c r="H235" s="282">
        <v>21</v>
      </c>
      <c r="I235" s="283"/>
      <c r="J235" s="284">
        <f>ROUND(I235*H235,2)</f>
        <v>0</v>
      </c>
      <c r="K235" s="280" t="s">
        <v>298</v>
      </c>
      <c r="L235" s="285"/>
      <c r="M235" s="286" t="s">
        <v>1</v>
      </c>
      <c r="N235" s="287" t="s">
        <v>43</v>
      </c>
      <c r="O235" s="92"/>
      <c r="P235" s="230">
        <f>O235*H235</f>
        <v>0</v>
      </c>
      <c r="Q235" s="230">
        <v>0.00164</v>
      </c>
      <c r="R235" s="230">
        <f>Q235*H235</f>
        <v>0.034439999999999998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573</v>
      </c>
      <c r="AT235" s="232" t="s">
        <v>626</v>
      </c>
      <c r="AU235" s="232" t="s">
        <v>120</v>
      </c>
      <c r="AY235" s="18" t="s">
        <v>292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120</v>
      </c>
      <c r="BK235" s="233">
        <f>ROUND(I235*H235,2)</f>
        <v>0</v>
      </c>
      <c r="BL235" s="18" t="s">
        <v>438</v>
      </c>
      <c r="BM235" s="232" t="s">
        <v>4944</v>
      </c>
    </row>
    <row r="236" s="2" customFormat="1" ht="16.5" customHeight="1">
      <c r="A236" s="39"/>
      <c r="B236" s="40"/>
      <c r="C236" s="221" t="s">
        <v>578</v>
      </c>
      <c r="D236" s="221" t="s">
        <v>294</v>
      </c>
      <c r="E236" s="222" t="s">
        <v>4945</v>
      </c>
      <c r="F236" s="223" t="s">
        <v>4946</v>
      </c>
      <c r="G236" s="224" t="s">
        <v>581</v>
      </c>
      <c r="H236" s="225">
        <v>76</v>
      </c>
      <c r="I236" s="226"/>
      <c r="J236" s="227">
        <f>ROUND(I236*H236,2)</f>
        <v>0</v>
      </c>
      <c r="K236" s="223" t="s">
        <v>298</v>
      </c>
      <c r="L236" s="45"/>
      <c r="M236" s="228" t="s">
        <v>1</v>
      </c>
      <c r="N236" s="229" t="s">
        <v>43</v>
      </c>
      <c r="O236" s="92"/>
      <c r="P236" s="230">
        <f>O236*H236</f>
        <v>0</v>
      </c>
      <c r="Q236" s="230">
        <v>0.00029</v>
      </c>
      <c r="R236" s="230">
        <f>Q236*H236</f>
        <v>0.022040000000000001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438</v>
      </c>
      <c r="AT236" s="232" t="s">
        <v>294</v>
      </c>
      <c r="AU236" s="232" t="s">
        <v>120</v>
      </c>
      <c r="AY236" s="18" t="s">
        <v>292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120</v>
      </c>
      <c r="BK236" s="233">
        <f>ROUND(I236*H236,2)</f>
        <v>0</v>
      </c>
      <c r="BL236" s="18" t="s">
        <v>438</v>
      </c>
      <c r="BM236" s="232" t="s">
        <v>4947</v>
      </c>
    </row>
    <row r="237" s="14" customFormat="1">
      <c r="A237" s="14"/>
      <c r="B237" s="245"/>
      <c r="C237" s="246"/>
      <c r="D237" s="236" t="s">
        <v>301</v>
      </c>
      <c r="E237" s="247" t="s">
        <v>1</v>
      </c>
      <c r="F237" s="248" t="s">
        <v>4948</v>
      </c>
      <c r="G237" s="246"/>
      <c r="H237" s="249">
        <v>29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301</v>
      </c>
      <c r="AU237" s="255" t="s">
        <v>120</v>
      </c>
      <c r="AV237" s="14" t="s">
        <v>120</v>
      </c>
      <c r="AW237" s="14" t="s">
        <v>32</v>
      </c>
      <c r="AX237" s="14" t="s">
        <v>77</v>
      </c>
      <c r="AY237" s="255" t="s">
        <v>292</v>
      </c>
    </row>
    <row r="238" s="14" customFormat="1">
      <c r="A238" s="14"/>
      <c r="B238" s="245"/>
      <c r="C238" s="246"/>
      <c r="D238" s="236" t="s">
        <v>301</v>
      </c>
      <c r="E238" s="247" t="s">
        <v>1</v>
      </c>
      <c r="F238" s="248" t="s">
        <v>4949</v>
      </c>
      <c r="G238" s="246"/>
      <c r="H238" s="249">
        <v>28</v>
      </c>
      <c r="I238" s="250"/>
      <c r="J238" s="246"/>
      <c r="K238" s="246"/>
      <c r="L238" s="251"/>
      <c r="M238" s="252"/>
      <c r="N238" s="253"/>
      <c r="O238" s="253"/>
      <c r="P238" s="253"/>
      <c r="Q238" s="253"/>
      <c r="R238" s="253"/>
      <c r="S238" s="253"/>
      <c r="T238" s="25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5" t="s">
        <v>301</v>
      </c>
      <c r="AU238" s="255" t="s">
        <v>120</v>
      </c>
      <c r="AV238" s="14" t="s">
        <v>120</v>
      </c>
      <c r="AW238" s="14" t="s">
        <v>32</v>
      </c>
      <c r="AX238" s="14" t="s">
        <v>77</v>
      </c>
      <c r="AY238" s="255" t="s">
        <v>292</v>
      </c>
    </row>
    <row r="239" s="14" customFormat="1">
      <c r="A239" s="14"/>
      <c r="B239" s="245"/>
      <c r="C239" s="246"/>
      <c r="D239" s="236" t="s">
        <v>301</v>
      </c>
      <c r="E239" s="247" t="s">
        <v>1</v>
      </c>
      <c r="F239" s="248" t="s">
        <v>4950</v>
      </c>
      <c r="G239" s="246"/>
      <c r="H239" s="249">
        <v>19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301</v>
      </c>
      <c r="AU239" s="255" t="s">
        <v>120</v>
      </c>
      <c r="AV239" s="14" t="s">
        <v>120</v>
      </c>
      <c r="AW239" s="14" t="s">
        <v>32</v>
      </c>
      <c r="AX239" s="14" t="s">
        <v>77</v>
      </c>
      <c r="AY239" s="255" t="s">
        <v>292</v>
      </c>
    </row>
    <row r="240" s="15" customFormat="1">
      <c r="A240" s="15"/>
      <c r="B240" s="256"/>
      <c r="C240" s="257"/>
      <c r="D240" s="236" t="s">
        <v>301</v>
      </c>
      <c r="E240" s="258" t="s">
        <v>1</v>
      </c>
      <c r="F240" s="259" t="s">
        <v>304</v>
      </c>
      <c r="G240" s="257"/>
      <c r="H240" s="260">
        <v>76</v>
      </c>
      <c r="I240" s="261"/>
      <c r="J240" s="257"/>
      <c r="K240" s="257"/>
      <c r="L240" s="262"/>
      <c r="M240" s="263"/>
      <c r="N240" s="264"/>
      <c r="O240" s="264"/>
      <c r="P240" s="264"/>
      <c r="Q240" s="264"/>
      <c r="R240" s="264"/>
      <c r="S240" s="264"/>
      <c r="T240" s="26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6" t="s">
        <v>301</v>
      </c>
      <c r="AU240" s="266" t="s">
        <v>120</v>
      </c>
      <c r="AV240" s="15" t="s">
        <v>299</v>
      </c>
      <c r="AW240" s="15" t="s">
        <v>32</v>
      </c>
      <c r="AX240" s="15" t="s">
        <v>85</v>
      </c>
      <c r="AY240" s="266" t="s">
        <v>292</v>
      </c>
    </row>
    <row r="241" s="2" customFormat="1" ht="24.15" customHeight="1">
      <c r="A241" s="39"/>
      <c r="B241" s="40"/>
      <c r="C241" s="221" t="s">
        <v>583</v>
      </c>
      <c r="D241" s="221" t="s">
        <v>294</v>
      </c>
      <c r="E241" s="222" t="s">
        <v>4951</v>
      </c>
      <c r="F241" s="223" t="s">
        <v>4952</v>
      </c>
      <c r="G241" s="224" t="s">
        <v>407</v>
      </c>
      <c r="H241" s="225">
        <v>1686</v>
      </c>
      <c r="I241" s="226"/>
      <c r="J241" s="227">
        <f>ROUND(I241*H241,2)</f>
        <v>0</v>
      </c>
      <c r="K241" s="223" t="s">
        <v>298</v>
      </c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438</v>
      </c>
      <c r="AT241" s="232" t="s">
        <v>294</v>
      </c>
      <c r="AU241" s="232" t="s">
        <v>120</v>
      </c>
      <c r="AY241" s="18" t="s">
        <v>292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120</v>
      </c>
      <c r="BK241" s="233">
        <f>ROUND(I241*H241,2)</f>
        <v>0</v>
      </c>
      <c r="BL241" s="18" t="s">
        <v>438</v>
      </c>
      <c r="BM241" s="232" t="s">
        <v>4953</v>
      </c>
    </row>
    <row r="242" s="2" customFormat="1" ht="24.15" customHeight="1">
      <c r="A242" s="39"/>
      <c r="B242" s="40"/>
      <c r="C242" s="221" t="s">
        <v>587</v>
      </c>
      <c r="D242" s="221" t="s">
        <v>294</v>
      </c>
      <c r="E242" s="222" t="s">
        <v>4954</v>
      </c>
      <c r="F242" s="223" t="s">
        <v>4955</v>
      </c>
      <c r="G242" s="224" t="s">
        <v>407</v>
      </c>
      <c r="H242" s="225">
        <v>220</v>
      </c>
      <c r="I242" s="226"/>
      <c r="J242" s="227">
        <f>ROUND(I242*H242,2)</f>
        <v>0</v>
      </c>
      <c r="K242" s="223" t="s">
        <v>298</v>
      </c>
      <c r="L242" s="45"/>
      <c r="M242" s="228" t="s">
        <v>1</v>
      </c>
      <c r="N242" s="229" t="s">
        <v>43</v>
      </c>
      <c r="O242" s="92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438</v>
      </c>
      <c r="AT242" s="232" t="s">
        <v>294</v>
      </c>
      <c r="AU242" s="232" t="s">
        <v>120</v>
      </c>
      <c r="AY242" s="18" t="s">
        <v>292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120</v>
      </c>
      <c r="BK242" s="233">
        <f>ROUND(I242*H242,2)</f>
        <v>0</v>
      </c>
      <c r="BL242" s="18" t="s">
        <v>438</v>
      </c>
      <c r="BM242" s="232" t="s">
        <v>4956</v>
      </c>
    </row>
    <row r="243" s="2" customFormat="1" ht="24.15" customHeight="1">
      <c r="A243" s="39"/>
      <c r="B243" s="40"/>
      <c r="C243" s="221" t="s">
        <v>591</v>
      </c>
      <c r="D243" s="221" t="s">
        <v>294</v>
      </c>
      <c r="E243" s="222" t="s">
        <v>4957</v>
      </c>
      <c r="F243" s="223" t="s">
        <v>4958</v>
      </c>
      <c r="G243" s="224" t="s">
        <v>581</v>
      </c>
      <c r="H243" s="225">
        <v>128</v>
      </c>
      <c r="I243" s="226"/>
      <c r="J243" s="227">
        <f>ROUND(I243*H243,2)</f>
        <v>0</v>
      </c>
      <c r="K243" s="223" t="s">
        <v>1</v>
      </c>
      <c r="L243" s="45"/>
      <c r="M243" s="228" t="s">
        <v>1</v>
      </c>
      <c r="N243" s="229" t="s">
        <v>43</v>
      </c>
      <c r="O243" s="92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438</v>
      </c>
      <c r="AT243" s="232" t="s">
        <v>294</v>
      </c>
      <c r="AU243" s="232" t="s">
        <v>120</v>
      </c>
      <c r="AY243" s="18" t="s">
        <v>292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120</v>
      </c>
      <c r="BK243" s="233">
        <f>ROUND(I243*H243,2)</f>
        <v>0</v>
      </c>
      <c r="BL243" s="18" t="s">
        <v>438</v>
      </c>
      <c r="BM243" s="232" t="s">
        <v>4959</v>
      </c>
    </row>
    <row r="244" s="2" customFormat="1" ht="24.15" customHeight="1">
      <c r="A244" s="39"/>
      <c r="B244" s="40"/>
      <c r="C244" s="221" t="s">
        <v>595</v>
      </c>
      <c r="D244" s="221" t="s">
        <v>294</v>
      </c>
      <c r="E244" s="222" t="s">
        <v>4960</v>
      </c>
      <c r="F244" s="223" t="s">
        <v>4961</v>
      </c>
      <c r="G244" s="224" t="s">
        <v>581</v>
      </c>
      <c r="H244" s="225">
        <v>78</v>
      </c>
      <c r="I244" s="226"/>
      <c r="J244" s="227">
        <f>ROUND(I244*H244,2)</f>
        <v>0</v>
      </c>
      <c r="K244" s="223" t="s">
        <v>298</v>
      </c>
      <c r="L244" s="45"/>
      <c r="M244" s="228" t="s">
        <v>1</v>
      </c>
      <c r="N244" s="229" t="s">
        <v>43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299</v>
      </c>
      <c r="AT244" s="232" t="s">
        <v>294</v>
      </c>
      <c r="AU244" s="232" t="s">
        <v>120</v>
      </c>
      <c r="AY244" s="18" t="s">
        <v>292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120</v>
      </c>
      <c r="BK244" s="233">
        <f>ROUND(I244*H244,2)</f>
        <v>0</v>
      </c>
      <c r="BL244" s="18" t="s">
        <v>299</v>
      </c>
      <c r="BM244" s="232" t="s">
        <v>4962</v>
      </c>
    </row>
    <row r="245" s="14" customFormat="1">
      <c r="A245" s="14"/>
      <c r="B245" s="245"/>
      <c r="C245" s="246"/>
      <c r="D245" s="236" t="s">
        <v>301</v>
      </c>
      <c r="E245" s="247" t="s">
        <v>1</v>
      </c>
      <c r="F245" s="248" t="s">
        <v>4963</v>
      </c>
      <c r="G245" s="246"/>
      <c r="H245" s="249">
        <v>21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301</v>
      </c>
      <c r="AU245" s="255" t="s">
        <v>120</v>
      </c>
      <c r="AV245" s="14" t="s">
        <v>120</v>
      </c>
      <c r="AW245" s="14" t="s">
        <v>32</v>
      </c>
      <c r="AX245" s="14" t="s">
        <v>77</v>
      </c>
      <c r="AY245" s="255" t="s">
        <v>292</v>
      </c>
    </row>
    <row r="246" s="14" customFormat="1">
      <c r="A246" s="14"/>
      <c r="B246" s="245"/>
      <c r="C246" s="246"/>
      <c r="D246" s="236" t="s">
        <v>301</v>
      </c>
      <c r="E246" s="247" t="s">
        <v>1</v>
      </c>
      <c r="F246" s="248" t="s">
        <v>4964</v>
      </c>
      <c r="G246" s="246"/>
      <c r="H246" s="249">
        <v>57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301</v>
      </c>
      <c r="AU246" s="255" t="s">
        <v>120</v>
      </c>
      <c r="AV246" s="14" t="s">
        <v>120</v>
      </c>
      <c r="AW246" s="14" t="s">
        <v>32</v>
      </c>
      <c r="AX246" s="14" t="s">
        <v>77</v>
      </c>
      <c r="AY246" s="255" t="s">
        <v>292</v>
      </c>
    </row>
    <row r="247" s="15" customFormat="1">
      <c r="A247" s="15"/>
      <c r="B247" s="256"/>
      <c r="C247" s="257"/>
      <c r="D247" s="236" t="s">
        <v>301</v>
      </c>
      <c r="E247" s="258" t="s">
        <v>1</v>
      </c>
      <c r="F247" s="259" t="s">
        <v>304</v>
      </c>
      <c r="G247" s="257"/>
      <c r="H247" s="260">
        <v>78</v>
      </c>
      <c r="I247" s="261"/>
      <c r="J247" s="257"/>
      <c r="K247" s="257"/>
      <c r="L247" s="262"/>
      <c r="M247" s="263"/>
      <c r="N247" s="264"/>
      <c r="O247" s="264"/>
      <c r="P247" s="264"/>
      <c r="Q247" s="264"/>
      <c r="R247" s="264"/>
      <c r="S247" s="264"/>
      <c r="T247" s="26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6" t="s">
        <v>301</v>
      </c>
      <c r="AU247" s="266" t="s">
        <v>120</v>
      </c>
      <c r="AV247" s="15" t="s">
        <v>299</v>
      </c>
      <c r="AW247" s="15" t="s">
        <v>32</v>
      </c>
      <c r="AX247" s="15" t="s">
        <v>85</v>
      </c>
      <c r="AY247" s="266" t="s">
        <v>292</v>
      </c>
    </row>
    <row r="248" s="2" customFormat="1" ht="21.75" customHeight="1">
      <c r="A248" s="39"/>
      <c r="B248" s="40"/>
      <c r="C248" s="278" t="s">
        <v>599</v>
      </c>
      <c r="D248" s="278" t="s">
        <v>626</v>
      </c>
      <c r="E248" s="279" t="s">
        <v>4965</v>
      </c>
      <c r="F248" s="280" t="s">
        <v>4966</v>
      </c>
      <c r="G248" s="281" t="s">
        <v>581</v>
      </c>
      <c r="H248" s="282">
        <v>78</v>
      </c>
      <c r="I248" s="283"/>
      <c r="J248" s="284">
        <f>ROUND(I248*H248,2)</f>
        <v>0</v>
      </c>
      <c r="K248" s="280" t="s">
        <v>298</v>
      </c>
      <c r="L248" s="285"/>
      <c r="M248" s="286" t="s">
        <v>1</v>
      </c>
      <c r="N248" s="287" t="s">
        <v>43</v>
      </c>
      <c r="O248" s="92"/>
      <c r="P248" s="230">
        <f>O248*H248</f>
        <v>0</v>
      </c>
      <c r="Q248" s="230">
        <v>0.00033</v>
      </c>
      <c r="R248" s="230">
        <f>Q248*H248</f>
        <v>0.025739999999999999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573</v>
      </c>
      <c r="AT248" s="232" t="s">
        <v>626</v>
      </c>
      <c r="AU248" s="232" t="s">
        <v>120</v>
      </c>
      <c r="AY248" s="18" t="s">
        <v>292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120</v>
      </c>
      <c r="BK248" s="233">
        <f>ROUND(I248*H248,2)</f>
        <v>0</v>
      </c>
      <c r="BL248" s="18" t="s">
        <v>438</v>
      </c>
      <c r="BM248" s="232" t="s">
        <v>4967</v>
      </c>
    </row>
    <row r="249" s="2" customFormat="1" ht="21.75" customHeight="1">
      <c r="A249" s="39"/>
      <c r="B249" s="40"/>
      <c r="C249" s="221" t="s">
        <v>603</v>
      </c>
      <c r="D249" s="221" t="s">
        <v>294</v>
      </c>
      <c r="E249" s="222" t="s">
        <v>4968</v>
      </c>
      <c r="F249" s="223" t="s">
        <v>4969</v>
      </c>
      <c r="G249" s="224" t="s">
        <v>407</v>
      </c>
      <c r="H249" s="225">
        <v>85</v>
      </c>
      <c r="I249" s="226"/>
      <c r="J249" s="227">
        <f>ROUND(I249*H249,2)</f>
        <v>0</v>
      </c>
      <c r="K249" s="223" t="s">
        <v>298</v>
      </c>
      <c r="L249" s="45"/>
      <c r="M249" s="228" t="s">
        <v>1</v>
      </c>
      <c r="N249" s="229" t="s">
        <v>43</v>
      </c>
      <c r="O249" s="92"/>
      <c r="P249" s="230">
        <f>O249*H249</f>
        <v>0</v>
      </c>
      <c r="Q249" s="230">
        <v>0.00059999999999999995</v>
      </c>
      <c r="R249" s="230">
        <f>Q249*H249</f>
        <v>0.050999999999999997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438</v>
      </c>
      <c r="AT249" s="232" t="s">
        <v>294</v>
      </c>
      <c r="AU249" s="232" t="s">
        <v>120</v>
      </c>
      <c r="AY249" s="18" t="s">
        <v>292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120</v>
      </c>
      <c r="BK249" s="233">
        <f>ROUND(I249*H249,2)</f>
        <v>0</v>
      </c>
      <c r="BL249" s="18" t="s">
        <v>438</v>
      </c>
      <c r="BM249" s="232" t="s">
        <v>4970</v>
      </c>
    </row>
    <row r="250" s="14" customFormat="1">
      <c r="A250" s="14"/>
      <c r="B250" s="245"/>
      <c r="C250" s="246"/>
      <c r="D250" s="236" t="s">
        <v>301</v>
      </c>
      <c r="E250" s="247" t="s">
        <v>1</v>
      </c>
      <c r="F250" s="248" t="s">
        <v>4971</v>
      </c>
      <c r="G250" s="246"/>
      <c r="H250" s="249">
        <v>85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301</v>
      </c>
      <c r="AU250" s="255" t="s">
        <v>120</v>
      </c>
      <c r="AV250" s="14" t="s">
        <v>120</v>
      </c>
      <c r="AW250" s="14" t="s">
        <v>32</v>
      </c>
      <c r="AX250" s="14" t="s">
        <v>85</v>
      </c>
      <c r="AY250" s="255" t="s">
        <v>292</v>
      </c>
    </row>
    <row r="251" s="2" customFormat="1" ht="24.15" customHeight="1">
      <c r="A251" s="39"/>
      <c r="B251" s="40"/>
      <c r="C251" s="221" t="s">
        <v>607</v>
      </c>
      <c r="D251" s="221" t="s">
        <v>294</v>
      </c>
      <c r="E251" s="222" t="s">
        <v>4972</v>
      </c>
      <c r="F251" s="223" t="s">
        <v>4973</v>
      </c>
      <c r="G251" s="224" t="s">
        <v>365</v>
      </c>
      <c r="H251" s="225">
        <v>7.0789999999999997</v>
      </c>
      <c r="I251" s="226"/>
      <c r="J251" s="227">
        <f>ROUND(I251*H251,2)</f>
        <v>0</v>
      </c>
      <c r="K251" s="223" t="s">
        <v>298</v>
      </c>
      <c r="L251" s="45"/>
      <c r="M251" s="228" t="s">
        <v>1</v>
      </c>
      <c r="N251" s="229" t="s">
        <v>43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438</v>
      </c>
      <c r="AT251" s="232" t="s">
        <v>294</v>
      </c>
      <c r="AU251" s="232" t="s">
        <v>120</v>
      </c>
      <c r="AY251" s="18" t="s">
        <v>292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120</v>
      </c>
      <c r="BK251" s="233">
        <f>ROUND(I251*H251,2)</f>
        <v>0</v>
      </c>
      <c r="BL251" s="18" t="s">
        <v>438</v>
      </c>
      <c r="BM251" s="232" t="s">
        <v>4974</v>
      </c>
    </row>
    <row r="252" s="12" customFormat="1" ht="22.8" customHeight="1">
      <c r="A252" s="12"/>
      <c r="B252" s="205"/>
      <c r="C252" s="206"/>
      <c r="D252" s="207" t="s">
        <v>76</v>
      </c>
      <c r="E252" s="219" t="s">
        <v>1906</v>
      </c>
      <c r="F252" s="219" t="s">
        <v>1907</v>
      </c>
      <c r="G252" s="206"/>
      <c r="H252" s="206"/>
      <c r="I252" s="209"/>
      <c r="J252" s="220">
        <f>BK252</f>
        <v>0</v>
      </c>
      <c r="K252" s="206"/>
      <c r="L252" s="211"/>
      <c r="M252" s="212"/>
      <c r="N252" s="213"/>
      <c r="O252" s="213"/>
      <c r="P252" s="214">
        <f>SUM(P253:P311)</f>
        <v>0</v>
      </c>
      <c r="Q252" s="213"/>
      <c r="R252" s="214">
        <f>SUM(R253:R311)</f>
        <v>3.5866100000000003</v>
      </c>
      <c r="S252" s="213"/>
      <c r="T252" s="215">
        <f>SUM(T253:T311)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6" t="s">
        <v>120</v>
      </c>
      <c r="AT252" s="217" t="s">
        <v>76</v>
      </c>
      <c r="AU252" s="217" t="s">
        <v>85</v>
      </c>
      <c r="AY252" s="216" t="s">
        <v>292</v>
      </c>
      <c r="BK252" s="218">
        <f>SUM(BK253:BK311)</f>
        <v>0</v>
      </c>
    </row>
    <row r="253" s="2" customFormat="1" ht="24.15" customHeight="1">
      <c r="A253" s="39"/>
      <c r="B253" s="40"/>
      <c r="C253" s="221" t="s">
        <v>611</v>
      </c>
      <c r="D253" s="221" t="s">
        <v>294</v>
      </c>
      <c r="E253" s="222" t="s">
        <v>4975</v>
      </c>
      <c r="F253" s="223" t="s">
        <v>4976</v>
      </c>
      <c r="G253" s="224" t="s">
        <v>407</v>
      </c>
      <c r="H253" s="225">
        <v>4</v>
      </c>
      <c r="I253" s="226"/>
      <c r="J253" s="227">
        <f>ROUND(I253*H253,2)</f>
        <v>0</v>
      </c>
      <c r="K253" s="223" t="s">
        <v>298</v>
      </c>
      <c r="L253" s="45"/>
      <c r="M253" s="228" t="s">
        <v>1</v>
      </c>
      <c r="N253" s="229" t="s">
        <v>43</v>
      </c>
      <c r="O253" s="92"/>
      <c r="P253" s="230">
        <f>O253*H253</f>
        <v>0</v>
      </c>
      <c r="Q253" s="230">
        <v>0.0045100000000000001</v>
      </c>
      <c r="R253" s="230">
        <f>Q253*H253</f>
        <v>0.01804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438</v>
      </c>
      <c r="AT253" s="232" t="s">
        <v>294</v>
      </c>
      <c r="AU253" s="232" t="s">
        <v>120</v>
      </c>
      <c r="AY253" s="18" t="s">
        <v>292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120</v>
      </c>
      <c r="BK253" s="233">
        <f>ROUND(I253*H253,2)</f>
        <v>0</v>
      </c>
      <c r="BL253" s="18" t="s">
        <v>438</v>
      </c>
      <c r="BM253" s="232" t="s">
        <v>4977</v>
      </c>
    </row>
    <row r="254" s="14" customFormat="1">
      <c r="A254" s="14"/>
      <c r="B254" s="245"/>
      <c r="C254" s="246"/>
      <c r="D254" s="236" t="s">
        <v>301</v>
      </c>
      <c r="E254" s="247" t="s">
        <v>1</v>
      </c>
      <c r="F254" s="248" t="s">
        <v>4978</v>
      </c>
      <c r="G254" s="246"/>
      <c r="H254" s="249">
        <v>4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301</v>
      </c>
      <c r="AU254" s="255" t="s">
        <v>120</v>
      </c>
      <c r="AV254" s="14" t="s">
        <v>120</v>
      </c>
      <c r="AW254" s="14" t="s">
        <v>32</v>
      </c>
      <c r="AX254" s="14" t="s">
        <v>85</v>
      </c>
      <c r="AY254" s="255" t="s">
        <v>292</v>
      </c>
    </row>
    <row r="255" s="2" customFormat="1" ht="24.15" customHeight="1">
      <c r="A255" s="39"/>
      <c r="B255" s="40"/>
      <c r="C255" s="221" t="s">
        <v>615</v>
      </c>
      <c r="D255" s="221" t="s">
        <v>294</v>
      </c>
      <c r="E255" s="222" t="s">
        <v>4979</v>
      </c>
      <c r="F255" s="223" t="s">
        <v>4980</v>
      </c>
      <c r="G255" s="224" t="s">
        <v>407</v>
      </c>
      <c r="H255" s="225">
        <v>661</v>
      </c>
      <c r="I255" s="226"/>
      <c r="J255" s="227">
        <f>ROUND(I255*H255,2)</f>
        <v>0</v>
      </c>
      <c r="K255" s="223" t="s">
        <v>298</v>
      </c>
      <c r="L255" s="45"/>
      <c r="M255" s="228" t="s">
        <v>1</v>
      </c>
      <c r="N255" s="229" t="s">
        <v>43</v>
      </c>
      <c r="O255" s="92"/>
      <c r="P255" s="230">
        <f>O255*H255</f>
        <v>0</v>
      </c>
      <c r="Q255" s="230">
        <v>0.00097999999999999997</v>
      </c>
      <c r="R255" s="230">
        <f>Q255*H255</f>
        <v>0.64778000000000002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438</v>
      </c>
      <c r="AT255" s="232" t="s">
        <v>294</v>
      </c>
      <c r="AU255" s="232" t="s">
        <v>120</v>
      </c>
      <c r="AY255" s="18" t="s">
        <v>292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120</v>
      </c>
      <c r="BK255" s="233">
        <f>ROUND(I255*H255,2)</f>
        <v>0</v>
      </c>
      <c r="BL255" s="18" t="s">
        <v>438</v>
      </c>
      <c r="BM255" s="232" t="s">
        <v>4981</v>
      </c>
    </row>
    <row r="256" s="14" customFormat="1">
      <c r="A256" s="14"/>
      <c r="B256" s="245"/>
      <c r="C256" s="246"/>
      <c r="D256" s="236" t="s">
        <v>301</v>
      </c>
      <c r="E256" s="247" t="s">
        <v>1</v>
      </c>
      <c r="F256" s="248" t="s">
        <v>4982</v>
      </c>
      <c r="G256" s="246"/>
      <c r="H256" s="249">
        <v>356</v>
      </c>
      <c r="I256" s="250"/>
      <c r="J256" s="246"/>
      <c r="K256" s="246"/>
      <c r="L256" s="251"/>
      <c r="M256" s="252"/>
      <c r="N256" s="253"/>
      <c r="O256" s="253"/>
      <c r="P256" s="253"/>
      <c r="Q256" s="253"/>
      <c r="R256" s="253"/>
      <c r="S256" s="253"/>
      <c r="T256" s="25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5" t="s">
        <v>301</v>
      </c>
      <c r="AU256" s="255" t="s">
        <v>120</v>
      </c>
      <c r="AV256" s="14" t="s">
        <v>120</v>
      </c>
      <c r="AW256" s="14" t="s">
        <v>32</v>
      </c>
      <c r="AX256" s="14" t="s">
        <v>77</v>
      </c>
      <c r="AY256" s="255" t="s">
        <v>292</v>
      </c>
    </row>
    <row r="257" s="14" customFormat="1">
      <c r="A257" s="14"/>
      <c r="B257" s="245"/>
      <c r="C257" s="246"/>
      <c r="D257" s="236" t="s">
        <v>301</v>
      </c>
      <c r="E257" s="247" t="s">
        <v>1</v>
      </c>
      <c r="F257" s="248" t="s">
        <v>4983</v>
      </c>
      <c r="G257" s="246"/>
      <c r="H257" s="249">
        <v>305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301</v>
      </c>
      <c r="AU257" s="255" t="s">
        <v>120</v>
      </c>
      <c r="AV257" s="14" t="s">
        <v>120</v>
      </c>
      <c r="AW257" s="14" t="s">
        <v>32</v>
      </c>
      <c r="AX257" s="14" t="s">
        <v>77</v>
      </c>
      <c r="AY257" s="255" t="s">
        <v>292</v>
      </c>
    </row>
    <row r="258" s="15" customFormat="1">
      <c r="A258" s="15"/>
      <c r="B258" s="256"/>
      <c r="C258" s="257"/>
      <c r="D258" s="236" t="s">
        <v>301</v>
      </c>
      <c r="E258" s="258" t="s">
        <v>1</v>
      </c>
      <c r="F258" s="259" t="s">
        <v>304</v>
      </c>
      <c r="G258" s="257"/>
      <c r="H258" s="260">
        <v>661</v>
      </c>
      <c r="I258" s="261"/>
      <c r="J258" s="257"/>
      <c r="K258" s="257"/>
      <c r="L258" s="262"/>
      <c r="M258" s="263"/>
      <c r="N258" s="264"/>
      <c r="O258" s="264"/>
      <c r="P258" s="264"/>
      <c r="Q258" s="264"/>
      <c r="R258" s="264"/>
      <c r="S258" s="264"/>
      <c r="T258" s="26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6" t="s">
        <v>301</v>
      </c>
      <c r="AU258" s="266" t="s">
        <v>120</v>
      </c>
      <c r="AV258" s="15" t="s">
        <v>299</v>
      </c>
      <c r="AW258" s="15" t="s">
        <v>32</v>
      </c>
      <c r="AX258" s="15" t="s">
        <v>85</v>
      </c>
      <c r="AY258" s="266" t="s">
        <v>292</v>
      </c>
    </row>
    <row r="259" s="2" customFormat="1" ht="24.15" customHeight="1">
      <c r="A259" s="39"/>
      <c r="B259" s="40"/>
      <c r="C259" s="221" t="s">
        <v>619</v>
      </c>
      <c r="D259" s="221" t="s">
        <v>294</v>
      </c>
      <c r="E259" s="222" t="s">
        <v>4984</v>
      </c>
      <c r="F259" s="223" t="s">
        <v>4985</v>
      </c>
      <c r="G259" s="224" t="s">
        <v>407</v>
      </c>
      <c r="H259" s="225">
        <v>614</v>
      </c>
      <c r="I259" s="226"/>
      <c r="J259" s="227">
        <f>ROUND(I259*H259,2)</f>
        <v>0</v>
      </c>
      <c r="K259" s="223" t="s">
        <v>298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0.0012600000000000001</v>
      </c>
      <c r="R259" s="230">
        <f>Q259*H259</f>
        <v>0.77363999999999999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438</v>
      </c>
      <c r="AT259" s="232" t="s">
        <v>294</v>
      </c>
      <c r="AU259" s="232" t="s">
        <v>120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438</v>
      </c>
      <c r="BM259" s="232" t="s">
        <v>4986</v>
      </c>
    </row>
    <row r="260" s="14" customFormat="1">
      <c r="A260" s="14"/>
      <c r="B260" s="245"/>
      <c r="C260" s="246"/>
      <c r="D260" s="236" t="s">
        <v>301</v>
      </c>
      <c r="E260" s="247" t="s">
        <v>1</v>
      </c>
      <c r="F260" s="248" t="s">
        <v>4987</v>
      </c>
      <c r="G260" s="246"/>
      <c r="H260" s="249">
        <v>342</v>
      </c>
      <c r="I260" s="250"/>
      <c r="J260" s="246"/>
      <c r="K260" s="246"/>
      <c r="L260" s="251"/>
      <c r="M260" s="252"/>
      <c r="N260" s="253"/>
      <c r="O260" s="253"/>
      <c r="P260" s="253"/>
      <c r="Q260" s="253"/>
      <c r="R260" s="253"/>
      <c r="S260" s="253"/>
      <c r="T260" s="25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5" t="s">
        <v>301</v>
      </c>
      <c r="AU260" s="255" t="s">
        <v>120</v>
      </c>
      <c r="AV260" s="14" t="s">
        <v>120</v>
      </c>
      <c r="AW260" s="14" t="s">
        <v>32</v>
      </c>
      <c r="AX260" s="14" t="s">
        <v>77</v>
      </c>
      <c r="AY260" s="255" t="s">
        <v>292</v>
      </c>
    </row>
    <row r="261" s="14" customFormat="1">
      <c r="A261" s="14"/>
      <c r="B261" s="245"/>
      <c r="C261" s="246"/>
      <c r="D261" s="236" t="s">
        <v>301</v>
      </c>
      <c r="E261" s="247" t="s">
        <v>1</v>
      </c>
      <c r="F261" s="248" t="s">
        <v>4988</v>
      </c>
      <c r="G261" s="246"/>
      <c r="H261" s="249">
        <v>272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301</v>
      </c>
      <c r="AU261" s="255" t="s">
        <v>120</v>
      </c>
      <c r="AV261" s="14" t="s">
        <v>120</v>
      </c>
      <c r="AW261" s="14" t="s">
        <v>32</v>
      </c>
      <c r="AX261" s="14" t="s">
        <v>77</v>
      </c>
      <c r="AY261" s="255" t="s">
        <v>292</v>
      </c>
    </row>
    <row r="262" s="15" customFormat="1">
      <c r="A262" s="15"/>
      <c r="B262" s="256"/>
      <c r="C262" s="257"/>
      <c r="D262" s="236" t="s">
        <v>301</v>
      </c>
      <c r="E262" s="258" t="s">
        <v>1</v>
      </c>
      <c r="F262" s="259" t="s">
        <v>304</v>
      </c>
      <c r="G262" s="257"/>
      <c r="H262" s="260">
        <v>614</v>
      </c>
      <c r="I262" s="261"/>
      <c r="J262" s="257"/>
      <c r="K262" s="257"/>
      <c r="L262" s="262"/>
      <c r="M262" s="263"/>
      <c r="N262" s="264"/>
      <c r="O262" s="264"/>
      <c r="P262" s="264"/>
      <c r="Q262" s="264"/>
      <c r="R262" s="264"/>
      <c r="S262" s="264"/>
      <c r="T262" s="26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6" t="s">
        <v>301</v>
      </c>
      <c r="AU262" s="266" t="s">
        <v>120</v>
      </c>
      <c r="AV262" s="15" t="s">
        <v>299</v>
      </c>
      <c r="AW262" s="15" t="s">
        <v>32</v>
      </c>
      <c r="AX262" s="15" t="s">
        <v>85</v>
      </c>
      <c r="AY262" s="266" t="s">
        <v>292</v>
      </c>
    </row>
    <row r="263" s="2" customFormat="1" ht="24.15" customHeight="1">
      <c r="A263" s="39"/>
      <c r="B263" s="40"/>
      <c r="C263" s="221" t="s">
        <v>625</v>
      </c>
      <c r="D263" s="221" t="s">
        <v>294</v>
      </c>
      <c r="E263" s="222" t="s">
        <v>4989</v>
      </c>
      <c r="F263" s="223" t="s">
        <v>4990</v>
      </c>
      <c r="G263" s="224" t="s">
        <v>407</v>
      </c>
      <c r="H263" s="225">
        <v>802</v>
      </c>
      <c r="I263" s="226"/>
      <c r="J263" s="227">
        <f>ROUND(I263*H263,2)</f>
        <v>0</v>
      </c>
      <c r="K263" s="223" t="s">
        <v>298</v>
      </c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0.0015299999999999999</v>
      </c>
      <c r="R263" s="230">
        <f>Q263*H263</f>
        <v>1.2270599999999998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438</v>
      </c>
      <c r="AT263" s="232" t="s">
        <v>294</v>
      </c>
      <c r="AU263" s="232" t="s">
        <v>120</v>
      </c>
      <c r="AY263" s="18" t="s">
        <v>292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120</v>
      </c>
      <c r="BK263" s="233">
        <f>ROUND(I263*H263,2)</f>
        <v>0</v>
      </c>
      <c r="BL263" s="18" t="s">
        <v>438</v>
      </c>
      <c r="BM263" s="232" t="s">
        <v>4991</v>
      </c>
    </row>
    <row r="264" s="14" customFormat="1">
      <c r="A264" s="14"/>
      <c r="B264" s="245"/>
      <c r="C264" s="246"/>
      <c r="D264" s="236" t="s">
        <v>301</v>
      </c>
      <c r="E264" s="247" t="s">
        <v>1</v>
      </c>
      <c r="F264" s="248" t="s">
        <v>4992</v>
      </c>
      <c r="G264" s="246"/>
      <c r="H264" s="249">
        <v>130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301</v>
      </c>
      <c r="AU264" s="255" t="s">
        <v>120</v>
      </c>
      <c r="AV264" s="14" t="s">
        <v>120</v>
      </c>
      <c r="AW264" s="14" t="s">
        <v>32</v>
      </c>
      <c r="AX264" s="14" t="s">
        <v>77</v>
      </c>
      <c r="AY264" s="255" t="s">
        <v>292</v>
      </c>
    </row>
    <row r="265" s="14" customFormat="1">
      <c r="A265" s="14"/>
      <c r="B265" s="245"/>
      <c r="C265" s="246"/>
      <c r="D265" s="236" t="s">
        <v>301</v>
      </c>
      <c r="E265" s="247" t="s">
        <v>1</v>
      </c>
      <c r="F265" s="248" t="s">
        <v>4993</v>
      </c>
      <c r="G265" s="246"/>
      <c r="H265" s="249">
        <v>155</v>
      </c>
      <c r="I265" s="250"/>
      <c r="J265" s="246"/>
      <c r="K265" s="246"/>
      <c r="L265" s="251"/>
      <c r="M265" s="252"/>
      <c r="N265" s="253"/>
      <c r="O265" s="253"/>
      <c r="P265" s="253"/>
      <c r="Q265" s="253"/>
      <c r="R265" s="253"/>
      <c r="S265" s="253"/>
      <c r="T265" s="25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5" t="s">
        <v>301</v>
      </c>
      <c r="AU265" s="255" t="s">
        <v>120</v>
      </c>
      <c r="AV265" s="14" t="s">
        <v>120</v>
      </c>
      <c r="AW265" s="14" t="s">
        <v>32</v>
      </c>
      <c r="AX265" s="14" t="s">
        <v>77</v>
      </c>
      <c r="AY265" s="255" t="s">
        <v>292</v>
      </c>
    </row>
    <row r="266" s="14" customFormat="1">
      <c r="A266" s="14"/>
      <c r="B266" s="245"/>
      <c r="C266" s="246"/>
      <c r="D266" s="236" t="s">
        <v>301</v>
      </c>
      <c r="E266" s="247" t="s">
        <v>1</v>
      </c>
      <c r="F266" s="248" t="s">
        <v>4994</v>
      </c>
      <c r="G266" s="246"/>
      <c r="H266" s="249">
        <v>315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301</v>
      </c>
      <c r="AU266" s="255" t="s">
        <v>120</v>
      </c>
      <c r="AV266" s="14" t="s">
        <v>120</v>
      </c>
      <c r="AW266" s="14" t="s">
        <v>32</v>
      </c>
      <c r="AX266" s="14" t="s">
        <v>77</v>
      </c>
      <c r="AY266" s="255" t="s">
        <v>292</v>
      </c>
    </row>
    <row r="267" s="14" customFormat="1">
      <c r="A267" s="14"/>
      <c r="B267" s="245"/>
      <c r="C267" s="246"/>
      <c r="D267" s="236" t="s">
        <v>301</v>
      </c>
      <c r="E267" s="247" t="s">
        <v>1</v>
      </c>
      <c r="F267" s="248" t="s">
        <v>4995</v>
      </c>
      <c r="G267" s="246"/>
      <c r="H267" s="249">
        <v>202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5" t="s">
        <v>301</v>
      </c>
      <c r="AU267" s="255" t="s">
        <v>120</v>
      </c>
      <c r="AV267" s="14" t="s">
        <v>120</v>
      </c>
      <c r="AW267" s="14" t="s">
        <v>32</v>
      </c>
      <c r="AX267" s="14" t="s">
        <v>77</v>
      </c>
      <c r="AY267" s="255" t="s">
        <v>292</v>
      </c>
    </row>
    <row r="268" s="15" customFormat="1">
      <c r="A268" s="15"/>
      <c r="B268" s="256"/>
      <c r="C268" s="257"/>
      <c r="D268" s="236" t="s">
        <v>301</v>
      </c>
      <c r="E268" s="258" t="s">
        <v>1</v>
      </c>
      <c r="F268" s="259" t="s">
        <v>304</v>
      </c>
      <c r="G268" s="257"/>
      <c r="H268" s="260">
        <v>802</v>
      </c>
      <c r="I268" s="261"/>
      <c r="J268" s="257"/>
      <c r="K268" s="257"/>
      <c r="L268" s="262"/>
      <c r="M268" s="263"/>
      <c r="N268" s="264"/>
      <c r="O268" s="264"/>
      <c r="P268" s="264"/>
      <c r="Q268" s="264"/>
      <c r="R268" s="264"/>
      <c r="S268" s="264"/>
      <c r="T268" s="26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6" t="s">
        <v>301</v>
      </c>
      <c r="AU268" s="266" t="s">
        <v>120</v>
      </c>
      <c r="AV268" s="15" t="s">
        <v>299</v>
      </c>
      <c r="AW268" s="15" t="s">
        <v>32</v>
      </c>
      <c r="AX268" s="15" t="s">
        <v>85</v>
      </c>
      <c r="AY268" s="266" t="s">
        <v>292</v>
      </c>
    </row>
    <row r="269" s="2" customFormat="1" ht="24.15" customHeight="1">
      <c r="A269" s="39"/>
      <c r="B269" s="40"/>
      <c r="C269" s="221" t="s">
        <v>631</v>
      </c>
      <c r="D269" s="221" t="s">
        <v>294</v>
      </c>
      <c r="E269" s="222" t="s">
        <v>4996</v>
      </c>
      <c r="F269" s="223" t="s">
        <v>4997</v>
      </c>
      <c r="G269" s="224" t="s">
        <v>407</v>
      </c>
      <c r="H269" s="225">
        <v>41</v>
      </c>
      <c r="I269" s="226"/>
      <c r="J269" s="227">
        <f>ROUND(I269*H269,2)</f>
        <v>0</v>
      </c>
      <c r="K269" s="223" t="s">
        <v>298</v>
      </c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0.0028400000000000001</v>
      </c>
      <c r="R269" s="230">
        <f>Q269*H269</f>
        <v>0.11644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438</v>
      </c>
      <c r="AT269" s="232" t="s">
        <v>294</v>
      </c>
      <c r="AU269" s="232" t="s">
        <v>120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438</v>
      </c>
      <c r="BM269" s="232" t="s">
        <v>4998</v>
      </c>
    </row>
    <row r="270" s="14" customFormat="1">
      <c r="A270" s="14"/>
      <c r="B270" s="245"/>
      <c r="C270" s="246"/>
      <c r="D270" s="236" t="s">
        <v>301</v>
      </c>
      <c r="E270" s="247" t="s">
        <v>1</v>
      </c>
      <c r="F270" s="248" t="s">
        <v>4999</v>
      </c>
      <c r="G270" s="246"/>
      <c r="H270" s="249">
        <v>41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301</v>
      </c>
      <c r="AU270" s="255" t="s">
        <v>120</v>
      </c>
      <c r="AV270" s="14" t="s">
        <v>120</v>
      </c>
      <c r="AW270" s="14" t="s">
        <v>32</v>
      </c>
      <c r="AX270" s="14" t="s">
        <v>85</v>
      </c>
      <c r="AY270" s="255" t="s">
        <v>292</v>
      </c>
    </row>
    <row r="271" s="2" customFormat="1" ht="24.15" customHeight="1">
      <c r="A271" s="39"/>
      <c r="B271" s="40"/>
      <c r="C271" s="221" t="s">
        <v>639</v>
      </c>
      <c r="D271" s="221" t="s">
        <v>294</v>
      </c>
      <c r="E271" s="222" t="s">
        <v>5000</v>
      </c>
      <c r="F271" s="223" t="s">
        <v>5001</v>
      </c>
      <c r="G271" s="224" t="s">
        <v>407</v>
      </c>
      <c r="H271" s="225">
        <v>63</v>
      </c>
      <c r="I271" s="226"/>
      <c r="J271" s="227">
        <f>ROUND(I271*H271,2)</f>
        <v>0</v>
      </c>
      <c r="K271" s="223" t="s">
        <v>298</v>
      </c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0.0037299999999999998</v>
      </c>
      <c r="R271" s="230">
        <f>Q271*H271</f>
        <v>0.23498999999999998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438</v>
      </c>
      <c r="AT271" s="232" t="s">
        <v>294</v>
      </c>
      <c r="AU271" s="232" t="s">
        <v>120</v>
      </c>
      <c r="AY271" s="18" t="s">
        <v>292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120</v>
      </c>
      <c r="BK271" s="233">
        <f>ROUND(I271*H271,2)</f>
        <v>0</v>
      </c>
      <c r="BL271" s="18" t="s">
        <v>438</v>
      </c>
      <c r="BM271" s="232" t="s">
        <v>5002</v>
      </c>
    </row>
    <row r="272" s="14" customFormat="1">
      <c r="A272" s="14"/>
      <c r="B272" s="245"/>
      <c r="C272" s="246"/>
      <c r="D272" s="236" t="s">
        <v>301</v>
      </c>
      <c r="E272" s="247" t="s">
        <v>1</v>
      </c>
      <c r="F272" s="248" t="s">
        <v>5003</v>
      </c>
      <c r="G272" s="246"/>
      <c r="H272" s="249">
        <v>63</v>
      </c>
      <c r="I272" s="250"/>
      <c r="J272" s="246"/>
      <c r="K272" s="246"/>
      <c r="L272" s="251"/>
      <c r="M272" s="252"/>
      <c r="N272" s="253"/>
      <c r="O272" s="253"/>
      <c r="P272" s="253"/>
      <c r="Q272" s="253"/>
      <c r="R272" s="253"/>
      <c r="S272" s="253"/>
      <c r="T272" s="25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5" t="s">
        <v>301</v>
      </c>
      <c r="AU272" s="255" t="s">
        <v>120</v>
      </c>
      <c r="AV272" s="14" t="s">
        <v>120</v>
      </c>
      <c r="AW272" s="14" t="s">
        <v>32</v>
      </c>
      <c r="AX272" s="14" t="s">
        <v>85</v>
      </c>
      <c r="AY272" s="255" t="s">
        <v>292</v>
      </c>
    </row>
    <row r="273" s="2" customFormat="1" ht="24.15" customHeight="1">
      <c r="A273" s="39"/>
      <c r="B273" s="40"/>
      <c r="C273" s="221" t="s">
        <v>648</v>
      </c>
      <c r="D273" s="221" t="s">
        <v>294</v>
      </c>
      <c r="E273" s="222" t="s">
        <v>5004</v>
      </c>
      <c r="F273" s="223" t="s">
        <v>5005</v>
      </c>
      <c r="G273" s="224" t="s">
        <v>407</v>
      </c>
      <c r="H273" s="225">
        <v>35</v>
      </c>
      <c r="I273" s="226"/>
      <c r="J273" s="227">
        <f>ROUND(I273*H273,2)</f>
        <v>0</v>
      </c>
      <c r="K273" s="223" t="s">
        <v>298</v>
      </c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0.0063</v>
      </c>
      <c r="R273" s="230">
        <f>Q273*H273</f>
        <v>0.2205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438</v>
      </c>
      <c r="AT273" s="232" t="s">
        <v>294</v>
      </c>
      <c r="AU273" s="232" t="s">
        <v>120</v>
      </c>
      <c r="AY273" s="18" t="s">
        <v>292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120</v>
      </c>
      <c r="BK273" s="233">
        <f>ROUND(I273*H273,2)</f>
        <v>0</v>
      </c>
      <c r="BL273" s="18" t="s">
        <v>438</v>
      </c>
      <c r="BM273" s="232" t="s">
        <v>5006</v>
      </c>
    </row>
    <row r="274" s="14" customFormat="1">
      <c r="A274" s="14"/>
      <c r="B274" s="245"/>
      <c r="C274" s="246"/>
      <c r="D274" s="236" t="s">
        <v>301</v>
      </c>
      <c r="E274" s="247" t="s">
        <v>1</v>
      </c>
      <c r="F274" s="248" t="s">
        <v>5007</v>
      </c>
      <c r="G274" s="246"/>
      <c r="H274" s="249">
        <v>35</v>
      </c>
      <c r="I274" s="250"/>
      <c r="J274" s="246"/>
      <c r="K274" s="246"/>
      <c r="L274" s="251"/>
      <c r="M274" s="252"/>
      <c r="N274" s="253"/>
      <c r="O274" s="253"/>
      <c r="P274" s="253"/>
      <c r="Q274" s="253"/>
      <c r="R274" s="253"/>
      <c r="S274" s="253"/>
      <c r="T274" s="25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5" t="s">
        <v>301</v>
      </c>
      <c r="AU274" s="255" t="s">
        <v>120</v>
      </c>
      <c r="AV274" s="14" t="s">
        <v>120</v>
      </c>
      <c r="AW274" s="14" t="s">
        <v>32</v>
      </c>
      <c r="AX274" s="14" t="s">
        <v>85</v>
      </c>
      <c r="AY274" s="255" t="s">
        <v>292</v>
      </c>
    </row>
    <row r="275" s="2" customFormat="1" ht="55.5" customHeight="1">
      <c r="A275" s="39"/>
      <c r="B275" s="40"/>
      <c r="C275" s="221" t="s">
        <v>670</v>
      </c>
      <c r="D275" s="221" t="s">
        <v>294</v>
      </c>
      <c r="E275" s="222" t="s">
        <v>5008</v>
      </c>
      <c r="F275" s="223" t="s">
        <v>5009</v>
      </c>
      <c r="G275" s="224" t="s">
        <v>407</v>
      </c>
      <c r="H275" s="225">
        <v>356</v>
      </c>
      <c r="I275" s="226"/>
      <c r="J275" s="227">
        <f>ROUND(I275*H275,2)</f>
        <v>0</v>
      </c>
      <c r="K275" s="223" t="s">
        <v>298</v>
      </c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6.9999999999999994E-05</v>
      </c>
      <c r="R275" s="230">
        <f>Q275*H275</f>
        <v>0.024919999999999998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438</v>
      </c>
      <c r="AT275" s="232" t="s">
        <v>294</v>
      </c>
      <c r="AU275" s="232" t="s">
        <v>120</v>
      </c>
      <c r="AY275" s="18" t="s">
        <v>292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120</v>
      </c>
      <c r="BK275" s="233">
        <f>ROUND(I275*H275,2)</f>
        <v>0</v>
      </c>
      <c r="BL275" s="18" t="s">
        <v>438</v>
      </c>
      <c r="BM275" s="232" t="s">
        <v>5010</v>
      </c>
    </row>
    <row r="276" s="14" customFormat="1">
      <c r="A276" s="14"/>
      <c r="B276" s="245"/>
      <c r="C276" s="246"/>
      <c r="D276" s="236" t="s">
        <v>301</v>
      </c>
      <c r="E276" s="247" t="s">
        <v>1</v>
      </c>
      <c r="F276" s="248" t="s">
        <v>4982</v>
      </c>
      <c r="G276" s="246"/>
      <c r="H276" s="249">
        <v>356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301</v>
      </c>
      <c r="AU276" s="255" t="s">
        <v>120</v>
      </c>
      <c r="AV276" s="14" t="s">
        <v>120</v>
      </c>
      <c r="AW276" s="14" t="s">
        <v>32</v>
      </c>
      <c r="AX276" s="14" t="s">
        <v>85</v>
      </c>
      <c r="AY276" s="255" t="s">
        <v>292</v>
      </c>
    </row>
    <row r="277" s="2" customFormat="1" ht="55.5" customHeight="1">
      <c r="A277" s="39"/>
      <c r="B277" s="40"/>
      <c r="C277" s="221" t="s">
        <v>676</v>
      </c>
      <c r="D277" s="221" t="s">
        <v>294</v>
      </c>
      <c r="E277" s="222" t="s">
        <v>5011</v>
      </c>
      <c r="F277" s="223" t="s">
        <v>5012</v>
      </c>
      <c r="G277" s="224" t="s">
        <v>407</v>
      </c>
      <c r="H277" s="225">
        <v>538</v>
      </c>
      <c r="I277" s="226"/>
      <c r="J277" s="227">
        <f>ROUND(I277*H277,2)</f>
        <v>0</v>
      </c>
      <c r="K277" s="223" t="s">
        <v>298</v>
      </c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9.0000000000000006E-05</v>
      </c>
      <c r="R277" s="230">
        <f>Q277*H277</f>
        <v>0.048420000000000005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438</v>
      </c>
      <c r="AT277" s="232" t="s">
        <v>294</v>
      </c>
      <c r="AU277" s="232" t="s">
        <v>120</v>
      </c>
      <c r="AY277" s="18" t="s">
        <v>292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120</v>
      </c>
      <c r="BK277" s="233">
        <f>ROUND(I277*H277,2)</f>
        <v>0</v>
      </c>
      <c r="BL277" s="18" t="s">
        <v>438</v>
      </c>
      <c r="BM277" s="232" t="s">
        <v>5013</v>
      </c>
    </row>
    <row r="278" s="14" customFormat="1">
      <c r="A278" s="14"/>
      <c r="B278" s="245"/>
      <c r="C278" s="246"/>
      <c r="D278" s="236" t="s">
        <v>301</v>
      </c>
      <c r="E278" s="247" t="s">
        <v>1</v>
      </c>
      <c r="F278" s="248" t="s">
        <v>4987</v>
      </c>
      <c r="G278" s="246"/>
      <c r="H278" s="249">
        <v>342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301</v>
      </c>
      <c r="AU278" s="255" t="s">
        <v>120</v>
      </c>
      <c r="AV278" s="14" t="s">
        <v>120</v>
      </c>
      <c r="AW278" s="14" t="s">
        <v>32</v>
      </c>
      <c r="AX278" s="14" t="s">
        <v>77</v>
      </c>
      <c r="AY278" s="255" t="s">
        <v>292</v>
      </c>
    </row>
    <row r="279" s="14" customFormat="1">
      <c r="A279" s="14"/>
      <c r="B279" s="245"/>
      <c r="C279" s="246"/>
      <c r="D279" s="236" t="s">
        <v>301</v>
      </c>
      <c r="E279" s="247" t="s">
        <v>1</v>
      </c>
      <c r="F279" s="248" t="s">
        <v>4993</v>
      </c>
      <c r="G279" s="246"/>
      <c r="H279" s="249">
        <v>155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301</v>
      </c>
      <c r="AU279" s="255" t="s">
        <v>120</v>
      </c>
      <c r="AV279" s="14" t="s">
        <v>120</v>
      </c>
      <c r="AW279" s="14" t="s">
        <v>32</v>
      </c>
      <c r="AX279" s="14" t="s">
        <v>77</v>
      </c>
      <c r="AY279" s="255" t="s">
        <v>292</v>
      </c>
    </row>
    <row r="280" s="14" customFormat="1">
      <c r="A280" s="14"/>
      <c r="B280" s="245"/>
      <c r="C280" s="246"/>
      <c r="D280" s="236" t="s">
        <v>301</v>
      </c>
      <c r="E280" s="247" t="s">
        <v>1</v>
      </c>
      <c r="F280" s="248" t="s">
        <v>4999</v>
      </c>
      <c r="G280" s="246"/>
      <c r="H280" s="249">
        <v>41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301</v>
      </c>
      <c r="AU280" s="255" t="s">
        <v>120</v>
      </c>
      <c r="AV280" s="14" t="s">
        <v>120</v>
      </c>
      <c r="AW280" s="14" t="s">
        <v>32</v>
      </c>
      <c r="AX280" s="14" t="s">
        <v>77</v>
      </c>
      <c r="AY280" s="255" t="s">
        <v>292</v>
      </c>
    </row>
    <row r="281" s="15" customFormat="1">
      <c r="A281" s="15"/>
      <c r="B281" s="256"/>
      <c r="C281" s="257"/>
      <c r="D281" s="236" t="s">
        <v>301</v>
      </c>
      <c r="E281" s="258" t="s">
        <v>1</v>
      </c>
      <c r="F281" s="259" t="s">
        <v>304</v>
      </c>
      <c r="G281" s="257"/>
      <c r="H281" s="260">
        <v>538</v>
      </c>
      <c r="I281" s="261"/>
      <c r="J281" s="257"/>
      <c r="K281" s="257"/>
      <c r="L281" s="262"/>
      <c r="M281" s="263"/>
      <c r="N281" s="264"/>
      <c r="O281" s="264"/>
      <c r="P281" s="264"/>
      <c r="Q281" s="264"/>
      <c r="R281" s="264"/>
      <c r="S281" s="264"/>
      <c r="T281" s="26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6" t="s">
        <v>301</v>
      </c>
      <c r="AU281" s="266" t="s">
        <v>120</v>
      </c>
      <c r="AV281" s="15" t="s">
        <v>299</v>
      </c>
      <c r="AW281" s="15" t="s">
        <v>32</v>
      </c>
      <c r="AX281" s="15" t="s">
        <v>85</v>
      </c>
      <c r="AY281" s="266" t="s">
        <v>292</v>
      </c>
    </row>
    <row r="282" s="2" customFormat="1" ht="55.5" customHeight="1">
      <c r="A282" s="39"/>
      <c r="B282" s="40"/>
      <c r="C282" s="221" t="s">
        <v>693</v>
      </c>
      <c r="D282" s="221" t="s">
        <v>294</v>
      </c>
      <c r="E282" s="222" t="s">
        <v>5014</v>
      </c>
      <c r="F282" s="223" t="s">
        <v>5015</v>
      </c>
      <c r="G282" s="224" t="s">
        <v>407</v>
      </c>
      <c r="H282" s="225">
        <v>98</v>
      </c>
      <c r="I282" s="226"/>
      <c r="J282" s="227">
        <f>ROUND(I282*H282,2)</f>
        <v>0</v>
      </c>
      <c r="K282" s="223" t="s">
        <v>298</v>
      </c>
      <c r="L282" s="45"/>
      <c r="M282" s="228" t="s">
        <v>1</v>
      </c>
      <c r="N282" s="229" t="s">
        <v>43</v>
      </c>
      <c r="O282" s="92"/>
      <c r="P282" s="230">
        <f>O282*H282</f>
        <v>0</v>
      </c>
      <c r="Q282" s="230">
        <v>0.00012</v>
      </c>
      <c r="R282" s="230">
        <f>Q282*H282</f>
        <v>0.01176</v>
      </c>
      <c r="S282" s="230">
        <v>0</v>
      </c>
      <c r="T282" s="231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438</v>
      </c>
      <c r="AT282" s="232" t="s">
        <v>294</v>
      </c>
      <c r="AU282" s="232" t="s">
        <v>120</v>
      </c>
      <c r="AY282" s="18" t="s">
        <v>292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120</v>
      </c>
      <c r="BK282" s="233">
        <f>ROUND(I282*H282,2)</f>
        <v>0</v>
      </c>
      <c r="BL282" s="18" t="s">
        <v>438</v>
      </c>
      <c r="BM282" s="232" t="s">
        <v>5016</v>
      </c>
    </row>
    <row r="283" s="14" customFormat="1">
      <c r="A283" s="14"/>
      <c r="B283" s="245"/>
      <c r="C283" s="246"/>
      <c r="D283" s="236" t="s">
        <v>301</v>
      </c>
      <c r="E283" s="247" t="s">
        <v>1</v>
      </c>
      <c r="F283" s="248" t="s">
        <v>5017</v>
      </c>
      <c r="G283" s="246"/>
      <c r="H283" s="249">
        <v>98</v>
      </c>
      <c r="I283" s="250"/>
      <c r="J283" s="246"/>
      <c r="K283" s="246"/>
      <c r="L283" s="251"/>
      <c r="M283" s="252"/>
      <c r="N283" s="253"/>
      <c r="O283" s="253"/>
      <c r="P283" s="253"/>
      <c r="Q283" s="253"/>
      <c r="R283" s="253"/>
      <c r="S283" s="253"/>
      <c r="T283" s="25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5" t="s">
        <v>301</v>
      </c>
      <c r="AU283" s="255" t="s">
        <v>120</v>
      </c>
      <c r="AV283" s="14" t="s">
        <v>120</v>
      </c>
      <c r="AW283" s="14" t="s">
        <v>32</v>
      </c>
      <c r="AX283" s="14" t="s">
        <v>85</v>
      </c>
      <c r="AY283" s="255" t="s">
        <v>292</v>
      </c>
    </row>
    <row r="284" s="2" customFormat="1" ht="55.5" customHeight="1">
      <c r="A284" s="39"/>
      <c r="B284" s="40"/>
      <c r="C284" s="221" t="s">
        <v>697</v>
      </c>
      <c r="D284" s="221" t="s">
        <v>294</v>
      </c>
      <c r="E284" s="222" t="s">
        <v>5018</v>
      </c>
      <c r="F284" s="223" t="s">
        <v>5019</v>
      </c>
      <c r="G284" s="224" t="s">
        <v>407</v>
      </c>
      <c r="H284" s="225">
        <v>305</v>
      </c>
      <c r="I284" s="226"/>
      <c r="J284" s="227">
        <f>ROUND(I284*H284,2)</f>
        <v>0</v>
      </c>
      <c r="K284" s="223" t="s">
        <v>298</v>
      </c>
      <c r="L284" s="45"/>
      <c r="M284" s="228" t="s">
        <v>1</v>
      </c>
      <c r="N284" s="229" t="s">
        <v>43</v>
      </c>
      <c r="O284" s="92"/>
      <c r="P284" s="230">
        <f>O284*H284</f>
        <v>0</v>
      </c>
      <c r="Q284" s="230">
        <v>0.00012</v>
      </c>
      <c r="R284" s="230">
        <f>Q284*H284</f>
        <v>0.036600000000000001</v>
      </c>
      <c r="S284" s="230">
        <v>0</v>
      </c>
      <c r="T284" s="231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2" t="s">
        <v>438</v>
      </c>
      <c r="AT284" s="232" t="s">
        <v>294</v>
      </c>
      <c r="AU284" s="232" t="s">
        <v>120</v>
      </c>
      <c r="AY284" s="18" t="s">
        <v>292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8" t="s">
        <v>120</v>
      </c>
      <c r="BK284" s="233">
        <f>ROUND(I284*H284,2)</f>
        <v>0</v>
      </c>
      <c r="BL284" s="18" t="s">
        <v>438</v>
      </c>
      <c r="BM284" s="232" t="s">
        <v>5020</v>
      </c>
    </row>
    <row r="285" s="14" customFormat="1">
      <c r="A285" s="14"/>
      <c r="B285" s="245"/>
      <c r="C285" s="246"/>
      <c r="D285" s="236" t="s">
        <v>301</v>
      </c>
      <c r="E285" s="247" t="s">
        <v>1</v>
      </c>
      <c r="F285" s="248" t="s">
        <v>4983</v>
      </c>
      <c r="G285" s="246"/>
      <c r="H285" s="249">
        <v>305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301</v>
      </c>
      <c r="AU285" s="255" t="s">
        <v>120</v>
      </c>
      <c r="AV285" s="14" t="s">
        <v>120</v>
      </c>
      <c r="AW285" s="14" t="s">
        <v>32</v>
      </c>
      <c r="AX285" s="14" t="s">
        <v>85</v>
      </c>
      <c r="AY285" s="255" t="s">
        <v>292</v>
      </c>
    </row>
    <row r="286" s="2" customFormat="1" ht="55.5" customHeight="1">
      <c r="A286" s="39"/>
      <c r="B286" s="40"/>
      <c r="C286" s="221" t="s">
        <v>708</v>
      </c>
      <c r="D286" s="221" t="s">
        <v>294</v>
      </c>
      <c r="E286" s="222" t="s">
        <v>5021</v>
      </c>
      <c r="F286" s="223" t="s">
        <v>5022</v>
      </c>
      <c r="G286" s="224" t="s">
        <v>407</v>
      </c>
      <c r="H286" s="225">
        <v>789</v>
      </c>
      <c r="I286" s="226"/>
      <c r="J286" s="227">
        <f>ROUND(I286*H286,2)</f>
        <v>0</v>
      </c>
      <c r="K286" s="223" t="s">
        <v>298</v>
      </c>
      <c r="L286" s="45"/>
      <c r="M286" s="228" t="s">
        <v>1</v>
      </c>
      <c r="N286" s="229" t="s">
        <v>43</v>
      </c>
      <c r="O286" s="92"/>
      <c r="P286" s="230">
        <f>O286*H286</f>
        <v>0</v>
      </c>
      <c r="Q286" s="230">
        <v>0.00016000000000000001</v>
      </c>
      <c r="R286" s="230">
        <f>Q286*H286</f>
        <v>0.12624000000000002</v>
      </c>
      <c r="S286" s="230">
        <v>0</v>
      </c>
      <c r="T286" s="231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2" t="s">
        <v>438</v>
      </c>
      <c r="AT286" s="232" t="s">
        <v>294</v>
      </c>
      <c r="AU286" s="232" t="s">
        <v>120</v>
      </c>
      <c r="AY286" s="18" t="s">
        <v>292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8" t="s">
        <v>120</v>
      </c>
      <c r="BK286" s="233">
        <f>ROUND(I286*H286,2)</f>
        <v>0</v>
      </c>
      <c r="BL286" s="18" t="s">
        <v>438</v>
      </c>
      <c r="BM286" s="232" t="s">
        <v>5023</v>
      </c>
    </row>
    <row r="287" s="14" customFormat="1">
      <c r="A287" s="14"/>
      <c r="B287" s="245"/>
      <c r="C287" s="246"/>
      <c r="D287" s="236" t="s">
        <v>301</v>
      </c>
      <c r="E287" s="247" t="s">
        <v>1</v>
      </c>
      <c r="F287" s="248" t="s">
        <v>4988</v>
      </c>
      <c r="G287" s="246"/>
      <c r="H287" s="249">
        <v>272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301</v>
      </c>
      <c r="AU287" s="255" t="s">
        <v>120</v>
      </c>
      <c r="AV287" s="14" t="s">
        <v>120</v>
      </c>
      <c r="AW287" s="14" t="s">
        <v>32</v>
      </c>
      <c r="AX287" s="14" t="s">
        <v>77</v>
      </c>
      <c r="AY287" s="255" t="s">
        <v>292</v>
      </c>
    </row>
    <row r="288" s="14" customFormat="1">
      <c r="A288" s="14"/>
      <c r="B288" s="245"/>
      <c r="C288" s="246"/>
      <c r="D288" s="236" t="s">
        <v>301</v>
      </c>
      <c r="E288" s="247" t="s">
        <v>1</v>
      </c>
      <c r="F288" s="248" t="s">
        <v>4994</v>
      </c>
      <c r="G288" s="246"/>
      <c r="H288" s="249">
        <v>315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301</v>
      </c>
      <c r="AU288" s="255" t="s">
        <v>120</v>
      </c>
      <c r="AV288" s="14" t="s">
        <v>120</v>
      </c>
      <c r="AW288" s="14" t="s">
        <v>32</v>
      </c>
      <c r="AX288" s="14" t="s">
        <v>77</v>
      </c>
      <c r="AY288" s="255" t="s">
        <v>292</v>
      </c>
    </row>
    <row r="289" s="14" customFormat="1">
      <c r="A289" s="14"/>
      <c r="B289" s="245"/>
      <c r="C289" s="246"/>
      <c r="D289" s="236" t="s">
        <v>301</v>
      </c>
      <c r="E289" s="247" t="s">
        <v>1</v>
      </c>
      <c r="F289" s="248" t="s">
        <v>4995</v>
      </c>
      <c r="G289" s="246"/>
      <c r="H289" s="249">
        <v>202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301</v>
      </c>
      <c r="AU289" s="255" t="s">
        <v>120</v>
      </c>
      <c r="AV289" s="14" t="s">
        <v>120</v>
      </c>
      <c r="AW289" s="14" t="s">
        <v>32</v>
      </c>
      <c r="AX289" s="14" t="s">
        <v>77</v>
      </c>
      <c r="AY289" s="255" t="s">
        <v>292</v>
      </c>
    </row>
    <row r="290" s="15" customFormat="1">
      <c r="A290" s="15"/>
      <c r="B290" s="256"/>
      <c r="C290" s="257"/>
      <c r="D290" s="236" t="s">
        <v>301</v>
      </c>
      <c r="E290" s="258" t="s">
        <v>1</v>
      </c>
      <c r="F290" s="259" t="s">
        <v>304</v>
      </c>
      <c r="G290" s="257"/>
      <c r="H290" s="260">
        <v>789</v>
      </c>
      <c r="I290" s="261"/>
      <c r="J290" s="257"/>
      <c r="K290" s="257"/>
      <c r="L290" s="262"/>
      <c r="M290" s="263"/>
      <c r="N290" s="264"/>
      <c r="O290" s="264"/>
      <c r="P290" s="264"/>
      <c r="Q290" s="264"/>
      <c r="R290" s="264"/>
      <c r="S290" s="264"/>
      <c r="T290" s="26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6" t="s">
        <v>301</v>
      </c>
      <c r="AU290" s="266" t="s">
        <v>120</v>
      </c>
      <c r="AV290" s="15" t="s">
        <v>299</v>
      </c>
      <c r="AW290" s="15" t="s">
        <v>32</v>
      </c>
      <c r="AX290" s="15" t="s">
        <v>85</v>
      </c>
      <c r="AY290" s="266" t="s">
        <v>292</v>
      </c>
    </row>
    <row r="291" s="2" customFormat="1" ht="24.15" customHeight="1">
      <c r="A291" s="39"/>
      <c r="B291" s="40"/>
      <c r="C291" s="221" t="s">
        <v>719</v>
      </c>
      <c r="D291" s="221" t="s">
        <v>294</v>
      </c>
      <c r="E291" s="222" t="s">
        <v>5024</v>
      </c>
      <c r="F291" s="223" t="s">
        <v>5025</v>
      </c>
      <c r="G291" s="224" t="s">
        <v>581</v>
      </c>
      <c r="H291" s="225">
        <v>195</v>
      </c>
      <c r="I291" s="226"/>
      <c r="J291" s="227">
        <f>ROUND(I291*H291,2)</f>
        <v>0</v>
      </c>
      <c r="K291" s="223" t="s">
        <v>298</v>
      </c>
      <c r="L291" s="45"/>
      <c r="M291" s="228" t="s">
        <v>1</v>
      </c>
      <c r="N291" s="229" t="s">
        <v>43</v>
      </c>
      <c r="O291" s="92"/>
      <c r="P291" s="230">
        <f>O291*H291</f>
        <v>0</v>
      </c>
      <c r="Q291" s="230">
        <v>0</v>
      </c>
      <c r="R291" s="230">
        <f>Q291*H291</f>
        <v>0</v>
      </c>
      <c r="S291" s="230">
        <v>0</v>
      </c>
      <c r="T291" s="231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2" t="s">
        <v>438</v>
      </c>
      <c r="AT291" s="232" t="s">
        <v>294</v>
      </c>
      <c r="AU291" s="232" t="s">
        <v>120</v>
      </c>
      <c r="AY291" s="18" t="s">
        <v>292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8" t="s">
        <v>120</v>
      </c>
      <c r="BK291" s="233">
        <f>ROUND(I291*H291,2)</f>
        <v>0</v>
      </c>
      <c r="BL291" s="18" t="s">
        <v>438</v>
      </c>
      <c r="BM291" s="232" t="s">
        <v>5026</v>
      </c>
    </row>
    <row r="292" s="2" customFormat="1" ht="24.15" customHeight="1">
      <c r="A292" s="39"/>
      <c r="B292" s="40"/>
      <c r="C292" s="221" t="s">
        <v>731</v>
      </c>
      <c r="D292" s="221" t="s">
        <v>294</v>
      </c>
      <c r="E292" s="222" t="s">
        <v>5027</v>
      </c>
      <c r="F292" s="223" t="s">
        <v>5028</v>
      </c>
      <c r="G292" s="224" t="s">
        <v>581</v>
      </c>
      <c r="H292" s="225">
        <v>84</v>
      </c>
      <c r="I292" s="226"/>
      <c r="J292" s="227">
        <f>ROUND(I292*H292,2)</f>
        <v>0</v>
      </c>
      <c r="K292" s="223" t="s">
        <v>298</v>
      </c>
      <c r="L292" s="45"/>
      <c r="M292" s="228" t="s">
        <v>1</v>
      </c>
      <c r="N292" s="229" t="s">
        <v>43</v>
      </c>
      <c r="O292" s="92"/>
      <c r="P292" s="230">
        <f>O292*H292</f>
        <v>0</v>
      </c>
      <c r="Q292" s="230">
        <v>0.00036999999999999999</v>
      </c>
      <c r="R292" s="230">
        <f>Q292*H292</f>
        <v>0.03108</v>
      </c>
      <c r="S292" s="230">
        <v>0</v>
      </c>
      <c r="T292" s="231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2" t="s">
        <v>438</v>
      </c>
      <c r="AT292" s="232" t="s">
        <v>294</v>
      </c>
      <c r="AU292" s="232" t="s">
        <v>120</v>
      </c>
      <c r="AY292" s="18" t="s">
        <v>292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8" t="s">
        <v>120</v>
      </c>
      <c r="BK292" s="233">
        <f>ROUND(I292*H292,2)</f>
        <v>0</v>
      </c>
      <c r="BL292" s="18" t="s">
        <v>438</v>
      </c>
      <c r="BM292" s="232" t="s">
        <v>5029</v>
      </c>
    </row>
    <row r="293" s="2" customFormat="1" ht="21.75" customHeight="1">
      <c r="A293" s="39"/>
      <c r="B293" s="40"/>
      <c r="C293" s="278" t="s">
        <v>741</v>
      </c>
      <c r="D293" s="278" t="s">
        <v>626</v>
      </c>
      <c r="E293" s="279" t="s">
        <v>5030</v>
      </c>
      <c r="F293" s="280" t="s">
        <v>5031</v>
      </c>
      <c r="G293" s="281" t="s">
        <v>581</v>
      </c>
      <c r="H293" s="282">
        <v>65</v>
      </c>
      <c r="I293" s="283"/>
      <c r="J293" s="284">
        <f>ROUND(I293*H293,2)</f>
        <v>0</v>
      </c>
      <c r="K293" s="280" t="s">
        <v>298</v>
      </c>
      <c r="L293" s="285"/>
      <c r="M293" s="286" t="s">
        <v>1</v>
      </c>
      <c r="N293" s="287" t="s">
        <v>43</v>
      </c>
      <c r="O293" s="92"/>
      <c r="P293" s="230">
        <f>O293*H293</f>
        <v>0</v>
      </c>
      <c r="Q293" s="230">
        <v>9.0000000000000006E-05</v>
      </c>
      <c r="R293" s="230">
        <f>Q293*H293</f>
        <v>0.0058500000000000002</v>
      </c>
      <c r="S293" s="230">
        <v>0</v>
      </c>
      <c r="T293" s="231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2" t="s">
        <v>573</v>
      </c>
      <c r="AT293" s="232" t="s">
        <v>626</v>
      </c>
      <c r="AU293" s="232" t="s">
        <v>120</v>
      </c>
      <c r="AY293" s="18" t="s">
        <v>292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8" t="s">
        <v>120</v>
      </c>
      <c r="BK293" s="233">
        <f>ROUND(I293*H293,2)</f>
        <v>0</v>
      </c>
      <c r="BL293" s="18" t="s">
        <v>438</v>
      </c>
      <c r="BM293" s="232" t="s">
        <v>5032</v>
      </c>
    </row>
    <row r="294" s="2" customFormat="1" ht="21.75" customHeight="1">
      <c r="A294" s="39"/>
      <c r="B294" s="40"/>
      <c r="C294" s="278" t="s">
        <v>751</v>
      </c>
      <c r="D294" s="278" t="s">
        <v>626</v>
      </c>
      <c r="E294" s="279" t="s">
        <v>5033</v>
      </c>
      <c r="F294" s="280" t="s">
        <v>5034</v>
      </c>
      <c r="G294" s="281" t="s">
        <v>581</v>
      </c>
      <c r="H294" s="282">
        <v>33</v>
      </c>
      <c r="I294" s="283"/>
      <c r="J294" s="284">
        <f>ROUND(I294*H294,2)</f>
        <v>0</v>
      </c>
      <c r="K294" s="280" t="s">
        <v>298</v>
      </c>
      <c r="L294" s="285"/>
      <c r="M294" s="286" t="s">
        <v>1</v>
      </c>
      <c r="N294" s="287" t="s">
        <v>43</v>
      </c>
      <c r="O294" s="92"/>
      <c r="P294" s="230">
        <f>O294*H294</f>
        <v>0</v>
      </c>
      <c r="Q294" s="230">
        <v>0.00010000000000000001</v>
      </c>
      <c r="R294" s="230">
        <f>Q294*H294</f>
        <v>0.0033</v>
      </c>
      <c r="S294" s="230">
        <v>0</v>
      </c>
      <c r="T294" s="231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2" t="s">
        <v>573</v>
      </c>
      <c r="AT294" s="232" t="s">
        <v>626</v>
      </c>
      <c r="AU294" s="232" t="s">
        <v>120</v>
      </c>
      <c r="AY294" s="18" t="s">
        <v>292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8" t="s">
        <v>120</v>
      </c>
      <c r="BK294" s="233">
        <f>ROUND(I294*H294,2)</f>
        <v>0</v>
      </c>
      <c r="BL294" s="18" t="s">
        <v>438</v>
      </c>
      <c r="BM294" s="232" t="s">
        <v>5035</v>
      </c>
    </row>
    <row r="295" s="2" customFormat="1" ht="21.75" customHeight="1">
      <c r="A295" s="39"/>
      <c r="B295" s="40"/>
      <c r="C295" s="278" t="s">
        <v>767</v>
      </c>
      <c r="D295" s="278" t="s">
        <v>626</v>
      </c>
      <c r="E295" s="279" t="s">
        <v>5036</v>
      </c>
      <c r="F295" s="280" t="s">
        <v>5037</v>
      </c>
      <c r="G295" s="281" t="s">
        <v>581</v>
      </c>
      <c r="H295" s="282">
        <v>42</v>
      </c>
      <c r="I295" s="283"/>
      <c r="J295" s="284">
        <f>ROUND(I295*H295,2)</f>
        <v>0</v>
      </c>
      <c r="K295" s="280" t="s">
        <v>298</v>
      </c>
      <c r="L295" s="285"/>
      <c r="M295" s="286" t="s">
        <v>1</v>
      </c>
      <c r="N295" s="287" t="s">
        <v>43</v>
      </c>
      <c r="O295" s="92"/>
      <c r="P295" s="230">
        <f>O295*H295</f>
        <v>0</v>
      </c>
      <c r="Q295" s="230">
        <v>0.00018000000000000001</v>
      </c>
      <c r="R295" s="230">
        <f>Q295*H295</f>
        <v>0.0075600000000000007</v>
      </c>
      <c r="S295" s="230">
        <v>0</v>
      </c>
      <c r="T295" s="231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2" t="s">
        <v>573</v>
      </c>
      <c r="AT295" s="232" t="s">
        <v>626</v>
      </c>
      <c r="AU295" s="232" t="s">
        <v>120</v>
      </c>
      <c r="AY295" s="18" t="s">
        <v>292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8" t="s">
        <v>120</v>
      </c>
      <c r="BK295" s="233">
        <f>ROUND(I295*H295,2)</f>
        <v>0</v>
      </c>
      <c r="BL295" s="18" t="s">
        <v>438</v>
      </c>
      <c r="BM295" s="232" t="s">
        <v>5038</v>
      </c>
    </row>
    <row r="296" s="2" customFormat="1" ht="21.75" customHeight="1">
      <c r="A296" s="39"/>
      <c r="B296" s="40"/>
      <c r="C296" s="278" t="s">
        <v>783</v>
      </c>
      <c r="D296" s="278" t="s">
        <v>626</v>
      </c>
      <c r="E296" s="279" t="s">
        <v>5039</v>
      </c>
      <c r="F296" s="280" t="s">
        <v>5040</v>
      </c>
      <c r="G296" s="281" t="s">
        <v>581</v>
      </c>
      <c r="H296" s="282">
        <v>8</v>
      </c>
      <c r="I296" s="283"/>
      <c r="J296" s="284">
        <f>ROUND(I296*H296,2)</f>
        <v>0</v>
      </c>
      <c r="K296" s="280" t="s">
        <v>298</v>
      </c>
      <c r="L296" s="285"/>
      <c r="M296" s="286" t="s">
        <v>1</v>
      </c>
      <c r="N296" s="287" t="s">
        <v>43</v>
      </c>
      <c r="O296" s="92"/>
      <c r="P296" s="230">
        <f>O296*H296</f>
        <v>0</v>
      </c>
      <c r="Q296" s="230">
        <v>0.00029999999999999997</v>
      </c>
      <c r="R296" s="230">
        <f>Q296*H296</f>
        <v>0.0023999999999999998</v>
      </c>
      <c r="S296" s="230">
        <v>0</v>
      </c>
      <c r="T296" s="231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32" t="s">
        <v>573</v>
      </c>
      <c r="AT296" s="232" t="s">
        <v>626</v>
      </c>
      <c r="AU296" s="232" t="s">
        <v>120</v>
      </c>
      <c r="AY296" s="18" t="s">
        <v>292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8" t="s">
        <v>120</v>
      </c>
      <c r="BK296" s="233">
        <f>ROUND(I296*H296,2)</f>
        <v>0</v>
      </c>
      <c r="BL296" s="18" t="s">
        <v>438</v>
      </c>
      <c r="BM296" s="232" t="s">
        <v>5041</v>
      </c>
    </row>
    <row r="297" s="2" customFormat="1" ht="24.15" customHeight="1">
      <c r="A297" s="39"/>
      <c r="B297" s="40"/>
      <c r="C297" s="221" t="s">
        <v>792</v>
      </c>
      <c r="D297" s="221" t="s">
        <v>294</v>
      </c>
      <c r="E297" s="222" t="s">
        <v>5042</v>
      </c>
      <c r="F297" s="223" t="s">
        <v>5043</v>
      </c>
      <c r="G297" s="224" t="s">
        <v>581</v>
      </c>
      <c r="H297" s="225">
        <v>2</v>
      </c>
      <c r="I297" s="226"/>
      <c r="J297" s="227">
        <f>ROUND(I297*H297,2)</f>
        <v>0</v>
      </c>
      <c r="K297" s="223" t="s">
        <v>298</v>
      </c>
      <c r="L297" s="45"/>
      <c r="M297" s="228" t="s">
        <v>1</v>
      </c>
      <c r="N297" s="229" t="s">
        <v>43</v>
      </c>
      <c r="O297" s="92"/>
      <c r="P297" s="230">
        <f>O297*H297</f>
        <v>0</v>
      </c>
      <c r="Q297" s="230">
        <v>2.0000000000000002E-05</v>
      </c>
      <c r="R297" s="230">
        <f>Q297*H297</f>
        <v>4.0000000000000003E-05</v>
      </c>
      <c r="S297" s="230">
        <v>0</v>
      </c>
      <c r="T297" s="231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2" t="s">
        <v>438</v>
      </c>
      <c r="AT297" s="232" t="s">
        <v>294</v>
      </c>
      <c r="AU297" s="232" t="s">
        <v>120</v>
      </c>
      <c r="AY297" s="18" t="s">
        <v>292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8" t="s">
        <v>120</v>
      </c>
      <c r="BK297" s="233">
        <f>ROUND(I297*H297,2)</f>
        <v>0</v>
      </c>
      <c r="BL297" s="18" t="s">
        <v>438</v>
      </c>
      <c r="BM297" s="232" t="s">
        <v>5044</v>
      </c>
    </row>
    <row r="298" s="2" customFormat="1" ht="24.15" customHeight="1">
      <c r="A298" s="39"/>
      <c r="B298" s="40"/>
      <c r="C298" s="278" t="s">
        <v>804</v>
      </c>
      <c r="D298" s="278" t="s">
        <v>626</v>
      </c>
      <c r="E298" s="279" t="s">
        <v>5045</v>
      </c>
      <c r="F298" s="280" t="s">
        <v>5046</v>
      </c>
      <c r="G298" s="281" t="s">
        <v>581</v>
      </c>
      <c r="H298" s="282">
        <v>2</v>
      </c>
      <c r="I298" s="283"/>
      <c r="J298" s="284">
        <f>ROUND(I298*H298,2)</f>
        <v>0</v>
      </c>
      <c r="K298" s="280" t="s">
        <v>298</v>
      </c>
      <c r="L298" s="285"/>
      <c r="M298" s="286" t="s">
        <v>1</v>
      </c>
      <c r="N298" s="287" t="s">
        <v>43</v>
      </c>
      <c r="O298" s="92"/>
      <c r="P298" s="230">
        <f>O298*H298</f>
        <v>0</v>
      </c>
      <c r="Q298" s="230">
        <v>0.00020000000000000001</v>
      </c>
      <c r="R298" s="230">
        <f>Q298*H298</f>
        <v>0.00040000000000000002</v>
      </c>
      <c r="S298" s="230">
        <v>0</v>
      </c>
      <c r="T298" s="231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573</v>
      </c>
      <c r="AT298" s="232" t="s">
        <v>626</v>
      </c>
      <c r="AU298" s="232" t="s">
        <v>120</v>
      </c>
      <c r="AY298" s="18" t="s">
        <v>292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120</v>
      </c>
      <c r="BK298" s="233">
        <f>ROUND(I298*H298,2)</f>
        <v>0</v>
      </c>
      <c r="BL298" s="18" t="s">
        <v>438</v>
      </c>
      <c r="BM298" s="232" t="s">
        <v>5047</v>
      </c>
    </row>
    <row r="299" s="2" customFormat="1" ht="16.5" customHeight="1">
      <c r="A299" s="39"/>
      <c r="B299" s="40"/>
      <c r="C299" s="221" t="s">
        <v>812</v>
      </c>
      <c r="D299" s="221" t="s">
        <v>294</v>
      </c>
      <c r="E299" s="222" t="s">
        <v>5048</v>
      </c>
      <c r="F299" s="223" t="s">
        <v>5049</v>
      </c>
      <c r="G299" s="224" t="s">
        <v>581</v>
      </c>
      <c r="H299" s="225">
        <v>8</v>
      </c>
      <c r="I299" s="226"/>
      <c r="J299" s="227">
        <f>ROUND(I299*H299,2)</f>
        <v>0</v>
      </c>
      <c r="K299" s="223" t="s">
        <v>298</v>
      </c>
      <c r="L299" s="45"/>
      <c r="M299" s="228" t="s">
        <v>1</v>
      </c>
      <c r="N299" s="229" t="s">
        <v>43</v>
      </c>
      <c r="O299" s="92"/>
      <c r="P299" s="230">
        <f>O299*H299</f>
        <v>0</v>
      </c>
      <c r="Q299" s="230">
        <v>0.00029</v>
      </c>
      <c r="R299" s="230">
        <f>Q299*H299</f>
        <v>0.00232</v>
      </c>
      <c r="S299" s="230">
        <v>0</v>
      </c>
      <c r="T299" s="231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2" t="s">
        <v>438</v>
      </c>
      <c r="AT299" s="232" t="s">
        <v>294</v>
      </c>
      <c r="AU299" s="232" t="s">
        <v>120</v>
      </c>
      <c r="AY299" s="18" t="s">
        <v>292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8" t="s">
        <v>120</v>
      </c>
      <c r="BK299" s="233">
        <f>ROUND(I299*H299,2)</f>
        <v>0</v>
      </c>
      <c r="BL299" s="18" t="s">
        <v>438</v>
      </c>
      <c r="BM299" s="232" t="s">
        <v>5050</v>
      </c>
    </row>
    <row r="300" s="2" customFormat="1" ht="16.5" customHeight="1">
      <c r="A300" s="39"/>
      <c r="B300" s="40"/>
      <c r="C300" s="221" t="s">
        <v>821</v>
      </c>
      <c r="D300" s="221" t="s">
        <v>294</v>
      </c>
      <c r="E300" s="222" t="s">
        <v>5051</v>
      </c>
      <c r="F300" s="223" t="s">
        <v>5052</v>
      </c>
      <c r="G300" s="224" t="s">
        <v>581</v>
      </c>
      <c r="H300" s="225">
        <v>8</v>
      </c>
      <c r="I300" s="226"/>
      <c r="J300" s="227">
        <f>ROUND(I300*H300,2)</f>
        <v>0</v>
      </c>
      <c r="K300" s="223" t="s">
        <v>298</v>
      </c>
      <c r="L300" s="45"/>
      <c r="M300" s="228" t="s">
        <v>1</v>
      </c>
      <c r="N300" s="229" t="s">
        <v>43</v>
      </c>
      <c r="O300" s="92"/>
      <c r="P300" s="230">
        <f>O300*H300</f>
        <v>0</v>
      </c>
      <c r="Q300" s="230">
        <v>0.00040999999999999999</v>
      </c>
      <c r="R300" s="230">
        <f>Q300*H300</f>
        <v>0.0032799999999999999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438</v>
      </c>
      <c r="AT300" s="232" t="s">
        <v>294</v>
      </c>
      <c r="AU300" s="232" t="s">
        <v>120</v>
      </c>
      <c r="AY300" s="18" t="s">
        <v>292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120</v>
      </c>
      <c r="BK300" s="233">
        <f>ROUND(I300*H300,2)</f>
        <v>0</v>
      </c>
      <c r="BL300" s="18" t="s">
        <v>438</v>
      </c>
      <c r="BM300" s="232" t="s">
        <v>5053</v>
      </c>
    </row>
    <row r="301" s="2" customFormat="1" ht="21.75" customHeight="1">
      <c r="A301" s="39"/>
      <c r="B301" s="40"/>
      <c r="C301" s="221" t="s">
        <v>825</v>
      </c>
      <c r="D301" s="221" t="s">
        <v>294</v>
      </c>
      <c r="E301" s="222" t="s">
        <v>5054</v>
      </c>
      <c r="F301" s="223" t="s">
        <v>5055</v>
      </c>
      <c r="G301" s="224" t="s">
        <v>581</v>
      </c>
      <c r="H301" s="225">
        <v>14</v>
      </c>
      <c r="I301" s="226"/>
      <c r="J301" s="227">
        <f>ROUND(I301*H301,2)</f>
        <v>0</v>
      </c>
      <c r="K301" s="223" t="s">
        <v>298</v>
      </c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2.0000000000000002E-05</v>
      </c>
      <c r="R301" s="230">
        <f>Q301*H301</f>
        <v>0.00028000000000000003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438</v>
      </c>
      <c r="AT301" s="232" t="s">
        <v>294</v>
      </c>
      <c r="AU301" s="232" t="s">
        <v>120</v>
      </c>
      <c r="AY301" s="18" t="s">
        <v>292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120</v>
      </c>
      <c r="BK301" s="233">
        <f>ROUND(I301*H301,2)</f>
        <v>0</v>
      </c>
      <c r="BL301" s="18" t="s">
        <v>438</v>
      </c>
      <c r="BM301" s="232" t="s">
        <v>5056</v>
      </c>
    </row>
    <row r="302" s="2" customFormat="1" ht="24.15" customHeight="1">
      <c r="A302" s="39"/>
      <c r="B302" s="40"/>
      <c r="C302" s="278" t="s">
        <v>829</v>
      </c>
      <c r="D302" s="278" t="s">
        <v>626</v>
      </c>
      <c r="E302" s="279" t="s">
        <v>5057</v>
      </c>
      <c r="F302" s="280" t="s">
        <v>5058</v>
      </c>
      <c r="G302" s="281" t="s">
        <v>581</v>
      </c>
      <c r="H302" s="282">
        <v>14</v>
      </c>
      <c r="I302" s="283"/>
      <c r="J302" s="284">
        <f>ROUND(I302*H302,2)</f>
        <v>0</v>
      </c>
      <c r="K302" s="280" t="s">
        <v>298</v>
      </c>
      <c r="L302" s="285"/>
      <c r="M302" s="286" t="s">
        <v>1</v>
      </c>
      <c r="N302" s="287" t="s">
        <v>43</v>
      </c>
      <c r="O302" s="92"/>
      <c r="P302" s="230">
        <f>O302*H302</f>
        <v>0</v>
      </c>
      <c r="Q302" s="230">
        <v>0.00068000000000000005</v>
      </c>
      <c r="R302" s="230">
        <f>Q302*H302</f>
        <v>0.0095200000000000007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573</v>
      </c>
      <c r="AT302" s="232" t="s">
        <v>626</v>
      </c>
      <c r="AU302" s="232" t="s">
        <v>120</v>
      </c>
      <c r="AY302" s="18" t="s">
        <v>292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120</v>
      </c>
      <c r="BK302" s="233">
        <f>ROUND(I302*H302,2)</f>
        <v>0</v>
      </c>
      <c r="BL302" s="18" t="s">
        <v>438</v>
      </c>
      <c r="BM302" s="232" t="s">
        <v>5059</v>
      </c>
    </row>
    <row r="303" s="2" customFormat="1" ht="21.75" customHeight="1">
      <c r="A303" s="39"/>
      <c r="B303" s="40"/>
      <c r="C303" s="221" t="s">
        <v>833</v>
      </c>
      <c r="D303" s="221" t="s">
        <v>294</v>
      </c>
      <c r="E303" s="222" t="s">
        <v>5060</v>
      </c>
      <c r="F303" s="223" t="s">
        <v>5061</v>
      </c>
      <c r="G303" s="224" t="s">
        <v>581</v>
      </c>
      <c r="H303" s="225">
        <v>2</v>
      </c>
      <c r="I303" s="226"/>
      <c r="J303" s="227">
        <f>ROUND(I303*H303,2)</f>
        <v>0</v>
      </c>
      <c r="K303" s="223" t="s">
        <v>298</v>
      </c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2.0000000000000002E-05</v>
      </c>
      <c r="R303" s="230">
        <f>Q303*H303</f>
        <v>4.0000000000000003E-05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438</v>
      </c>
      <c r="AT303" s="232" t="s">
        <v>294</v>
      </c>
      <c r="AU303" s="232" t="s">
        <v>120</v>
      </c>
      <c r="AY303" s="18" t="s">
        <v>292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120</v>
      </c>
      <c r="BK303" s="233">
        <f>ROUND(I303*H303,2)</f>
        <v>0</v>
      </c>
      <c r="BL303" s="18" t="s">
        <v>438</v>
      </c>
      <c r="BM303" s="232" t="s">
        <v>5062</v>
      </c>
    </row>
    <row r="304" s="2" customFormat="1" ht="16.5" customHeight="1">
      <c r="A304" s="39"/>
      <c r="B304" s="40"/>
      <c r="C304" s="278" t="s">
        <v>839</v>
      </c>
      <c r="D304" s="278" t="s">
        <v>626</v>
      </c>
      <c r="E304" s="279" t="s">
        <v>5063</v>
      </c>
      <c r="F304" s="280" t="s">
        <v>5064</v>
      </c>
      <c r="G304" s="281" t="s">
        <v>581</v>
      </c>
      <c r="H304" s="282">
        <v>2</v>
      </c>
      <c r="I304" s="283"/>
      <c r="J304" s="284">
        <f>ROUND(I304*H304,2)</f>
        <v>0</v>
      </c>
      <c r="K304" s="280" t="s">
        <v>298</v>
      </c>
      <c r="L304" s="285"/>
      <c r="M304" s="286" t="s">
        <v>1</v>
      </c>
      <c r="N304" s="287" t="s">
        <v>43</v>
      </c>
      <c r="O304" s="92"/>
      <c r="P304" s="230">
        <f>O304*H304</f>
        <v>0</v>
      </c>
      <c r="Q304" s="230">
        <v>0.0032000000000000002</v>
      </c>
      <c r="R304" s="230">
        <f>Q304*H304</f>
        <v>0.0064000000000000003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573</v>
      </c>
      <c r="AT304" s="232" t="s">
        <v>626</v>
      </c>
      <c r="AU304" s="232" t="s">
        <v>120</v>
      </c>
      <c r="AY304" s="18" t="s">
        <v>292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120</v>
      </c>
      <c r="BK304" s="233">
        <f>ROUND(I304*H304,2)</f>
        <v>0</v>
      </c>
      <c r="BL304" s="18" t="s">
        <v>438</v>
      </c>
      <c r="BM304" s="232" t="s">
        <v>5065</v>
      </c>
    </row>
    <row r="305" s="2" customFormat="1" ht="21.75" customHeight="1">
      <c r="A305" s="39"/>
      <c r="B305" s="40"/>
      <c r="C305" s="221" t="s">
        <v>845</v>
      </c>
      <c r="D305" s="221" t="s">
        <v>294</v>
      </c>
      <c r="E305" s="222" t="s">
        <v>5066</v>
      </c>
      <c r="F305" s="223" t="s">
        <v>5067</v>
      </c>
      <c r="G305" s="224" t="s">
        <v>581</v>
      </c>
      <c r="H305" s="225">
        <v>1</v>
      </c>
      <c r="I305" s="226"/>
      <c r="J305" s="227">
        <f>ROUND(I305*H305,2)</f>
        <v>0</v>
      </c>
      <c r="K305" s="223" t="s">
        <v>298</v>
      </c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2.0000000000000002E-05</v>
      </c>
      <c r="R305" s="230">
        <f>Q305*H305</f>
        <v>2.0000000000000002E-05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438</v>
      </c>
      <c r="AT305" s="232" t="s">
        <v>294</v>
      </c>
      <c r="AU305" s="232" t="s">
        <v>120</v>
      </c>
      <c r="AY305" s="18" t="s">
        <v>292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120</v>
      </c>
      <c r="BK305" s="233">
        <f>ROUND(I305*H305,2)</f>
        <v>0</v>
      </c>
      <c r="BL305" s="18" t="s">
        <v>438</v>
      </c>
      <c r="BM305" s="232" t="s">
        <v>5068</v>
      </c>
    </row>
    <row r="306" s="2" customFormat="1" ht="21.75" customHeight="1">
      <c r="A306" s="39"/>
      <c r="B306" s="40"/>
      <c r="C306" s="278" t="s">
        <v>852</v>
      </c>
      <c r="D306" s="278" t="s">
        <v>626</v>
      </c>
      <c r="E306" s="279" t="s">
        <v>5069</v>
      </c>
      <c r="F306" s="280" t="s">
        <v>5070</v>
      </c>
      <c r="G306" s="281" t="s">
        <v>581</v>
      </c>
      <c r="H306" s="282">
        <v>1</v>
      </c>
      <c r="I306" s="283"/>
      <c r="J306" s="284">
        <f>ROUND(I306*H306,2)</f>
        <v>0</v>
      </c>
      <c r="K306" s="280" t="s">
        <v>298</v>
      </c>
      <c r="L306" s="285"/>
      <c r="M306" s="286" t="s">
        <v>1</v>
      </c>
      <c r="N306" s="287" t="s">
        <v>43</v>
      </c>
      <c r="O306" s="92"/>
      <c r="P306" s="230">
        <f>O306*H306</f>
        <v>0</v>
      </c>
      <c r="Q306" s="230">
        <v>0.00166</v>
      </c>
      <c r="R306" s="230">
        <f>Q306*H306</f>
        <v>0.00166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573</v>
      </c>
      <c r="AT306" s="232" t="s">
        <v>626</v>
      </c>
      <c r="AU306" s="232" t="s">
        <v>120</v>
      </c>
      <c r="AY306" s="18" t="s">
        <v>292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120</v>
      </c>
      <c r="BK306" s="233">
        <f>ROUND(I306*H306,2)</f>
        <v>0</v>
      </c>
      <c r="BL306" s="18" t="s">
        <v>438</v>
      </c>
      <c r="BM306" s="232" t="s">
        <v>5071</v>
      </c>
    </row>
    <row r="307" s="2" customFormat="1" ht="21.75" customHeight="1">
      <c r="A307" s="39"/>
      <c r="B307" s="40"/>
      <c r="C307" s="221" t="s">
        <v>862</v>
      </c>
      <c r="D307" s="221" t="s">
        <v>294</v>
      </c>
      <c r="E307" s="222" t="s">
        <v>5072</v>
      </c>
      <c r="F307" s="223" t="s">
        <v>5073</v>
      </c>
      <c r="G307" s="224" t="s">
        <v>581</v>
      </c>
      <c r="H307" s="225">
        <v>1</v>
      </c>
      <c r="I307" s="226"/>
      <c r="J307" s="227">
        <f>ROUND(I307*H307,2)</f>
        <v>0</v>
      </c>
      <c r="K307" s="223" t="s">
        <v>298</v>
      </c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2.0000000000000002E-05</v>
      </c>
      <c r="R307" s="230">
        <f>Q307*H307</f>
        <v>2.0000000000000002E-05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438</v>
      </c>
      <c r="AT307" s="232" t="s">
        <v>294</v>
      </c>
      <c r="AU307" s="232" t="s">
        <v>120</v>
      </c>
      <c r="AY307" s="18" t="s">
        <v>292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120</v>
      </c>
      <c r="BK307" s="233">
        <f>ROUND(I307*H307,2)</f>
        <v>0</v>
      </c>
      <c r="BL307" s="18" t="s">
        <v>438</v>
      </c>
      <c r="BM307" s="232" t="s">
        <v>5074</v>
      </c>
    </row>
    <row r="308" s="2" customFormat="1" ht="24.15" customHeight="1">
      <c r="A308" s="39"/>
      <c r="B308" s="40"/>
      <c r="C308" s="278" t="s">
        <v>866</v>
      </c>
      <c r="D308" s="278" t="s">
        <v>626</v>
      </c>
      <c r="E308" s="279" t="s">
        <v>5075</v>
      </c>
      <c r="F308" s="280" t="s">
        <v>5076</v>
      </c>
      <c r="G308" s="281" t="s">
        <v>581</v>
      </c>
      <c r="H308" s="282">
        <v>1</v>
      </c>
      <c r="I308" s="283"/>
      <c r="J308" s="284">
        <f>ROUND(I308*H308,2)</f>
        <v>0</v>
      </c>
      <c r="K308" s="280" t="s">
        <v>298</v>
      </c>
      <c r="L308" s="285"/>
      <c r="M308" s="286" t="s">
        <v>1</v>
      </c>
      <c r="N308" s="287" t="s">
        <v>43</v>
      </c>
      <c r="O308" s="92"/>
      <c r="P308" s="230">
        <f>O308*H308</f>
        <v>0</v>
      </c>
      <c r="Q308" s="230">
        <v>0.00313</v>
      </c>
      <c r="R308" s="230">
        <f>Q308*H308</f>
        <v>0.00313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573</v>
      </c>
      <c r="AT308" s="232" t="s">
        <v>626</v>
      </c>
      <c r="AU308" s="232" t="s">
        <v>120</v>
      </c>
      <c r="AY308" s="18" t="s">
        <v>292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120</v>
      </c>
      <c r="BK308" s="233">
        <f>ROUND(I308*H308,2)</f>
        <v>0</v>
      </c>
      <c r="BL308" s="18" t="s">
        <v>438</v>
      </c>
      <c r="BM308" s="232" t="s">
        <v>5077</v>
      </c>
    </row>
    <row r="309" s="2" customFormat="1" ht="24.15" customHeight="1">
      <c r="A309" s="39"/>
      <c r="B309" s="40"/>
      <c r="C309" s="221" t="s">
        <v>872</v>
      </c>
      <c r="D309" s="221" t="s">
        <v>294</v>
      </c>
      <c r="E309" s="222" t="s">
        <v>5078</v>
      </c>
      <c r="F309" s="223" t="s">
        <v>5079</v>
      </c>
      <c r="G309" s="224" t="s">
        <v>407</v>
      </c>
      <c r="H309" s="225">
        <v>4</v>
      </c>
      <c r="I309" s="226"/>
      <c r="J309" s="227">
        <f>ROUND(I309*H309,2)</f>
        <v>0</v>
      </c>
      <c r="K309" s="223" t="s">
        <v>298</v>
      </c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0.00019000000000000001</v>
      </c>
      <c r="R309" s="230">
        <f>Q309*H309</f>
        <v>0.00076000000000000004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438</v>
      </c>
      <c r="AT309" s="232" t="s">
        <v>294</v>
      </c>
      <c r="AU309" s="232" t="s">
        <v>120</v>
      </c>
      <c r="AY309" s="18" t="s">
        <v>292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120</v>
      </c>
      <c r="BK309" s="233">
        <f>ROUND(I309*H309,2)</f>
        <v>0</v>
      </c>
      <c r="BL309" s="18" t="s">
        <v>438</v>
      </c>
      <c r="BM309" s="232" t="s">
        <v>5080</v>
      </c>
    </row>
    <row r="310" s="2" customFormat="1" ht="21.75" customHeight="1">
      <c r="A310" s="39"/>
      <c r="B310" s="40"/>
      <c r="C310" s="221" t="s">
        <v>876</v>
      </c>
      <c r="D310" s="221" t="s">
        <v>294</v>
      </c>
      <c r="E310" s="222" t="s">
        <v>5081</v>
      </c>
      <c r="F310" s="223" t="s">
        <v>5082</v>
      </c>
      <c r="G310" s="224" t="s">
        <v>407</v>
      </c>
      <c r="H310" s="225">
        <v>2216</v>
      </c>
      <c r="I310" s="226"/>
      <c r="J310" s="227">
        <f>ROUND(I310*H310,2)</f>
        <v>0</v>
      </c>
      <c r="K310" s="223" t="s">
        <v>298</v>
      </c>
      <c r="L310" s="45"/>
      <c r="M310" s="228" t="s">
        <v>1</v>
      </c>
      <c r="N310" s="229" t="s">
        <v>43</v>
      </c>
      <c r="O310" s="92"/>
      <c r="P310" s="230">
        <f>O310*H310</f>
        <v>0</v>
      </c>
      <c r="Q310" s="230">
        <v>1.0000000000000001E-05</v>
      </c>
      <c r="R310" s="230">
        <f>Q310*H310</f>
        <v>0.022160000000000003</v>
      </c>
      <c r="S310" s="230">
        <v>0</v>
      </c>
      <c r="T310" s="23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2" t="s">
        <v>438</v>
      </c>
      <c r="AT310" s="232" t="s">
        <v>294</v>
      </c>
      <c r="AU310" s="232" t="s">
        <v>120</v>
      </c>
      <c r="AY310" s="18" t="s">
        <v>292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8" t="s">
        <v>120</v>
      </c>
      <c r="BK310" s="233">
        <f>ROUND(I310*H310,2)</f>
        <v>0</v>
      </c>
      <c r="BL310" s="18" t="s">
        <v>438</v>
      </c>
      <c r="BM310" s="232" t="s">
        <v>5083</v>
      </c>
    </row>
    <row r="311" s="2" customFormat="1" ht="24.15" customHeight="1">
      <c r="A311" s="39"/>
      <c r="B311" s="40"/>
      <c r="C311" s="221" t="s">
        <v>895</v>
      </c>
      <c r="D311" s="221" t="s">
        <v>294</v>
      </c>
      <c r="E311" s="222" t="s">
        <v>5084</v>
      </c>
      <c r="F311" s="223" t="s">
        <v>5085</v>
      </c>
      <c r="G311" s="224" t="s">
        <v>365</v>
      </c>
      <c r="H311" s="225">
        <v>3.5870000000000002</v>
      </c>
      <c r="I311" s="226"/>
      <c r="J311" s="227">
        <f>ROUND(I311*H311,2)</f>
        <v>0</v>
      </c>
      <c r="K311" s="223" t="s">
        <v>298</v>
      </c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438</v>
      </c>
      <c r="AT311" s="232" t="s">
        <v>294</v>
      </c>
      <c r="AU311" s="232" t="s">
        <v>120</v>
      </c>
      <c r="AY311" s="18" t="s">
        <v>292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120</v>
      </c>
      <c r="BK311" s="233">
        <f>ROUND(I311*H311,2)</f>
        <v>0</v>
      </c>
      <c r="BL311" s="18" t="s">
        <v>438</v>
      </c>
      <c r="BM311" s="232" t="s">
        <v>5086</v>
      </c>
    </row>
    <row r="312" s="12" customFormat="1" ht="22.8" customHeight="1">
      <c r="A312" s="12"/>
      <c r="B312" s="205"/>
      <c r="C312" s="206"/>
      <c r="D312" s="207" t="s">
        <v>76</v>
      </c>
      <c r="E312" s="219" t="s">
        <v>5087</v>
      </c>
      <c r="F312" s="219" t="s">
        <v>5088</v>
      </c>
      <c r="G312" s="206"/>
      <c r="H312" s="206"/>
      <c r="I312" s="209"/>
      <c r="J312" s="220">
        <f>BK312</f>
        <v>0</v>
      </c>
      <c r="K312" s="206"/>
      <c r="L312" s="211"/>
      <c r="M312" s="212"/>
      <c r="N312" s="213"/>
      <c r="O312" s="213"/>
      <c r="P312" s="214">
        <f>SUM(P313:P314)</f>
        <v>0</v>
      </c>
      <c r="Q312" s="213"/>
      <c r="R312" s="214">
        <f>SUM(R313:R314)</f>
        <v>0.0055300000000000002</v>
      </c>
      <c r="S312" s="213"/>
      <c r="T312" s="215">
        <f>SUM(T313:T314)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16" t="s">
        <v>120</v>
      </c>
      <c r="AT312" s="217" t="s">
        <v>76</v>
      </c>
      <c r="AU312" s="217" t="s">
        <v>85</v>
      </c>
      <c r="AY312" s="216" t="s">
        <v>292</v>
      </c>
      <c r="BK312" s="218">
        <f>SUM(BK313:BK314)</f>
        <v>0</v>
      </c>
    </row>
    <row r="313" s="2" customFormat="1" ht="24.15" customHeight="1">
      <c r="A313" s="39"/>
      <c r="B313" s="40"/>
      <c r="C313" s="221" t="s">
        <v>907</v>
      </c>
      <c r="D313" s="221" t="s">
        <v>294</v>
      </c>
      <c r="E313" s="222" t="s">
        <v>5089</v>
      </c>
      <c r="F313" s="223" t="s">
        <v>5090</v>
      </c>
      <c r="G313" s="224" t="s">
        <v>1911</v>
      </c>
      <c r="H313" s="225">
        <v>1</v>
      </c>
      <c r="I313" s="226"/>
      <c r="J313" s="227">
        <f>ROUND(I313*H313,2)</f>
        <v>0</v>
      </c>
      <c r="K313" s="223" t="s">
        <v>298</v>
      </c>
      <c r="L313" s="45"/>
      <c r="M313" s="228" t="s">
        <v>1</v>
      </c>
      <c r="N313" s="229" t="s">
        <v>43</v>
      </c>
      <c r="O313" s="92"/>
      <c r="P313" s="230">
        <f>O313*H313</f>
        <v>0</v>
      </c>
      <c r="Q313" s="230">
        <v>0.0055300000000000002</v>
      </c>
      <c r="R313" s="230">
        <f>Q313*H313</f>
        <v>0.0055300000000000002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438</v>
      </c>
      <c r="AT313" s="232" t="s">
        <v>294</v>
      </c>
      <c r="AU313" s="232" t="s">
        <v>120</v>
      </c>
      <c r="AY313" s="18" t="s">
        <v>292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120</v>
      </c>
      <c r="BK313" s="233">
        <f>ROUND(I313*H313,2)</f>
        <v>0</v>
      </c>
      <c r="BL313" s="18" t="s">
        <v>438</v>
      </c>
      <c r="BM313" s="232" t="s">
        <v>5091</v>
      </c>
    </row>
    <row r="314" s="2" customFormat="1" ht="24.15" customHeight="1">
      <c r="A314" s="39"/>
      <c r="B314" s="40"/>
      <c r="C314" s="221" t="s">
        <v>911</v>
      </c>
      <c r="D314" s="221" t="s">
        <v>294</v>
      </c>
      <c r="E314" s="222" t="s">
        <v>5092</v>
      </c>
      <c r="F314" s="223" t="s">
        <v>5093</v>
      </c>
      <c r="G314" s="224" t="s">
        <v>365</v>
      </c>
      <c r="H314" s="225">
        <v>0.0060000000000000001</v>
      </c>
      <c r="I314" s="226"/>
      <c r="J314" s="227">
        <f>ROUND(I314*H314,2)</f>
        <v>0</v>
      </c>
      <c r="K314" s="223" t="s">
        <v>298</v>
      </c>
      <c r="L314" s="45"/>
      <c r="M314" s="228" t="s">
        <v>1</v>
      </c>
      <c r="N314" s="229" t="s">
        <v>43</v>
      </c>
      <c r="O314" s="92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438</v>
      </c>
      <c r="AT314" s="232" t="s">
        <v>294</v>
      </c>
      <c r="AU314" s="232" t="s">
        <v>120</v>
      </c>
      <c r="AY314" s="18" t="s">
        <v>292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120</v>
      </c>
      <c r="BK314" s="233">
        <f>ROUND(I314*H314,2)</f>
        <v>0</v>
      </c>
      <c r="BL314" s="18" t="s">
        <v>438</v>
      </c>
      <c r="BM314" s="232" t="s">
        <v>5094</v>
      </c>
    </row>
    <row r="315" s="12" customFormat="1" ht="22.8" customHeight="1">
      <c r="A315" s="12"/>
      <c r="B315" s="205"/>
      <c r="C315" s="206"/>
      <c r="D315" s="207" t="s">
        <v>76</v>
      </c>
      <c r="E315" s="219" t="s">
        <v>5095</v>
      </c>
      <c r="F315" s="219" t="s">
        <v>5096</v>
      </c>
      <c r="G315" s="206"/>
      <c r="H315" s="206"/>
      <c r="I315" s="209"/>
      <c r="J315" s="220">
        <f>BK315</f>
        <v>0</v>
      </c>
      <c r="K315" s="206"/>
      <c r="L315" s="211"/>
      <c r="M315" s="212"/>
      <c r="N315" s="213"/>
      <c r="O315" s="213"/>
      <c r="P315" s="214">
        <f>SUM(P316:P377)</f>
        <v>0</v>
      </c>
      <c r="Q315" s="213"/>
      <c r="R315" s="214">
        <f>SUM(R316:R377)</f>
        <v>3.5428100000000002</v>
      </c>
      <c r="S315" s="213"/>
      <c r="T315" s="215">
        <f>SUM(T316:T377)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6" t="s">
        <v>120</v>
      </c>
      <c r="AT315" s="217" t="s">
        <v>76</v>
      </c>
      <c r="AU315" s="217" t="s">
        <v>85</v>
      </c>
      <c r="AY315" s="216" t="s">
        <v>292</v>
      </c>
      <c r="BK315" s="218">
        <f>SUM(BK316:BK377)</f>
        <v>0</v>
      </c>
    </row>
    <row r="316" s="2" customFormat="1" ht="24.15" customHeight="1">
      <c r="A316" s="39"/>
      <c r="B316" s="40"/>
      <c r="C316" s="221" t="s">
        <v>914</v>
      </c>
      <c r="D316" s="221" t="s">
        <v>294</v>
      </c>
      <c r="E316" s="222" t="s">
        <v>5097</v>
      </c>
      <c r="F316" s="223" t="s">
        <v>5098</v>
      </c>
      <c r="G316" s="224" t="s">
        <v>1911</v>
      </c>
      <c r="H316" s="225">
        <v>9</v>
      </c>
      <c r="I316" s="226"/>
      <c r="J316" s="227">
        <f>ROUND(I316*H316,2)</f>
        <v>0</v>
      </c>
      <c r="K316" s="223" t="s">
        <v>298</v>
      </c>
      <c r="L316" s="45"/>
      <c r="M316" s="228" t="s">
        <v>1</v>
      </c>
      <c r="N316" s="229" t="s">
        <v>43</v>
      </c>
      <c r="O316" s="92"/>
      <c r="P316" s="230">
        <f>O316*H316</f>
        <v>0</v>
      </c>
      <c r="Q316" s="230">
        <v>0.016969999999999999</v>
      </c>
      <c r="R316" s="230">
        <f>Q316*H316</f>
        <v>0.15272999999999998</v>
      </c>
      <c r="S316" s="230">
        <v>0</v>
      </c>
      <c r="T316" s="23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2" t="s">
        <v>438</v>
      </c>
      <c r="AT316" s="232" t="s">
        <v>294</v>
      </c>
      <c r="AU316" s="232" t="s">
        <v>120</v>
      </c>
      <c r="AY316" s="18" t="s">
        <v>292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8" t="s">
        <v>120</v>
      </c>
      <c r="BK316" s="233">
        <f>ROUND(I316*H316,2)</f>
        <v>0</v>
      </c>
      <c r="BL316" s="18" t="s">
        <v>438</v>
      </c>
      <c r="BM316" s="232" t="s">
        <v>5099</v>
      </c>
    </row>
    <row r="317" s="14" customFormat="1">
      <c r="A317" s="14"/>
      <c r="B317" s="245"/>
      <c r="C317" s="246"/>
      <c r="D317" s="236" t="s">
        <v>301</v>
      </c>
      <c r="E317" s="247" t="s">
        <v>1</v>
      </c>
      <c r="F317" s="248" t="s">
        <v>5100</v>
      </c>
      <c r="G317" s="246"/>
      <c r="H317" s="249">
        <v>4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5" t="s">
        <v>301</v>
      </c>
      <c r="AU317" s="255" t="s">
        <v>120</v>
      </c>
      <c r="AV317" s="14" t="s">
        <v>120</v>
      </c>
      <c r="AW317" s="14" t="s">
        <v>32</v>
      </c>
      <c r="AX317" s="14" t="s">
        <v>77</v>
      </c>
      <c r="AY317" s="255" t="s">
        <v>292</v>
      </c>
    </row>
    <row r="318" s="14" customFormat="1">
      <c r="A318" s="14"/>
      <c r="B318" s="245"/>
      <c r="C318" s="246"/>
      <c r="D318" s="236" t="s">
        <v>301</v>
      </c>
      <c r="E318" s="247" t="s">
        <v>1</v>
      </c>
      <c r="F318" s="248" t="s">
        <v>5101</v>
      </c>
      <c r="G318" s="246"/>
      <c r="H318" s="249">
        <v>2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301</v>
      </c>
      <c r="AU318" s="255" t="s">
        <v>120</v>
      </c>
      <c r="AV318" s="14" t="s">
        <v>120</v>
      </c>
      <c r="AW318" s="14" t="s">
        <v>32</v>
      </c>
      <c r="AX318" s="14" t="s">
        <v>77</v>
      </c>
      <c r="AY318" s="255" t="s">
        <v>292</v>
      </c>
    </row>
    <row r="319" s="14" customFormat="1">
      <c r="A319" s="14"/>
      <c r="B319" s="245"/>
      <c r="C319" s="246"/>
      <c r="D319" s="236" t="s">
        <v>301</v>
      </c>
      <c r="E319" s="247" t="s">
        <v>1</v>
      </c>
      <c r="F319" s="248" t="s">
        <v>5102</v>
      </c>
      <c r="G319" s="246"/>
      <c r="H319" s="249">
        <v>1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301</v>
      </c>
      <c r="AU319" s="255" t="s">
        <v>120</v>
      </c>
      <c r="AV319" s="14" t="s">
        <v>120</v>
      </c>
      <c r="AW319" s="14" t="s">
        <v>32</v>
      </c>
      <c r="AX319" s="14" t="s">
        <v>77</v>
      </c>
      <c r="AY319" s="255" t="s">
        <v>292</v>
      </c>
    </row>
    <row r="320" s="14" customFormat="1">
      <c r="A320" s="14"/>
      <c r="B320" s="245"/>
      <c r="C320" s="246"/>
      <c r="D320" s="236" t="s">
        <v>301</v>
      </c>
      <c r="E320" s="247" t="s">
        <v>1</v>
      </c>
      <c r="F320" s="248" t="s">
        <v>5103</v>
      </c>
      <c r="G320" s="246"/>
      <c r="H320" s="249">
        <v>1</v>
      </c>
      <c r="I320" s="250"/>
      <c r="J320" s="246"/>
      <c r="K320" s="246"/>
      <c r="L320" s="251"/>
      <c r="M320" s="252"/>
      <c r="N320" s="253"/>
      <c r="O320" s="253"/>
      <c r="P320" s="253"/>
      <c r="Q320" s="253"/>
      <c r="R320" s="253"/>
      <c r="S320" s="253"/>
      <c r="T320" s="25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5" t="s">
        <v>301</v>
      </c>
      <c r="AU320" s="255" t="s">
        <v>120</v>
      </c>
      <c r="AV320" s="14" t="s">
        <v>120</v>
      </c>
      <c r="AW320" s="14" t="s">
        <v>32</v>
      </c>
      <c r="AX320" s="14" t="s">
        <v>77</v>
      </c>
      <c r="AY320" s="255" t="s">
        <v>292</v>
      </c>
    </row>
    <row r="321" s="14" customFormat="1">
      <c r="A321" s="14"/>
      <c r="B321" s="245"/>
      <c r="C321" s="246"/>
      <c r="D321" s="236" t="s">
        <v>301</v>
      </c>
      <c r="E321" s="247" t="s">
        <v>1</v>
      </c>
      <c r="F321" s="248" t="s">
        <v>5104</v>
      </c>
      <c r="G321" s="246"/>
      <c r="H321" s="249">
        <v>1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301</v>
      </c>
      <c r="AU321" s="255" t="s">
        <v>120</v>
      </c>
      <c r="AV321" s="14" t="s">
        <v>120</v>
      </c>
      <c r="AW321" s="14" t="s">
        <v>32</v>
      </c>
      <c r="AX321" s="14" t="s">
        <v>77</v>
      </c>
      <c r="AY321" s="255" t="s">
        <v>292</v>
      </c>
    </row>
    <row r="322" s="15" customFormat="1">
      <c r="A322" s="15"/>
      <c r="B322" s="256"/>
      <c r="C322" s="257"/>
      <c r="D322" s="236" t="s">
        <v>301</v>
      </c>
      <c r="E322" s="258" t="s">
        <v>1</v>
      </c>
      <c r="F322" s="259" t="s">
        <v>304</v>
      </c>
      <c r="G322" s="257"/>
      <c r="H322" s="260">
        <v>9</v>
      </c>
      <c r="I322" s="261"/>
      <c r="J322" s="257"/>
      <c r="K322" s="257"/>
      <c r="L322" s="262"/>
      <c r="M322" s="263"/>
      <c r="N322" s="264"/>
      <c r="O322" s="264"/>
      <c r="P322" s="264"/>
      <c r="Q322" s="264"/>
      <c r="R322" s="264"/>
      <c r="S322" s="264"/>
      <c r="T322" s="26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6" t="s">
        <v>301</v>
      </c>
      <c r="AU322" s="266" t="s">
        <v>120</v>
      </c>
      <c r="AV322" s="15" t="s">
        <v>299</v>
      </c>
      <c r="AW322" s="15" t="s">
        <v>32</v>
      </c>
      <c r="AX322" s="15" t="s">
        <v>85</v>
      </c>
      <c r="AY322" s="266" t="s">
        <v>292</v>
      </c>
    </row>
    <row r="323" s="2" customFormat="1" ht="24.15" customHeight="1">
      <c r="A323" s="39"/>
      <c r="B323" s="40"/>
      <c r="C323" s="278" t="s">
        <v>918</v>
      </c>
      <c r="D323" s="278" t="s">
        <v>626</v>
      </c>
      <c r="E323" s="279" t="s">
        <v>5105</v>
      </c>
      <c r="F323" s="280" t="s">
        <v>5106</v>
      </c>
      <c r="G323" s="281" t="s">
        <v>581</v>
      </c>
      <c r="H323" s="282">
        <v>49</v>
      </c>
      <c r="I323" s="283"/>
      <c r="J323" s="284">
        <f>ROUND(I323*H323,2)</f>
        <v>0</v>
      </c>
      <c r="K323" s="280" t="s">
        <v>298</v>
      </c>
      <c r="L323" s="285"/>
      <c r="M323" s="286" t="s">
        <v>1</v>
      </c>
      <c r="N323" s="287" t="s">
        <v>43</v>
      </c>
      <c r="O323" s="92"/>
      <c r="P323" s="230">
        <f>O323*H323</f>
        <v>0</v>
      </c>
      <c r="Q323" s="230">
        <v>0.021899999999999999</v>
      </c>
      <c r="R323" s="230">
        <f>Q323*H323</f>
        <v>1.0730999999999999</v>
      </c>
      <c r="S323" s="230">
        <v>0</v>
      </c>
      <c r="T323" s="231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32" t="s">
        <v>573</v>
      </c>
      <c r="AT323" s="232" t="s">
        <v>626</v>
      </c>
      <c r="AU323" s="232" t="s">
        <v>120</v>
      </c>
      <c r="AY323" s="18" t="s">
        <v>292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8" t="s">
        <v>120</v>
      </c>
      <c r="BK323" s="233">
        <f>ROUND(I323*H323,2)</f>
        <v>0</v>
      </c>
      <c r="BL323" s="18" t="s">
        <v>438</v>
      </c>
      <c r="BM323" s="232" t="s">
        <v>5107</v>
      </c>
    </row>
    <row r="324" s="14" customFormat="1">
      <c r="A324" s="14"/>
      <c r="B324" s="245"/>
      <c r="C324" s="246"/>
      <c r="D324" s="236" t="s">
        <v>301</v>
      </c>
      <c r="E324" s="247" t="s">
        <v>1</v>
      </c>
      <c r="F324" s="248" t="s">
        <v>5108</v>
      </c>
      <c r="G324" s="246"/>
      <c r="H324" s="249">
        <v>12</v>
      </c>
      <c r="I324" s="250"/>
      <c r="J324" s="246"/>
      <c r="K324" s="246"/>
      <c r="L324" s="251"/>
      <c r="M324" s="252"/>
      <c r="N324" s="253"/>
      <c r="O324" s="253"/>
      <c r="P324" s="253"/>
      <c r="Q324" s="253"/>
      <c r="R324" s="253"/>
      <c r="S324" s="253"/>
      <c r="T324" s="25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5" t="s">
        <v>301</v>
      </c>
      <c r="AU324" s="255" t="s">
        <v>120</v>
      </c>
      <c r="AV324" s="14" t="s">
        <v>120</v>
      </c>
      <c r="AW324" s="14" t="s">
        <v>32</v>
      </c>
      <c r="AX324" s="14" t="s">
        <v>77</v>
      </c>
      <c r="AY324" s="255" t="s">
        <v>292</v>
      </c>
    </row>
    <row r="325" s="14" customFormat="1">
      <c r="A325" s="14"/>
      <c r="B325" s="245"/>
      <c r="C325" s="246"/>
      <c r="D325" s="236" t="s">
        <v>301</v>
      </c>
      <c r="E325" s="247" t="s">
        <v>1</v>
      </c>
      <c r="F325" s="248" t="s">
        <v>5109</v>
      </c>
      <c r="G325" s="246"/>
      <c r="H325" s="249">
        <v>12</v>
      </c>
      <c r="I325" s="250"/>
      <c r="J325" s="246"/>
      <c r="K325" s="246"/>
      <c r="L325" s="251"/>
      <c r="M325" s="252"/>
      <c r="N325" s="253"/>
      <c r="O325" s="253"/>
      <c r="P325" s="253"/>
      <c r="Q325" s="253"/>
      <c r="R325" s="253"/>
      <c r="S325" s="253"/>
      <c r="T325" s="25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5" t="s">
        <v>301</v>
      </c>
      <c r="AU325" s="255" t="s">
        <v>120</v>
      </c>
      <c r="AV325" s="14" t="s">
        <v>120</v>
      </c>
      <c r="AW325" s="14" t="s">
        <v>32</v>
      </c>
      <c r="AX325" s="14" t="s">
        <v>77</v>
      </c>
      <c r="AY325" s="255" t="s">
        <v>292</v>
      </c>
    </row>
    <row r="326" s="14" customFormat="1">
      <c r="A326" s="14"/>
      <c r="B326" s="245"/>
      <c r="C326" s="246"/>
      <c r="D326" s="236" t="s">
        <v>301</v>
      </c>
      <c r="E326" s="247" t="s">
        <v>1</v>
      </c>
      <c r="F326" s="248" t="s">
        <v>5110</v>
      </c>
      <c r="G326" s="246"/>
      <c r="H326" s="249">
        <v>12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301</v>
      </c>
      <c r="AU326" s="255" t="s">
        <v>120</v>
      </c>
      <c r="AV326" s="14" t="s">
        <v>120</v>
      </c>
      <c r="AW326" s="14" t="s">
        <v>32</v>
      </c>
      <c r="AX326" s="14" t="s">
        <v>77</v>
      </c>
      <c r="AY326" s="255" t="s">
        <v>292</v>
      </c>
    </row>
    <row r="327" s="14" customFormat="1">
      <c r="A327" s="14"/>
      <c r="B327" s="245"/>
      <c r="C327" s="246"/>
      <c r="D327" s="236" t="s">
        <v>301</v>
      </c>
      <c r="E327" s="247" t="s">
        <v>1</v>
      </c>
      <c r="F327" s="248" t="s">
        <v>5111</v>
      </c>
      <c r="G327" s="246"/>
      <c r="H327" s="249">
        <v>12</v>
      </c>
      <c r="I327" s="250"/>
      <c r="J327" s="246"/>
      <c r="K327" s="246"/>
      <c r="L327" s="251"/>
      <c r="M327" s="252"/>
      <c r="N327" s="253"/>
      <c r="O327" s="253"/>
      <c r="P327" s="253"/>
      <c r="Q327" s="253"/>
      <c r="R327" s="253"/>
      <c r="S327" s="253"/>
      <c r="T327" s="25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5" t="s">
        <v>301</v>
      </c>
      <c r="AU327" s="255" t="s">
        <v>120</v>
      </c>
      <c r="AV327" s="14" t="s">
        <v>120</v>
      </c>
      <c r="AW327" s="14" t="s">
        <v>32</v>
      </c>
      <c r="AX327" s="14" t="s">
        <v>77</v>
      </c>
      <c r="AY327" s="255" t="s">
        <v>292</v>
      </c>
    </row>
    <row r="328" s="14" customFormat="1">
      <c r="A328" s="14"/>
      <c r="B328" s="245"/>
      <c r="C328" s="246"/>
      <c r="D328" s="236" t="s">
        <v>301</v>
      </c>
      <c r="E328" s="247" t="s">
        <v>1</v>
      </c>
      <c r="F328" s="248" t="s">
        <v>5104</v>
      </c>
      <c r="G328" s="246"/>
      <c r="H328" s="249">
        <v>1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5" t="s">
        <v>301</v>
      </c>
      <c r="AU328" s="255" t="s">
        <v>120</v>
      </c>
      <c r="AV328" s="14" t="s">
        <v>120</v>
      </c>
      <c r="AW328" s="14" t="s">
        <v>32</v>
      </c>
      <c r="AX328" s="14" t="s">
        <v>77</v>
      </c>
      <c r="AY328" s="255" t="s">
        <v>292</v>
      </c>
    </row>
    <row r="329" s="15" customFormat="1">
      <c r="A329" s="15"/>
      <c r="B329" s="256"/>
      <c r="C329" s="257"/>
      <c r="D329" s="236" t="s">
        <v>301</v>
      </c>
      <c r="E329" s="258" t="s">
        <v>1</v>
      </c>
      <c r="F329" s="259" t="s">
        <v>304</v>
      </c>
      <c r="G329" s="257"/>
      <c r="H329" s="260">
        <v>49</v>
      </c>
      <c r="I329" s="261"/>
      <c r="J329" s="257"/>
      <c r="K329" s="257"/>
      <c r="L329" s="262"/>
      <c r="M329" s="263"/>
      <c r="N329" s="264"/>
      <c r="O329" s="264"/>
      <c r="P329" s="264"/>
      <c r="Q329" s="264"/>
      <c r="R329" s="264"/>
      <c r="S329" s="264"/>
      <c r="T329" s="26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6" t="s">
        <v>301</v>
      </c>
      <c r="AU329" s="266" t="s">
        <v>120</v>
      </c>
      <c r="AV329" s="15" t="s">
        <v>299</v>
      </c>
      <c r="AW329" s="15" t="s">
        <v>32</v>
      </c>
      <c r="AX329" s="15" t="s">
        <v>85</v>
      </c>
      <c r="AY329" s="266" t="s">
        <v>292</v>
      </c>
    </row>
    <row r="330" s="2" customFormat="1" ht="21.75" customHeight="1">
      <c r="A330" s="39"/>
      <c r="B330" s="40"/>
      <c r="C330" s="221" t="s">
        <v>923</v>
      </c>
      <c r="D330" s="221" t="s">
        <v>294</v>
      </c>
      <c r="E330" s="222" t="s">
        <v>5112</v>
      </c>
      <c r="F330" s="223" t="s">
        <v>5113</v>
      </c>
      <c r="G330" s="224" t="s">
        <v>581</v>
      </c>
      <c r="H330" s="225">
        <v>58</v>
      </c>
      <c r="I330" s="226"/>
      <c r="J330" s="227">
        <f>ROUND(I330*H330,2)</f>
        <v>0</v>
      </c>
      <c r="K330" s="223" t="s">
        <v>298</v>
      </c>
      <c r="L330" s="45"/>
      <c r="M330" s="228" t="s">
        <v>1</v>
      </c>
      <c r="N330" s="229" t="s">
        <v>43</v>
      </c>
      <c r="O330" s="92"/>
      <c r="P330" s="230">
        <f>O330*H330</f>
        <v>0</v>
      </c>
      <c r="Q330" s="230">
        <v>0.00247</v>
      </c>
      <c r="R330" s="230">
        <f>Q330*H330</f>
        <v>0.14326</v>
      </c>
      <c r="S330" s="230">
        <v>0</v>
      </c>
      <c r="T330" s="231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32" t="s">
        <v>438</v>
      </c>
      <c r="AT330" s="232" t="s">
        <v>294</v>
      </c>
      <c r="AU330" s="232" t="s">
        <v>120</v>
      </c>
      <c r="AY330" s="18" t="s">
        <v>292</v>
      </c>
      <c r="BE330" s="233">
        <f>IF(N330="základní",J330,0)</f>
        <v>0</v>
      </c>
      <c r="BF330" s="233">
        <f>IF(N330="snížená",J330,0)</f>
        <v>0</v>
      </c>
      <c r="BG330" s="233">
        <f>IF(N330="zákl. přenesená",J330,0)</f>
        <v>0</v>
      </c>
      <c r="BH330" s="233">
        <f>IF(N330="sníž. přenesená",J330,0)</f>
        <v>0</v>
      </c>
      <c r="BI330" s="233">
        <f>IF(N330="nulová",J330,0)</f>
        <v>0</v>
      </c>
      <c r="BJ330" s="18" t="s">
        <v>120</v>
      </c>
      <c r="BK330" s="233">
        <f>ROUND(I330*H330,2)</f>
        <v>0</v>
      </c>
      <c r="BL330" s="18" t="s">
        <v>438</v>
      </c>
      <c r="BM330" s="232" t="s">
        <v>5114</v>
      </c>
    </row>
    <row r="331" s="2" customFormat="1" ht="24.15" customHeight="1">
      <c r="A331" s="39"/>
      <c r="B331" s="40"/>
      <c r="C331" s="221" t="s">
        <v>940</v>
      </c>
      <c r="D331" s="221" t="s">
        <v>294</v>
      </c>
      <c r="E331" s="222" t="s">
        <v>5115</v>
      </c>
      <c r="F331" s="223" t="s">
        <v>5116</v>
      </c>
      <c r="G331" s="224" t="s">
        <v>1911</v>
      </c>
      <c r="H331" s="225">
        <v>21</v>
      </c>
      <c r="I331" s="226"/>
      <c r="J331" s="227">
        <f>ROUND(I331*H331,2)</f>
        <v>0</v>
      </c>
      <c r="K331" s="223" t="s">
        <v>298</v>
      </c>
      <c r="L331" s="45"/>
      <c r="M331" s="228" t="s">
        <v>1</v>
      </c>
      <c r="N331" s="229" t="s">
        <v>43</v>
      </c>
      <c r="O331" s="92"/>
      <c r="P331" s="230">
        <f>O331*H331</f>
        <v>0</v>
      </c>
      <c r="Q331" s="230">
        <v>0.01797</v>
      </c>
      <c r="R331" s="230">
        <f>Q331*H331</f>
        <v>0.37736999999999998</v>
      </c>
      <c r="S331" s="230">
        <v>0</v>
      </c>
      <c r="T331" s="231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32" t="s">
        <v>438</v>
      </c>
      <c r="AT331" s="232" t="s">
        <v>294</v>
      </c>
      <c r="AU331" s="232" t="s">
        <v>120</v>
      </c>
      <c r="AY331" s="18" t="s">
        <v>292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8" t="s">
        <v>120</v>
      </c>
      <c r="BK331" s="233">
        <f>ROUND(I331*H331,2)</f>
        <v>0</v>
      </c>
      <c r="BL331" s="18" t="s">
        <v>438</v>
      </c>
      <c r="BM331" s="232" t="s">
        <v>5117</v>
      </c>
    </row>
    <row r="332" s="14" customFormat="1">
      <c r="A332" s="14"/>
      <c r="B332" s="245"/>
      <c r="C332" s="246"/>
      <c r="D332" s="236" t="s">
        <v>301</v>
      </c>
      <c r="E332" s="247" t="s">
        <v>1</v>
      </c>
      <c r="F332" s="248" t="s">
        <v>5118</v>
      </c>
      <c r="G332" s="246"/>
      <c r="H332" s="249">
        <v>3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301</v>
      </c>
      <c r="AU332" s="255" t="s">
        <v>120</v>
      </c>
      <c r="AV332" s="14" t="s">
        <v>120</v>
      </c>
      <c r="AW332" s="14" t="s">
        <v>32</v>
      </c>
      <c r="AX332" s="14" t="s">
        <v>77</v>
      </c>
      <c r="AY332" s="255" t="s">
        <v>292</v>
      </c>
    </row>
    <row r="333" s="14" customFormat="1">
      <c r="A333" s="14"/>
      <c r="B333" s="245"/>
      <c r="C333" s="246"/>
      <c r="D333" s="236" t="s">
        <v>301</v>
      </c>
      <c r="E333" s="247" t="s">
        <v>1</v>
      </c>
      <c r="F333" s="248" t="s">
        <v>5119</v>
      </c>
      <c r="G333" s="246"/>
      <c r="H333" s="249">
        <v>3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301</v>
      </c>
      <c r="AU333" s="255" t="s">
        <v>120</v>
      </c>
      <c r="AV333" s="14" t="s">
        <v>120</v>
      </c>
      <c r="AW333" s="14" t="s">
        <v>32</v>
      </c>
      <c r="AX333" s="14" t="s">
        <v>77</v>
      </c>
      <c r="AY333" s="255" t="s">
        <v>292</v>
      </c>
    </row>
    <row r="334" s="14" customFormat="1">
      <c r="A334" s="14"/>
      <c r="B334" s="245"/>
      <c r="C334" s="246"/>
      <c r="D334" s="236" t="s">
        <v>301</v>
      </c>
      <c r="E334" s="247" t="s">
        <v>1</v>
      </c>
      <c r="F334" s="248" t="s">
        <v>5120</v>
      </c>
      <c r="G334" s="246"/>
      <c r="H334" s="249">
        <v>4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301</v>
      </c>
      <c r="AU334" s="255" t="s">
        <v>120</v>
      </c>
      <c r="AV334" s="14" t="s">
        <v>120</v>
      </c>
      <c r="AW334" s="14" t="s">
        <v>32</v>
      </c>
      <c r="AX334" s="14" t="s">
        <v>77</v>
      </c>
      <c r="AY334" s="255" t="s">
        <v>292</v>
      </c>
    </row>
    <row r="335" s="14" customFormat="1">
      <c r="A335" s="14"/>
      <c r="B335" s="245"/>
      <c r="C335" s="246"/>
      <c r="D335" s="236" t="s">
        <v>301</v>
      </c>
      <c r="E335" s="247" t="s">
        <v>1</v>
      </c>
      <c r="F335" s="248" t="s">
        <v>5121</v>
      </c>
      <c r="G335" s="246"/>
      <c r="H335" s="249">
        <v>4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301</v>
      </c>
      <c r="AU335" s="255" t="s">
        <v>120</v>
      </c>
      <c r="AV335" s="14" t="s">
        <v>120</v>
      </c>
      <c r="AW335" s="14" t="s">
        <v>32</v>
      </c>
      <c r="AX335" s="14" t="s">
        <v>77</v>
      </c>
      <c r="AY335" s="255" t="s">
        <v>292</v>
      </c>
    </row>
    <row r="336" s="14" customFormat="1">
      <c r="A336" s="14"/>
      <c r="B336" s="245"/>
      <c r="C336" s="246"/>
      <c r="D336" s="236" t="s">
        <v>301</v>
      </c>
      <c r="E336" s="247" t="s">
        <v>1</v>
      </c>
      <c r="F336" s="248" t="s">
        <v>5122</v>
      </c>
      <c r="G336" s="246"/>
      <c r="H336" s="249">
        <v>7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301</v>
      </c>
      <c r="AU336" s="255" t="s">
        <v>120</v>
      </c>
      <c r="AV336" s="14" t="s">
        <v>120</v>
      </c>
      <c r="AW336" s="14" t="s">
        <v>32</v>
      </c>
      <c r="AX336" s="14" t="s">
        <v>77</v>
      </c>
      <c r="AY336" s="255" t="s">
        <v>292</v>
      </c>
    </row>
    <row r="337" s="15" customFormat="1">
      <c r="A337" s="15"/>
      <c r="B337" s="256"/>
      <c r="C337" s="257"/>
      <c r="D337" s="236" t="s">
        <v>301</v>
      </c>
      <c r="E337" s="258" t="s">
        <v>1</v>
      </c>
      <c r="F337" s="259" t="s">
        <v>304</v>
      </c>
      <c r="G337" s="257"/>
      <c r="H337" s="260">
        <v>21</v>
      </c>
      <c r="I337" s="261"/>
      <c r="J337" s="257"/>
      <c r="K337" s="257"/>
      <c r="L337" s="262"/>
      <c r="M337" s="263"/>
      <c r="N337" s="264"/>
      <c r="O337" s="264"/>
      <c r="P337" s="264"/>
      <c r="Q337" s="264"/>
      <c r="R337" s="264"/>
      <c r="S337" s="264"/>
      <c r="T337" s="26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266" t="s">
        <v>301</v>
      </c>
      <c r="AU337" s="266" t="s">
        <v>120</v>
      </c>
      <c r="AV337" s="15" t="s">
        <v>299</v>
      </c>
      <c r="AW337" s="15" t="s">
        <v>32</v>
      </c>
      <c r="AX337" s="15" t="s">
        <v>85</v>
      </c>
      <c r="AY337" s="266" t="s">
        <v>292</v>
      </c>
    </row>
    <row r="338" s="2" customFormat="1" ht="24.15" customHeight="1">
      <c r="A338" s="39"/>
      <c r="B338" s="40"/>
      <c r="C338" s="221" t="s">
        <v>947</v>
      </c>
      <c r="D338" s="221" t="s">
        <v>294</v>
      </c>
      <c r="E338" s="222" t="s">
        <v>5123</v>
      </c>
      <c r="F338" s="223" t="s">
        <v>5124</v>
      </c>
      <c r="G338" s="224" t="s">
        <v>1911</v>
      </c>
      <c r="H338" s="225">
        <v>4</v>
      </c>
      <c r="I338" s="226"/>
      <c r="J338" s="227">
        <f>ROUND(I338*H338,2)</f>
        <v>0</v>
      </c>
      <c r="K338" s="223" t="s">
        <v>298</v>
      </c>
      <c r="L338" s="45"/>
      <c r="M338" s="228" t="s">
        <v>1</v>
      </c>
      <c r="N338" s="229" t="s">
        <v>43</v>
      </c>
      <c r="O338" s="92"/>
      <c r="P338" s="230">
        <f>O338*H338</f>
        <v>0</v>
      </c>
      <c r="Q338" s="230">
        <v>0.010460000000000001</v>
      </c>
      <c r="R338" s="230">
        <f>Q338*H338</f>
        <v>0.041840000000000002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438</v>
      </c>
      <c r="AT338" s="232" t="s">
        <v>294</v>
      </c>
      <c r="AU338" s="232" t="s">
        <v>120</v>
      </c>
      <c r="AY338" s="18" t="s">
        <v>292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120</v>
      </c>
      <c r="BK338" s="233">
        <f>ROUND(I338*H338,2)</f>
        <v>0</v>
      </c>
      <c r="BL338" s="18" t="s">
        <v>438</v>
      </c>
      <c r="BM338" s="232" t="s">
        <v>5125</v>
      </c>
    </row>
    <row r="339" s="14" customFormat="1">
      <c r="A339" s="14"/>
      <c r="B339" s="245"/>
      <c r="C339" s="246"/>
      <c r="D339" s="236" t="s">
        <v>301</v>
      </c>
      <c r="E339" s="247" t="s">
        <v>1</v>
      </c>
      <c r="F339" s="248" t="s">
        <v>5126</v>
      </c>
      <c r="G339" s="246"/>
      <c r="H339" s="249">
        <v>4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301</v>
      </c>
      <c r="AU339" s="255" t="s">
        <v>120</v>
      </c>
      <c r="AV339" s="14" t="s">
        <v>120</v>
      </c>
      <c r="AW339" s="14" t="s">
        <v>32</v>
      </c>
      <c r="AX339" s="14" t="s">
        <v>85</v>
      </c>
      <c r="AY339" s="255" t="s">
        <v>292</v>
      </c>
    </row>
    <row r="340" s="2" customFormat="1" ht="24.15" customHeight="1">
      <c r="A340" s="39"/>
      <c r="B340" s="40"/>
      <c r="C340" s="221" t="s">
        <v>957</v>
      </c>
      <c r="D340" s="221" t="s">
        <v>294</v>
      </c>
      <c r="E340" s="222" t="s">
        <v>5127</v>
      </c>
      <c r="F340" s="223" t="s">
        <v>5128</v>
      </c>
      <c r="G340" s="224" t="s">
        <v>1911</v>
      </c>
      <c r="H340" s="225">
        <v>49</v>
      </c>
      <c r="I340" s="226"/>
      <c r="J340" s="227">
        <f>ROUND(I340*H340,2)</f>
        <v>0</v>
      </c>
      <c r="K340" s="223" t="s">
        <v>298</v>
      </c>
      <c r="L340" s="45"/>
      <c r="M340" s="228" t="s">
        <v>1</v>
      </c>
      <c r="N340" s="229" t="s">
        <v>43</v>
      </c>
      <c r="O340" s="92"/>
      <c r="P340" s="230">
        <f>O340*H340</f>
        <v>0</v>
      </c>
      <c r="Q340" s="230">
        <v>0.019210000000000001</v>
      </c>
      <c r="R340" s="230">
        <f>Q340*H340</f>
        <v>0.94129000000000007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438</v>
      </c>
      <c r="AT340" s="232" t="s">
        <v>294</v>
      </c>
      <c r="AU340" s="232" t="s">
        <v>120</v>
      </c>
      <c r="AY340" s="18" t="s">
        <v>292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120</v>
      </c>
      <c r="BK340" s="233">
        <f>ROUND(I340*H340,2)</f>
        <v>0</v>
      </c>
      <c r="BL340" s="18" t="s">
        <v>438</v>
      </c>
      <c r="BM340" s="232" t="s">
        <v>5129</v>
      </c>
    </row>
    <row r="341" s="14" customFormat="1">
      <c r="A341" s="14"/>
      <c r="B341" s="245"/>
      <c r="C341" s="246"/>
      <c r="D341" s="236" t="s">
        <v>301</v>
      </c>
      <c r="E341" s="247" t="s">
        <v>1</v>
      </c>
      <c r="F341" s="248" t="s">
        <v>5130</v>
      </c>
      <c r="G341" s="246"/>
      <c r="H341" s="249">
        <v>44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301</v>
      </c>
      <c r="AU341" s="255" t="s">
        <v>120</v>
      </c>
      <c r="AV341" s="14" t="s">
        <v>120</v>
      </c>
      <c r="AW341" s="14" t="s">
        <v>32</v>
      </c>
      <c r="AX341" s="14" t="s">
        <v>77</v>
      </c>
      <c r="AY341" s="255" t="s">
        <v>292</v>
      </c>
    </row>
    <row r="342" s="14" customFormat="1">
      <c r="A342" s="14"/>
      <c r="B342" s="245"/>
      <c r="C342" s="246"/>
      <c r="D342" s="236" t="s">
        <v>301</v>
      </c>
      <c r="E342" s="247" t="s">
        <v>1</v>
      </c>
      <c r="F342" s="248" t="s">
        <v>5131</v>
      </c>
      <c r="G342" s="246"/>
      <c r="H342" s="249">
        <v>5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301</v>
      </c>
      <c r="AU342" s="255" t="s">
        <v>120</v>
      </c>
      <c r="AV342" s="14" t="s">
        <v>120</v>
      </c>
      <c r="AW342" s="14" t="s">
        <v>32</v>
      </c>
      <c r="AX342" s="14" t="s">
        <v>77</v>
      </c>
      <c r="AY342" s="255" t="s">
        <v>292</v>
      </c>
    </row>
    <row r="343" s="15" customFormat="1">
      <c r="A343" s="15"/>
      <c r="B343" s="256"/>
      <c r="C343" s="257"/>
      <c r="D343" s="236" t="s">
        <v>301</v>
      </c>
      <c r="E343" s="258" t="s">
        <v>1</v>
      </c>
      <c r="F343" s="259" t="s">
        <v>304</v>
      </c>
      <c r="G343" s="257"/>
      <c r="H343" s="260">
        <v>49</v>
      </c>
      <c r="I343" s="261"/>
      <c r="J343" s="257"/>
      <c r="K343" s="257"/>
      <c r="L343" s="262"/>
      <c r="M343" s="263"/>
      <c r="N343" s="264"/>
      <c r="O343" s="264"/>
      <c r="P343" s="264"/>
      <c r="Q343" s="264"/>
      <c r="R343" s="264"/>
      <c r="S343" s="264"/>
      <c r="T343" s="26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6" t="s">
        <v>301</v>
      </c>
      <c r="AU343" s="266" t="s">
        <v>120</v>
      </c>
      <c r="AV343" s="15" t="s">
        <v>299</v>
      </c>
      <c r="AW343" s="15" t="s">
        <v>32</v>
      </c>
      <c r="AX343" s="15" t="s">
        <v>85</v>
      </c>
      <c r="AY343" s="266" t="s">
        <v>292</v>
      </c>
    </row>
    <row r="344" s="2" customFormat="1" ht="37.8" customHeight="1">
      <c r="A344" s="39"/>
      <c r="B344" s="40"/>
      <c r="C344" s="221" t="s">
        <v>962</v>
      </c>
      <c r="D344" s="221" t="s">
        <v>294</v>
      </c>
      <c r="E344" s="222" t="s">
        <v>5132</v>
      </c>
      <c r="F344" s="223" t="s">
        <v>5133</v>
      </c>
      <c r="G344" s="224" t="s">
        <v>1911</v>
      </c>
      <c r="H344" s="225">
        <v>2</v>
      </c>
      <c r="I344" s="226"/>
      <c r="J344" s="227">
        <f>ROUND(I344*H344,2)</f>
        <v>0</v>
      </c>
      <c r="K344" s="223" t="s">
        <v>298</v>
      </c>
      <c r="L344" s="45"/>
      <c r="M344" s="228" t="s">
        <v>1</v>
      </c>
      <c r="N344" s="229" t="s">
        <v>43</v>
      </c>
      <c r="O344" s="92"/>
      <c r="P344" s="230">
        <f>O344*H344</f>
        <v>0</v>
      </c>
      <c r="Q344" s="230">
        <v>0.0094599999999999997</v>
      </c>
      <c r="R344" s="230">
        <f>Q344*H344</f>
        <v>0.018919999999999999</v>
      </c>
      <c r="S344" s="230">
        <v>0</v>
      </c>
      <c r="T344" s="23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2" t="s">
        <v>438</v>
      </c>
      <c r="AT344" s="232" t="s">
        <v>294</v>
      </c>
      <c r="AU344" s="232" t="s">
        <v>120</v>
      </c>
      <c r="AY344" s="18" t="s">
        <v>292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8" t="s">
        <v>120</v>
      </c>
      <c r="BK344" s="233">
        <f>ROUND(I344*H344,2)</f>
        <v>0</v>
      </c>
      <c r="BL344" s="18" t="s">
        <v>438</v>
      </c>
      <c r="BM344" s="232" t="s">
        <v>5134</v>
      </c>
    </row>
    <row r="345" s="2" customFormat="1" ht="21.75" customHeight="1">
      <c r="A345" s="39"/>
      <c r="B345" s="40"/>
      <c r="C345" s="221" t="s">
        <v>966</v>
      </c>
      <c r="D345" s="221" t="s">
        <v>294</v>
      </c>
      <c r="E345" s="222" t="s">
        <v>5135</v>
      </c>
      <c r="F345" s="223" t="s">
        <v>5136</v>
      </c>
      <c r="G345" s="224" t="s">
        <v>1911</v>
      </c>
      <c r="H345" s="225">
        <v>76</v>
      </c>
      <c r="I345" s="226"/>
      <c r="J345" s="227">
        <f>ROUND(I345*H345,2)</f>
        <v>0</v>
      </c>
      <c r="K345" s="223" t="s">
        <v>298</v>
      </c>
      <c r="L345" s="45"/>
      <c r="M345" s="228" t="s">
        <v>1</v>
      </c>
      <c r="N345" s="229" t="s">
        <v>43</v>
      </c>
      <c r="O345" s="92"/>
      <c r="P345" s="230">
        <f>O345*H345</f>
        <v>0</v>
      </c>
      <c r="Q345" s="230">
        <v>0.00173</v>
      </c>
      <c r="R345" s="230">
        <f>Q345*H345</f>
        <v>0.13147999999999999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438</v>
      </c>
      <c r="AT345" s="232" t="s">
        <v>294</v>
      </c>
      <c r="AU345" s="232" t="s">
        <v>120</v>
      </c>
      <c r="AY345" s="18" t="s">
        <v>292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120</v>
      </c>
      <c r="BK345" s="233">
        <f>ROUND(I345*H345,2)</f>
        <v>0</v>
      </c>
      <c r="BL345" s="18" t="s">
        <v>438</v>
      </c>
      <c r="BM345" s="232" t="s">
        <v>5137</v>
      </c>
    </row>
    <row r="346" s="2" customFormat="1" ht="33" customHeight="1">
      <c r="A346" s="39"/>
      <c r="B346" s="40"/>
      <c r="C346" s="221" t="s">
        <v>970</v>
      </c>
      <c r="D346" s="221" t="s">
        <v>294</v>
      </c>
      <c r="E346" s="222" t="s">
        <v>5138</v>
      </c>
      <c r="F346" s="223" t="s">
        <v>5139</v>
      </c>
      <c r="G346" s="224" t="s">
        <v>1911</v>
      </c>
      <c r="H346" s="225">
        <v>2</v>
      </c>
      <c r="I346" s="226"/>
      <c r="J346" s="227">
        <f>ROUND(I346*H346,2)</f>
        <v>0</v>
      </c>
      <c r="K346" s="223" t="s">
        <v>298</v>
      </c>
      <c r="L346" s="45"/>
      <c r="M346" s="228" t="s">
        <v>1</v>
      </c>
      <c r="N346" s="229" t="s">
        <v>43</v>
      </c>
      <c r="O346" s="92"/>
      <c r="P346" s="230">
        <f>O346*H346</f>
        <v>0</v>
      </c>
      <c r="Q346" s="230">
        <v>0.02137</v>
      </c>
      <c r="R346" s="230">
        <f>Q346*H346</f>
        <v>0.04274</v>
      </c>
      <c r="S346" s="230">
        <v>0</v>
      </c>
      <c r="T346" s="23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2" t="s">
        <v>438</v>
      </c>
      <c r="AT346" s="232" t="s">
        <v>294</v>
      </c>
      <c r="AU346" s="232" t="s">
        <v>120</v>
      </c>
      <c r="AY346" s="18" t="s">
        <v>292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8" t="s">
        <v>120</v>
      </c>
      <c r="BK346" s="233">
        <f>ROUND(I346*H346,2)</f>
        <v>0</v>
      </c>
      <c r="BL346" s="18" t="s">
        <v>438</v>
      </c>
      <c r="BM346" s="232" t="s">
        <v>5140</v>
      </c>
    </row>
    <row r="347" s="2" customFormat="1" ht="37.8" customHeight="1">
      <c r="A347" s="39"/>
      <c r="B347" s="40"/>
      <c r="C347" s="221" t="s">
        <v>975</v>
      </c>
      <c r="D347" s="221" t="s">
        <v>294</v>
      </c>
      <c r="E347" s="222" t="s">
        <v>5141</v>
      </c>
      <c r="F347" s="223" t="s">
        <v>5142</v>
      </c>
      <c r="G347" s="224" t="s">
        <v>1911</v>
      </c>
      <c r="H347" s="225">
        <v>2</v>
      </c>
      <c r="I347" s="226"/>
      <c r="J347" s="227">
        <f>ROUND(I347*H347,2)</f>
        <v>0</v>
      </c>
      <c r="K347" s="223" t="s">
        <v>298</v>
      </c>
      <c r="L347" s="45"/>
      <c r="M347" s="228" t="s">
        <v>1</v>
      </c>
      <c r="N347" s="229" t="s">
        <v>43</v>
      </c>
      <c r="O347" s="92"/>
      <c r="P347" s="230">
        <f>O347*H347</f>
        <v>0</v>
      </c>
      <c r="Q347" s="230">
        <v>0.036490000000000002</v>
      </c>
      <c r="R347" s="230">
        <f>Q347*H347</f>
        <v>0.072980000000000003</v>
      </c>
      <c r="S347" s="230">
        <v>0</v>
      </c>
      <c r="T347" s="231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2" t="s">
        <v>438</v>
      </c>
      <c r="AT347" s="232" t="s">
        <v>294</v>
      </c>
      <c r="AU347" s="232" t="s">
        <v>120</v>
      </c>
      <c r="AY347" s="18" t="s">
        <v>292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8" t="s">
        <v>120</v>
      </c>
      <c r="BK347" s="233">
        <f>ROUND(I347*H347,2)</f>
        <v>0</v>
      </c>
      <c r="BL347" s="18" t="s">
        <v>438</v>
      </c>
      <c r="BM347" s="232" t="s">
        <v>5143</v>
      </c>
    </row>
    <row r="348" s="2" customFormat="1" ht="16.5" customHeight="1">
      <c r="A348" s="39"/>
      <c r="B348" s="40"/>
      <c r="C348" s="221" t="s">
        <v>979</v>
      </c>
      <c r="D348" s="221" t="s">
        <v>294</v>
      </c>
      <c r="E348" s="222" t="s">
        <v>5144</v>
      </c>
      <c r="F348" s="223" t="s">
        <v>5145</v>
      </c>
      <c r="G348" s="224" t="s">
        <v>1911</v>
      </c>
      <c r="H348" s="225">
        <v>4</v>
      </c>
      <c r="I348" s="226"/>
      <c r="J348" s="227">
        <f>ROUND(I348*H348,2)</f>
        <v>0</v>
      </c>
      <c r="K348" s="223" t="s">
        <v>298</v>
      </c>
      <c r="L348" s="45"/>
      <c r="M348" s="228" t="s">
        <v>1</v>
      </c>
      <c r="N348" s="229" t="s">
        <v>43</v>
      </c>
      <c r="O348" s="92"/>
      <c r="P348" s="230">
        <f>O348*H348</f>
        <v>0</v>
      </c>
      <c r="Q348" s="230">
        <v>0.00017000000000000001</v>
      </c>
      <c r="R348" s="230">
        <f>Q348*H348</f>
        <v>0.00068000000000000005</v>
      </c>
      <c r="S348" s="230">
        <v>0</v>
      </c>
      <c r="T348" s="231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2" t="s">
        <v>438</v>
      </c>
      <c r="AT348" s="232" t="s">
        <v>294</v>
      </c>
      <c r="AU348" s="232" t="s">
        <v>120</v>
      </c>
      <c r="AY348" s="18" t="s">
        <v>292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8" t="s">
        <v>120</v>
      </c>
      <c r="BK348" s="233">
        <f>ROUND(I348*H348,2)</f>
        <v>0</v>
      </c>
      <c r="BL348" s="18" t="s">
        <v>438</v>
      </c>
      <c r="BM348" s="232" t="s">
        <v>5146</v>
      </c>
    </row>
    <row r="349" s="2" customFormat="1" ht="33" customHeight="1">
      <c r="A349" s="39"/>
      <c r="B349" s="40"/>
      <c r="C349" s="221" t="s">
        <v>984</v>
      </c>
      <c r="D349" s="221" t="s">
        <v>294</v>
      </c>
      <c r="E349" s="222" t="s">
        <v>5147</v>
      </c>
      <c r="F349" s="223" t="s">
        <v>5148</v>
      </c>
      <c r="G349" s="224" t="s">
        <v>1911</v>
      </c>
      <c r="H349" s="225">
        <v>1</v>
      </c>
      <c r="I349" s="226"/>
      <c r="J349" s="227">
        <f>ROUND(I349*H349,2)</f>
        <v>0</v>
      </c>
      <c r="K349" s="223" t="s">
        <v>298</v>
      </c>
      <c r="L349" s="45"/>
      <c r="M349" s="228" t="s">
        <v>1</v>
      </c>
      <c r="N349" s="229" t="s">
        <v>43</v>
      </c>
      <c r="O349" s="92"/>
      <c r="P349" s="230">
        <f>O349*H349</f>
        <v>0</v>
      </c>
      <c r="Q349" s="230">
        <v>0.014749999999999999</v>
      </c>
      <c r="R349" s="230">
        <f>Q349*H349</f>
        <v>0.014749999999999999</v>
      </c>
      <c r="S349" s="230">
        <v>0</v>
      </c>
      <c r="T349" s="23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2" t="s">
        <v>438</v>
      </c>
      <c r="AT349" s="232" t="s">
        <v>294</v>
      </c>
      <c r="AU349" s="232" t="s">
        <v>120</v>
      </c>
      <c r="AY349" s="18" t="s">
        <v>292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8" t="s">
        <v>120</v>
      </c>
      <c r="BK349" s="233">
        <f>ROUND(I349*H349,2)</f>
        <v>0</v>
      </c>
      <c r="BL349" s="18" t="s">
        <v>438</v>
      </c>
      <c r="BM349" s="232" t="s">
        <v>5149</v>
      </c>
    </row>
    <row r="350" s="2" customFormat="1" ht="16.5" customHeight="1">
      <c r="A350" s="39"/>
      <c r="B350" s="40"/>
      <c r="C350" s="221" t="s">
        <v>989</v>
      </c>
      <c r="D350" s="221" t="s">
        <v>294</v>
      </c>
      <c r="E350" s="222" t="s">
        <v>5150</v>
      </c>
      <c r="F350" s="223" t="s">
        <v>5151</v>
      </c>
      <c r="G350" s="224" t="s">
        <v>1911</v>
      </c>
      <c r="H350" s="225">
        <v>1</v>
      </c>
      <c r="I350" s="226"/>
      <c r="J350" s="227">
        <f>ROUND(I350*H350,2)</f>
        <v>0</v>
      </c>
      <c r="K350" s="223" t="s">
        <v>298</v>
      </c>
      <c r="L350" s="45"/>
      <c r="M350" s="228" t="s">
        <v>1</v>
      </c>
      <c r="N350" s="229" t="s">
        <v>43</v>
      </c>
      <c r="O350" s="92"/>
      <c r="P350" s="230">
        <f>O350*H350</f>
        <v>0</v>
      </c>
      <c r="Q350" s="230">
        <v>0.00064000000000000005</v>
      </c>
      <c r="R350" s="230">
        <f>Q350*H350</f>
        <v>0.00064000000000000005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438</v>
      </c>
      <c r="AT350" s="232" t="s">
        <v>294</v>
      </c>
      <c r="AU350" s="232" t="s">
        <v>120</v>
      </c>
      <c r="AY350" s="18" t="s">
        <v>292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120</v>
      </c>
      <c r="BK350" s="233">
        <f>ROUND(I350*H350,2)</f>
        <v>0</v>
      </c>
      <c r="BL350" s="18" t="s">
        <v>438</v>
      </c>
      <c r="BM350" s="232" t="s">
        <v>5152</v>
      </c>
    </row>
    <row r="351" s="2" customFormat="1" ht="24.15" customHeight="1">
      <c r="A351" s="39"/>
      <c r="B351" s="40"/>
      <c r="C351" s="221" t="s">
        <v>1157</v>
      </c>
      <c r="D351" s="221" t="s">
        <v>294</v>
      </c>
      <c r="E351" s="222" t="s">
        <v>5153</v>
      </c>
      <c r="F351" s="223" t="s">
        <v>5154</v>
      </c>
      <c r="G351" s="224" t="s">
        <v>1911</v>
      </c>
      <c r="H351" s="225">
        <v>337</v>
      </c>
      <c r="I351" s="226"/>
      <c r="J351" s="227">
        <f>ROUND(I351*H351,2)</f>
        <v>0</v>
      </c>
      <c r="K351" s="223" t="s">
        <v>298</v>
      </c>
      <c r="L351" s="45"/>
      <c r="M351" s="228" t="s">
        <v>1</v>
      </c>
      <c r="N351" s="229" t="s">
        <v>43</v>
      </c>
      <c r="O351" s="92"/>
      <c r="P351" s="230">
        <f>O351*H351</f>
        <v>0</v>
      </c>
      <c r="Q351" s="230">
        <v>0.00024000000000000001</v>
      </c>
      <c r="R351" s="230">
        <f>Q351*H351</f>
        <v>0.080880000000000007</v>
      </c>
      <c r="S351" s="230">
        <v>0</v>
      </c>
      <c r="T351" s="23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2" t="s">
        <v>438</v>
      </c>
      <c r="AT351" s="232" t="s">
        <v>294</v>
      </c>
      <c r="AU351" s="232" t="s">
        <v>120</v>
      </c>
      <c r="AY351" s="18" t="s">
        <v>292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8" t="s">
        <v>120</v>
      </c>
      <c r="BK351" s="233">
        <f>ROUND(I351*H351,2)</f>
        <v>0</v>
      </c>
      <c r="BL351" s="18" t="s">
        <v>438</v>
      </c>
      <c r="BM351" s="232" t="s">
        <v>5155</v>
      </c>
    </row>
    <row r="352" s="2" customFormat="1" ht="24.15" customHeight="1">
      <c r="A352" s="39"/>
      <c r="B352" s="40"/>
      <c r="C352" s="278" t="s">
        <v>530</v>
      </c>
      <c r="D352" s="278" t="s">
        <v>626</v>
      </c>
      <c r="E352" s="279" t="s">
        <v>5156</v>
      </c>
      <c r="F352" s="280" t="s">
        <v>5157</v>
      </c>
      <c r="G352" s="281" t="s">
        <v>407</v>
      </c>
      <c r="H352" s="282">
        <v>86</v>
      </c>
      <c r="I352" s="283"/>
      <c r="J352" s="284">
        <f>ROUND(I352*H352,2)</f>
        <v>0</v>
      </c>
      <c r="K352" s="280" t="s">
        <v>298</v>
      </c>
      <c r="L352" s="285"/>
      <c r="M352" s="286" t="s">
        <v>1</v>
      </c>
      <c r="N352" s="287" t="s">
        <v>43</v>
      </c>
      <c r="O352" s="92"/>
      <c r="P352" s="230">
        <f>O352*H352</f>
        <v>0</v>
      </c>
      <c r="Q352" s="230">
        <v>0.00022000000000000001</v>
      </c>
      <c r="R352" s="230">
        <f>Q352*H352</f>
        <v>0.018919999999999999</v>
      </c>
      <c r="S352" s="230">
        <v>0</v>
      </c>
      <c r="T352" s="231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32" t="s">
        <v>573</v>
      </c>
      <c r="AT352" s="232" t="s">
        <v>626</v>
      </c>
      <c r="AU352" s="232" t="s">
        <v>120</v>
      </c>
      <c r="AY352" s="18" t="s">
        <v>292</v>
      </c>
      <c r="BE352" s="233">
        <f>IF(N352="základní",J352,0)</f>
        <v>0</v>
      </c>
      <c r="BF352" s="233">
        <f>IF(N352="snížená",J352,0)</f>
        <v>0</v>
      </c>
      <c r="BG352" s="233">
        <f>IF(N352="zákl. přenesená",J352,0)</f>
        <v>0</v>
      </c>
      <c r="BH352" s="233">
        <f>IF(N352="sníž. přenesená",J352,0)</f>
        <v>0</v>
      </c>
      <c r="BI352" s="233">
        <f>IF(N352="nulová",J352,0)</f>
        <v>0</v>
      </c>
      <c r="BJ352" s="18" t="s">
        <v>120</v>
      </c>
      <c r="BK352" s="233">
        <f>ROUND(I352*H352,2)</f>
        <v>0</v>
      </c>
      <c r="BL352" s="18" t="s">
        <v>438</v>
      </c>
      <c r="BM352" s="232" t="s">
        <v>5158</v>
      </c>
    </row>
    <row r="353" s="2" customFormat="1" ht="16.5" customHeight="1">
      <c r="A353" s="39"/>
      <c r="B353" s="40"/>
      <c r="C353" s="221" t="s">
        <v>1178</v>
      </c>
      <c r="D353" s="221" t="s">
        <v>294</v>
      </c>
      <c r="E353" s="222" t="s">
        <v>5159</v>
      </c>
      <c r="F353" s="223" t="s">
        <v>5160</v>
      </c>
      <c r="G353" s="224" t="s">
        <v>581</v>
      </c>
      <c r="H353" s="225">
        <v>13</v>
      </c>
      <c r="I353" s="226"/>
      <c r="J353" s="227">
        <f>ROUND(I353*H353,2)</f>
        <v>0</v>
      </c>
      <c r="K353" s="223" t="s">
        <v>298</v>
      </c>
      <c r="L353" s="45"/>
      <c r="M353" s="228" t="s">
        <v>1</v>
      </c>
      <c r="N353" s="229" t="s">
        <v>43</v>
      </c>
      <c r="O353" s="92"/>
      <c r="P353" s="230">
        <f>O353*H353</f>
        <v>0</v>
      </c>
      <c r="Q353" s="230">
        <v>0.00109</v>
      </c>
      <c r="R353" s="230">
        <f>Q353*H353</f>
        <v>0.01417</v>
      </c>
      <c r="S353" s="230">
        <v>0</v>
      </c>
      <c r="T353" s="231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32" t="s">
        <v>438</v>
      </c>
      <c r="AT353" s="232" t="s">
        <v>294</v>
      </c>
      <c r="AU353" s="232" t="s">
        <v>120</v>
      </c>
      <c r="AY353" s="18" t="s">
        <v>292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8" t="s">
        <v>120</v>
      </c>
      <c r="BK353" s="233">
        <f>ROUND(I353*H353,2)</f>
        <v>0</v>
      </c>
      <c r="BL353" s="18" t="s">
        <v>438</v>
      </c>
      <c r="BM353" s="232" t="s">
        <v>5161</v>
      </c>
    </row>
    <row r="354" s="2" customFormat="1" ht="16.5" customHeight="1">
      <c r="A354" s="39"/>
      <c r="B354" s="40"/>
      <c r="C354" s="221" t="s">
        <v>1184</v>
      </c>
      <c r="D354" s="221" t="s">
        <v>294</v>
      </c>
      <c r="E354" s="222" t="s">
        <v>5162</v>
      </c>
      <c r="F354" s="223" t="s">
        <v>5163</v>
      </c>
      <c r="G354" s="224" t="s">
        <v>1911</v>
      </c>
      <c r="H354" s="225">
        <v>13</v>
      </c>
      <c r="I354" s="226"/>
      <c r="J354" s="227">
        <f>ROUND(I354*H354,2)</f>
        <v>0</v>
      </c>
      <c r="K354" s="223" t="s">
        <v>298</v>
      </c>
      <c r="L354" s="45"/>
      <c r="M354" s="228" t="s">
        <v>1</v>
      </c>
      <c r="N354" s="229" t="s">
        <v>43</v>
      </c>
      <c r="O354" s="92"/>
      <c r="P354" s="230">
        <f>O354*H354</f>
        <v>0</v>
      </c>
      <c r="Q354" s="230">
        <v>0.00012999999999999999</v>
      </c>
      <c r="R354" s="230">
        <f>Q354*H354</f>
        <v>0.0016899999999999999</v>
      </c>
      <c r="S354" s="230">
        <v>0</v>
      </c>
      <c r="T354" s="231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32" t="s">
        <v>438</v>
      </c>
      <c r="AT354" s="232" t="s">
        <v>294</v>
      </c>
      <c r="AU354" s="232" t="s">
        <v>120</v>
      </c>
      <c r="AY354" s="18" t="s">
        <v>292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8" t="s">
        <v>120</v>
      </c>
      <c r="BK354" s="233">
        <f>ROUND(I354*H354,2)</f>
        <v>0</v>
      </c>
      <c r="BL354" s="18" t="s">
        <v>438</v>
      </c>
      <c r="BM354" s="232" t="s">
        <v>5164</v>
      </c>
    </row>
    <row r="355" s="2" customFormat="1" ht="21.75" customHeight="1">
      <c r="A355" s="39"/>
      <c r="B355" s="40"/>
      <c r="C355" s="221" t="s">
        <v>1189</v>
      </c>
      <c r="D355" s="221" t="s">
        <v>294</v>
      </c>
      <c r="E355" s="222" t="s">
        <v>5165</v>
      </c>
      <c r="F355" s="223" t="s">
        <v>5166</v>
      </c>
      <c r="G355" s="224" t="s">
        <v>1911</v>
      </c>
      <c r="H355" s="225">
        <v>337</v>
      </c>
      <c r="I355" s="226"/>
      <c r="J355" s="227">
        <f>ROUND(I355*H355,2)</f>
        <v>0</v>
      </c>
      <c r="K355" s="223" t="s">
        <v>298</v>
      </c>
      <c r="L355" s="45"/>
      <c r="M355" s="228" t="s">
        <v>1</v>
      </c>
      <c r="N355" s="229" t="s">
        <v>43</v>
      </c>
      <c r="O355" s="92"/>
      <c r="P355" s="230">
        <f>O355*H355</f>
        <v>0</v>
      </c>
      <c r="Q355" s="230">
        <v>9.0000000000000006E-05</v>
      </c>
      <c r="R355" s="230">
        <f>Q355*H355</f>
        <v>0.030330000000000003</v>
      </c>
      <c r="S355" s="230">
        <v>0</v>
      </c>
      <c r="T355" s="23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2" t="s">
        <v>438</v>
      </c>
      <c r="AT355" s="232" t="s">
        <v>294</v>
      </c>
      <c r="AU355" s="232" t="s">
        <v>120</v>
      </c>
      <c r="AY355" s="18" t="s">
        <v>292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8" t="s">
        <v>120</v>
      </c>
      <c r="BK355" s="233">
        <f>ROUND(I355*H355,2)</f>
        <v>0</v>
      </c>
      <c r="BL355" s="18" t="s">
        <v>438</v>
      </c>
      <c r="BM355" s="232" t="s">
        <v>5167</v>
      </c>
    </row>
    <row r="356" s="2" customFormat="1" ht="16.5" customHeight="1">
      <c r="A356" s="39"/>
      <c r="B356" s="40"/>
      <c r="C356" s="221" t="s">
        <v>1194</v>
      </c>
      <c r="D356" s="221" t="s">
        <v>294</v>
      </c>
      <c r="E356" s="222" t="s">
        <v>5168</v>
      </c>
      <c r="F356" s="223" t="s">
        <v>5169</v>
      </c>
      <c r="G356" s="224" t="s">
        <v>1911</v>
      </c>
      <c r="H356" s="225">
        <v>4</v>
      </c>
      <c r="I356" s="226"/>
      <c r="J356" s="227">
        <f>ROUND(I356*H356,2)</f>
        <v>0</v>
      </c>
      <c r="K356" s="223" t="s">
        <v>298</v>
      </c>
      <c r="L356" s="45"/>
      <c r="M356" s="228" t="s">
        <v>1</v>
      </c>
      <c r="N356" s="229" t="s">
        <v>43</v>
      </c>
      <c r="O356" s="92"/>
      <c r="P356" s="230">
        <f>O356*H356</f>
        <v>0</v>
      </c>
      <c r="Q356" s="230">
        <v>0.0018400000000000001</v>
      </c>
      <c r="R356" s="230">
        <f>Q356*H356</f>
        <v>0.0073600000000000002</v>
      </c>
      <c r="S356" s="230">
        <v>0</v>
      </c>
      <c r="T356" s="231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32" t="s">
        <v>438</v>
      </c>
      <c r="AT356" s="232" t="s">
        <v>294</v>
      </c>
      <c r="AU356" s="232" t="s">
        <v>120</v>
      </c>
      <c r="AY356" s="18" t="s">
        <v>292</v>
      </c>
      <c r="BE356" s="233">
        <f>IF(N356="základní",J356,0)</f>
        <v>0</v>
      </c>
      <c r="BF356" s="233">
        <f>IF(N356="snížená",J356,0)</f>
        <v>0</v>
      </c>
      <c r="BG356" s="233">
        <f>IF(N356="zákl. přenesená",J356,0)</f>
        <v>0</v>
      </c>
      <c r="BH356" s="233">
        <f>IF(N356="sníž. přenesená",J356,0)</f>
        <v>0</v>
      </c>
      <c r="BI356" s="233">
        <f>IF(N356="nulová",J356,0)</f>
        <v>0</v>
      </c>
      <c r="BJ356" s="18" t="s">
        <v>120</v>
      </c>
      <c r="BK356" s="233">
        <f>ROUND(I356*H356,2)</f>
        <v>0</v>
      </c>
      <c r="BL356" s="18" t="s">
        <v>438</v>
      </c>
      <c r="BM356" s="232" t="s">
        <v>5170</v>
      </c>
    </row>
    <row r="357" s="2" customFormat="1" ht="24.15" customHeight="1">
      <c r="A357" s="39"/>
      <c r="B357" s="40"/>
      <c r="C357" s="221" t="s">
        <v>1198</v>
      </c>
      <c r="D357" s="221" t="s">
        <v>294</v>
      </c>
      <c r="E357" s="222" t="s">
        <v>5171</v>
      </c>
      <c r="F357" s="223" t="s">
        <v>5172</v>
      </c>
      <c r="G357" s="224" t="s">
        <v>581</v>
      </c>
      <c r="H357" s="225">
        <v>4</v>
      </c>
      <c r="I357" s="226"/>
      <c r="J357" s="227">
        <f>ROUND(I357*H357,2)</f>
        <v>0</v>
      </c>
      <c r="K357" s="223" t="s">
        <v>298</v>
      </c>
      <c r="L357" s="45"/>
      <c r="M357" s="228" t="s">
        <v>1</v>
      </c>
      <c r="N357" s="229" t="s">
        <v>43</v>
      </c>
      <c r="O357" s="92"/>
      <c r="P357" s="230">
        <f>O357*H357</f>
        <v>0</v>
      </c>
      <c r="Q357" s="230">
        <v>4.0000000000000003E-05</v>
      </c>
      <c r="R357" s="230">
        <f>Q357*H357</f>
        <v>0.00016000000000000001</v>
      </c>
      <c r="S357" s="230">
        <v>0</v>
      </c>
      <c r="T357" s="231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2" t="s">
        <v>438</v>
      </c>
      <c r="AT357" s="232" t="s">
        <v>294</v>
      </c>
      <c r="AU357" s="232" t="s">
        <v>120</v>
      </c>
      <c r="AY357" s="18" t="s">
        <v>292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8" t="s">
        <v>120</v>
      </c>
      <c r="BK357" s="233">
        <f>ROUND(I357*H357,2)</f>
        <v>0</v>
      </c>
      <c r="BL357" s="18" t="s">
        <v>438</v>
      </c>
      <c r="BM357" s="232" t="s">
        <v>5173</v>
      </c>
    </row>
    <row r="358" s="2" customFormat="1" ht="24.15" customHeight="1">
      <c r="A358" s="39"/>
      <c r="B358" s="40"/>
      <c r="C358" s="278" t="s">
        <v>1204</v>
      </c>
      <c r="D358" s="278" t="s">
        <v>626</v>
      </c>
      <c r="E358" s="279" t="s">
        <v>5174</v>
      </c>
      <c r="F358" s="280" t="s">
        <v>5175</v>
      </c>
      <c r="G358" s="281" t="s">
        <v>581</v>
      </c>
      <c r="H358" s="282">
        <v>1</v>
      </c>
      <c r="I358" s="283"/>
      <c r="J358" s="284">
        <f>ROUND(I358*H358,2)</f>
        <v>0</v>
      </c>
      <c r="K358" s="280" t="s">
        <v>298</v>
      </c>
      <c r="L358" s="285"/>
      <c r="M358" s="286" t="s">
        <v>1</v>
      </c>
      <c r="N358" s="287" t="s">
        <v>43</v>
      </c>
      <c r="O358" s="92"/>
      <c r="P358" s="230">
        <f>O358*H358</f>
        <v>0</v>
      </c>
      <c r="Q358" s="230">
        <v>0.0015200000000000001</v>
      </c>
      <c r="R358" s="230">
        <f>Q358*H358</f>
        <v>0.0015200000000000001</v>
      </c>
      <c r="S358" s="230">
        <v>0</v>
      </c>
      <c r="T358" s="231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32" t="s">
        <v>573</v>
      </c>
      <c r="AT358" s="232" t="s">
        <v>626</v>
      </c>
      <c r="AU358" s="232" t="s">
        <v>120</v>
      </c>
      <c r="AY358" s="18" t="s">
        <v>292</v>
      </c>
      <c r="BE358" s="233">
        <f>IF(N358="základní",J358,0)</f>
        <v>0</v>
      </c>
      <c r="BF358" s="233">
        <f>IF(N358="snížená",J358,0)</f>
        <v>0</v>
      </c>
      <c r="BG358" s="233">
        <f>IF(N358="zákl. přenesená",J358,0)</f>
        <v>0</v>
      </c>
      <c r="BH358" s="233">
        <f>IF(N358="sníž. přenesená",J358,0)</f>
        <v>0</v>
      </c>
      <c r="BI358" s="233">
        <f>IF(N358="nulová",J358,0)</f>
        <v>0</v>
      </c>
      <c r="BJ358" s="18" t="s">
        <v>120</v>
      </c>
      <c r="BK358" s="233">
        <f>ROUND(I358*H358,2)</f>
        <v>0</v>
      </c>
      <c r="BL358" s="18" t="s">
        <v>438</v>
      </c>
      <c r="BM358" s="232" t="s">
        <v>5176</v>
      </c>
    </row>
    <row r="359" s="2" customFormat="1" ht="37.8" customHeight="1">
      <c r="A359" s="39"/>
      <c r="B359" s="40"/>
      <c r="C359" s="278" t="s">
        <v>1235</v>
      </c>
      <c r="D359" s="278" t="s">
        <v>626</v>
      </c>
      <c r="E359" s="279" t="s">
        <v>5177</v>
      </c>
      <c r="F359" s="280" t="s">
        <v>5178</v>
      </c>
      <c r="G359" s="281" t="s">
        <v>581</v>
      </c>
      <c r="H359" s="282">
        <v>49</v>
      </c>
      <c r="I359" s="283"/>
      <c r="J359" s="284">
        <f>ROUND(I359*H359,2)</f>
        <v>0</v>
      </c>
      <c r="K359" s="280" t="s">
        <v>298</v>
      </c>
      <c r="L359" s="285"/>
      <c r="M359" s="286" t="s">
        <v>1</v>
      </c>
      <c r="N359" s="287" t="s">
        <v>43</v>
      </c>
      <c r="O359" s="92"/>
      <c r="P359" s="230">
        <f>O359*H359</f>
        <v>0</v>
      </c>
      <c r="Q359" s="230">
        <v>0.002</v>
      </c>
      <c r="R359" s="230">
        <f>Q359*H359</f>
        <v>0.098000000000000004</v>
      </c>
      <c r="S359" s="230">
        <v>0</v>
      </c>
      <c r="T359" s="231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32" t="s">
        <v>573</v>
      </c>
      <c r="AT359" s="232" t="s">
        <v>626</v>
      </c>
      <c r="AU359" s="232" t="s">
        <v>120</v>
      </c>
      <c r="AY359" s="18" t="s">
        <v>292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8" t="s">
        <v>120</v>
      </c>
      <c r="BK359" s="233">
        <f>ROUND(I359*H359,2)</f>
        <v>0</v>
      </c>
      <c r="BL359" s="18" t="s">
        <v>438</v>
      </c>
      <c r="BM359" s="232" t="s">
        <v>5179</v>
      </c>
    </row>
    <row r="360" s="14" customFormat="1">
      <c r="A360" s="14"/>
      <c r="B360" s="245"/>
      <c r="C360" s="246"/>
      <c r="D360" s="236" t="s">
        <v>301</v>
      </c>
      <c r="E360" s="247" t="s">
        <v>1</v>
      </c>
      <c r="F360" s="248" t="s">
        <v>5180</v>
      </c>
      <c r="G360" s="246"/>
      <c r="H360" s="249">
        <v>44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301</v>
      </c>
      <c r="AU360" s="255" t="s">
        <v>120</v>
      </c>
      <c r="AV360" s="14" t="s">
        <v>120</v>
      </c>
      <c r="AW360" s="14" t="s">
        <v>32</v>
      </c>
      <c r="AX360" s="14" t="s">
        <v>77</v>
      </c>
      <c r="AY360" s="255" t="s">
        <v>292</v>
      </c>
    </row>
    <row r="361" s="14" customFormat="1">
      <c r="A361" s="14"/>
      <c r="B361" s="245"/>
      <c r="C361" s="246"/>
      <c r="D361" s="236" t="s">
        <v>301</v>
      </c>
      <c r="E361" s="247" t="s">
        <v>1</v>
      </c>
      <c r="F361" s="248" t="s">
        <v>5181</v>
      </c>
      <c r="G361" s="246"/>
      <c r="H361" s="249">
        <v>5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301</v>
      </c>
      <c r="AU361" s="255" t="s">
        <v>120</v>
      </c>
      <c r="AV361" s="14" t="s">
        <v>120</v>
      </c>
      <c r="AW361" s="14" t="s">
        <v>32</v>
      </c>
      <c r="AX361" s="14" t="s">
        <v>77</v>
      </c>
      <c r="AY361" s="255" t="s">
        <v>292</v>
      </c>
    </row>
    <row r="362" s="15" customFormat="1">
      <c r="A362" s="15"/>
      <c r="B362" s="256"/>
      <c r="C362" s="257"/>
      <c r="D362" s="236" t="s">
        <v>301</v>
      </c>
      <c r="E362" s="258" t="s">
        <v>1</v>
      </c>
      <c r="F362" s="259" t="s">
        <v>304</v>
      </c>
      <c r="G362" s="257"/>
      <c r="H362" s="260">
        <v>49</v>
      </c>
      <c r="I362" s="261"/>
      <c r="J362" s="257"/>
      <c r="K362" s="257"/>
      <c r="L362" s="262"/>
      <c r="M362" s="263"/>
      <c r="N362" s="264"/>
      <c r="O362" s="264"/>
      <c r="P362" s="264"/>
      <c r="Q362" s="264"/>
      <c r="R362" s="264"/>
      <c r="S362" s="264"/>
      <c r="T362" s="26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6" t="s">
        <v>301</v>
      </c>
      <c r="AU362" s="266" t="s">
        <v>120</v>
      </c>
      <c r="AV362" s="15" t="s">
        <v>299</v>
      </c>
      <c r="AW362" s="15" t="s">
        <v>32</v>
      </c>
      <c r="AX362" s="15" t="s">
        <v>85</v>
      </c>
      <c r="AY362" s="266" t="s">
        <v>292</v>
      </c>
    </row>
    <row r="363" s="2" customFormat="1" ht="24.15" customHeight="1">
      <c r="A363" s="39"/>
      <c r="B363" s="40"/>
      <c r="C363" s="221" t="s">
        <v>1240</v>
      </c>
      <c r="D363" s="221" t="s">
        <v>294</v>
      </c>
      <c r="E363" s="222" t="s">
        <v>5182</v>
      </c>
      <c r="F363" s="223" t="s">
        <v>5183</v>
      </c>
      <c r="G363" s="224" t="s">
        <v>581</v>
      </c>
      <c r="H363" s="225">
        <v>50</v>
      </c>
      <c r="I363" s="226"/>
      <c r="J363" s="227">
        <f>ROUND(I363*H363,2)</f>
        <v>0</v>
      </c>
      <c r="K363" s="223" t="s">
        <v>298</v>
      </c>
      <c r="L363" s="45"/>
      <c r="M363" s="228" t="s">
        <v>1</v>
      </c>
      <c r="N363" s="229" t="s">
        <v>43</v>
      </c>
      <c r="O363" s="92"/>
      <c r="P363" s="230">
        <f>O363*H363</f>
        <v>0</v>
      </c>
      <c r="Q363" s="230">
        <v>0.00016000000000000001</v>
      </c>
      <c r="R363" s="230">
        <f>Q363*H363</f>
        <v>0.0080000000000000002</v>
      </c>
      <c r="S363" s="230">
        <v>0</v>
      </c>
      <c r="T363" s="231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32" t="s">
        <v>438</v>
      </c>
      <c r="AT363" s="232" t="s">
        <v>294</v>
      </c>
      <c r="AU363" s="232" t="s">
        <v>120</v>
      </c>
      <c r="AY363" s="18" t="s">
        <v>292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8" t="s">
        <v>120</v>
      </c>
      <c r="BK363" s="233">
        <f>ROUND(I363*H363,2)</f>
        <v>0</v>
      </c>
      <c r="BL363" s="18" t="s">
        <v>438</v>
      </c>
      <c r="BM363" s="232" t="s">
        <v>5184</v>
      </c>
    </row>
    <row r="364" s="2" customFormat="1" ht="24.15" customHeight="1">
      <c r="A364" s="39"/>
      <c r="B364" s="40"/>
      <c r="C364" s="221" t="s">
        <v>1245</v>
      </c>
      <c r="D364" s="221" t="s">
        <v>294</v>
      </c>
      <c r="E364" s="222" t="s">
        <v>5185</v>
      </c>
      <c r="F364" s="223" t="s">
        <v>5186</v>
      </c>
      <c r="G364" s="224" t="s">
        <v>1911</v>
      </c>
      <c r="H364" s="225">
        <v>23</v>
      </c>
      <c r="I364" s="226"/>
      <c r="J364" s="227">
        <f>ROUND(I364*H364,2)</f>
        <v>0</v>
      </c>
      <c r="K364" s="223" t="s">
        <v>298</v>
      </c>
      <c r="L364" s="45"/>
      <c r="M364" s="228" t="s">
        <v>1</v>
      </c>
      <c r="N364" s="229" t="s">
        <v>43</v>
      </c>
      <c r="O364" s="92"/>
      <c r="P364" s="230">
        <f>O364*H364</f>
        <v>0</v>
      </c>
      <c r="Q364" s="230">
        <v>0.0025400000000000002</v>
      </c>
      <c r="R364" s="230">
        <f>Q364*H364</f>
        <v>0.058420000000000007</v>
      </c>
      <c r="S364" s="230">
        <v>0</v>
      </c>
      <c r="T364" s="231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32" t="s">
        <v>438</v>
      </c>
      <c r="AT364" s="232" t="s">
        <v>294</v>
      </c>
      <c r="AU364" s="232" t="s">
        <v>120</v>
      </c>
      <c r="AY364" s="18" t="s">
        <v>292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8" t="s">
        <v>120</v>
      </c>
      <c r="BK364" s="233">
        <f>ROUND(I364*H364,2)</f>
        <v>0</v>
      </c>
      <c r="BL364" s="18" t="s">
        <v>438</v>
      </c>
      <c r="BM364" s="232" t="s">
        <v>5187</v>
      </c>
    </row>
    <row r="365" s="2" customFormat="1" ht="24.15" customHeight="1">
      <c r="A365" s="39"/>
      <c r="B365" s="40"/>
      <c r="C365" s="221" t="s">
        <v>1250</v>
      </c>
      <c r="D365" s="221" t="s">
        <v>294</v>
      </c>
      <c r="E365" s="222" t="s">
        <v>5188</v>
      </c>
      <c r="F365" s="223" t="s">
        <v>5189</v>
      </c>
      <c r="G365" s="224" t="s">
        <v>581</v>
      </c>
      <c r="H365" s="225">
        <v>23</v>
      </c>
      <c r="I365" s="226"/>
      <c r="J365" s="227">
        <f>ROUND(I365*H365,2)</f>
        <v>0</v>
      </c>
      <c r="K365" s="223" t="s">
        <v>298</v>
      </c>
      <c r="L365" s="45"/>
      <c r="M365" s="228" t="s">
        <v>1</v>
      </c>
      <c r="N365" s="229" t="s">
        <v>43</v>
      </c>
      <c r="O365" s="92"/>
      <c r="P365" s="230">
        <f>O365*H365</f>
        <v>0</v>
      </c>
      <c r="Q365" s="230">
        <v>4.0000000000000003E-05</v>
      </c>
      <c r="R365" s="230">
        <f>Q365*H365</f>
        <v>0.00092000000000000003</v>
      </c>
      <c r="S365" s="230">
        <v>0</v>
      </c>
      <c r="T365" s="231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32" t="s">
        <v>438</v>
      </c>
      <c r="AT365" s="232" t="s">
        <v>294</v>
      </c>
      <c r="AU365" s="232" t="s">
        <v>120</v>
      </c>
      <c r="AY365" s="18" t="s">
        <v>292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8" t="s">
        <v>120</v>
      </c>
      <c r="BK365" s="233">
        <f>ROUND(I365*H365,2)</f>
        <v>0</v>
      </c>
      <c r="BL365" s="18" t="s">
        <v>438</v>
      </c>
      <c r="BM365" s="232" t="s">
        <v>5190</v>
      </c>
    </row>
    <row r="366" s="2" customFormat="1" ht="24.15" customHeight="1">
      <c r="A366" s="39"/>
      <c r="B366" s="40"/>
      <c r="C366" s="221" t="s">
        <v>1261</v>
      </c>
      <c r="D366" s="221" t="s">
        <v>294</v>
      </c>
      <c r="E366" s="222" t="s">
        <v>5191</v>
      </c>
      <c r="F366" s="223" t="s">
        <v>5192</v>
      </c>
      <c r="G366" s="224" t="s">
        <v>1911</v>
      </c>
      <c r="H366" s="225">
        <v>48</v>
      </c>
      <c r="I366" s="226"/>
      <c r="J366" s="227">
        <f>ROUND(I366*H366,2)</f>
        <v>0</v>
      </c>
      <c r="K366" s="223" t="s">
        <v>298</v>
      </c>
      <c r="L366" s="45"/>
      <c r="M366" s="228" t="s">
        <v>1</v>
      </c>
      <c r="N366" s="229" t="s">
        <v>43</v>
      </c>
      <c r="O366" s="92"/>
      <c r="P366" s="230">
        <f>O366*H366</f>
        <v>0</v>
      </c>
      <c r="Q366" s="230">
        <v>0.0035400000000000002</v>
      </c>
      <c r="R366" s="230">
        <f>Q366*H366</f>
        <v>0.16992000000000002</v>
      </c>
      <c r="S366" s="230">
        <v>0</v>
      </c>
      <c r="T366" s="231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2" t="s">
        <v>438</v>
      </c>
      <c r="AT366" s="232" t="s">
        <v>294</v>
      </c>
      <c r="AU366" s="232" t="s">
        <v>120</v>
      </c>
      <c r="AY366" s="18" t="s">
        <v>292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8" t="s">
        <v>120</v>
      </c>
      <c r="BK366" s="233">
        <f>ROUND(I366*H366,2)</f>
        <v>0</v>
      </c>
      <c r="BL366" s="18" t="s">
        <v>438</v>
      </c>
      <c r="BM366" s="232" t="s">
        <v>5193</v>
      </c>
    </row>
    <row r="367" s="2" customFormat="1" ht="16.5" customHeight="1">
      <c r="A367" s="39"/>
      <c r="B367" s="40"/>
      <c r="C367" s="221" t="s">
        <v>1266</v>
      </c>
      <c r="D367" s="221" t="s">
        <v>294</v>
      </c>
      <c r="E367" s="222" t="s">
        <v>5194</v>
      </c>
      <c r="F367" s="223" t="s">
        <v>5195</v>
      </c>
      <c r="G367" s="224" t="s">
        <v>581</v>
      </c>
      <c r="H367" s="225">
        <v>48</v>
      </c>
      <c r="I367" s="226"/>
      <c r="J367" s="227">
        <f>ROUND(I367*H367,2)</f>
        <v>0</v>
      </c>
      <c r="K367" s="223" t="s">
        <v>298</v>
      </c>
      <c r="L367" s="45"/>
      <c r="M367" s="228" t="s">
        <v>1</v>
      </c>
      <c r="N367" s="229" t="s">
        <v>43</v>
      </c>
      <c r="O367" s="92"/>
      <c r="P367" s="230">
        <f>O367*H367</f>
        <v>0</v>
      </c>
      <c r="Q367" s="230">
        <v>0.00012</v>
      </c>
      <c r="R367" s="230">
        <f>Q367*H367</f>
        <v>0.0057600000000000004</v>
      </c>
      <c r="S367" s="230">
        <v>0</v>
      </c>
      <c r="T367" s="231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32" t="s">
        <v>438</v>
      </c>
      <c r="AT367" s="232" t="s">
        <v>294</v>
      </c>
      <c r="AU367" s="232" t="s">
        <v>120</v>
      </c>
      <c r="AY367" s="18" t="s">
        <v>292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8" t="s">
        <v>120</v>
      </c>
      <c r="BK367" s="233">
        <f>ROUND(I367*H367,2)</f>
        <v>0</v>
      </c>
      <c r="BL367" s="18" t="s">
        <v>438</v>
      </c>
      <c r="BM367" s="232" t="s">
        <v>5196</v>
      </c>
    </row>
    <row r="368" s="2" customFormat="1" ht="24.15" customHeight="1">
      <c r="A368" s="39"/>
      <c r="B368" s="40"/>
      <c r="C368" s="221" t="s">
        <v>1270</v>
      </c>
      <c r="D368" s="221" t="s">
        <v>294</v>
      </c>
      <c r="E368" s="222" t="s">
        <v>5197</v>
      </c>
      <c r="F368" s="223" t="s">
        <v>5198</v>
      </c>
      <c r="G368" s="224" t="s">
        <v>581</v>
      </c>
      <c r="H368" s="225">
        <v>76</v>
      </c>
      <c r="I368" s="226"/>
      <c r="J368" s="227">
        <f>ROUND(I368*H368,2)</f>
        <v>0</v>
      </c>
      <c r="K368" s="223" t="s">
        <v>298</v>
      </c>
      <c r="L368" s="45"/>
      <c r="M368" s="228" t="s">
        <v>1</v>
      </c>
      <c r="N368" s="229" t="s">
        <v>43</v>
      </c>
      <c r="O368" s="92"/>
      <c r="P368" s="230">
        <f>O368*H368</f>
        <v>0</v>
      </c>
      <c r="Q368" s="230">
        <v>0.00024000000000000001</v>
      </c>
      <c r="R368" s="230">
        <f>Q368*H368</f>
        <v>0.018239999999999999</v>
      </c>
      <c r="S368" s="230">
        <v>0</v>
      </c>
      <c r="T368" s="231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32" t="s">
        <v>438</v>
      </c>
      <c r="AT368" s="232" t="s">
        <v>294</v>
      </c>
      <c r="AU368" s="232" t="s">
        <v>120</v>
      </c>
      <c r="AY368" s="18" t="s">
        <v>292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8" t="s">
        <v>120</v>
      </c>
      <c r="BK368" s="233">
        <f>ROUND(I368*H368,2)</f>
        <v>0</v>
      </c>
      <c r="BL368" s="18" t="s">
        <v>438</v>
      </c>
      <c r="BM368" s="232" t="s">
        <v>5199</v>
      </c>
    </row>
    <row r="369" s="2" customFormat="1" ht="16.5" customHeight="1">
      <c r="A369" s="39"/>
      <c r="B369" s="40"/>
      <c r="C369" s="221" t="s">
        <v>1275</v>
      </c>
      <c r="D369" s="221" t="s">
        <v>294</v>
      </c>
      <c r="E369" s="222" t="s">
        <v>5200</v>
      </c>
      <c r="F369" s="223" t="s">
        <v>5201</v>
      </c>
      <c r="G369" s="224" t="s">
        <v>581</v>
      </c>
      <c r="H369" s="225">
        <v>9</v>
      </c>
      <c r="I369" s="226"/>
      <c r="J369" s="227">
        <f>ROUND(I369*H369,2)</f>
        <v>0</v>
      </c>
      <c r="K369" s="223" t="s">
        <v>298</v>
      </c>
      <c r="L369" s="45"/>
      <c r="M369" s="228" t="s">
        <v>1</v>
      </c>
      <c r="N369" s="229" t="s">
        <v>43</v>
      </c>
      <c r="O369" s="92"/>
      <c r="P369" s="230">
        <f>O369*H369</f>
        <v>0</v>
      </c>
      <c r="Q369" s="230">
        <v>0.00027999999999999998</v>
      </c>
      <c r="R369" s="230">
        <f>Q369*H369</f>
        <v>0.0025199999999999997</v>
      </c>
      <c r="S369" s="230">
        <v>0</v>
      </c>
      <c r="T369" s="231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32" t="s">
        <v>438</v>
      </c>
      <c r="AT369" s="232" t="s">
        <v>294</v>
      </c>
      <c r="AU369" s="232" t="s">
        <v>120</v>
      </c>
      <c r="AY369" s="18" t="s">
        <v>292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8" t="s">
        <v>120</v>
      </c>
      <c r="BK369" s="233">
        <f>ROUND(I369*H369,2)</f>
        <v>0</v>
      </c>
      <c r="BL369" s="18" t="s">
        <v>438</v>
      </c>
      <c r="BM369" s="232" t="s">
        <v>5202</v>
      </c>
    </row>
    <row r="370" s="2" customFormat="1" ht="24.15" customHeight="1">
      <c r="A370" s="39"/>
      <c r="B370" s="40"/>
      <c r="C370" s="221" t="s">
        <v>1295</v>
      </c>
      <c r="D370" s="221" t="s">
        <v>294</v>
      </c>
      <c r="E370" s="222" t="s">
        <v>5203</v>
      </c>
      <c r="F370" s="223" t="s">
        <v>5204</v>
      </c>
      <c r="G370" s="224" t="s">
        <v>581</v>
      </c>
      <c r="H370" s="225">
        <v>6</v>
      </c>
      <c r="I370" s="226"/>
      <c r="J370" s="227">
        <f>ROUND(I370*H370,2)</f>
        <v>0</v>
      </c>
      <c r="K370" s="223" t="s">
        <v>298</v>
      </c>
      <c r="L370" s="45"/>
      <c r="M370" s="228" t="s">
        <v>1</v>
      </c>
      <c r="N370" s="229" t="s">
        <v>43</v>
      </c>
      <c r="O370" s="92"/>
      <c r="P370" s="230">
        <f>O370*H370</f>
        <v>0</v>
      </c>
      <c r="Q370" s="230">
        <v>0.00046999999999999999</v>
      </c>
      <c r="R370" s="230">
        <f>Q370*H370</f>
        <v>0.00282</v>
      </c>
      <c r="S370" s="230">
        <v>0</v>
      </c>
      <c r="T370" s="231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32" t="s">
        <v>438</v>
      </c>
      <c r="AT370" s="232" t="s">
        <v>294</v>
      </c>
      <c r="AU370" s="232" t="s">
        <v>120</v>
      </c>
      <c r="AY370" s="18" t="s">
        <v>292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8" t="s">
        <v>120</v>
      </c>
      <c r="BK370" s="233">
        <f>ROUND(I370*H370,2)</f>
        <v>0</v>
      </c>
      <c r="BL370" s="18" t="s">
        <v>438</v>
      </c>
      <c r="BM370" s="232" t="s">
        <v>5205</v>
      </c>
    </row>
    <row r="371" s="2" customFormat="1" ht="33" customHeight="1">
      <c r="A371" s="39"/>
      <c r="B371" s="40"/>
      <c r="C371" s="221" t="s">
        <v>1300</v>
      </c>
      <c r="D371" s="221" t="s">
        <v>294</v>
      </c>
      <c r="E371" s="222" t="s">
        <v>5206</v>
      </c>
      <c r="F371" s="223" t="s">
        <v>5207</v>
      </c>
      <c r="G371" s="224" t="s">
        <v>581</v>
      </c>
      <c r="H371" s="225">
        <v>76</v>
      </c>
      <c r="I371" s="226"/>
      <c r="J371" s="227">
        <f>ROUND(I371*H371,2)</f>
        <v>0</v>
      </c>
      <c r="K371" s="223" t="s">
        <v>298</v>
      </c>
      <c r="L371" s="45"/>
      <c r="M371" s="228" t="s">
        <v>1</v>
      </c>
      <c r="N371" s="229" t="s">
        <v>43</v>
      </c>
      <c r="O371" s="92"/>
      <c r="P371" s="230">
        <f>O371*H371</f>
        <v>0</v>
      </c>
      <c r="Q371" s="230">
        <v>0.00014999999999999999</v>
      </c>
      <c r="R371" s="230">
        <f>Q371*H371</f>
        <v>0.011399999999999999</v>
      </c>
      <c r="S371" s="230">
        <v>0</v>
      </c>
      <c r="T371" s="231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2" t="s">
        <v>438</v>
      </c>
      <c r="AT371" s="232" t="s">
        <v>294</v>
      </c>
      <c r="AU371" s="232" t="s">
        <v>120</v>
      </c>
      <c r="AY371" s="18" t="s">
        <v>292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8" t="s">
        <v>120</v>
      </c>
      <c r="BK371" s="233">
        <f>ROUND(I371*H371,2)</f>
        <v>0</v>
      </c>
      <c r="BL371" s="18" t="s">
        <v>438</v>
      </c>
      <c r="BM371" s="232" t="s">
        <v>5208</v>
      </c>
    </row>
    <row r="372" s="2" customFormat="1" ht="44.25" customHeight="1">
      <c r="A372" s="39"/>
      <c r="B372" s="40"/>
      <c r="C372" s="221" t="s">
        <v>1305</v>
      </c>
      <c r="D372" s="221" t="s">
        <v>294</v>
      </c>
      <c r="E372" s="222" t="s">
        <v>5209</v>
      </c>
      <c r="F372" s="223" t="s">
        <v>5210</v>
      </c>
      <c r="G372" s="224" t="s">
        <v>3216</v>
      </c>
      <c r="H372" s="225">
        <v>2</v>
      </c>
      <c r="I372" s="226"/>
      <c r="J372" s="227">
        <f>ROUND(I372*H372,2)</f>
        <v>0</v>
      </c>
      <c r="K372" s="223" t="s">
        <v>1</v>
      </c>
      <c r="L372" s="45"/>
      <c r="M372" s="228" t="s">
        <v>1</v>
      </c>
      <c r="N372" s="229" t="s">
        <v>43</v>
      </c>
      <c r="O372" s="92"/>
      <c r="P372" s="230">
        <f>O372*H372</f>
        <v>0</v>
      </c>
      <c r="Q372" s="230">
        <v>0</v>
      </c>
      <c r="R372" s="230">
        <f>Q372*H372</f>
        <v>0</v>
      </c>
      <c r="S372" s="230">
        <v>0</v>
      </c>
      <c r="T372" s="231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32" t="s">
        <v>438</v>
      </c>
      <c r="AT372" s="232" t="s">
        <v>294</v>
      </c>
      <c r="AU372" s="232" t="s">
        <v>120</v>
      </c>
      <c r="AY372" s="18" t="s">
        <v>292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8" t="s">
        <v>120</v>
      </c>
      <c r="BK372" s="233">
        <f>ROUND(I372*H372,2)</f>
        <v>0</v>
      </c>
      <c r="BL372" s="18" t="s">
        <v>438</v>
      </c>
      <c r="BM372" s="232" t="s">
        <v>5211</v>
      </c>
    </row>
    <row r="373" s="2" customFormat="1" ht="44.25" customHeight="1">
      <c r="A373" s="39"/>
      <c r="B373" s="40"/>
      <c r="C373" s="221" t="s">
        <v>1309</v>
      </c>
      <c r="D373" s="221" t="s">
        <v>294</v>
      </c>
      <c r="E373" s="222" t="s">
        <v>5212</v>
      </c>
      <c r="F373" s="223" t="s">
        <v>5213</v>
      </c>
      <c r="G373" s="224" t="s">
        <v>3216</v>
      </c>
      <c r="H373" s="225">
        <v>1</v>
      </c>
      <c r="I373" s="226"/>
      <c r="J373" s="227">
        <f>ROUND(I373*H373,2)</f>
        <v>0</v>
      </c>
      <c r="K373" s="223" t="s">
        <v>1</v>
      </c>
      <c r="L373" s="45"/>
      <c r="M373" s="228" t="s">
        <v>1</v>
      </c>
      <c r="N373" s="229" t="s">
        <v>43</v>
      </c>
      <c r="O373" s="92"/>
      <c r="P373" s="230">
        <f>O373*H373</f>
        <v>0</v>
      </c>
      <c r="Q373" s="230">
        <v>0</v>
      </c>
      <c r="R373" s="230">
        <f>Q373*H373</f>
        <v>0</v>
      </c>
      <c r="S373" s="230">
        <v>0</v>
      </c>
      <c r="T373" s="231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32" t="s">
        <v>438</v>
      </c>
      <c r="AT373" s="232" t="s">
        <v>294</v>
      </c>
      <c r="AU373" s="232" t="s">
        <v>120</v>
      </c>
      <c r="AY373" s="18" t="s">
        <v>292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8" t="s">
        <v>120</v>
      </c>
      <c r="BK373" s="233">
        <f>ROUND(I373*H373,2)</f>
        <v>0</v>
      </c>
      <c r="BL373" s="18" t="s">
        <v>438</v>
      </c>
      <c r="BM373" s="232" t="s">
        <v>5214</v>
      </c>
    </row>
    <row r="374" s="2" customFormat="1" ht="33" customHeight="1">
      <c r="A374" s="39"/>
      <c r="B374" s="40"/>
      <c r="C374" s="221" t="s">
        <v>1317</v>
      </c>
      <c r="D374" s="221" t="s">
        <v>294</v>
      </c>
      <c r="E374" s="222" t="s">
        <v>5215</v>
      </c>
      <c r="F374" s="223" t="s">
        <v>5216</v>
      </c>
      <c r="G374" s="224" t="s">
        <v>3216</v>
      </c>
      <c r="H374" s="225">
        <v>1</v>
      </c>
      <c r="I374" s="226"/>
      <c r="J374" s="227">
        <f>ROUND(I374*H374,2)</f>
        <v>0</v>
      </c>
      <c r="K374" s="223" t="s">
        <v>1</v>
      </c>
      <c r="L374" s="45"/>
      <c r="M374" s="228" t="s">
        <v>1</v>
      </c>
      <c r="N374" s="229" t="s">
        <v>43</v>
      </c>
      <c r="O374" s="92"/>
      <c r="P374" s="230">
        <f>O374*H374</f>
        <v>0</v>
      </c>
      <c r="Q374" s="230">
        <v>0</v>
      </c>
      <c r="R374" s="230">
        <f>Q374*H374</f>
        <v>0</v>
      </c>
      <c r="S374" s="230">
        <v>0</v>
      </c>
      <c r="T374" s="23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2" t="s">
        <v>438</v>
      </c>
      <c r="AT374" s="232" t="s">
        <v>294</v>
      </c>
      <c r="AU374" s="232" t="s">
        <v>120</v>
      </c>
      <c r="AY374" s="18" t="s">
        <v>292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8" t="s">
        <v>120</v>
      </c>
      <c r="BK374" s="233">
        <f>ROUND(I374*H374,2)</f>
        <v>0</v>
      </c>
      <c r="BL374" s="18" t="s">
        <v>438</v>
      </c>
      <c r="BM374" s="232" t="s">
        <v>5217</v>
      </c>
    </row>
    <row r="375" s="2" customFormat="1" ht="33" customHeight="1">
      <c r="A375" s="39"/>
      <c r="B375" s="40"/>
      <c r="C375" s="221" t="s">
        <v>1322</v>
      </c>
      <c r="D375" s="221" t="s">
        <v>294</v>
      </c>
      <c r="E375" s="222" t="s">
        <v>5218</v>
      </c>
      <c r="F375" s="223" t="s">
        <v>5219</v>
      </c>
      <c r="G375" s="224" t="s">
        <v>3216</v>
      </c>
      <c r="H375" s="225">
        <v>1</v>
      </c>
      <c r="I375" s="226"/>
      <c r="J375" s="227">
        <f>ROUND(I375*H375,2)</f>
        <v>0</v>
      </c>
      <c r="K375" s="223" t="s">
        <v>1</v>
      </c>
      <c r="L375" s="45"/>
      <c r="M375" s="228" t="s">
        <v>1</v>
      </c>
      <c r="N375" s="229" t="s">
        <v>43</v>
      </c>
      <c r="O375" s="92"/>
      <c r="P375" s="230">
        <f>O375*H375</f>
        <v>0</v>
      </c>
      <c r="Q375" s="230">
        <v>0</v>
      </c>
      <c r="R375" s="230">
        <f>Q375*H375</f>
        <v>0</v>
      </c>
      <c r="S375" s="230">
        <v>0</v>
      </c>
      <c r="T375" s="23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2" t="s">
        <v>438</v>
      </c>
      <c r="AT375" s="232" t="s">
        <v>294</v>
      </c>
      <c r="AU375" s="232" t="s">
        <v>120</v>
      </c>
      <c r="AY375" s="18" t="s">
        <v>292</v>
      </c>
      <c r="BE375" s="233">
        <f>IF(N375="základní",J375,0)</f>
        <v>0</v>
      </c>
      <c r="BF375" s="233">
        <f>IF(N375="snížená",J375,0)</f>
        <v>0</v>
      </c>
      <c r="BG375" s="233">
        <f>IF(N375="zákl. přenesená",J375,0)</f>
        <v>0</v>
      </c>
      <c r="BH375" s="233">
        <f>IF(N375="sníž. přenesená",J375,0)</f>
        <v>0</v>
      </c>
      <c r="BI375" s="233">
        <f>IF(N375="nulová",J375,0)</f>
        <v>0</v>
      </c>
      <c r="BJ375" s="18" t="s">
        <v>120</v>
      </c>
      <c r="BK375" s="233">
        <f>ROUND(I375*H375,2)</f>
        <v>0</v>
      </c>
      <c r="BL375" s="18" t="s">
        <v>438</v>
      </c>
      <c r="BM375" s="232" t="s">
        <v>5220</v>
      </c>
    </row>
    <row r="376" s="2" customFormat="1" ht="33" customHeight="1">
      <c r="A376" s="39"/>
      <c r="B376" s="40"/>
      <c r="C376" s="221" t="s">
        <v>1344</v>
      </c>
      <c r="D376" s="221" t="s">
        <v>294</v>
      </c>
      <c r="E376" s="222" t="s">
        <v>5221</v>
      </c>
      <c r="F376" s="223" t="s">
        <v>5222</v>
      </c>
      <c r="G376" s="224" t="s">
        <v>3216</v>
      </c>
      <c r="H376" s="225">
        <v>1</v>
      </c>
      <c r="I376" s="226"/>
      <c r="J376" s="227">
        <f>ROUND(I376*H376,2)</f>
        <v>0</v>
      </c>
      <c r="K376" s="223" t="s">
        <v>1</v>
      </c>
      <c r="L376" s="45"/>
      <c r="M376" s="228" t="s">
        <v>1</v>
      </c>
      <c r="N376" s="229" t="s">
        <v>43</v>
      </c>
      <c r="O376" s="92"/>
      <c r="P376" s="230">
        <f>O376*H376</f>
        <v>0</v>
      </c>
      <c r="Q376" s="230">
        <v>0</v>
      </c>
      <c r="R376" s="230">
        <f>Q376*H376</f>
        <v>0</v>
      </c>
      <c r="S376" s="230">
        <v>0</v>
      </c>
      <c r="T376" s="231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2" t="s">
        <v>438</v>
      </c>
      <c r="AT376" s="232" t="s">
        <v>294</v>
      </c>
      <c r="AU376" s="232" t="s">
        <v>120</v>
      </c>
      <c r="AY376" s="18" t="s">
        <v>292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8" t="s">
        <v>120</v>
      </c>
      <c r="BK376" s="233">
        <f>ROUND(I376*H376,2)</f>
        <v>0</v>
      </c>
      <c r="BL376" s="18" t="s">
        <v>438</v>
      </c>
      <c r="BM376" s="232" t="s">
        <v>5223</v>
      </c>
    </row>
    <row r="377" s="2" customFormat="1" ht="24.15" customHeight="1">
      <c r="A377" s="39"/>
      <c r="B377" s="40"/>
      <c r="C377" s="221" t="s">
        <v>1349</v>
      </c>
      <c r="D377" s="221" t="s">
        <v>294</v>
      </c>
      <c r="E377" s="222" t="s">
        <v>5224</v>
      </c>
      <c r="F377" s="223" t="s">
        <v>5225</v>
      </c>
      <c r="G377" s="224" t="s">
        <v>365</v>
      </c>
      <c r="H377" s="225">
        <v>3.5430000000000001</v>
      </c>
      <c r="I377" s="226"/>
      <c r="J377" s="227">
        <f>ROUND(I377*H377,2)</f>
        <v>0</v>
      </c>
      <c r="K377" s="223" t="s">
        <v>298</v>
      </c>
      <c r="L377" s="45"/>
      <c r="M377" s="228" t="s">
        <v>1</v>
      </c>
      <c r="N377" s="229" t="s">
        <v>43</v>
      </c>
      <c r="O377" s="92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2" t="s">
        <v>438</v>
      </c>
      <c r="AT377" s="232" t="s">
        <v>294</v>
      </c>
      <c r="AU377" s="232" t="s">
        <v>120</v>
      </c>
      <c r="AY377" s="18" t="s">
        <v>292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8" t="s">
        <v>120</v>
      </c>
      <c r="BK377" s="233">
        <f>ROUND(I377*H377,2)</f>
        <v>0</v>
      </c>
      <c r="BL377" s="18" t="s">
        <v>438</v>
      </c>
      <c r="BM377" s="232" t="s">
        <v>5226</v>
      </c>
    </row>
    <row r="378" s="12" customFormat="1" ht="22.8" customHeight="1">
      <c r="A378" s="12"/>
      <c r="B378" s="205"/>
      <c r="C378" s="206"/>
      <c r="D378" s="207" t="s">
        <v>76</v>
      </c>
      <c r="E378" s="219" t="s">
        <v>5227</v>
      </c>
      <c r="F378" s="219" t="s">
        <v>5228</v>
      </c>
      <c r="G378" s="206"/>
      <c r="H378" s="206"/>
      <c r="I378" s="209"/>
      <c r="J378" s="220">
        <f>BK378</f>
        <v>0</v>
      </c>
      <c r="K378" s="206"/>
      <c r="L378" s="211"/>
      <c r="M378" s="212"/>
      <c r="N378" s="213"/>
      <c r="O378" s="213"/>
      <c r="P378" s="214">
        <f>SUM(P379:P386)</f>
        <v>0</v>
      </c>
      <c r="Q378" s="213"/>
      <c r="R378" s="214">
        <f>SUM(R379:R386)</f>
        <v>1.7122499999999996</v>
      </c>
      <c r="S378" s="213"/>
      <c r="T378" s="215">
        <f>SUM(T379:T386)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216" t="s">
        <v>120</v>
      </c>
      <c r="AT378" s="217" t="s">
        <v>76</v>
      </c>
      <c r="AU378" s="217" t="s">
        <v>85</v>
      </c>
      <c r="AY378" s="216" t="s">
        <v>292</v>
      </c>
      <c r="BK378" s="218">
        <f>SUM(BK379:BK386)</f>
        <v>0</v>
      </c>
    </row>
    <row r="379" s="2" customFormat="1" ht="24.15" customHeight="1">
      <c r="A379" s="39"/>
      <c r="B379" s="40"/>
      <c r="C379" s="221" t="s">
        <v>1354</v>
      </c>
      <c r="D379" s="221" t="s">
        <v>294</v>
      </c>
      <c r="E379" s="222" t="s">
        <v>5229</v>
      </c>
      <c r="F379" s="223" t="s">
        <v>5230</v>
      </c>
      <c r="G379" s="224" t="s">
        <v>1911</v>
      </c>
      <c r="H379" s="225">
        <v>49</v>
      </c>
      <c r="I379" s="226"/>
      <c r="J379" s="227">
        <f>ROUND(I379*H379,2)</f>
        <v>0</v>
      </c>
      <c r="K379" s="223" t="s">
        <v>298</v>
      </c>
      <c r="L379" s="45"/>
      <c r="M379" s="228" t="s">
        <v>1</v>
      </c>
      <c r="N379" s="229" t="s">
        <v>43</v>
      </c>
      <c r="O379" s="92"/>
      <c r="P379" s="230">
        <f>O379*H379</f>
        <v>0</v>
      </c>
      <c r="Q379" s="230">
        <v>0.0117</v>
      </c>
      <c r="R379" s="230">
        <f>Q379*H379</f>
        <v>0.57330000000000003</v>
      </c>
      <c r="S379" s="230">
        <v>0</v>
      </c>
      <c r="T379" s="23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2" t="s">
        <v>438</v>
      </c>
      <c r="AT379" s="232" t="s">
        <v>294</v>
      </c>
      <c r="AU379" s="232" t="s">
        <v>120</v>
      </c>
      <c r="AY379" s="18" t="s">
        <v>292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8" t="s">
        <v>120</v>
      </c>
      <c r="BK379" s="233">
        <f>ROUND(I379*H379,2)</f>
        <v>0</v>
      </c>
      <c r="BL379" s="18" t="s">
        <v>438</v>
      </c>
      <c r="BM379" s="232" t="s">
        <v>5231</v>
      </c>
    </row>
    <row r="380" s="2" customFormat="1" ht="33" customHeight="1">
      <c r="A380" s="39"/>
      <c r="B380" s="40"/>
      <c r="C380" s="221" t="s">
        <v>1359</v>
      </c>
      <c r="D380" s="221" t="s">
        <v>294</v>
      </c>
      <c r="E380" s="222" t="s">
        <v>5232</v>
      </c>
      <c r="F380" s="223" t="s">
        <v>5233</v>
      </c>
      <c r="G380" s="224" t="s">
        <v>1911</v>
      </c>
      <c r="H380" s="225">
        <v>9</v>
      </c>
      <c r="I380" s="226"/>
      <c r="J380" s="227">
        <f>ROUND(I380*H380,2)</f>
        <v>0</v>
      </c>
      <c r="K380" s="223" t="s">
        <v>298</v>
      </c>
      <c r="L380" s="45"/>
      <c r="M380" s="228" t="s">
        <v>1</v>
      </c>
      <c r="N380" s="229" t="s">
        <v>43</v>
      </c>
      <c r="O380" s="92"/>
      <c r="P380" s="230">
        <f>O380*H380</f>
        <v>0</v>
      </c>
      <c r="Q380" s="230">
        <v>0.0166</v>
      </c>
      <c r="R380" s="230">
        <f>Q380*H380</f>
        <v>0.14940000000000001</v>
      </c>
      <c r="S380" s="230">
        <v>0</v>
      </c>
      <c r="T380" s="23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2" t="s">
        <v>438</v>
      </c>
      <c r="AT380" s="232" t="s">
        <v>294</v>
      </c>
      <c r="AU380" s="232" t="s">
        <v>120</v>
      </c>
      <c r="AY380" s="18" t="s">
        <v>292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8" t="s">
        <v>120</v>
      </c>
      <c r="BK380" s="233">
        <f>ROUND(I380*H380,2)</f>
        <v>0</v>
      </c>
      <c r="BL380" s="18" t="s">
        <v>438</v>
      </c>
      <c r="BM380" s="232" t="s">
        <v>5234</v>
      </c>
    </row>
    <row r="381" s="2" customFormat="1" ht="33" customHeight="1">
      <c r="A381" s="39"/>
      <c r="B381" s="40"/>
      <c r="C381" s="221" t="s">
        <v>1363</v>
      </c>
      <c r="D381" s="221" t="s">
        <v>294</v>
      </c>
      <c r="E381" s="222" t="s">
        <v>5235</v>
      </c>
      <c r="F381" s="223" t="s">
        <v>5236</v>
      </c>
      <c r="G381" s="224" t="s">
        <v>1911</v>
      </c>
      <c r="H381" s="225">
        <v>49</v>
      </c>
      <c r="I381" s="226"/>
      <c r="J381" s="227">
        <f>ROUND(I381*H381,2)</f>
        <v>0</v>
      </c>
      <c r="K381" s="223" t="s">
        <v>298</v>
      </c>
      <c r="L381" s="45"/>
      <c r="M381" s="228" t="s">
        <v>1</v>
      </c>
      <c r="N381" s="229" t="s">
        <v>43</v>
      </c>
      <c r="O381" s="92"/>
      <c r="P381" s="230">
        <f>O381*H381</f>
        <v>0</v>
      </c>
      <c r="Q381" s="230">
        <v>0.017649999999999999</v>
      </c>
      <c r="R381" s="230">
        <f>Q381*H381</f>
        <v>0.8648499999999999</v>
      </c>
      <c r="S381" s="230">
        <v>0</v>
      </c>
      <c r="T381" s="231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2" t="s">
        <v>438</v>
      </c>
      <c r="AT381" s="232" t="s">
        <v>294</v>
      </c>
      <c r="AU381" s="232" t="s">
        <v>120</v>
      </c>
      <c r="AY381" s="18" t="s">
        <v>292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8" t="s">
        <v>120</v>
      </c>
      <c r="BK381" s="233">
        <f>ROUND(I381*H381,2)</f>
        <v>0</v>
      </c>
      <c r="BL381" s="18" t="s">
        <v>438</v>
      </c>
      <c r="BM381" s="232" t="s">
        <v>5237</v>
      </c>
    </row>
    <row r="382" s="2" customFormat="1" ht="16.5" customHeight="1">
      <c r="A382" s="39"/>
      <c r="B382" s="40"/>
      <c r="C382" s="221" t="s">
        <v>1369</v>
      </c>
      <c r="D382" s="221" t="s">
        <v>294</v>
      </c>
      <c r="E382" s="222" t="s">
        <v>5238</v>
      </c>
      <c r="F382" s="223" t="s">
        <v>5239</v>
      </c>
      <c r="G382" s="224" t="s">
        <v>1911</v>
      </c>
      <c r="H382" s="225">
        <v>58</v>
      </c>
      <c r="I382" s="226"/>
      <c r="J382" s="227">
        <f>ROUND(I382*H382,2)</f>
        <v>0</v>
      </c>
      <c r="K382" s="223" t="s">
        <v>298</v>
      </c>
      <c r="L382" s="45"/>
      <c r="M382" s="228" t="s">
        <v>1</v>
      </c>
      <c r="N382" s="229" t="s">
        <v>43</v>
      </c>
      <c r="O382" s="92"/>
      <c r="P382" s="230">
        <f>O382*H382</f>
        <v>0</v>
      </c>
      <c r="Q382" s="230">
        <v>0.00014999999999999999</v>
      </c>
      <c r="R382" s="230">
        <f>Q382*H382</f>
        <v>0.0086999999999999994</v>
      </c>
      <c r="S382" s="230">
        <v>0</v>
      </c>
      <c r="T382" s="23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2" t="s">
        <v>438</v>
      </c>
      <c r="AT382" s="232" t="s">
        <v>294</v>
      </c>
      <c r="AU382" s="232" t="s">
        <v>120</v>
      </c>
      <c r="AY382" s="18" t="s">
        <v>292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8" t="s">
        <v>120</v>
      </c>
      <c r="BK382" s="233">
        <f>ROUND(I382*H382,2)</f>
        <v>0</v>
      </c>
      <c r="BL382" s="18" t="s">
        <v>438</v>
      </c>
      <c r="BM382" s="232" t="s">
        <v>5240</v>
      </c>
    </row>
    <row r="383" s="2" customFormat="1" ht="24.15" customHeight="1">
      <c r="A383" s="39"/>
      <c r="B383" s="40"/>
      <c r="C383" s="278" t="s">
        <v>1373</v>
      </c>
      <c r="D383" s="278" t="s">
        <v>626</v>
      </c>
      <c r="E383" s="279" t="s">
        <v>5241</v>
      </c>
      <c r="F383" s="280" t="s">
        <v>5242</v>
      </c>
      <c r="G383" s="281" t="s">
        <v>581</v>
      </c>
      <c r="H383" s="282">
        <v>58</v>
      </c>
      <c r="I383" s="283"/>
      <c r="J383" s="284">
        <f>ROUND(I383*H383,2)</f>
        <v>0</v>
      </c>
      <c r="K383" s="280" t="s">
        <v>298</v>
      </c>
      <c r="L383" s="285"/>
      <c r="M383" s="286" t="s">
        <v>1</v>
      </c>
      <c r="N383" s="287" t="s">
        <v>43</v>
      </c>
      <c r="O383" s="92"/>
      <c r="P383" s="230">
        <f>O383*H383</f>
        <v>0</v>
      </c>
      <c r="Q383" s="230">
        <v>0.001</v>
      </c>
      <c r="R383" s="230">
        <f>Q383*H383</f>
        <v>0.058000000000000003</v>
      </c>
      <c r="S383" s="230">
        <v>0</v>
      </c>
      <c r="T383" s="23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2" t="s">
        <v>573</v>
      </c>
      <c r="AT383" s="232" t="s">
        <v>626</v>
      </c>
      <c r="AU383" s="232" t="s">
        <v>120</v>
      </c>
      <c r="AY383" s="18" t="s">
        <v>292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8" t="s">
        <v>120</v>
      </c>
      <c r="BK383" s="233">
        <f>ROUND(I383*H383,2)</f>
        <v>0</v>
      </c>
      <c r="BL383" s="18" t="s">
        <v>438</v>
      </c>
      <c r="BM383" s="232" t="s">
        <v>5243</v>
      </c>
    </row>
    <row r="384" s="2" customFormat="1" ht="21.75" customHeight="1">
      <c r="A384" s="39"/>
      <c r="B384" s="40"/>
      <c r="C384" s="278" t="s">
        <v>1378</v>
      </c>
      <c r="D384" s="278" t="s">
        <v>626</v>
      </c>
      <c r="E384" s="279" t="s">
        <v>5244</v>
      </c>
      <c r="F384" s="280" t="s">
        <v>5245</v>
      </c>
      <c r="G384" s="281" t="s">
        <v>581</v>
      </c>
      <c r="H384" s="282">
        <v>58</v>
      </c>
      <c r="I384" s="283"/>
      <c r="J384" s="284">
        <f>ROUND(I384*H384,2)</f>
        <v>0</v>
      </c>
      <c r="K384" s="280" t="s">
        <v>298</v>
      </c>
      <c r="L384" s="285"/>
      <c r="M384" s="286" t="s">
        <v>1</v>
      </c>
      <c r="N384" s="287" t="s">
        <v>43</v>
      </c>
      <c r="O384" s="92"/>
      <c r="P384" s="230">
        <f>O384*H384</f>
        <v>0</v>
      </c>
      <c r="Q384" s="230">
        <v>0.00050000000000000001</v>
      </c>
      <c r="R384" s="230">
        <f>Q384*H384</f>
        <v>0.029000000000000001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573</v>
      </c>
      <c r="AT384" s="232" t="s">
        <v>626</v>
      </c>
      <c r="AU384" s="232" t="s">
        <v>120</v>
      </c>
      <c r="AY384" s="18" t="s">
        <v>292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120</v>
      </c>
      <c r="BK384" s="233">
        <f>ROUND(I384*H384,2)</f>
        <v>0</v>
      </c>
      <c r="BL384" s="18" t="s">
        <v>438</v>
      </c>
      <c r="BM384" s="232" t="s">
        <v>5246</v>
      </c>
    </row>
    <row r="385" s="2" customFormat="1" ht="16.5" customHeight="1">
      <c r="A385" s="39"/>
      <c r="B385" s="40"/>
      <c r="C385" s="221" t="s">
        <v>1383</v>
      </c>
      <c r="D385" s="221" t="s">
        <v>294</v>
      </c>
      <c r="E385" s="222" t="s">
        <v>5247</v>
      </c>
      <c r="F385" s="223" t="s">
        <v>5248</v>
      </c>
      <c r="G385" s="224" t="s">
        <v>1911</v>
      </c>
      <c r="H385" s="225">
        <v>58</v>
      </c>
      <c r="I385" s="226"/>
      <c r="J385" s="227">
        <f>ROUND(I385*H385,2)</f>
        <v>0</v>
      </c>
      <c r="K385" s="223" t="s">
        <v>298</v>
      </c>
      <c r="L385" s="45"/>
      <c r="M385" s="228" t="s">
        <v>1</v>
      </c>
      <c r="N385" s="229" t="s">
        <v>43</v>
      </c>
      <c r="O385" s="92"/>
      <c r="P385" s="230">
        <f>O385*H385</f>
        <v>0</v>
      </c>
      <c r="Q385" s="230">
        <v>0.00050000000000000001</v>
      </c>
      <c r="R385" s="230">
        <f>Q385*H385</f>
        <v>0.029000000000000001</v>
      </c>
      <c r="S385" s="230">
        <v>0</v>
      </c>
      <c r="T385" s="23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2" t="s">
        <v>438</v>
      </c>
      <c r="AT385" s="232" t="s">
        <v>294</v>
      </c>
      <c r="AU385" s="232" t="s">
        <v>120</v>
      </c>
      <c r="AY385" s="18" t="s">
        <v>292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8" t="s">
        <v>120</v>
      </c>
      <c r="BK385" s="233">
        <f>ROUND(I385*H385,2)</f>
        <v>0</v>
      </c>
      <c r="BL385" s="18" t="s">
        <v>438</v>
      </c>
      <c r="BM385" s="232" t="s">
        <v>5249</v>
      </c>
    </row>
    <row r="386" s="2" customFormat="1" ht="24.15" customHeight="1">
      <c r="A386" s="39"/>
      <c r="B386" s="40"/>
      <c r="C386" s="221" t="s">
        <v>1388</v>
      </c>
      <c r="D386" s="221" t="s">
        <v>294</v>
      </c>
      <c r="E386" s="222" t="s">
        <v>5250</v>
      </c>
      <c r="F386" s="223" t="s">
        <v>5251</v>
      </c>
      <c r="G386" s="224" t="s">
        <v>365</v>
      </c>
      <c r="H386" s="225">
        <v>1.712</v>
      </c>
      <c r="I386" s="226"/>
      <c r="J386" s="227">
        <f>ROUND(I386*H386,2)</f>
        <v>0</v>
      </c>
      <c r="K386" s="223" t="s">
        <v>298</v>
      </c>
      <c r="L386" s="45"/>
      <c r="M386" s="228" t="s">
        <v>1</v>
      </c>
      <c r="N386" s="229" t="s">
        <v>43</v>
      </c>
      <c r="O386" s="92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2" t="s">
        <v>438</v>
      </c>
      <c r="AT386" s="232" t="s">
        <v>294</v>
      </c>
      <c r="AU386" s="232" t="s">
        <v>120</v>
      </c>
      <c r="AY386" s="18" t="s">
        <v>292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8" t="s">
        <v>120</v>
      </c>
      <c r="BK386" s="233">
        <f>ROUND(I386*H386,2)</f>
        <v>0</v>
      </c>
      <c r="BL386" s="18" t="s">
        <v>438</v>
      </c>
      <c r="BM386" s="232" t="s">
        <v>5252</v>
      </c>
    </row>
    <row r="387" s="12" customFormat="1" ht="22.8" customHeight="1">
      <c r="A387" s="12"/>
      <c r="B387" s="205"/>
      <c r="C387" s="206"/>
      <c r="D387" s="207" t="s">
        <v>76</v>
      </c>
      <c r="E387" s="219" t="s">
        <v>5253</v>
      </c>
      <c r="F387" s="219" t="s">
        <v>5254</v>
      </c>
      <c r="G387" s="206"/>
      <c r="H387" s="206"/>
      <c r="I387" s="209"/>
      <c r="J387" s="220">
        <f>BK387</f>
        <v>0</v>
      </c>
      <c r="K387" s="206"/>
      <c r="L387" s="211"/>
      <c r="M387" s="212"/>
      <c r="N387" s="213"/>
      <c r="O387" s="213"/>
      <c r="P387" s="214">
        <f>SUM(P388:P393)</f>
        <v>0</v>
      </c>
      <c r="Q387" s="213"/>
      <c r="R387" s="214">
        <f>SUM(R388:R393)</f>
        <v>0.00232</v>
      </c>
      <c r="S387" s="213"/>
      <c r="T387" s="215">
        <f>SUM(T388:T393)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16" t="s">
        <v>120</v>
      </c>
      <c r="AT387" s="217" t="s">
        <v>76</v>
      </c>
      <c r="AU387" s="217" t="s">
        <v>85</v>
      </c>
      <c r="AY387" s="216" t="s">
        <v>292</v>
      </c>
      <c r="BK387" s="218">
        <f>SUM(BK388:BK393)</f>
        <v>0</v>
      </c>
    </row>
    <row r="388" s="2" customFormat="1" ht="33" customHeight="1">
      <c r="A388" s="39"/>
      <c r="B388" s="40"/>
      <c r="C388" s="221" t="s">
        <v>1401</v>
      </c>
      <c r="D388" s="221" t="s">
        <v>294</v>
      </c>
      <c r="E388" s="222" t="s">
        <v>5255</v>
      </c>
      <c r="F388" s="223" t="s">
        <v>5256</v>
      </c>
      <c r="G388" s="224" t="s">
        <v>581</v>
      </c>
      <c r="H388" s="225">
        <v>30</v>
      </c>
      <c r="I388" s="226"/>
      <c r="J388" s="227">
        <f>ROUND(I388*H388,2)</f>
        <v>0</v>
      </c>
      <c r="K388" s="223" t="s">
        <v>298</v>
      </c>
      <c r="L388" s="45"/>
      <c r="M388" s="228" t="s">
        <v>1</v>
      </c>
      <c r="N388" s="229" t="s">
        <v>43</v>
      </c>
      <c r="O388" s="92"/>
      <c r="P388" s="230">
        <f>O388*H388</f>
        <v>0</v>
      </c>
      <c r="Q388" s="230">
        <v>1.0000000000000001E-05</v>
      </c>
      <c r="R388" s="230">
        <f>Q388*H388</f>
        <v>0.00030000000000000003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438</v>
      </c>
      <c r="AT388" s="232" t="s">
        <v>294</v>
      </c>
      <c r="AU388" s="232" t="s">
        <v>120</v>
      </c>
      <c r="AY388" s="18" t="s">
        <v>292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120</v>
      </c>
      <c r="BK388" s="233">
        <f>ROUND(I388*H388,2)</f>
        <v>0</v>
      </c>
      <c r="BL388" s="18" t="s">
        <v>438</v>
      </c>
      <c r="BM388" s="232" t="s">
        <v>5257</v>
      </c>
    </row>
    <row r="389" s="2" customFormat="1" ht="33" customHeight="1">
      <c r="A389" s="39"/>
      <c r="B389" s="40"/>
      <c r="C389" s="221" t="s">
        <v>1407</v>
      </c>
      <c r="D389" s="221" t="s">
        <v>294</v>
      </c>
      <c r="E389" s="222" t="s">
        <v>5258</v>
      </c>
      <c r="F389" s="223" t="s">
        <v>5259</v>
      </c>
      <c r="G389" s="224" t="s">
        <v>581</v>
      </c>
      <c r="H389" s="225">
        <v>120</v>
      </c>
      <c r="I389" s="226"/>
      <c r="J389" s="227">
        <f>ROUND(I389*H389,2)</f>
        <v>0</v>
      </c>
      <c r="K389" s="223" t="s">
        <v>298</v>
      </c>
      <c r="L389" s="45"/>
      <c r="M389" s="228" t="s">
        <v>1</v>
      </c>
      <c r="N389" s="229" t="s">
        <v>43</v>
      </c>
      <c r="O389" s="92"/>
      <c r="P389" s="230">
        <f>O389*H389</f>
        <v>0</v>
      </c>
      <c r="Q389" s="230">
        <v>1.0000000000000001E-05</v>
      </c>
      <c r="R389" s="230">
        <f>Q389*H389</f>
        <v>0.0012000000000000001</v>
      </c>
      <c r="S389" s="230">
        <v>0</v>
      </c>
      <c r="T389" s="23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2" t="s">
        <v>438</v>
      </c>
      <c r="AT389" s="232" t="s">
        <v>294</v>
      </c>
      <c r="AU389" s="232" t="s">
        <v>120</v>
      </c>
      <c r="AY389" s="18" t="s">
        <v>292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8" t="s">
        <v>120</v>
      </c>
      <c r="BK389" s="233">
        <f>ROUND(I389*H389,2)</f>
        <v>0</v>
      </c>
      <c r="BL389" s="18" t="s">
        <v>438</v>
      </c>
      <c r="BM389" s="232" t="s">
        <v>5260</v>
      </c>
    </row>
    <row r="390" s="2" customFormat="1" ht="33" customHeight="1">
      <c r="A390" s="39"/>
      <c r="B390" s="40"/>
      <c r="C390" s="221" t="s">
        <v>1412</v>
      </c>
      <c r="D390" s="221" t="s">
        <v>294</v>
      </c>
      <c r="E390" s="222" t="s">
        <v>5261</v>
      </c>
      <c r="F390" s="223" t="s">
        <v>5262</v>
      </c>
      <c r="G390" s="224" t="s">
        <v>581</v>
      </c>
      <c r="H390" s="225">
        <v>8</v>
      </c>
      <c r="I390" s="226"/>
      <c r="J390" s="227">
        <f>ROUND(I390*H390,2)</f>
        <v>0</v>
      </c>
      <c r="K390" s="223" t="s">
        <v>298</v>
      </c>
      <c r="L390" s="45"/>
      <c r="M390" s="228" t="s">
        <v>1</v>
      </c>
      <c r="N390" s="229" t="s">
        <v>43</v>
      </c>
      <c r="O390" s="92"/>
      <c r="P390" s="230">
        <f>O390*H390</f>
        <v>0</v>
      </c>
      <c r="Q390" s="230">
        <v>1.0000000000000001E-05</v>
      </c>
      <c r="R390" s="230">
        <f>Q390*H390</f>
        <v>8.0000000000000007E-05</v>
      </c>
      <c r="S390" s="230">
        <v>0</v>
      </c>
      <c r="T390" s="23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2" t="s">
        <v>438</v>
      </c>
      <c r="AT390" s="232" t="s">
        <v>294</v>
      </c>
      <c r="AU390" s="232" t="s">
        <v>120</v>
      </c>
      <c r="AY390" s="18" t="s">
        <v>292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8" t="s">
        <v>120</v>
      </c>
      <c r="BK390" s="233">
        <f>ROUND(I390*H390,2)</f>
        <v>0</v>
      </c>
      <c r="BL390" s="18" t="s">
        <v>438</v>
      </c>
      <c r="BM390" s="232" t="s">
        <v>5263</v>
      </c>
    </row>
    <row r="391" s="2" customFormat="1" ht="33" customHeight="1">
      <c r="A391" s="39"/>
      <c r="B391" s="40"/>
      <c r="C391" s="221" t="s">
        <v>1418</v>
      </c>
      <c r="D391" s="221" t="s">
        <v>294</v>
      </c>
      <c r="E391" s="222" t="s">
        <v>5264</v>
      </c>
      <c r="F391" s="223" t="s">
        <v>5265</v>
      </c>
      <c r="G391" s="224" t="s">
        <v>581</v>
      </c>
      <c r="H391" s="225">
        <v>8</v>
      </c>
      <c r="I391" s="226"/>
      <c r="J391" s="227">
        <f>ROUND(I391*H391,2)</f>
        <v>0</v>
      </c>
      <c r="K391" s="223" t="s">
        <v>298</v>
      </c>
      <c r="L391" s="45"/>
      <c r="M391" s="228" t="s">
        <v>1</v>
      </c>
      <c r="N391" s="229" t="s">
        <v>43</v>
      </c>
      <c r="O391" s="92"/>
      <c r="P391" s="230">
        <f>O391*H391</f>
        <v>0</v>
      </c>
      <c r="Q391" s="230">
        <v>3.0000000000000001E-05</v>
      </c>
      <c r="R391" s="230">
        <f>Q391*H391</f>
        <v>0.00024000000000000001</v>
      </c>
      <c r="S391" s="230">
        <v>0</v>
      </c>
      <c r="T391" s="231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2" t="s">
        <v>438</v>
      </c>
      <c r="AT391" s="232" t="s">
        <v>294</v>
      </c>
      <c r="AU391" s="232" t="s">
        <v>120</v>
      </c>
      <c r="AY391" s="18" t="s">
        <v>292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8" t="s">
        <v>120</v>
      </c>
      <c r="BK391" s="233">
        <f>ROUND(I391*H391,2)</f>
        <v>0</v>
      </c>
      <c r="BL391" s="18" t="s">
        <v>438</v>
      </c>
      <c r="BM391" s="232" t="s">
        <v>5266</v>
      </c>
    </row>
    <row r="392" s="2" customFormat="1" ht="37.8" customHeight="1">
      <c r="A392" s="39"/>
      <c r="B392" s="40"/>
      <c r="C392" s="221" t="s">
        <v>1422</v>
      </c>
      <c r="D392" s="221" t="s">
        <v>294</v>
      </c>
      <c r="E392" s="222" t="s">
        <v>5267</v>
      </c>
      <c r="F392" s="223" t="s">
        <v>5268</v>
      </c>
      <c r="G392" s="224" t="s">
        <v>581</v>
      </c>
      <c r="H392" s="225">
        <v>1</v>
      </c>
      <c r="I392" s="226"/>
      <c r="J392" s="227">
        <f>ROUND(I392*H392,2)</f>
        <v>0</v>
      </c>
      <c r="K392" s="223" t="s">
        <v>298</v>
      </c>
      <c r="L392" s="45"/>
      <c r="M392" s="228" t="s">
        <v>1</v>
      </c>
      <c r="N392" s="229" t="s">
        <v>43</v>
      </c>
      <c r="O392" s="92"/>
      <c r="P392" s="230">
        <f>O392*H392</f>
        <v>0</v>
      </c>
      <c r="Q392" s="230">
        <v>0.00020000000000000001</v>
      </c>
      <c r="R392" s="230">
        <f>Q392*H392</f>
        <v>0.00020000000000000001</v>
      </c>
      <c r="S392" s="230">
        <v>0</v>
      </c>
      <c r="T392" s="231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32" t="s">
        <v>438</v>
      </c>
      <c r="AT392" s="232" t="s">
        <v>294</v>
      </c>
      <c r="AU392" s="232" t="s">
        <v>120</v>
      </c>
      <c r="AY392" s="18" t="s">
        <v>292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8" t="s">
        <v>120</v>
      </c>
      <c r="BK392" s="233">
        <f>ROUND(I392*H392,2)</f>
        <v>0</v>
      </c>
      <c r="BL392" s="18" t="s">
        <v>438</v>
      </c>
      <c r="BM392" s="232" t="s">
        <v>5269</v>
      </c>
    </row>
    <row r="393" s="2" customFormat="1" ht="37.8" customHeight="1">
      <c r="A393" s="39"/>
      <c r="B393" s="40"/>
      <c r="C393" s="221" t="s">
        <v>1430</v>
      </c>
      <c r="D393" s="221" t="s">
        <v>294</v>
      </c>
      <c r="E393" s="222" t="s">
        <v>5270</v>
      </c>
      <c r="F393" s="223" t="s">
        <v>5271</v>
      </c>
      <c r="G393" s="224" t="s">
        <v>581</v>
      </c>
      <c r="H393" s="225">
        <v>1</v>
      </c>
      <c r="I393" s="226"/>
      <c r="J393" s="227">
        <f>ROUND(I393*H393,2)</f>
        <v>0</v>
      </c>
      <c r="K393" s="223" t="s">
        <v>298</v>
      </c>
      <c r="L393" s="45"/>
      <c r="M393" s="228" t="s">
        <v>1</v>
      </c>
      <c r="N393" s="229" t="s">
        <v>43</v>
      </c>
      <c r="O393" s="92"/>
      <c r="P393" s="230">
        <f>O393*H393</f>
        <v>0</v>
      </c>
      <c r="Q393" s="230">
        <v>0.00029999999999999997</v>
      </c>
      <c r="R393" s="230">
        <f>Q393*H393</f>
        <v>0.00029999999999999997</v>
      </c>
      <c r="S393" s="230">
        <v>0</v>
      </c>
      <c r="T393" s="231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32" t="s">
        <v>438</v>
      </c>
      <c r="AT393" s="232" t="s">
        <v>294</v>
      </c>
      <c r="AU393" s="232" t="s">
        <v>120</v>
      </c>
      <c r="AY393" s="18" t="s">
        <v>292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8" t="s">
        <v>120</v>
      </c>
      <c r="BK393" s="233">
        <f>ROUND(I393*H393,2)</f>
        <v>0</v>
      </c>
      <c r="BL393" s="18" t="s">
        <v>438</v>
      </c>
      <c r="BM393" s="232" t="s">
        <v>5272</v>
      </c>
    </row>
    <row r="394" s="12" customFormat="1" ht="22.8" customHeight="1">
      <c r="A394" s="12"/>
      <c r="B394" s="205"/>
      <c r="C394" s="206"/>
      <c r="D394" s="207" t="s">
        <v>76</v>
      </c>
      <c r="E394" s="219" t="s">
        <v>4622</v>
      </c>
      <c r="F394" s="219" t="s">
        <v>4623</v>
      </c>
      <c r="G394" s="206"/>
      <c r="H394" s="206"/>
      <c r="I394" s="209"/>
      <c r="J394" s="220">
        <f>BK394</f>
        <v>0</v>
      </c>
      <c r="K394" s="206"/>
      <c r="L394" s="211"/>
      <c r="M394" s="212"/>
      <c r="N394" s="213"/>
      <c r="O394" s="213"/>
      <c r="P394" s="214">
        <f>SUM(P395:P397)</f>
        <v>0</v>
      </c>
      <c r="Q394" s="213"/>
      <c r="R394" s="214">
        <f>SUM(R395:R397)</f>
        <v>0.01992</v>
      </c>
      <c r="S394" s="213"/>
      <c r="T394" s="215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16" t="s">
        <v>120</v>
      </c>
      <c r="AT394" s="217" t="s">
        <v>76</v>
      </c>
      <c r="AU394" s="217" t="s">
        <v>85</v>
      </c>
      <c r="AY394" s="216" t="s">
        <v>292</v>
      </c>
      <c r="BK394" s="218">
        <f>SUM(BK395:BK397)</f>
        <v>0</v>
      </c>
    </row>
    <row r="395" s="2" customFormat="1" ht="33" customHeight="1">
      <c r="A395" s="39"/>
      <c r="B395" s="40"/>
      <c r="C395" s="221" t="s">
        <v>1436</v>
      </c>
      <c r="D395" s="221" t="s">
        <v>294</v>
      </c>
      <c r="E395" s="222" t="s">
        <v>5273</v>
      </c>
      <c r="F395" s="223" t="s">
        <v>5274</v>
      </c>
      <c r="G395" s="224" t="s">
        <v>1911</v>
      </c>
      <c r="H395" s="225">
        <v>4</v>
      </c>
      <c r="I395" s="226"/>
      <c r="J395" s="227">
        <f>ROUND(I395*H395,2)</f>
        <v>0</v>
      </c>
      <c r="K395" s="223" t="s">
        <v>298</v>
      </c>
      <c r="L395" s="45"/>
      <c r="M395" s="228" t="s">
        <v>1</v>
      </c>
      <c r="N395" s="229" t="s">
        <v>43</v>
      </c>
      <c r="O395" s="92"/>
      <c r="P395" s="230">
        <f>O395*H395</f>
        <v>0</v>
      </c>
      <c r="Q395" s="230">
        <v>0.00379</v>
      </c>
      <c r="R395" s="230">
        <f>Q395*H395</f>
        <v>0.01516</v>
      </c>
      <c r="S395" s="230">
        <v>0</v>
      </c>
      <c r="T395" s="231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32" t="s">
        <v>438</v>
      </c>
      <c r="AT395" s="232" t="s">
        <v>294</v>
      </c>
      <c r="AU395" s="232" t="s">
        <v>120</v>
      </c>
      <c r="AY395" s="18" t="s">
        <v>292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8" t="s">
        <v>120</v>
      </c>
      <c r="BK395" s="233">
        <f>ROUND(I395*H395,2)</f>
        <v>0</v>
      </c>
      <c r="BL395" s="18" t="s">
        <v>438</v>
      </c>
      <c r="BM395" s="232" t="s">
        <v>5275</v>
      </c>
    </row>
    <row r="396" s="2" customFormat="1" ht="24.15" customHeight="1">
      <c r="A396" s="39"/>
      <c r="B396" s="40"/>
      <c r="C396" s="221" t="s">
        <v>1445</v>
      </c>
      <c r="D396" s="221" t="s">
        <v>294</v>
      </c>
      <c r="E396" s="222" t="s">
        <v>5276</v>
      </c>
      <c r="F396" s="223" t="s">
        <v>5277</v>
      </c>
      <c r="G396" s="224" t="s">
        <v>1911</v>
      </c>
      <c r="H396" s="225">
        <v>4</v>
      </c>
      <c r="I396" s="226"/>
      <c r="J396" s="227">
        <f>ROUND(I396*H396,2)</f>
        <v>0</v>
      </c>
      <c r="K396" s="223" t="s">
        <v>298</v>
      </c>
      <c r="L396" s="45"/>
      <c r="M396" s="228" t="s">
        <v>1</v>
      </c>
      <c r="N396" s="229" t="s">
        <v>43</v>
      </c>
      <c r="O396" s="92"/>
      <c r="P396" s="230">
        <f>O396*H396</f>
        <v>0</v>
      </c>
      <c r="Q396" s="230">
        <v>0.0011900000000000001</v>
      </c>
      <c r="R396" s="230">
        <f>Q396*H396</f>
        <v>0.0047600000000000003</v>
      </c>
      <c r="S396" s="230">
        <v>0</v>
      </c>
      <c r="T396" s="23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2" t="s">
        <v>438</v>
      </c>
      <c r="AT396" s="232" t="s">
        <v>294</v>
      </c>
      <c r="AU396" s="232" t="s">
        <v>120</v>
      </c>
      <c r="AY396" s="18" t="s">
        <v>292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8" t="s">
        <v>120</v>
      </c>
      <c r="BK396" s="233">
        <f>ROUND(I396*H396,2)</f>
        <v>0</v>
      </c>
      <c r="BL396" s="18" t="s">
        <v>438</v>
      </c>
      <c r="BM396" s="232" t="s">
        <v>5278</v>
      </c>
    </row>
    <row r="397" s="2" customFormat="1" ht="24.15" customHeight="1">
      <c r="A397" s="39"/>
      <c r="B397" s="40"/>
      <c r="C397" s="221" t="s">
        <v>1450</v>
      </c>
      <c r="D397" s="221" t="s">
        <v>294</v>
      </c>
      <c r="E397" s="222" t="s">
        <v>5279</v>
      </c>
      <c r="F397" s="223" t="s">
        <v>5280</v>
      </c>
      <c r="G397" s="224" t="s">
        <v>365</v>
      </c>
      <c r="H397" s="225">
        <v>0.012999999999999999</v>
      </c>
      <c r="I397" s="226"/>
      <c r="J397" s="227">
        <f>ROUND(I397*H397,2)</f>
        <v>0</v>
      </c>
      <c r="K397" s="223" t="s">
        <v>298</v>
      </c>
      <c r="L397" s="45"/>
      <c r="M397" s="228" t="s">
        <v>1</v>
      </c>
      <c r="N397" s="229" t="s">
        <v>43</v>
      </c>
      <c r="O397" s="92"/>
      <c r="P397" s="230">
        <f>O397*H397</f>
        <v>0</v>
      </c>
      <c r="Q397" s="230">
        <v>0</v>
      </c>
      <c r="R397" s="230">
        <f>Q397*H397</f>
        <v>0</v>
      </c>
      <c r="S397" s="230">
        <v>0</v>
      </c>
      <c r="T397" s="231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2" t="s">
        <v>438</v>
      </c>
      <c r="AT397" s="232" t="s">
        <v>294</v>
      </c>
      <c r="AU397" s="232" t="s">
        <v>120</v>
      </c>
      <c r="AY397" s="18" t="s">
        <v>292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8" t="s">
        <v>120</v>
      </c>
      <c r="BK397" s="233">
        <f>ROUND(I397*H397,2)</f>
        <v>0</v>
      </c>
      <c r="BL397" s="18" t="s">
        <v>438</v>
      </c>
      <c r="BM397" s="232" t="s">
        <v>5281</v>
      </c>
    </row>
    <row r="398" s="12" customFormat="1" ht="25.92" customHeight="1">
      <c r="A398" s="12"/>
      <c r="B398" s="205"/>
      <c r="C398" s="206"/>
      <c r="D398" s="207" t="s">
        <v>76</v>
      </c>
      <c r="E398" s="208" t="s">
        <v>4787</v>
      </c>
      <c r="F398" s="208" t="s">
        <v>4788</v>
      </c>
      <c r="G398" s="206"/>
      <c r="H398" s="206"/>
      <c r="I398" s="209"/>
      <c r="J398" s="210">
        <f>BK398</f>
        <v>0</v>
      </c>
      <c r="K398" s="206"/>
      <c r="L398" s="211"/>
      <c r="M398" s="212"/>
      <c r="N398" s="213"/>
      <c r="O398" s="213"/>
      <c r="P398" s="214">
        <f>SUM(P399:P410)</f>
        <v>0</v>
      </c>
      <c r="Q398" s="213"/>
      <c r="R398" s="214">
        <f>SUM(R399:R410)</f>
        <v>0</v>
      </c>
      <c r="S398" s="213"/>
      <c r="T398" s="215">
        <f>SUM(T399:T410)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6" t="s">
        <v>299</v>
      </c>
      <c r="AT398" s="217" t="s">
        <v>76</v>
      </c>
      <c r="AU398" s="217" t="s">
        <v>77</v>
      </c>
      <c r="AY398" s="216" t="s">
        <v>292</v>
      </c>
      <c r="BK398" s="218">
        <f>SUM(BK399:BK410)</f>
        <v>0</v>
      </c>
    </row>
    <row r="399" s="2" customFormat="1" ht="16.5" customHeight="1">
      <c r="A399" s="39"/>
      <c r="B399" s="40"/>
      <c r="C399" s="221" t="s">
        <v>1454</v>
      </c>
      <c r="D399" s="221" t="s">
        <v>294</v>
      </c>
      <c r="E399" s="222" t="s">
        <v>5282</v>
      </c>
      <c r="F399" s="223" t="s">
        <v>5283</v>
      </c>
      <c r="G399" s="224" t="s">
        <v>337</v>
      </c>
      <c r="H399" s="225">
        <v>66</v>
      </c>
      <c r="I399" s="226"/>
      <c r="J399" s="227">
        <f>ROUND(I399*H399,2)</f>
        <v>0</v>
      </c>
      <c r="K399" s="223" t="s">
        <v>298</v>
      </c>
      <c r="L399" s="45"/>
      <c r="M399" s="228" t="s">
        <v>1</v>
      </c>
      <c r="N399" s="229" t="s">
        <v>43</v>
      </c>
      <c r="O399" s="92"/>
      <c r="P399" s="230">
        <f>O399*H399</f>
        <v>0</v>
      </c>
      <c r="Q399" s="230">
        <v>0</v>
      </c>
      <c r="R399" s="230">
        <f>Q399*H399</f>
        <v>0</v>
      </c>
      <c r="S399" s="230">
        <v>0</v>
      </c>
      <c r="T399" s="231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2" t="s">
        <v>338</v>
      </c>
      <c r="AT399" s="232" t="s">
        <v>294</v>
      </c>
      <c r="AU399" s="232" t="s">
        <v>85</v>
      </c>
      <c r="AY399" s="18" t="s">
        <v>292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8" t="s">
        <v>120</v>
      </c>
      <c r="BK399" s="233">
        <f>ROUND(I399*H399,2)</f>
        <v>0</v>
      </c>
      <c r="BL399" s="18" t="s">
        <v>338</v>
      </c>
      <c r="BM399" s="232" t="s">
        <v>5284</v>
      </c>
    </row>
    <row r="400" s="14" customFormat="1">
      <c r="A400" s="14"/>
      <c r="B400" s="245"/>
      <c r="C400" s="246"/>
      <c r="D400" s="236" t="s">
        <v>301</v>
      </c>
      <c r="E400" s="247" t="s">
        <v>1</v>
      </c>
      <c r="F400" s="248" t="s">
        <v>5285</v>
      </c>
      <c r="G400" s="246"/>
      <c r="H400" s="249">
        <v>50</v>
      </c>
      <c r="I400" s="250"/>
      <c r="J400" s="246"/>
      <c r="K400" s="246"/>
      <c r="L400" s="251"/>
      <c r="M400" s="252"/>
      <c r="N400" s="253"/>
      <c r="O400" s="253"/>
      <c r="P400" s="253"/>
      <c r="Q400" s="253"/>
      <c r="R400" s="253"/>
      <c r="S400" s="253"/>
      <c r="T400" s="25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5" t="s">
        <v>301</v>
      </c>
      <c r="AU400" s="255" t="s">
        <v>85</v>
      </c>
      <c r="AV400" s="14" t="s">
        <v>120</v>
      </c>
      <c r="AW400" s="14" t="s">
        <v>32</v>
      </c>
      <c r="AX400" s="14" t="s">
        <v>77</v>
      </c>
      <c r="AY400" s="255" t="s">
        <v>292</v>
      </c>
    </row>
    <row r="401" s="14" customFormat="1">
      <c r="A401" s="14"/>
      <c r="B401" s="245"/>
      <c r="C401" s="246"/>
      <c r="D401" s="236" t="s">
        <v>301</v>
      </c>
      <c r="E401" s="247" t="s">
        <v>1</v>
      </c>
      <c r="F401" s="248" t="s">
        <v>5286</v>
      </c>
      <c r="G401" s="246"/>
      <c r="H401" s="249">
        <v>16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301</v>
      </c>
      <c r="AU401" s="255" t="s">
        <v>85</v>
      </c>
      <c r="AV401" s="14" t="s">
        <v>120</v>
      </c>
      <c r="AW401" s="14" t="s">
        <v>32</v>
      </c>
      <c r="AX401" s="14" t="s">
        <v>77</v>
      </c>
      <c r="AY401" s="255" t="s">
        <v>292</v>
      </c>
    </row>
    <row r="402" s="15" customFormat="1">
      <c r="A402" s="15"/>
      <c r="B402" s="256"/>
      <c r="C402" s="257"/>
      <c r="D402" s="236" t="s">
        <v>301</v>
      </c>
      <c r="E402" s="258" t="s">
        <v>1</v>
      </c>
      <c r="F402" s="259" t="s">
        <v>304</v>
      </c>
      <c r="G402" s="257"/>
      <c r="H402" s="260">
        <v>66</v>
      </c>
      <c r="I402" s="261"/>
      <c r="J402" s="257"/>
      <c r="K402" s="257"/>
      <c r="L402" s="262"/>
      <c r="M402" s="263"/>
      <c r="N402" s="264"/>
      <c r="O402" s="264"/>
      <c r="P402" s="264"/>
      <c r="Q402" s="264"/>
      <c r="R402" s="264"/>
      <c r="S402" s="264"/>
      <c r="T402" s="26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6" t="s">
        <v>301</v>
      </c>
      <c r="AU402" s="266" t="s">
        <v>85</v>
      </c>
      <c r="AV402" s="15" t="s">
        <v>299</v>
      </c>
      <c r="AW402" s="15" t="s">
        <v>32</v>
      </c>
      <c r="AX402" s="15" t="s">
        <v>85</v>
      </c>
      <c r="AY402" s="266" t="s">
        <v>292</v>
      </c>
    </row>
    <row r="403" s="2" customFormat="1" ht="21.75" customHeight="1">
      <c r="A403" s="39"/>
      <c r="B403" s="40"/>
      <c r="C403" s="221" t="s">
        <v>1458</v>
      </c>
      <c r="D403" s="221" t="s">
        <v>294</v>
      </c>
      <c r="E403" s="222" t="s">
        <v>5287</v>
      </c>
      <c r="F403" s="223" t="s">
        <v>5288</v>
      </c>
      <c r="G403" s="224" t="s">
        <v>337</v>
      </c>
      <c r="H403" s="225">
        <v>160</v>
      </c>
      <c r="I403" s="226"/>
      <c r="J403" s="227">
        <f>ROUND(I403*H403,2)</f>
        <v>0</v>
      </c>
      <c r="K403" s="223" t="s">
        <v>298</v>
      </c>
      <c r="L403" s="45"/>
      <c r="M403" s="228" t="s">
        <v>1</v>
      </c>
      <c r="N403" s="229" t="s">
        <v>43</v>
      </c>
      <c r="O403" s="92"/>
      <c r="P403" s="230">
        <f>O403*H403</f>
        <v>0</v>
      </c>
      <c r="Q403" s="230">
        <v>0</v>
      </c>
      <c r="R403" s="230">
        <f>Q403*H403</f>
        <v>0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338</v>
      </c>
      <c r="AT403" s="232" t="s">
        <v>294</v>
      </c>
      <c r="AU403" s="232" t="s">
        <v>85</v>
      </c>
      <c r="AY403" s="18" t="s">
        <v>292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120</v>
      </c>
      <c r="BK403" s="233">
        <f>ROUND(I403*H403,2)</f>
        <v>0</v>
      </c>
      <c r="BL403" s="18" t="s">
        <v>338</v>
      </c>
      <c r="BM403" s="232" t="s">
        <v>5289</v>
      </c>
    </row>
    <row r="404" s="14" customFormat="1">
      <c r="A404" s="14"/>
      <c r="B404" s="245"/>
      <c r="C404" s="246"/>
      <c r="D404" s="236" t="s">
        <v>301</v>
      </c>
      <c r="E404" s="247" t="s">
        <v>1</v>
      </c>
      <c r="F404" s="248" t="s">
        <v>5290</v>
      </c>
      <c r="G404" s="246"/>
      <c r="H404" s="249">
        <v>50</v>
      </c>
      <c r="I404" s="250"/>
      <c r="J404" s="246"/>
      <c r="K404" s="246"/>
      <c r="L404" s="251"/>
      <c r="M404" s="252"/>
      <c r="N404" s="253"/>
      <c r="O404" s="253"/>
      <c r="P404" s="253"/>
      <c r="Q404" s="253"/>
      <c r="R404" s="253"/>
      <c r="S404" s="253"/>
      <c r="T404" s="25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5" t="s">
        <v>301</v>
      </c>
      <c r="AU404" s="255" t="s">
        <v>85</v>
      </c>
      <c r="AV404" s="14" t="s">
        <v>120</v>
      </c>
      <c r="AW404" s="14" t="s">
        <v>32</v>
      </c>
      <c r="AX404" s="14" t="s">
        <v>77</v>
      </c>
      <c r="AY404" s="255" t="s">
        <v>292</v>
      </c>
    </row>
    <row r="405" s="14" customFormat="1">
      <c r="A405" s="14"/>
      <c r="B405" s="245"/>
      <c r="C405" s="246"/>
      <c r="D405" s="236" t="s">
        <v>301</v>
      </c>
      <c r="E405" s="247" t="s">
        <v>1</v>
      </c>
      <c r="F405" s="248" t="s">
        <v>5291</v>
      </c>
      <c r="G405" s="246"/>
      <c r="H405" s="249">
        <v>50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301</v>
      </c>
      <c r="AU405" s="255" t="s">
        <v>85</v>
      </c>
      <c r="AV405" s="14" t="s">
        <v>120</v>
      </c>
      <c r="AW405" s="14" t="s">
        <v>32</v>
      </c>
      <c r="AX405" s="14" t="s">
        <v>77</v>
      </c>
      <c r="AY405" s="255" t="s">
        <v>292</v>
      </c>
    </row>
    <row r="406" s="14" customFormat="1">
      <c r="A406" s="14"/>
      <c r="B406" s="245"/>
      <c r="C406" s="246"/>
      <c r="D406" s="236" t="s">
        <v>301</v>
      </c>
      <c r="E406" s="247" t="s">
        <v>1</v>
      </c>
      <c r="F406" s="248" t="s">
        <v>5292</v>
      </c>
      <c r="G406" s="246"/>
      <c r="H406" s="249">
        <v>60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301</v>
      </c>
      <c r="AU406" s="255" t="s">
        <v>85</v>
      </c>
      <c r="AV406" s="14" t="s">
        <v>120</v>
      </c>
      <c r="AW406" s="14" t="s">
        <v>32</v>
      </c>
      <c r="AX406" s="14" t="s">
        <v>77</v>
      </c>
      <c r="AY406" s="255" t="s">
        <v>292</v>
      </c>
    </row>
    <row r="407" s="15" customFormat="1">
      <c r="A407" s="15"/>
      <c r="B407" s="256"/>
      <c r="C407" s="257"/>
      <c r="D407" s="236" t="s">
        <v>301</v>
      </c>
      <c r="E407" s="258" t="s">
        <v>1</v>
      </c>
      <c r="F407" s="259" t="s">
        <v>304</v>
      </c>
      <c r="G407" s="257"/>
      <c r="H407" s="260">
        <v>160</v>
      </c>
      <c r="I407" s="261"/>
      <c r="J407" s="257"/>
      <c r="K407" s="257"/>
      <c r="L407" s="262"/>
      <c r="M407" s="263"/>
      <c r="N407" s="264"/>
      <c r="O407" s="264"/>
      <c r="P407" s="264"/>
      <c r="Q407" s="264"/>
      <c r="R407" s="264"/>
      <c r="S407" s="264"/>
      <c r="T407" s="26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6" t="s">
        <v>301</v>
      </c>
      <c r="AU407" s="266" t="s">
        <v>85</v>
      </c>
      <c r="AV407" s="15" t="s">
        <v>299</v>
      </c>
      <c r="AW407" s="15" t="s">
        <v>32</v>
      </c>
      <c r="AX407" s="15" t="s">
        <v>85</v>
      </c>
      <c r="AY407" s="266" t="s">
        <v>292</v>
      </c>
    </row>
    <row r="408" s="2" customFormat="1" ht="16.5" customHeight="1">
      <c r="A408" s="39"/>
      <c r="B408" s="40"/>
      <c r="C408" s="221" t="s">
        <v>1462</v>
      </c>
      <c r="D408" s="221" t="s">
        <v>294</v>
      </c>
      <c r="E408" s="222" t="s">
        <v>5293</v>
      </c>
      <c r="F408" s="223" t="s">
        <v>5294</v>
      </c>
      <c r="G408" s="224" t="s">
        <v>337</v>
      </c>
      <c r="H408" s="225">
        <v>45</v>
      </c>
      <c r="I408" s="226"/>
      <c r="J408" s="227">
        <f>ROUND(I408*H408,2)</f>
        <v>0</v>
      </c>
      <c r="K408" s="223" t="s">
        <v>298</v>
      </c>
      <c r="L408" s="45"/>
      <c r="M408" s="228" t="s">
        <v>1</v>
      </c>
      <c r="N408" s="229" t="s">
        <v>43</v>
      </c>
      <c r="O408" s="92"/>
      <c r="P408" s="230">
        <f>O408*H408</f>
        <v>0</v>
      </c>
      <c r="Q408" s="230">
        <v>0</v>
      </c>
      <c r="R408" s="230">
        <f>Q408*H408</f>
        <v>0</v>
      </c>
      <c r="S408" s="230">
        <v>0</v>
      </c>
      <c r="T408" s="23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2" t="s">
        <v>338</v>
      </c>
      <c r="AT408" s="232" t="s">
        <v>294</v>
      </c>
      <c r="AU408" s="232" t="s">
        <v>85</v>
      </c>
      <c r="AY408" s="18" t="s">
        <v>292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8" t="s">
        <v>120</v>
      </c>
      <c r="BK408" s="233">
        <f>ROUND(I408*H408,2)</f>
        <v>0</v>
      </c>
      <c r="BL408" s="18" t="s">
        <v>338</v>
      </c>
      <c r="BM408" s="232" t="s">
        <v>5295</v>
      </c>
    </row>
    <row r="409" s="14" customFormat="1">
      <c r="A409" s="14"/>
      <c r="B409" s="245"/>
      <c r="C409" s="246"/>
      <c r="D409" s="236" t="s">
        <v>301</v>
      </c>
      <c r="E409" s="247" t="s">
        <v>1</v>
      </c>
      <c r="F409" s="248" t="s">
        <v>5296</v>
      </c>
      <c r="G409" s="246"/>
      <c r="H409" s="249">
        <v>45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301</v>
      </c>
      <c r="AU409" s="255" t="s">
        <v>85</v>
      </c>
      <c r="AV409" s="14" t="s">
        <v>120</v>
      </c>
      <c r="AW409" s="14" t="s">
        <v>32</v>
      </c>
      <c r="AX409" s="14" t="s">
        <v>85</v>
      </c>
      <c r="AY409" s="255" t="s">
        <v>292</v>
      </c>
    </row>
    <row r="410" s="2" customFormat="1" ht="16.5" customHeight="1">
      <c r="A410" s="39"/>
      <c r="B410" s="40"/>
      <c r="C410" s="221" t="s">
        <v>1466</v>
      </c>
      <c r="D410" s="221" t="s">
        <v>294</v>
      </c>
      <c r="E410" s="222" t="s">
        <v>4794</v>
      </c>
      <c r="F410" s="223" t="s">
        <v>5297</v>
      </c>
      <c r="G410" s="224" t="s">
        <v>337</v>
      </c>
      <c r="H410" s="225">
        <v>16</v>
      </c>
      <c r="I410" s="226"/>
      <c r="J410" s="227">
        <f>ROUND(I410*H410,2)</f>
        <v>0</v>
      </c>
      <c r="K410" s="223" t="s">
        <v>298</v>
      </c>
      <c r="L410" s="45"/>
      <c r="M410" s="228" t="s">
        <v>1</v>
      </c>
      <c r="N410" s="229" t="s">
        <v>43</v>
      </c>
      <c r="O410" s="92"/>
      <c r="P410" s="230">
        <f>O410*H410</f>
        <v>0</v>
      </c>
      <c r="Q410" s="230">
        <v>0</v>
      </c>
      <c r="R410" s="230">
        <f>Q410*H410</f>
        <v>0</v>
      </c>
      <c r="S410" s="230">
        <v>0</v>
      </c>
      <c r="T410" s="23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2" t="s">
        <v>338</v>
      </c>
      <c r="AT410" s="232" t="s">
        <v>294</v>
      </c>
      <c r="AU410" s="232" t="s">
        <v>85</v>
      </c>
      <c r="AY410" s="18" t="s">
        <v>292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8" t="s">
        <v>120</v>
      </c>
      <c r="BK410" s="233">
        <f>ROUND(I410*H410,2)</f>
        <v>0</v>
      </c>
      <c r="BL410" s="18" t="s">
        <v>338</v>
      </c>
      <c r="BM410" s="232" t="s">
        <v>5298</v>
      </c>
    </row>
    <row r="411" s="12" customFormat="1" ht="25.92" customHeight="1">
      <c r="A411" s="12"/>
      <c r="B411" s="205"/>
      <c r="C411" s="206"/>
      <c r="D411" s="207" t="s">
        <v>76</v>
      </c>
      <c r="E411" s="208" t="s">
        <v>5299</v>
      </c>
      <c r="F411" s="208" t="s">
        <v>5300</v>
      </c>
      <c r="G411" s="206"/>
      <c r="H411" s="206"/>
      <c r="I411" s="209"/>
      <c r="J411" s="210">
        <f>BK411</f>
        <v>0</v>
      </c>
      <c r="K411" s="206"/>
      <c r="L411" s="211"/>
      <c r="M411" s="212"/>
      <c r="N411" s="213"/>
      <c r="O411" s="213"/>
      <c r="P411" s="214">
        <f>P412+P414</f>
        <v>0</v>
      </c>
      <c r="Q411" s="213"/>
      <c r="R411" s="214">
        <f>R412+R414</f>
        <v>0</v>
      </c>
      <c r="S411" s="213"/>
      <c r="T411" s="215">
        <f>T412+T414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16" t="s">
        <v>341</v>
      </c>
      <c r="AT411" s="217" t="s">
        <v>76</v>
      </c>
      <c r="AU411" s="217" t="s">
        <v>77</v>
      </c>
      <c r="AY411" s="216" t="s">
        <v>292</v>
      </c>
      <c r="BK411" s="218">
        <f>BK412+BK414</f>
        <v>0</v>
      </c>
    </row>
    <row r="412" s="12" customFormat="1" ht="22.8" customHeight="1">
      <c r="A412" s="12"/>
      <c r="B412" s="205"/>
      <c r="C412" s="206"/>
      <c r="D412" s="207" t="s">
        <v>76</v>
      </c>
      <c r="E412" s="219" t="s">
        <v>5301</v>
      </c>
      <c r="F412" s="219" t="s">
        <v>5302</v>
      </c>
      <c r="G412" s="206"/>
      <c r="H412" s="206"/>
      <c r="I412" s="209"/>
      <c r="J412" s="220">
        <f>BK412</f>
        <v>0</v>
      </c>
      <c r="K412" s="206"/>
      <c r="L412" s="211"/>
      <c r="M412" s="212"/>
      <c r="N412" s="213"/>
      <c r="O412" s="213"/>
      <c r="P412" s="214">
        <f>P413</f>
        <v>0</v>
      </c>
      <c r="Q412" s="213"/>
      <c r="R412" s="214">
        <f>R413</f>
        <v>0</v>
      </c>
      <c r="S412" s="213"/>
      <c r="T412" s="215">
        <f>T413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216" t="s">
        <v>341</v>
      </c>
      <c r="AT412" s="217" t="s">
        <v>76</v>
      </c>
      <c r="AU412" s="217" t="s">
        <v>85</v>
      </c>
      <c r="AY412" s="216" t="s">
        <v>292</v>
      </c>
      <c r="BK412" s="218">
        <f>BK413</f>
        <v>0</v>
      </c>
    </row>
    <row r="413" s="2" customFormat="1" ht="16.5" customHeight="1">
      <c r="A413" s="39"/>
      <c r="B413" s="40"/>
      <c r="C413" s="221" t="s">
        <v>1470</v>
      </c>
      <c r="D413" s="221" t="s">
        <v>294</v>
      </c>
      <c r="E413" s="222" t="s">
        <v>5303</v>
      </c>
      <c r="F413" s="223" t="s">
        <v>5304</v>
      </c>
      <c r="G413" s="224" t="s">
        <v>5305</v>
      </c>
      <c r="H413" s="225">
        <v>1</v>
      </c>
      <c r="I413" s="226"/>
      <c r="J413" s="227">
        <f>ROUND(I413*H413,2)</f>
        <v>0</v>
      </c>
      <c r="K413" s="223" t="s">
        <v>298</v>
      </c>
      <c r="L413" s="45"/>
      <c r="M413" s="228" t="s">
        <v>1</v>
      </c>
      <c r="N413" s="229" t="s">
        <v>43</v>
      </c>
      <c r="O413" s="92"/>
      <c r="P413" s="230">
        <f>O413*H413</f>
        <v>0</v>
      </c>
      <c r="Q413" s="230">
        <v>0</v>
      </c>
      <c r="R413" s="230">
        <f>Q413*H413</f>
        <v>0</v>
      </c>
      <c r="S413" s="230">
        <v>0</v>
      </c>
      <c r="T413" s="231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2" t="s">
        <v>5306</v>
      </c>
      <c r="AT413" s="232" t="s">
        <v>294</v>
      </c>
      <c r="AU413" s="232" t="s">
        <v>120</v>
      </c>
      <c r="AY413" s="18" t="s">
        <v>292</v>
      </c>
      <c r="BE413" s="233">
        <f>IF(N413="základní",J413,0)</f>
        <v>0</v>
      </c>
      <c r="BF413" s="233">
        <f>IF(N413="snížená",J413,0)</f>
        <v>0</v>
      </c>
      <c r="BG413" s="233">
        <f>IF(N413="zákl. přenesená",J413,0)</f>
        <v>0</v>
      </c>
      <c r="BH413" s="233">
        <f>IF(N413="sníž. přenesená",J413,0)</f>
        <v>0</v>
      </c>
      <c r="BI413" s="233">
        <f>IF(N413="nulová",J413,0)</f>
        <v>0</v>
      </c>
      <c r="BJ413" s="18" t="s">
        <v>120</v>
      </c>
      <c r="BK413" s="233">
        <f>ROUND(I413*H413,2)</f>
        <v>0</v>
      </c>
      <c r="BL413" s="18" t="s">
        <v>5306</v>
      </c>
      <c r="BM413" s="232" t="s">
        <v>5307</v>
      </c>
    </row>
    <row r="414" s="12" customFormat="1" ht="22.8" customHeight="1">
      <c r="A414" s="12"/>
      <c r="B414" s="205"/>
      <c r="C414" s="206"/>
      <c r="D414" s="207" t="s">
        <v>76</v>
      </c>
      <c r="E414" s="219" t="s">
        <v>5308</v>
      </c>
      <c r="F414" s="219" t="s">
        <v>5309</v>
      </c>
      <c r="G414" s="206"/>
      <c r="H414" s="206"/>
      <c r="I414" s="209"/>
      <c r="J414" s="220">
        <f>BK414</f>
        <v>0</v>
      </c>
      <c r="K414" s="206"/>
      <c r="L414" s="211"/>
      <c r="M414" s="212"/>
      <c r="N414" s="213"/>
      <c r="O414" s="213"/>
      <c r="P414" s="214">
        <f>SUM(P415:P420)</f>
        <v>0</v>
      </c>
      <c r="Q414" s="213"/>
      <c r="R414" s="214">
        <f>SUM(R415:R420)</f>
        <v>0</v>
      </c>
      <c r="S414" s="213"/>
      <c r="T414" s="215">
        <f>SUM(T415:T420)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16" t="s">
        <v>341</v>
      </c>
      <c r="AT414" s="217" t="s">
        <v>76</v>
      </c>
      <c r="AU414" s="217" t="s">
        <v>85</v>
      </c>
      <c r="AY414" s="216" t="s">
        <v>292</v>
      </c>
      <c r="BK414" s="218">
        <f>SUM(BK415:BK420)</f>
        <v>0</v>
      </c>
    </row>
    <row r="415" s="2" customFormat="1" ht="16.5" customHeight="1">
      <c r="A415" s="39"/>
      <c r="B415" s="40"/>
      <c r="C415" s="221" t="s">
        <v>1474</v>
      </c>
      <c r="D415" s="221" t="s">
        <v>294</v>
      </c>
      <c r="E415" s="222" t="s">
        <v>5310</v>
      </c>
      <c r="F415" s="223" t="s">
        <v>5311</v>
      </c>
      <c r="G415" s="224" t="s">
        <v>5305</v>
      </c>
      <c r="H415" s="225">
        <v>1</v>
      </c>
      <c r="I415" s="226"/>
      <c r="J415" s="227">
        <f>ROUND(I415*H415,2)</f>
        <v>0</v>
      </c>
      <c r="K415" s="223" t="s">
        <v>298</v>
      </c>
      <c r="L415" s="45"/>
      <c r="M415" s="228" t="s">
        <v>1</v>
      </c>
      <c r="N415" s="229" t="s">
        <v>43</v>
      </c>
      <c r="O415" s="92"/>
      <c r="P415" s="230">
        <f>O415*H415</f>
        <v>0</v>
      </c>
      <c r="Q415" s="230">
        <v>0</v>
      </c>
      <c r="R415" s="230">
        <f>Q415*H415</f>
        <v>0</v>
      </c>
      <c r="S415" s="230">
        <v>0</v>
      </c>
      <c r="T415" s="231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2" t="s">
        <v>5306</v>
      </c>
      <c r="AT415" s="232" t="s">
        <v>294</v>
      </c>
      <c r="AU415" s="232" t="s">
        <v>120</v>
      </c>
      <c r="AY415" s="18" t="s">
        <v>292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8" t="s">
        <v>120</v>
      </c>
      <c r="BK415" s="233">
        <f>ROUND(I415*H415,2)</f>
        <v>0</v>
      </c>
      <c r="BL415" s="18" t="s">
        <v>5306</v>
      </c>
      <c r="BM415" s="232" t="s">
        <v>5312</v>
      </c>
    </row>
    <row r="416" s="14" customFormat="1">
      <c r="A416" s="14"/>
      <c r="B416" s="245"/>
      <c r="C416" s="246"/>
      <c r="D416" s="236" t="s">
        <v>301</v>
      </c>
      <c r="E416" s="247" t="s">
        <v>1</v>
      </c>
      <c r="F416" s="248" t="s">
        <v>5313</v>
      </c>
      <c r="G416" s="246"/>
      <c r="H416" s="249">
        <v>1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301</v>
      </c>
      <c r="AU416" s="255" t="s">
        <v>120</v>
      </c>
      <c r="AV416" s="14" t="s">
        <v>120</v>
      </c>
      <c r="AW416" s="14" t="s">
        <v>32</v>
      </c>
      <c r="AX416" s="14" t="s">
        <v>85</v>
      </c>
      <c r="AY416" s="255" t="s">
        <v>292</v>
      </c>
    </row>
    <row r="417" s="2" customFormat="1" ht="16.5" customHeight="1">
      <c r="A417" s="39"/>
      <c r="B417" s="40"/>
      <c r="C417" s="221" t="s">
        <v>1479</v>
      </c>
      <c r="D417" s="221" t="s">
        <v>294</v>
      </c>
      <c r="E417" s="222" t="s">
        <v>5314</v>
      </c>
      <c r="F417" s="223" t="s">
        <v>5315</v>
      </c>
      <c r="G417" s="224" t="s">
        <v>5305</v>
      </c>
      <c r="H417" s="225">
        <v>1</v>
      </c>
      <c r="I417" s="226"/>
      <c r="J417" s="227">
        <f>ROUND(I417*H417,2)</f>
        <v>0</v>
      </c>
      <c r="K417" s="223" t="s">
        <v>298</v>
      </c>
      <c r="L417" s="45"/>
      <c r="M417" s="228" t="s">
        <v>1</v>
      </c>
      <c r="N417" s="229" t="s">
        <v>43</v>
      </c>
      <c r="O417" s="92"/>
      <c r="P417" s="230">
        <f>O417*H417</f>
        <v>0</v>
      </c>
      <c r="Q417" s="230">
        <v>0</v>
      </c>
      <c r="R417" s="230">
        <f>Q417*H417</f>
        <v>0</v>
      </c>
      <c r="S417" s="230">
        <v>0</v>
      </c>
      <c r="T417" s="231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32" t="s">
        <v>5306</v>
      </c>
      <c r="AT417" s="232" t="s">
        <v>294</v>
      </c>
      <c r="AU417" s="232" t="s">
        <v>120</v>
      </c>
      <c r="AY417" s="18" t="s">
        <v>292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8" t="s">
        <v>120</v>
      </c>
      <c r="BK417" s="233">
        <f>ROUND(I417*H417,2)</f>
        <v>0</v>
      </c>
      <c r="BL417" s="18" t="s">
        <v>5306</v>
      </c>
      <c r="BM417" s="232" t="s">
        <v>5316</v>
      </c>
    </row>
    <row r="418" s="13" customFormat="1">
      <c r="A418" s="13"/>
      <c r="B418" s="234"/>
      <c r="C418" s="235"/>
      <c r="D418" s="236" t="s">
        <v>301</v>
      </c>
      <c r="E418" s="237" t="s">
        <v>1</v>
      </c>
      <c r="F418" s="238" t="s">
        <v>5317</v>
      </c>
      <c r="G418" s="235"/>
      <c r="H418" s="237" t="s">
        <v>1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4" t="s">
        <v>301</v>
      </c>
      <c r="AU418" s="244" t="s">
        <v>120</v>
      </c>
      <c r="AV418" s="13" t="s">
        <v>85</v>
      </c>
      <c r="AW418" s="13" t="s">
        <v>32</v>
      </c>
      <c r="AX418" s="13" t="s">
        <v>77</v>
      </c>
      <c r="AY418" s="244" t="s">
        <v>292</v>
      </c>
    </row>
    <row r="419" s="13" customFormat="1">
      <c r="A419" s="13"/>
      <c r="B419" s="234"/>
      <c r="C419" s="235"/>
      <c r="D419" s="236" t="s">
        <v>301</v>
      </c>
      <c r="E419" s="237" t="s">
        <v>1</v>
      </c>
      <c r="F419" s="238" t="s">
        <v>5318</v>
      </c>
      <c r="G419" s="235"/>
      <c r="H419" s="237" t="s">
        <v>1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4" t="s">
        <v>301</v>
      </c>
      <c r="AU419" s="244" t="s">
        <v>120</v>
      </c>
      <c r="AV419" s="13" t="s">
        <v>85</v>
      </c>
      <c r="AW419" s="13" t="s">
        <v>32</v>
      </c>
      <c r="AX419" s="13" t="s">
        <v>77</v>
      </c>
      <c r="AY419" s="244" t="s">
        <v>292</v>
      </c>
    </row>
    <row r="420" s="14" customFormat="1">
      <c r="A420" s="14"/>
      <c r="B420" s="245"/>
      <c r="C420" s="246"/>
      <c r="D420" s="236" t="s">
        <v>301</v>
      </c>
      <c r="E420" s="247" t="s">
        <v>1</v>
      </c>
      <c r="F420" s="248" t="s">
        <v>85</v>
      </c>
      <c r="G420" s="246"/>
      <c r="H420" s="249">
        <v>1</v>
      </c>
      <c r="I420" s="250"/>
      <c r="J420" s="246"/>
      <c r="K420" s="246"/>
      <c r="L420" s="251"/>
      <c r="M420" s="293"/>
      <c r="N420" s="294"/>
      <c r="O420" s="294"/>
      <c r="P420" s="294"/>
      <c r="Q420" s="294"/>
      <c r="R420" s="294"/>
      <c r="S420" s="294"/>
      <c r="T420" s="29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5" t="s">
        <v>301</v>
      </c>
      <c r="AU420" s="255" t="s">
        <v>120</v>
      </c>
      <c r="AV420" s="14" t="s">
        <v>120</v>
      </c>
      <c r="AW420" s="14" t="s">
        <v>32</v>
      </c>
      <c r="AX420" s="14" t="s">
        <v>85</v>
      </c>
      <c r="AY420" s="255" t="s">
        <v>292</v>
      </c>
    </row>
    <row r="421" s="2" customFormat="1" ht="6.96" customHeight="1">
      <c r="A421" s="39"/>
      <c r="B421" s="67"/>
      <c r="C421" s="68"/>
      <c r="D421" s="68"/>
      <c r="E421" s="68"/>
      <c r="F421" s="68"/>
      <c r="G421" s="68"/>
      <c r="H421" s="68"/>
      <c r="I421" s="68"/>
      <c r="J421" s="68"/>
      <c r="K421" s="68"/>
      <c r="L421" s="45"/>
      <c r="M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</row>
  </sheetData>
  <sheetProtection sheet="1" autoFilter="0" formatColumns="0" formatRows="0" objects="1" scenarios="1" spinCount="100000" saltValue="erX1u/7H6F7rwQny1x0Wtx36ymzUUZpNZKZTE3VhL8qhf4t4G0gbpjbLdr5kLnq6nEJiqwEaCNaDvxROeG91+A==" hashValue="+my3Od0e1MXzhlll4/147p6gKCvhwDB1jTziVOSBS4qacMpJohRAISoLOHnMArA1JFXlsZ5bMkvo7WL9mEnmew==" algorithmName="SHA-512" password="CC35"/>
  <autoFilter ref="C131:K420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1"/>
      <c r="AT3" s="18" t="s">
        <v>85</v>
      </c>
    </row>
    <row r="4" s="1" customFormat="1" ht="24.96" customHeight="1">
      <c r="B4" s="21"/>
      <c r="D4" s="140" t="s">
        <v>166</v>
      </c>
      <c r="L4" s="21"/>
      <c r="M4" s="14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2" t="s">
        <v>16</v>
      </c>
      <c r="L6" s="21"/>
    </row>
    <row r="7" s="1" customFormat="1" ht="16.5" customHeight="1">
      <c r="B7" s="21"/>
      <c r="E7" s="143" t="str">
        <f>'Rekapitulace stavby'!K6</f>
        <v>Domov pro seniory, Nový Bydžov</v>
      </c>
      <c r="F7" s="142"/>
      <c r="G7" s="142"/>
      <c r="H7" s="142"/>
      <c r="L7" s="21"/>
    </row>
    <row r="8" s="2" customFormat="1" ht="12" customHeight="1">
      <c r="A8" s="39"/>
      <c r="B8" s="45"/>
      <c r="C8" s="39"/>
      <c r="D8" s="142" t="s">
        <v>179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4" t="s">
        <v>5319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2" t="s">
        <v>18</v>
      </c>
      <c r="E11" s="39"/>
      <c r="F11" s="145" t="s">
        <v>1</v>
      </c>
      <c r="G11" s="39"/>
      <c r="H11" s="39"/>
      <c r="I11" s="142" t="s">
        <v>19</v>
      </c>
      <c r="J11" s="145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2" t="s">
        <v>20</v>
      </c>
      <c r="E12" s="39"/>
      <c r="F12" s="145" t="s">
        <v>21</v>
      </c>
      <c r="G12" s="39"/>
      <c r="H12" s="39"/>
      <c r="I12" s="142" t="s">
        <v>22</v>
      </c>
      <c r="J12" s="146" t="str">
        <f>'Rekapitulace stavby'!AN8</f>
        <v>4. 1. 2023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2" t="s">
        <v>24</v>
      </c>
      <c r="E14" s="39"/>
      <c r="F14" s="39"/>
      <c r="G14" s="39"/>
      <c r="H14" s="39"/>
      <c r="I14" s="142" t="s">
        <v>25</v>
      </c>
      <c r="J14" s="145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5" t="s">
        <v>26</v>
      </c>
      <c r="F15" s="39"/>
      <c r="G15" s="39"/>
      <c r="H15" s="39"/>
      <c r="I15" s="142" t="s">
        <v>27</v>
      </c>
      <c r="J15" s="145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2" t="s">
        <v>28</v>
      </c>
      <c r="E17" s="39"/>
      <c r="F17" s="39"/>
      <c r="G17" s="39"/>
      <c r="H17" s="39"/>
      <c r="I17" s="142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5"/>
      <c r="G18" s="145"/>
      <c r="H18" s="145"/>
      <c r="I18" s="142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2" t="s">
        <v>30</v>
      </c>
      <c r="E20" s="39"/>
      <c r="F20" s="39"/>
      <c r="G20" s="39"/>
      <c r="H20" s="39"/>
      <c r="I20" s="142" t="s">
        <v>25</v>
      </c>
      <c r="J20" s="145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5" t="s">
        <v>31</v>
      </c>
      <c r="F21" s="39"/>
      <c r="G21" s="39"/>
      <c r="H21" s="39"/>
      <c r="I21" s="142" t="s">
        <v>27</v>
      </c>
      <c r="J21" s="145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2" t="s">
        <v>33</v>
      </c>
      <c r="E23" s="39"/>
      <c r="F23" s="39"/>
      <c r="G23" s="39"/>
      <c r="H23" s="39"/>
      <c r="I23" s="142" t="s">
        <v>25</v>
      </c>
      <c r="J23" s="145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5" t="s">
        <v>34</v>
      </c>
      <c r="F24" s="39"/>
      <c r="G24" s="39"/>
      <c r="H24" s="39"/>
      <c r="I24" s="142" t="s">
        <v>27</v>
      </c>
      <c r="J24" s="145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2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71.25" customHeight="1">
      <c r="A27" s="147"/>
      <c r="B27" s="148"/>
      <c r="C27" s="147"/>
      <c r="D27" s="147"/>
      <c r="E27" s="149" t="s">
        <v>36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2"/>
      <c r="E29" s="152"/>
      <c r="F29" s="152"/>
      <c r="G29" s="152"/>
      <c r="H29" s="152"/>
      <c r="I29" s="152"/>
      <c r="J29" s="152"/>
      <c r="K29" s="152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3" t="s">
        <v>37</v>
      </c>
      <c r="E30" s="39"/>
      <c r="F30" s="39"/>
      <c r="G30" s="39"/>
      <c r="H30" s="39"/>
      <c r="I30" s="39"/>
      <c r="J30" s="154">
        <f>ROUND(J126,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2"/>
      <c r="E31" s="152"/>
      <c r="F31" s="152"/>
      <c r="G31" s="152"/>
      <c r="H31" s="152"/>
      <c r="I31" s="152"/>
      <c r="J31" s="152"/>
      <c r="K31" s="152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5" t="s">
        <v>39</v>
      </c>
      <c r="G32" s="39"/>
      <c r="H32" s="39"/>
      <c r="I32" s="155" t="s">
        <v>38</v>
      </c>
      <c r="J32" s="155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6" t="s">
        <v>41</v>
      </c>
      <c r="E33" s="142" t="s">
        <v>42</v>
      </c>
      <c r="F33" s="157">
        <f>ROUND((SUM(BE126:BE473)),  2)</f>
        <v>0</v>
      </c>
      <c r="G33" s="39"/>
      <c r="H33" s="39"/>
      <c r="I33" s="158">
        <v>0.20999999999999999</v>
      </c>
      <c r="J33" s="157">
        <f>ROUND(((SUM(BE126:BE473))*I33),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2" t="s">
        <v>43</v>
      </c>
      <c r="F34" s="157">
        <f>ROUND((SUM(BF126:BF473)),  2)</f>
        <v>0</v>
      </c>
      <c r="G34" s="39"/>
      <c r="H34" s="39"/>
      <c r="I34" s="158">
        <v>0.14999999999999999</v>
      </c>
      <c r="J34" s="157">
        <f>ROUND(((SUM(BF126:BF473))*I34),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2" t="s">
        <v>44</v>
      </c>
      <c r="F35" s="157">
        <f>ROUND((SUM(BG126:BG473)),  2)</f>
        <v>0</v>
      </c>
      <c r="G35" s="39"/>
      <c r="H35" s="39"/>
      <c r="I35" s="158">
        <v>0.20999999999999999</v>
      </c>
      <c r="J35" s="157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2" t="s">
        <v>45</v>
      </c>
      <c r="F36" s="157">
        <f>ROUND((SUM(BH126:BH473)),  2)</f>
        <v>0</v>
      </c>
      <c r="G36" s="39"/>
      <c r="H36" s="39"/>
      <c r="I36" s="158">
        <v>0.14999999999999999</v>
      </c>
      <c r="J36" s="157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2" t="s">
        <v>46</v>
      </c>
      <c r="F37" s="157">
        <f>ROUND((SUM(BI126:BI473)),  2)</f>
        <v>0</v>
      </c>
      <c r="G37" s="39"/>
      <c r="H37" s="39"/>
      <c r="I37" s="158">
        <v>0</v>
      </c>
      <c r="J37" s="157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247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7" t="str">
        <f>E7</f>
        <v>Domov pro seniory, Nový Bydžov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179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7" t="str">
        <f>E9</f>
        <v xml:space="preserve">SO 01.6 - Vzduchotechnika  - nezpůsobilé náklady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Nový Bydžov, 70 7163</v>
      </c>
      <c r="G89" s="41"/>
      <c r="H89" s="41"/>
      <c r="I89" s="33" t="s">
        <v>22</v>
      </c>
      <c r="J89" s="80" t="str">
        <f>IF(J12="","",J12)</f>
        <v>4. 1. 2023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05" customHeight="1">
      <c r="A91" s="39"/>
      <c r="B91" s="40"/>
      <c r="C91" s="33" t="s">
        <v>24</v>
      </c>
      <c r="D91" s="41"/>
      <c r="E91" s="41"/>
      <c r="F91" s="28" t="str">
        <f>E15</f>
        <v>Město Nový Bydžov, Masarykovo nám. 1, 504 01</v>
      </c>
      <c r="G91" s="41"/>
      <c r="H91" s="41"/>
      <c r="I91" s="33" t="s">
        <v>30</v>
      </c>
      <c r="J91" s="37" t="str">
        <f>E21</f>
        <v>Architektura s.r.o., Vilkova 1142/15, Praha 4-Krč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40.05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Projecticon s.r.o., A. Kopeckého 151, Nový Hrádek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8" t="s">
        <v>248</v>
      </c>
      <c r="D94" s="179"/>
      <c r="E94" s="179"/>
      <c r="F94" s="179"/>
      <c r="G94" s="179"/>
      <c r="H94" s="179"/>
      <c r="I94" s="179"/>
      <c r="J94" s="180" t="s">
        <v>249</v>
      </c>
      <c r="K94" s="179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81" t="s">
        <v>250</v>
      </c>
      <c r="D96" s="41"/>
      <c r="E96" s="41"/>
      <c r="F96" s="41"/>
      <c r="G96" s="41"/>
      <c r="H96" s="41"/>
      <c r="I96" s="41"/>
      <c r="J96" s="111">
        <f>J126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251</v>
      </c>
    </row>
    <row r="97" s="9" customFormat="1" ht="24.96" customHeight="1">
      <c r="A97" s="9"/>
      <c r="B97" s="182"/>
      <c r="C97" s="183"/>
      <c r="D97" s="184" t="s">
        <v>5320</v>
      </c>
      <c r="E97" s="185"/>
      <c r="F97" s="185"/>
      <c r="G97" s="185"/>
      <c r="H97" s="185"/>
      <c r="I97" s="185"/>
      <c r="J97" s="186">
        <f>J127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82"/>
      <c r="C98" s="183"/>
      <c r="D98" s="184" t="s">
        <v>5321</v>
      </c>
      <c r="E98" s="185"/>
      <c r="F98" s="185"/>
      <c r="G98" s="185"/>
      <c r="H98" s="185"/>
      <c r="I98" s="185"/>
      <c r="J98" s="186">
        <f>J186</f>
        <v>0</v>
      </c>
      <c r="K98" s="183"/>
      <c r="L98" s="18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82"/>
      <c r="C99" s="183"/>
      <c r="D99" s="184" t="s">
        <v>5322</v>
      </c>
      <c r="E99" s="185"/>
      <c r="F99" s="185"/>
      <c r="G99" s="185"/>
      <c r="H99" s="185"/>
      <c r="I99" s="185"/>
      <c r="J99" s="186">
        <f>J222</f>
        <v>0</v>
      </c>
      <c r="K99" s="183"/>
      <c r="L99" s="187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82"/>
      <c r="C100" s="183"/>
      <c r="D100" s="184" t="s">
        <v>5323</v>
      </c>
      <c r="E100" s="185"/>
      <c r="F100" s="185"/>
      <c r="G100" s="185"/>
      <c r="H100" s="185"/>
      <c r="I100" s="185"/>
      <c r="J100" s="186">
        <f>J282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82"/>
      <c r="C101" s="183"/>
      <c r="D101" s="184" t="s">
        <v>5324</v>
      </c>
      <c r="E101" s="185"/>
      <c r="F101" s="185"/>
      <c r="G101" s="185"/>
      <c r="H101" s="185"/>
      <c r="I101" s="185"/>
      <c r="J101" s="186">
        <f>J319</f>
        <v>0</v>
      </c>
      <c r="K101" s="183"/>
      <c r="L101" s="187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82"/>
      <c r="C102" s="183"/>
      <c r="D102" s="184" t="s">
        <v>5325</v>
      </c>
      <c r="E102" s="185"/>
      <c r="F102" s="185"/>
      <c r="G102" s="185"/>
      <c r="H102" s="185"/>
      <c r="I102" s="185"/>
      <c r="J102" s="186">
        <f>J356</f>
        <v>0</v>
      </c>
      <c r="K102" s="183"/>
      <c r="L102" s="18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82"/>
      <c r="C103" s="183"/>
      <c r="D103" s="184" t="s">
        <v>5326</v>
      </c>
      <c r="E103" s="185"/>
      <c r="F103" s="185"/>
      <c r="G103" s="185"/>
      <c r="H103" s="185"/>
      <c r="I103" s="185"/>
      <c r="J103" s="186">
        <f>J395</f>
        <v>0</v>
      </c>
      <c r="K103" s="183"/>
      <c r="L103" s="18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82"/>
      <c r="C104" s="183"/>
      <c r="D104" s="184" t="s">
        <v>5327</v>
      </c>
      <c r="E104" s="185"/>
      <c r="F104" s="185"/>
      <c r="G104" s="185"/>
      <c r="H104" s="185"/>
      <c r="I104" s="185"/>
      <c r="J104" s="186">
        <f>J406</f>
        <v>0</v>
      </c>
      <c r="K104" s="183"/>
      <c r="L104" s="18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82"/>
      <c r="C105" s="183"/>
      <c r="D105" s="184" t="s">
        <v>5328</v>
      </c>
      <c r="E105" s="185"/>
      <c r="F105" s="185"/>
      <c r="G105" s="185"/>
      <c r="H105" s="185"/>
      <c r="I105" s="185"/>
      <c r="J105" s="186">
        <f>J431</f>
        <v>0</v>
      </c>
      <c r="K105" s="183"/>
      <c r="L105" s="187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2"/>
      <c r="C106" s="183"/>
      <c r="D106" s="184" t="s">
        <v>5329</v>
      </c>
      <c r="E106" s="185"/>
      <c r="F106" s="185"/>
      <c r="G106" s="185"/>
      <c r="H106" s="185"/>
      <c r="I106" s="185"/>
      <c r="J106" s="186">
        <f>J467</f>
        <v>0</v>
      </c>
      <c r="K106" s="183"/>
      <c r="L106" s="187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277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77" t="str">
        <f>E7</f>
        <v>Domov pro seniory, Nový Bydžov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179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E9</f>
        <v xml:space="preserve">SO 01.6 - Vzduchotechnika  - nezpůsobilé náklady 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F12</f>
        <v>k.ú. Nový Bydžov, 70 7163</v>
      </c>
      <c r="G120" s="41"/>
      <c r="H120" s="41"/>
      <c r="I120" s="33" t="s">
        <v>22</v>
      </c>
      <c r="J120" s="80" t="str">
        <f>IF(J12="","",J12)</f>
        <v>4. 1. 2023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40.05" customHeight="1">
      <c r="A122" s="39"/>
      <c r="B122" s="40"/>
      <c r="C122" s="33" t="s">
        <v>24</v>
      </c>
      <c r="D122" s="41"/>
      <c r="E122" s="41"/>
      <c r="F122" s="28" t="str">
        <f>E15</f>
        <v>Město Nový Bydžov, Masarykovo nám. 1, 504 01</v>
      </c>
      <c r="G122" s="41"/>
      <c r="H122" s="41"/>
      <c r="I122" s="33" t="s">
        <v>30</v>
      </c>
      <c r="J122" s="37" t="str">
        <f>E21</f>
        <v>Architektura s.r.o., Vilkova 1142/15, Praha 4-Krč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40.05" customHeight="1">
      <c r="A123" s="39"/>
      <c r="B123" s="40"/>
      <c r="C123" s="33" t="s">
        <v>28</v>
      </c>
      <c r="D123" s="41"/>
      <c r="E123" s="41"/>
      <c r="F123" s="28" t="str">
        <f>IF(E18="","",E18)</f>
        <v>Vyplň údaj</v>
      </c>
      <c r="G123" s="41"/>
      <c r="H123" s="41"/>
      <c r="I123" s="33" t="s">
        <v>33</v>
      </c>
      <c r="J123" s="37" t="str">
        <f>E24</f>
        <v>Projecticon s.r.o., A. Kopeckého 151, Nový Hrádek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194"/>
      <c r="B125" s="195"/>
      <c r="C125" s="196" t="s">
        <v>278</v>
      </c>
      <c r="D125" s="197" t="s">
        <v>62</v>
      </c>
      <c r="E125" s="197" t="s">
        <v>58</v>
      </c>
      <c r="F125" s="197" t="s">
        <v>59</v>
      </c>
      <c r="G125" s="197" t="s">
        <v>279</v>
      </c>
      <c r="H125" s="197" t="s">
        <v>280</v>
      </c>
      <c r="I125" s="197" t="s">
        <v>281</v>
      </c>
      <c r="J125" s="197" t="s">
        <v>249</v>
      </c>
      <c r="K125" s="198" t="s">
        <v>282</v>
      </c>
      <c r="L125" s="199"/>
      <c r="M125" s="101" t="s">
        <v>1</v>
      </c>
      <c r="N125" s="102" t="s">
        <v>41</v>
      </c>
      <c r="O125" s="102" t="s">
        <v>283</v>
      </c>
      <c r="P125" s="102" t="s">
        <v>284</v>
      </c>
      <c r="Q125" s="102" t="s">
        <v>285</v>
      </c>
      <c r="R125" s="102" t="s">
        <v>286</v>
      </c>
      <c r="S125" s="102" t="s">
        <v>287</v>
      </c>
      <c r="T125" s="103" t="s">
        <v>288</v>
      </c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</row>
    <row r="126" s="2" customFormat="1" ht="22.8" customHeight="1">
      <c r="A126" s="39"/>
      <c r="B126" s="40"/>
      <c r="C126" s="108" t="s">
        <v>289</v>
      </c>
      <c r="D126" s="41"/>
      <c r="E126" s="41"/>
      <c r="F126" s="41"/>
      <c r="G126" s="41"/>
      <c r="H126" s="41"/>
      <c r="I126" s="41"/>
      <c r="J126" s="200">
        <f>BK126</f>
        <v>0</v>
      </c>
      <c r="K126" s="41"/>
      <c r="L126" s="45"/>
      <c r="M126" s="104"/>
      <c r="N126" s="201"/>
      <c r="O126" s="105"/>
      <c r="P126" s="202">
        <f>P127+P186+P222+P282+P319+P356+P395+P406+P431+P467</f>
        <v>0</v>
      </c>
      <c r="Q126" s="105"/>
      <c r="R126" s="202">
        <f>R127+R186+R222+R282+R319+R356+R395+R406+R431+R467</f>
        <v>0</v>
      </c>
      <c r="S126" s="105"/>
      <c r="T126" s="203">
        <f>T127+T186+T222+T282+T319+T356+T395+T406+T431+T467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76</v>
      </c>
      <c r="AU126" s="18" t="s">
        <v>251</v>
      </c>
      <c r="BK126" s="204">
        <f>BK127+BK186+BK222+BK282+BK319+BK356+BK395+BK406+BK431+BK467</f>
        <v>0</v>
      </c>
    </row>
    <row r="127" s="12" customFormat="1" ht="25.92" customHeight="1">
      <c r="A127" s="12"/>
      <c r="B127" s="205"/>
      <c r="C127" s="206"/>
      <c r="D127" s="207" t="s">
        <v>76</v>
      </c>
      <c r="E127" s="208" t="s">
        <v>3722</v>
      </c>
      <c r="F127" s="208" t="s">
        <v>5330</v>
      </c>
      <c r="G127" s="206"/>
      <c r="H127" s="206"/>
      <c r="I127" s="209"/>
      <c r="J127" s="210">
        <f>BK127</f>
        <v>0</v>
      </c>
      <c r="K127" s="206"/>
      <c r="L127" s="211"/>
      <c r="M127" s="212"/>
      <c r="N127" s="213"/>
      <c r="O127" s="213"/>
      <c r="P127" s="214">
        <f>SUM(P128:P185)</f>
        <v>0</v>
      </c>
      <c r="Q127" s="213"/>
      <c r="R127" s="214">
        <f>SUM(R128:R185)</f>
        <v>0</v>
      </c>
      <c r="S127" s="213"/>
      <c r="T127" s="215">
        <f>SUM(T128:T185)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77</v>
      </c>
      <c r="AY127" s="216" t="s">
        <v>292</v>
      </c>
      <c r="BK127" s="218">
        <f>SUM(BK128:BK185)</f>
        <v>0</v>
      </c>
    </row>
    <row r="128" s="2" customFormat="1" ht="37.8" customHeight="1">
      <c r="A128" s="39"/>
      <c r="B128" s="40"/>
      <c r="C128" s="221" t="s">
        <v>85</v>
      </c>
      <c r="D128" s="221" t="s">
        <v>294</v>
      </c>
      <c r="E128" s="222" t="s">
        <v>5331</v>
      </c>
      <c r="F128" s="223" t="s">
        <v>5332</v>
      </c>
      <c r="G128" s="224" t="s">
        <v>3216</v>
      </c>
      <c r="H128" s="225">
        <v>40</v>
      </c>
      <c r="I128" s="226"/>
      <c r="J128" s="227">
        <f>ROUND(I128*H128,2)</f>
        <v>0</v>
      </c>
      <c r="K128" s="223" t="s">
        <v>1</v>
      </c>
      <c r="L128" s="45"/>
      <c r="M128" s="228" t="s">
        <v>1</v>
      </c>
      <c r="N128" s="229" t="s">
        <v>43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299</v>
      </c>
      <c r="AT128" s="232" t="s">
        <v>294</v>
      </c>
      <c r="AU128" s="232" t="s">
        <v>85</v>
      </c>
      <c r="AY128" s="18" t="s">
        <v>292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120</v>
      </c>
      <c r="BK128" s="233">
        <f>ROUND(I128*H128,2)</f>
        <v>0</v>
      </c>
      <c r="BL128" s="18" t="s">
        <v>299</v>
      </c>
      <c r="BM128" s="232" t="s">
        <v>120</v>
      </c>
    </row>
    <row r="129" s="13" customFormat="1">
      <c r="A129" s="13"/>
      <c r="B129" s="234"/>
      <c r="C129" s="235"/>
      <c r="D129" s="236" t="s">
        <v>301</v>
      </c>
      <c r="E129" s="237" t="s">
        <v>1</v>
      </c>
      <c r="F129" s="238" t="s">
        <v>5333</v>
      </c>
      <c r="G129" s="235"/>
      <c r="H129" s="237" t="s">
        <v>1</v>
      </c>
      <c r="I129" s="239"/>
      <c r="J129" s="235"/>
      <c r="K129" s="235"/>
      <c r="L129" s="240"/>
      <c r="M129" s="241"/>
      <c r="N129" s="242"/>
      <c r="O129" s="242"/>
      <c r="P129" s="242"/>
      <c r="Q129" s="242"/>
      <c r="R129" s="242"/>
      <c r="S129" s="242"/>
      <c r="T129" s="24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4" t="s">
        <v>301</v>
      </c>
      <c r="AU129" s="244" t="s">
        <v>85</v>
      </c>
      <c r="AV129" s="13" t="s">
        <v>85</v>
      </c>
      <c r="AW129" s="13" t="s">
        <v>32</v>
      </c>
      <c r="AX129" s="13" t="s">
        <v>77</v>
      </c>
      <c r="AY129" s="244" t="s">
        <v>292</v>
      </c>
    </row>
    <row r="130" s="13" customFormat="1">
      <c r="A130" s="13"/>
      <c r="B130" s="234"/>
      <c r="C130" s="235"/>
      <c r="D130" s="236" t="s">
        <v>301</v>
      </c>
      <c r="E130" s="237" t="s">
        <v>1</v>
      </c>
      <c r="F130" s="238" t="s">
        <v>5334</v>
      </c>
      <c r="G130" s="235"/>
      <c r="H130" s="237" t="s">
        <v>1</v>
      </c>
      <c r="I130" s="239"/>
      <c r="J130" s="235"/>
      <c r="K130" s="235"/>
      <c r="L130" s="240"/>
      <c r="M130" s="241"/>
      <c r="N130" s="242"/>
      <c r="O130" s="242"/>
      <c r="P130" s="242"/>
      <c r="Q130" s="242"/>
      <c r="R130" s="242"/>
      <c r="S130" s="242"/>
      <c r="T130" s="24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4" t="s">
        <v>301</v>
      </c>
      <c r="AU130" s="244" t="s">
        <v>85</v>
      </c>
      <c r="AV130" s="13" t="s">
        <v>85</v>
      </c>
      <c r="AW130" s="13" t="s">
        <v>32</v>
      </c>
      <c r="AX130" s="13" t="s">
        <v>77</v>
      </c>
      <c r="AY130" s="244" t="s">
        <v>292</v>
      </c>
    </row>
    <row r="131" s="13" customFormat="1">
      <c r="A131" s="13"/>
      <c r="B131" s="234"/>
      <c r="C131" s="235"/>
      <c r="D131" s="236" t="s">
        <v>301</v>
      </c>
      <c r="E131" s="237" t="s">
        <v>1</v>
      </c>
      <c r="F131" s="238" t="s">
        <v>5335</v>
      </c>
      <c r="G131" s="235"/>
      <c r="H131" s="237" t="s">
        <v>1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4" t="s">
        <v>301</v>
      </c>
      <c r="AU131" s="244" t="s">
        <v>85</v>
      </c>
      <c r="AV131" s="13" t="s">
        <v>85</v>
      </c>
      <c r="AW131" s="13" t="s">
        <v>32</v>
      </c>
      <c r="AX131" s="13" t="s">
        <v>77</v>
      </c>
      <c r="AY131" s="244" t="s">
        <v>292</v>
      </c>
    </row>
    <row r="132" s="13" customFormat="1">
      <c r="A132" s="13"/>
      <c r="B132" s="234"/>
      <c r="C132" s="235"/>
      <c r="D132" s="236" t="s">
        <v>301</v>
      </c>
      <c r="E132" s="237" t="s">
        <v>1</v>
      </c>
      <c r="F132" s="238" t="s">
        <v>5336</v>
      </c>
      <c r="G132" s="235"/>
      <c r="H132" s="237" t="s">
        <v>1</v>
      </c>
      <c r="I132" s="239"/>
      <c r="J132" s="235"/>
      <c r="K132" s="235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301</v>
      </c>
      <c r="AU132" s="244" t="s">
        <v>85</v>
      </c>
      <c r="AV132" s="13" t="s">
        <v>85</v>
      </c>
      <c r="AW132" s="13" t="s">
        <v>32</v>
      </c>
      <c r="AX132" s="13" t="s">
        <v>77</v>
      </c>
      <c r="AY132" s="244" t="s">
        <v>292</v>
      </c>
    </row>
    <row r="133" s="13" customFormat="1">
      <c r="A133" s="13"/>
      <c r="B133" s="234"/>
      <c r="C133" s="235"/>
      <c r="D133" s="236" t="s">
        <v>301</v>
      </c>
      <c r="E133" s="237" t="s">
        <v>1</v>
      </c>
      <c r="F133" s="238" t="s">
        <v>5337</v>
      </c>
      <c r="G133" s="235"/>
      <c r="H133" s="237" t="s">
        <v>1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301</v>
      </c>
      <c r="AU133" s="244" t="s">
        <v>85</v>
      </c>
      <c r="AV133" s="13" t="s">
        <v>85</v>
      </c>
      <c r="AW133" s="13" t="s">
        <v>32</v>
      </c>
      <c r="AX133" s="13" t="s">
        <v>77</v>
      </c>
      <c r="AY133" s="244" t="s">
        <v>292</v>
      </c>
    </row>
    <row r="134" s="13" customFormat="1">
      <c r="A134" s="13"/>
      <c r="B134" s="234"/>
      <c r="C134" s="235"/>
      <c r="D134" s="236" t="s">
        <v>301</v>
      </c>
      <c r="E134" s="237" t="s">
        <v>1</v>
      </c>
      <c r="F134" s="238" t="s">
        <v>5338</v>
      </c>
      <c r="G134" s="235"/>
      <c r="H134" s="237" t="s">
        <v>1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301</v>
      </c>
      <c r="AU134" s="244" t="s">
        <v>85</v>
      </c>
      <c r="AV134" s="13" t="s">
        <v>85</v>
      </c>
      <c r="AW134" s="13" t="s">
        <v>32</v>
      </c>
      <c r="AX134" s="13" t="s">
        <v>77</v>
      </c>
      <c r="AY134" s="244" t="s">
        <v>292</v>
      </c>
    </row>
    <row r="135" s="13" customFormat="1">
      <c r="A135" s="13"/>
      <c r="B135" s="234"/>
      <c r="C135" s="235"/>
      <c r="D135" s="236" t="s">
        <v>301</v>
      </c>
      <c r="E135" s="237" t="s">
        <v>1</v>
      </c>
      <c r="F135" s="238" t="s">
        <v>5339</v>
      </c>
      <c r="G135" s="235"/>
      <c r="H135" s="237" t="s">
        <v>1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301</v>
      </c>
      <c r="AU135" s="244" t="s">
        <v>85</v>
      </c>
      <c r="AV135" s="13" t="s">
        <v>85</v>
      </c>
      <c r="AW135" s="13" t="s">
        <v>32</v>
      </c>
      <c r="AX135" s="13" t="s">
        <v>77</v>
      </c>
      <c r="AY135" s="244" t="s">
        <v>292</v>
      </c>
    </row>
    <row r="136" s="13" customFormat="1">
      <c r="A136" s="13"/>
      <c r="B136" s="234"/>
      <c r="C136" s="235"/>
      <c r="D136" s="236" t="s">
        <v>301</v>
      </c>
      <c r="E136" s="237" t="s">
        <v>1</v>
      </c>
      <c r="F136" s="238" t="s">
        <v>5340</v>
      </c>
      <c r="G136" s="235"/>
      <c r="H136" s="237" t="s">
        <v>1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301</v>
      </c>
      <c r="AU136" s="244" t="s">
        <v>85</v>
      </c>
      <c r="AV136" s="13" t="s">
        <v>85</v>
      </c>
      <c r="AW136" s="13" t="s">
        <v>32</v>
      </c>
      <c r="AX136" s="13" t="s">
        <v>77</v>
      </c>
      <c r="AY136" s="244" t="s">
        <v>292</v>
      </c>
    </row>
    <row r="137" s="13" customFormat="1">
      <c r="A137" s="13"/>
      <c r="B137" s="234"/>
      <c r="C137" s="235"/>
      <c r="D137" s="236" t="s">
        <v>301</v>
      </c>
      <c r="E137" s="237" t="s">
        <v>1</v>
      </c>
      <c r="F137" s="238" t="s">
        <v>5341</v>
      </c>
      <c r="G137" s="235"/>
      <c r="H137" s="237" t="s">
        <v>1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4" t="s">
        <v>301</v>
      </c>
      <c r="AU137" s="244" t="s">
        <v>85</v>
      </c>
      <c r="AV137" s="13" t="s">
        <v>85</v>
      </c>
      <c r="AW137" s="13" t="s">
        <v>32</v>
      </c>
      <c r="AX137" s="13" t="s">
        <v>77</v>
      </c>
      <c r="AY137" s="244" t="s">
        <v>292</v>
      </c>
    </row>
    <row r="138" s="13" customFormat="1">
      <c r="A138" s="13"/>
      <c r="B138" s="234"/>
      <c r="C138" s="235"/>
      <c r="D138" s="236" t="s">
        <v>301</v>
      </c>
      <c r="E138" s="237" t="s">
        <v>1</v>
      </c>
      <c r="F138" s="238" t="s">
        <v>5342</v>
      </c>
      <c r="G138" s="235"/>
      <c r="H138" s="237" t="s">
        <v>1</v>
      </c>
      <c r="I138" s="239"/>
      <c r="J138" s="235"/>
      <c r="K138" s="235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301</v>
      </c>
      <c r="AU138" s="244" t="s">
        <v>85</v>
      </c>
      <c r="AV138" s="13" t="s">
        <v>85</v>
      </c>
      <c r="AW138" s="13" t="s">
        <v>32</v>
      </c>
      <c r="AX138" s="13" t="s">
        <v>77</v>
      </c>
      <c r="AY138" s="244" t="s">
        <v>292</v>
      </c>
    </row>
    <row r="139" s="13" customFormat="1">
      <c r="A139" s="13"/>
      <c r="B139" s="234"/>
      <c r="C139" s="235"/>
      <c r="D139" s="236" t="s">
        <v>301</v>
      </c>
      <c r="E139" s="237" t="s">
        <v>1</v>
      </c>
      <c r="F139" s="238" t="s">
        <v>5343</v>
      </c>
      <c r="G139" s="235"/>
      <c r="H139" s="237" t="s">
        <v>1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4" t="s">
        <v>301</v>
      </c>
      <c r="AU139" s="244" t="s">
        <v>85</v>
      </c>
      <c r="AV139" s="13" t="s">
        <v>85</v>
      </c>
      <c r="AW139" s="13" t="s">
        <v>32</v>
      </c>
      <c r="AX139" s="13" t="s">
        <v>77</v>
      </c>
      <c r="AY139" s="244" t="s">
        <v>292</v>
      </c>
    </row>
    <row r="140" s="13" customFormat="1">
      <c r="A140" s="13"/>
      <c r="B140" s="234"/>
      <c r="C140" s="235"/>
      <c r="D140" s="236" t="s">
        <v>301</v>
      </c>
      <c r="E140" s="237" t="s">
        <v>1</v>
      </c>
      <c r="F140" s="238" t="s">
        <v>5344</v>
      </c>
      <c r="G140" s="235"/>
      <c r="H140" s="237" t="s">
        <v>1</v>
      </c>
      <c r="I140" s="239"/>
      <c r="J140" s="235"/>
      <c r="K140" s="235"/>
      <c r="L140" s="240"/>
      <c r="M140" s="241"/>
      <c r="N140" s="242"/>
      <c r="O140" s="242"/>
      <c r="P140" s="242"/>
      <c r="Q140" s="242"/>
      <c r="R140" s="242"/>
      <c r="S140" s="242"/>
      <c r="T140" s="24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4" t="s">
        <v>301</v>
      </c>
      <c r="AU140" s="244" t="s">
        <v>85</v>
      </c>
      <c r="AV140" s="13" t="s">
        <v>85</v>
      </c>
      <c r="AW140" s="13" t="s">
        <v>32</v>
      </c>
      <c r="AX140" s="13" t="s">
        <v>77</v>
      </c>
      <c r="AY140" s="244" t="s">
        <v>292</v>
      </c>
    </row>
    <row r="141" s="13" customFormat="1">
      <c r="A141" s="13"/>
      <c r="B141" s="234"/>
      <c r="C141" s="235"/>
      <c r="D141" s="236" t="s">
        <v>301</v>
      </c>
      <c r="E141" s="237" t="s">
        <v>1</v>
      </c>
      <c r="F141" s="238" t="s">
        <v>5345</v>
      </c>
      <c r="G141" s="235"/>
      <c r="H141" s="237" t="s">
        <v>1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4" t="s">
        <v>301</v>
      </c>
      <c r="AU141" s="244" t="s">
        <v>85</v>
      </c>
      <c r="AV141" s="13" t="s">
        <v>85</v>
      </c>
      <c r="AW141" s="13" t="s">
        <v>32</v>
      </c>
      <c r="AX141" s="13" t="s">
        <v>77</v>
      </c>
      <c r="AY141" s="244" t="s">
        <v>292</v>
      </c>
    </row>
    <row r="142" s="13" customFormat="1">
      <c r="A142" s="13"/>
      <c r="B142" s="234"/>
      <c r="C142" s="235"/>
      <c r="D142" s="236" t="s">
        <v>301</v>
      </c>
      <c r="E142" s="237" t="s">
        <v>1</v>
      </c>
      <c r="F142" s="238" t="s">
        <v>5346</v>
      </c>
      <c r="G142" s="235"/>
      <c r="H142" s="237" t="s">
        <v>1</v>
      </c>
      <c r="I142" s="239"/>
      <c r="J142" s="235"/>
      <c r="K142" s="235"/>
      <c r="L142" s="240"/>
      <c r="M142" s="241"/>
      <c r="N142" s="242"/>
      <c r="O142" s="242"/>
      <c r="P142" s="242"/>
      <c r="Q142" s="242"/>
      <c r="R142" s="242"/>
      <c r="S142" s="242"/>
      <c r="T142" s="24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4" t="s">
        <v>301</v>
      </c>
      <c r="AU142" s="244" t="s">
        <v>85</v>
      </c>
      <c r="AV142" s="13" t="s">
        <v>85</v>
      </c>
      <c r="AW142" s="13" t="s">
        <v>32</v>
      </c>
      <c r="AX142" s="13" t="s">
        <v>77</v>
      </c>
      <c r="AY142" s="244" t="s">
        <v>292</v>
      </c>
    </row>
    <row r="143" s="13" customFormat="1">
      <c r="A143" s="13"/>
      <c r="B143" s="234"/>
      <c r="C143" s="235"/>
      <c r="D143" s="236" t="s">
        <v>301</v>
      </c>
      <c r="E143" s="237" t="s">
        <v>1</v>
      </c>
      <c r="F143" s="238" t="s">
        <v>5338</v>
      </c>
      <c r="G143" s="235"/>
      <c r="H143" s="237" t="s">
        <v>1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301</v>
      </c>
      <c r="AU143" s="244" t="s">
        <v>85</v>
      </c>
      <c r="AV143" s="13" t="s">
        <v>85</v>
      </c>
      <c r="AW143" s="13" t="s">
        <v>32</v>
      </c>
      <c r="AX143" s="13" t="s">
        <v>77</v>
      </c>
      <c r="AY143" s="244" t="s">
        <v>292</v>
      </c>
    </row>
    <row r="144" s="14" customFormat="1">
      <c r="A144" s="14"/>
      <c r="B144" s="245"/>
      <c r="C144" s="246"/>
      <c r="D144" s="236" t="s">
        <v>301</v>
      </c>
      <c r="E144" s="247" t="s">
        <v>1</v>
      </c>
      <c r="F144" s="248" t="s">
        <v>607</v>
      </c>
      <c r="G144" s="246"/>
      <c r="H144" s="249">
        <v>40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301</v>
      </c>
      <c r="AU144" s="255" t="s">
        <v>85</v>
      </c>
      <c r="AV144" s="14" t="s">
        <v>120</v>
      </c>
      <c r="AW144" s="14" t="s">
        <v>32</v>
      </c>
      <c r="AX144" s="14" t="s">
        <v>85</v>
      </c>
      <c r="AY144" s="255" t="s">
        <v>292</v>
      </c>
    </row>
    <row r="145" s="2" customFormat="1" ht="37.8" customHeight="1">
      <c r="A145" s="39"/>
      <c r="B145" s="40"/>
      <c r="C145" s="221" t="s">
        <v>120</v>
      </c>
      <c r="D145" s="221" t="s">
        <v>294</v>
      </c>
      <c r="E145" s="222" t="s">
        <v>3727</v>
      </c>
      <c r="F145" s="223" t="s">
        <v>5347</v>
      </c>
      <c r="G145" s="224" t="s">
        <v>3216</v>
      </c>
      <c r="H145" s="225">
        <v>40</v>
      </c>
      <c r="I145" s="226"/>
      <c r="J145" s="227">
        <f>ROUND(I145*H145,2)</f>
        <v>0</v>
      </c>
      <c r="K145" s="223" t="s">
        <v>1</v>
      </c>
      <c r="L145" s="45"/>
      <c r="M145" s="228" t="s">
        <v>1</v>
      </c>
      <c r="N145" s="229" t="s">
        <v>43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299</v>
      </c>
      <c r="AT145" s="232" t="s">
        <v>294</v>
      </c>
      <c r="AU145" s="232" t="s">
        <v>85</v>
      </c>
      <c r="AY145" s="18" t="s">
        <v>292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120</v>
      </c>
      <c r="BK145" s="233">
        <f>ROUND(I145*H145,2)</f>
        <v>0</v>
      </c>
      <c r="BL145" s="18" t="s">
        <v>299</v>
      </c>
      <c r="BM145" s="232" t="s">
        <v>299</v>
      </c>
    </row>
    <row r="146" s="2" customFormat="1" ht="21.75" customHeight="1">
      <c r="A146" s="39"/>
      <c r="B146" s="40"/>
      <c r="C146" s="221" t="s">
        <v>317</v>
      </c>
      <c r="D146" s="221" t="s">
        <v>294</v>
      </c>
      <c r="E146" s="222" t="s">
        <v>3730</v>
      </c>
      <c r="F146" s="223" t="s">
        <v>5348</v>
      </c>
      <c r="G146" s="224" t="s">
        <v>3216</v>
      </c>
      <c r="H146" s="225">
        <v>40</v>
      </c>
      <c r="I146" s="226"/>
      <c r="J146" s="227">
        <f>ROUND(I146*H146,2)</f>
        <v>0</v>
      </c>
      <c r="K146" s="223" t="s">
        <v>1</v>
      </c>
      <c r="L146" s="45"/>
      <c r="M146" s="228" t="s">
        <v>1</v>
      </c>
      <c r="N146" s="229" t="s">
        <v>43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299</v>
      </c>
      <c r="AT146" s="232" t="s">
        <v>294</v>
      </c>
      <c r="AU146" s="232" t="s">
        <v>85</v>
      </c>
      <c r="AY146" s="18" t="s">
        <v>292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120</v>
      </c>
      <c r="BK146" s="233">
        <f>ROUND(I146*H146,2)</f>
        <v>0</v>
      </c>
      <c r="BL146" s="18" t="s">
        <v>299</v>
      </c>
      <c r="BM146" s="232" t="s">
        <v>346</v>
      </c>
    </row>
    <row r="147" s="2" customFormat="1" ht="16.5" customHeight="1">
      <c r="A147" s="39"/>
      <c r="B147" s="40"/>
      <c r="C147" s="221" t="s">
        <v>299</v>
      </c>
      <c r="D147" s="221" t="s">
        <v>294</v>
      </c>
      <c r="E147" s="222" t="s">
        <v>3733</v>
      </c>
      <c r="F147" s="223" t="s">
        <v>5349</v>
      </c>
      <c r="G147" s="224" t="s">
        <v>3216</v>
      </c>
      <c r="H147" s="225">
        <v>40</v>
      </c>
      <c r="I147" s="226"/>
      <c r="J147" s="227">
        <f>ROUND(I147*H147,2)</f>
        <v>0</v>
      </c>
      <c r="K147" s="223" t="s">
        <v>1</v>
      </c>
      <c r="L147" s="45"/>
      <c r="M147" s="228" t="s">
        <v>1</v>
      </c>
      <c r="N147" s="229" t="s">
        <v>43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299</v>
      </c>
      <c r="AT147" s="232" t="s">
        <v>294</v>
      </c>
      <c r="AU147" s="232" t="s">
        <v>85</v>
      </c>
      <c r="AY147" s="18" t="s">
        <v>292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120</v>
      </c>
      <c r="BK147" s="233">
        <f>ROUND(I147*H147,2)</f>
        <v>0</v>
      </c>
      <c r="BL147" s="18" t="s">
        <v>299</v>
      </c>
      <c r="BM147" s="232" t="s">
        <v>357</v>
      </c>
    </row>
    <row r="148" s="2" customFormat="1" ht="49.05" customHeight="1">
      <c r="A148" s="39"/>
      <c r="B148" s="40"/>
      <c r="C148" s="221" t="s">
        <v>341</v>
      </c>
      <c r="D148" s="221" t="s">
        <v>294</v>
      </c>
      <c r="E148" s="222" t="s">
        <v>3736</v>
      </c>
      <c r="F148" s="223" t="s">
        <v>5350</v>
      </c>
      <c r="G148" s="224" t="s">
        <v>5351</v>
      </c>
      <c r="H148" s="225">
        <v>40</v>
      </c>
      <c r="I148" s="226"/>
      <c r="J148" s="227">
        <f>ROUND(I148*H148,2)</f>
        <v>0</v>
      </c>
      <c r="K148" s="223" t="s">
        <v>1</v>
      </c>
      <c r="L148" s="45"/>
      <c r="M148" s="228" t="s">
        <v>1</v>
      </c>
      <c r="N148" s="229" t="s">
        <v>43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299</v>
      </c>
      <c r="AT148" s="232" t="s">
        <v>294</v>
      </c>
      <c r="AU148" s="232" t="s">
        <v>85</v>
      </c>
      <c r="AY148" s="18" t="s">
        <v>292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120</v>
      </c>
      <c r="BK148" s="233">
        <f>ROUND(I148*H148,2)</f>
        <v>0</v>
      </c>
      <c r="BL148" s="18" t="s">
        <v>299</v>
      </c>
      <c r="BM148" s="232" t="s">
        <v>368</v>
      </c>
    </row>
    <row r="149" s="2" customFormat="1" ht="66.75" customHeight="1">
      <c r="A149" s="39"/>
      <c r="B149" s="40"/>
      <c r="C149" s="221" t="s">
        <v>346</v>
      </c>
      <c r="D149" s="221" t="s">
        <v>294</v>
      </c>
      <c r="E149" s="222" t="s">
        <v>5352</v>
      </c>
      <c r="F149" s="223" t="s">
        <v>5353</v>
      </c>
      <c r="G149" s="224" t="s">
        <v>3216</v>
      </c>
      <c r="H149" s="225">
        <v>4</v>
      </c>
      <c r="I149" s="226"/>
      <c r="J149" s="227">
        <f>ROUND(I149*H149,2)</f>
        <v>0</v>
      </c>
      <c r="K149" s="223" t="s">
        <v>1</v>
      </c>
      <c r="L149" s="45"/>
      <c r="M149" s="228" t="s">
        <v>1</v>
      </c>
      <c r="N149" s="229" t="s">
        <v>43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299</v>
      </c>
      <c r="AT149" s="232" t="s">
        <v>294</v>
      </c>
      <c r="AU149" s="232" t="s">
        <v>85</v>
      </c>
      <c r="AY149" s="18" t="s">
        <v>292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120</v>
      </c>
      <c r="BK149" s="233">
        <f>ROUND(I149*H149,2)</f>
        <v>0</v>
      </c>
      <c r="BL149" s="18" t="s">
        <v>299</v>
      </c>
      <c r="BM149" s="232" t="s">
        <v>399</v>
      </c>
    </row>
    <row r="150" s="13" customFormat="1">
      <c r="A150" s="13"/>
      <c r="B150" s="234"/>
      <c r="C150" s="235"/>
      <c r="D150" s="236" t="s">
        <v>301</v>
      </c>
      <c r="E150" s="237" t="s">
        <v>1</v>
      </c>
      <c r="F150" s="238" t="s">
        <v>5333</v>
      </c>
      <c r="G150" s="235"/>
      <c r="H150" s="237" t="s">
        <v>1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301</v>
      </c>
      <c r="AU150" s="244" t="s">
        <v>85</v>
      </c>
      <c r="AV150" s="13" t="s">
        <v>85</v>
      </c>
      <c r="AW150" s="13" t="s">
        <v>32</v>
      </c>
      <c r="AX150" s="13" t="s">
        <v>77</v>
      </c>
      <c r="AY150" s="244" t="s">
        <v>292</v>
      </c>
    </row>
    <row r="151" s="13" customFormat="1">
      <c r="A151" s="13"/>
      <c r="B151" s="234"/>
      <c r="C151" s="235"/>
      <c r="D151" s="236" t="s">
        <v>301</v>
      </c>
      <c r="E151" s="237" t="s">
        <v>1</v>
      </c>
      <c r="F151" s="238" t="s">
        <v>5334</v>
      </c>
      <c r="G151" s="235"/>
      <c r="H151" s="237" t="s">
        <v>1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4" t="s">
        <v>301</v>
      </c>
      <c r="AU151" s="244" t="s">
        <v>85</v>
      </c>
      <c r="AV151" s="13" t="s">
        <v>85</v>
      </c>
      <c r="AW151" s="13" t="s">
        <v>32</v>
      </c>
      <c r="AX151" s="13" t="s">
        <v>77</v>
      </c>
      <c r="AY151" s="244" t="s">
        <v>292</v>
      </c>
    </row>
    <row r="152" s="13" customFormat="1">
      <c r="A152" s="13"/>
      <c r="B152" s="234"/>
      <c r="C152" s="235"/>
      <c r="D152" s="236" t="s">
        <v>301</v>
      </c>
      <c r="E152" s="237" t="s">
        <v>1</v>
      </c>
      <c r="F152" s="238" t="s">
        <v>5354</v>
      </c>
      <c r="G152" s="235"/>
      <c r="H152" s="237" t="s">
        <v>1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4" t="s">
        <v>301</v>
      </c>
      <c r="AU152" s="244" t="s">
        <v>85</v>
      </c>
      <c r="AV152" s="13" t="s">
        <v>85</v>
      </c>
      <c r="AW152" s="13" t="s">
        <v>32</v>
      </c>
      <c r="AX152" s="13" t="s">
        <v>77</v>
      </c>
      <c r="AY152" s="244" t="s">
        <v>292</v>
      </c>
    </row>
    <row r="153" s="13" customFormat="1">
      <c r="A153" s="13"/>
      <c r="B153" s="234"/>
      <c r="C153" s="235"/>
      <c r="D153" s="236" t="s">
        <v>301</v>
      </c>
      <c r="E153" s="237" t="s">
        <v>1</v>
      </c>
      <c r="F153" s="238" t="s">
        <v>5355</v>
      </c>
      <c r="G153" s="235"/>
      <c r="H153" s="237" t="s">
        <v>1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301</v>
      </c>
      <c r="AU153" s="244" t="s">
        <v>85</v>
      </c>
      <c r="AV153" s="13" t="s">
        <v>85</v>
      </c>
      <c r="AW153" s="13" t="s">
        <v>32</v>
      </c>
      <c r="AX153" s="13" t="s">
        <v>77</v>
      </c>
      <c r="AY153" s="244" t="s">
        <v>292</v>
      </c>
    </row>
    <row r="154" s="13" customFormat="1">
      <c r="A154" s="13"/>
      <c r="B154" s="234"/>
      <c r="C154" s="235"/>
      <c r="D154" s="236" t="s">
        <v>301</v>
      </c>
      <c r="E154" s="237" t="s">
        <v>1</v>
      </c>
      <c r="F154" s="238" t="s">
        <v>5337</v>
      </c>
      <c r="G154" s="235"/>
      <c r="H154" s="237" t="s">
        <v>1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301</v>
      </c>
      <c r="AU154" s="244" t="s">
        <v>85</v>
      </c>
      <c r="AV154" s="13" t="s">
        <v>85</v>
      </c>
      <c r="AW154" s="13" t="s">
        <v>32</v>
      </c>
      <c r="AX154" s="13" t="s">
        <v>77</v>
      </c>
      <c r="AY154" s="244" t="s">
        <v>292</v>
      </c>
    </row>
    <row r="155" s="13" customFormat="1">
      <c r="A155" s="13"/>
      <c r="B155" s="234"/>
      <c r="C155" s="235"/>
      <c r="D155" s="236" t="s">
        <v>301</v>
      </c>
      <c r="E155" s="237" t="s">
        <v>1</v>
      </c>
      <c r="F155" s="238" t="s">
        <v>5338</v>
      </c>
      <c r="G155" s="235"/>
      <c r="H155" s="237" t="s">
        <v>1</v>
      </c>
      <c r="I155" s="239"/>
      <c r="J155" s="235"/>
      <c r="K155" s="235"/>
      <c r="L155" s="240"/>
      <c r="M155" s="241"/>
      <c r="N155" s="242"/>
      <c r="O155" s="242"/>
      <c r="P155" s="242"/>
      <c r="Q155" s="242"/>
      <c r="R155" s="242"/>
      <c r="S155" s="242"/>
      <c r="T155" s="24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4" t="s">
        <v>301</v>
      </c>
      <c r="AU155" s="244" t="s">
        <v>85</v>
      </c>
      <c r="AV155" s="13" t="s">
        <v>85</v>
      </c>
      <c r="AW155" s="13" t="s">
        <v>32</v>
      </c>
      <c r="AX155" s="13" t="s">
        <v>77</v>
      </c>
      <c r="AY155" s="244" t="s">
        <v>292</v>
      </c>
    </row>
    <row r="156" s="13" customFormat="1">
      <c r="A156" s="13"/>
      <c r="B156" s="234"/>
      <c r="C156" s="235"/>
      <c r="D156" s="236" t="s">
        <v>301</v>
      </c>
      <c r="E156" s="237" t="s">
        <v>1</v>
      </c>
      <c r="F156" s="238" t="s">
        <v>5339</v>
      </c>
      <c r="G156" s="235"/>
      <c r="H156" s="237" t="s">
        <v>1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4" t="s">
        <v>301</v>
      </c>
      <c r="AU156" s="244" t="s">
        <v>85</v>
      </c>
      <c r="AV156" s="13" t="s">
        <v>85</v>
      </c>
      <c r="AW156" s="13" t="s">
        <v>32</v>
      </c>
      <c r="AX156" s="13" t="s">
        <v>77</v>
      </c>
      <c r="AY156" s="244" t="s">
        <v>292</v>
      </c>
    </row>
    <row r="157" s="13" customFormat="1">
      <c r="A157" s="13"/>
      <c r="B157" s="234"/>
      <c r="C157" s="235"/>
      <c r="D157" s="236" t="s">
        <v>301</v>
      </c>
      <c r="E157" s="237" t="s">
        <v>1</v>
      </c>
      <c r="F157" s="238" t="s">
        <v>5340</v>
      </c>
      <c r="G157" s="235"/>
      <c r="H157" s="237" t="s">
        <v>1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301</v>
      </c>
      <c r="AU157" s="244" t="s">
        <v>85</v>
      </c>
      <c r="AV157" s="13" t="s">
        <v>85</v>
      </c>
      <c r="AW157" s="13" t="s">
        <v>32</v>
      </c>
      <c r="AX157" s="13" t="s">
        <v>77</v>
      </c>
      <c r="AY157" s="244" t="s">
        <v>292</v>
      </c>
    </row>
    <row r="158" s="13" customFormat="1">
      <c r="A158" s="13"/>
      <c r="B158" s="234"/>
      <c r="C158" s="235"/>
      <c r="D158" s="236" t="s">
        <v>301</v>
      </c>
      <c r="E158" s="237" t="s">
        <v>1</v>
      </c>
      <c r="F158" s="238" t="s">
        <v>5341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301</v>
      </c>
      <c r="AU158" s="244" t="s">
        <v>85</v>
      </c>
      <c r="AV158" s="13" t="s">
        <v>85</v>
      </c>
      <c r="AW158" s="13" t="s">
        <v>32</v>
      </c>
      <c r="AX158" s="13" t="s">
        <v>77</v>
      </c>
      <c r="AY158" s="244" t="s">
        <v>292</v>
      </c>
    </row>
    <row r="159" s="13" customFormat="1">
      <c r="A159" s="13"/>
      <c r="B159" s="234"/>
      <c r="C159" s="235"/>
      <c r="D159" s="236" t="s">
        <v>301</v>
      </c>
      <c r="E159" s="237" t="s">
        <v>1</v>
      </c>
      <c r="F159" s="238" t="s">
        <v>5356</v>
      </c>
      <c r="G159" s="235"/>
      <c r="H159" s="237" t="s">
        <v>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301</v>
      </c>
      <c r="AU159" s="244" t="s">
        <v>85</v>
      </c>
      <c r="AV159" s="13" t="s">
        <v>85</v>
      </c>
      <c r="AW159" s="13" t="s">
        <v>32</v>
      </c>
      <c r="AX159" s="13" t="s">
        <v>77</v>
      </c>
      <c r="AY159" s="244" t="s">
        <v>292</v>
      </c>
    </row>
    <row r="160" s="13" customFormat="1">
      <c r="A160" s="13"/>
      <c r="B160" s="234"/>
      <c r="C160" s="235"/>
      <c r="D160" s="236" t="s">
        <v>301</v>
      </c>
      <c r="E160" s="237" t="s">
        <v>1</v>
      </c>
      <c r="F160" s="238" t="s">
        <v>5357</v>
      </c>
      <c r="G160" s="235"/>
      <c r="H160" s="237" t="s">
        <v>1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301</v>
      </c>
      <c r="AU160" s="244" t="s">
        <v>85</v>
      </c>
      <c r="AV160" s="13" t="s">
        <v>85</v>
      </c>
      <c r="AW160" s="13" t="s">
        <v>32</v>
      </c>
      <c r="AX160" s="13" t="s">
        <v>77</v>
      </c>
      <c r="AY160" s="244" t="s">
        <v>292</v>
      </c>
    </row>
    <row r="161" s="13" customFormat="1">
      <c r="A161" s="13"/>
      <c r="B161" s="234"/>
      <c r="C161" s="235"/>
      <c r="D161" s="236" t="s">
        <v>301</v>
      </c>
      <c r="E161" s="237" t="s">
        <v>1</v>
      </c>
      <c r="F161" s="238" t="s">
        <v>5344</v>
      </c>
      <c r="G161" s="235"/>
      <c r="H161" s="237" t="s">
        <v>1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4" t="s">
        <v>301</v>
      </c>
      <c r="AU161" s="244" t="s">
        <v>85</v>
      </c>
      <c r="AV161" s="13" t="s">
        <v>85</v>
      </c>
      <c r="AW161" s="13" t="s">
        <v>32</v>
      </c>
      <c r="AX161" s="13" t="s">
        <v>77</v>
      </c>
      <c r="AY161" s="244" t="s">
        <v>292</v>
      </c>
    </row>
    <row r="162" s="13" customFormat="1">
      <c r="A162" s="13"/>
      <c r="B162" s="234"/>
      <c r="C162" s="235"/>
      <c r="D162" s="236" t="s">
        <v>301</v>
      </c>
      <c r="E162" s="237" t="s">
        <v>1</v>
      </c>
      <c r="F162" s="238" t="s">
        <v>5345</v>
      </c>
      <c r="G162" s="235"/>
      <c r="H162" s="237" t="s">
        <v>1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4" t="s">
        <v>301</v>
      </c>
      <c r="AU162" s="244" t="s">
        <v>85</v>
      </c>
      <c r="AV162" s="13" t="s">
        <v>85</v>
      </c>
      <c r="AW162" s="13" t="s">
        <v>32</v>
      </c>
      <c r="AX162" s="13" t="s">
        <v>77</v>
      </c>
      <c r="AY162" s="244" t="s">
        <v>292</v>
      </c>
    </row>
    <row r="163" s="13" customFormat="1">
      <c r="A163" s="13"/>
      <c r="B163" s="234"/>
      <c r="C163" s="235"/>
      <c r="D163" s="236" t="s">
        <v>301</v>
      </c>
      <c r="E163" s="237" t="s">
        <v>1</v>
      </c>
      <c r="F163" s="238" t="s">
        <v>5356</v>
      </c>
      <c r="G163" s="235"/>
      <c r="H163" s="237" t="s">
        <v>1</v>
      </c>
      <c r="I163" s="239"/>
      <c r="J163" s="235"/>
      <c r="K163" s="235"/>
      <c r="L163" s="240"/>
      <c r="M163" s="241"/>
      <c r="N163" s="242"/>
      <c r="O163" s="242"/>
      <c r="P163" s="242"/>
      <c r="Q163" s="242"/>
      <c r="R163" s="242"/>
      <c r="S163" s="242"/>
      <c r="T163" s="24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4" t="s">
        <v>301</v>
      </c>
      <c r="AU163" s="244" t="s">
        <v>85</v>
      </c>
      <c r="AV163" s="13" t="s">
        <v>85</v>
      </c>
      <c r="AW163" s="13" t="s">
        <v>32</v>
      </c>
      <c r="AX163" s="13" t="s">
        <v>77</v>
      </c>
      <c r="AY163" s="244" t="s">
        <v>292</v>
      </c>
    </row>
    <row r="164" s="13" customFormat="1">
      <c r="A164" s="13"/>
      <c r="B164" s="234"/>
      <c r="C164" s="235"/>
      <c r="D164" s="236" t="s">
        <v>301</v>
      </c>
      <c r="E164" s="237" t="s">
        <v>1</v>
      </c>
      <c r="F164" s="238" t="s">
        <v>5338</v>
      </c>
      <c r="G164" s="235"/>
      <c r="H164" s="237" t="s">
        <v>1</v>
      </c>
      <c r="I164" s="239"/>
      <c r="J164" s="235"/>
      <c r="K164" s="235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301</v>
      </c>
      <c r="AU164" s="244" t="s">
        <v>85</v>
      </c>
      <c r="AV164" s="13" t="s">
        <v>85</v>
      </c>
      <c r="AW164" s="13" t="s">
        <v>32</v>
      </c>
      <c r="AX164" s="13" t="s">
        <v>77</v>
      </c>
      <c r="AY164" s="244" t="s">
        <v>292</v>
      </c>
    </row>
    <row r="165" s="14" customFormat="1">
      <c r="A165" s="14"/>
      <c r="B165" s="245"/>
      <c r="C165" s="246"/>
      <c r="D165" s="236" t="s">
        <v>301</v>
      </c>
      <c r="E165" s="247" t="s">
        <v>1</v>
      </c>
      <c r="F165" s="248" t="s">
        <v>299</v>
      </c>
      <c r="G165" s="246"/>
      <c r="H165" s="249">
        <v>4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301</v>
      </c>
      <c r="AU165" s="255" t="s">
        <v>85</v>
      </c>
      <c r="AV165" s="14" t="s">
        <v>120</v>
      </c>
      <c r="AW165" s="14" t="s">
        <v>32</v>
      </c>
      <c r="AX165" s="14" t="s">
        <v>85</v>
      </c>
      <c r="AY165" s="255" t="s">
        <v>292</v>
      </c>
    </row>
    <row r="166" s="2" customFormat="1" ht="37.8" customHeight="1">
      <c r="A166" s="39"/>
      <c r="B166" s="40"/>
      <c r="C166" s="221" t="s">
        <v>352</v>
      </c>
      <c r="D166" s="221" t="s">
        <v>294</v>
      </c>
      <c r="E166" s="222" t="s">
        <v>3742</v>
      </c>
      <c r="F166" s="223" t="s">
        <v>5358</v>
      </c>
      <c r="G166" s="224" t="s">
        <v>3216</v>
      </c>
      <c r="H166" s="225">
        <v>4</v>
      </c>
      <c r="I166" s="226"/>
      <c r="J166" s="227">
        <f>ROUND(I166*H166,2)</f>
        <v>0</v>
      </c>
      <c r="K166" s="223" t="s">
        <v>1</v>
      </c>
      <c r="L166" s="45"/>
      <c r="M166" s="228" t="s">
        <v>1</v>
      </c>
      <c r="N166" s="229" t="s">
        <v>43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299</v>
      </c>
      <c r="AT166" s="232" t="s">
        <v>294</v>
      </c>
      <c r="AU166" s="232" t="s">
        <v>85</v>
      </c>
      <c r="AY166" s="18" t="s">
        <v>292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120</v>
      </c>
      <c r="BK166" s="233">
        <f>ROUND(I166*H166,2)</f>
        <v>0</v>
      </c>
      <c r="BL166" s="18" t="s">
        <v>299</v>
      </c>
      <c r="BM166" s="232" t="s">
        <v>415</v>
      </c>
    </row>
    <row r="167" s="2" customFormat="1" ht="21.75" customHeight="1">
      <c r="A167" s="39"/>
      <c r="B167" s="40"/>
      <c r="C167" s="221" t="s">
        <v>357</v>
      </c>
      <c r="D167" s="221" t="s">
        <v>294</v>
      </c>
      <c r="E167" s="222" t="s">
        <v>3730</v>
      </c>
      <c r="F167" s="223" t="s">
        <v>5348</v>
      </c>
      <c r="G167" s="224" t="s">
        <v>3216</v>
      </c>
      <c r="H167" s="225">
        <v>4</v>
      </c>
      <c r="I167" s="226"/>
      <c r="J167" s="227">
        <f>ROUND(I167*H167,2)</f>
        <v>0</v>
      </c>
      <c r="K167" s="223" t="s">
        <v>1</v>
      </c>
      <c r="L167" s="45"/>
      <c r="M167" s="228" t="s">
        <v>1</v>
      </c>
      <c r="N167" s="229" t="s">
        <v>43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299</v>
      </c>
      <c r="AT167" s="232" t="s">
        <v>294</v>
      </c>
      <c r="AU167" s="232" t="s">
        <v>85</v>
      </c>
      <c r="AY167" s="18" t="s">
        <v>292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120</v>
      </c>
      <c r="BK167" s="233">
        <f>ROUND(I167*H167,2)</f>
        <v>0</v>
      </c>
      <c r="BL167" s="18" t="s">
        <v>299</v>
      </c>
      <c r="BM167" s="232" t="s">
        <v>438</v>
      </c>
    </row>
    <row r="168" s="2" customFormat="1" ht="16.5" customHeight="1">
      <c r="A168" s="39"/>
      <c r="B168" s="40"/>
      <c r="C168" s="221" t="s">
        <v>362</v>
      </c>
      <c r="D168" s="221" t="s">
        <v>294</v>
      </c>
      <c r="E168" s="222" t="s">
        <v>3733</v>
      </c>
      <c r="F168" s="223" t="s">
        <v>5349</v>
      </c>
      <c r="G168" s="224" t="s">
        <v>3216</v>
      </c>
      <c r="H168" s="225">
        <v>4</v>
      </c>
      <c r="I168" s="226"/>
      <c r="J168" s="227">
        <f>ROUND(I168*H168,2)</f>
        <v>0</v>
      </c>
      <c r="K168" s="223" t="s">
        <v>1</v>
      </c>
      <c r="L168" s="45"/>
      <c r="M168" s="228" t="s">
        <v>1</v>
      </c>
      <c r="N168" s="229" t="s">
        <v>43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299</v>
      </c>
      <c r="AT168" s="232" t="s">
        <v>294</v>
      </c>
      <c r="AU168" s="232" t="s">
        <v>85</v>
      </c>
      <c r="AY168" s="18" t="s">
        <v>292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120</v>
      </c>
      <c r="BK168" s="233">
        <f>ROUND(I168*H168,2)</f>
        <v>0</v>
      </c>
      <c r="BL168" s="18" t="s">
        <v>299</v>
      </c>
      <c r="BM168" s="232" t="s">
        <v>449</v>
      </c>
    </row>
    <row r="169" s="2" customFormat="1" ht="49.05" customHeight="1">
      <c r="A169" s="39"/>
      <c r="B169" s="40"/>
      <c r="C169" s="221" t="s">
        <v>368</v>
      </c>
      <c r="D169" s="221" t="s">
        <v>294</v>
      </c>
      <c r="E169" s="222" t="s">
        <v>3736</v>
      </c>
      <c r="F169" s="223" t="s">
        <v>5350</v>
      </c>
      <c r="G169" s="224" t="s">
        <v>5351</v>
      </c>
      <c r="H169" s="225">
        <v>4</v>
      </c>
      <c r="I169" s="226"/>
      <c r="J169" s="227">
        <f>ROUND(I169*H169,2)</f>
        <v>0</v>
      </c>
      <c r="K169" s="223" t="s">
        <v>1</v>
      </c>
      <c r="L169" s="45"/>
      <c r="M169" s="228" t="s">
        <v>1</v>
      </c>
      <c r="N169" s="229" t="s">
        <v>43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299</v>
      </c>
      <c r="AT169" s="232" t="s">
        <v>294</v>
      </c>
      <c r="AU169" s="232" t="s">
        <v>85</v>
      </c>
      <c r="AY169" s="18" t="s">
        <v>292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120</v>
      </c>
      <c r="BK169" s="233">
        <f>ROUND(I169*H169,2)</f>
        <v>0</v>
      </c>
      <c r="BL169" s="18" t="s">
        <v>299</v>
      </c>
      <c r="BM169" s="232" t="s">
        <v>459</v>
      </c>
    </row>
    <row r="170" s="2" customFormat="1" ht="24.15" customHeight="1">
      <c r="A170" s="39"/>
      <c r="B170" s="40"/>
      <c r="C170" s="221" t="s">
        <v>372</v>
      </c>
      <c r="D170" s="221" t="s">
        <v>294</v>
      </c>
      <c r="E170" s="222" t="s">
        <v>5359</v>
      </c>
      <c r="F170" s="223" t="s">
        <v>5360</v>
      </c>
      <c r="G170" s="224" t="s">
        <v>3216</v>
      </c>
      <c r="H170" s="225">
        <v>44</v>
      </c>
      <c r="I170" s="226"/>
      <c r="J170" s="227">
        <f>ROUND(I170*H170,2)</f>
        <v>0</v>
      </c>
      <c r="K170" s="223" t="s">
        <v>1</v>
      </c>
      <c r="L170" s="45"/>
      <c r="M170" s="228" t="s">
        <v>1</v>
      </c>
      <c r="N170" s="229" t="s">
        <v>43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299</v>
      </c>
      <c r="AT170" s="232" t="s">
        <v>294</v>
      </c>
      <c r="AU170" s="232" t="s">
        <v>85</v>
      </c>
      <c r="AY170" s="18" t="s">
        <v>292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120</v>
      </c>
      <c r="BK170" s="233">
        <f>ROUND(I170*H170,2)</f>
        <v>0</v>
      </c>
      <c r="BL170" s="18" t="s">
        <v>299</v>
      </c>
      <c r="BM170" s="232" t="s">
        <v>485</v>
      </c>
    </row>
    <row r="171" s="2" customFormat="1" ht="24.15" customHeight="1">
      <c r="A171" s="39"/>
      <c r="B171" s="40"/>
      <c r="C171" s="221" t="s">
        <v>399</v>
      </c>
      <c r="D171" s="221" t="s">
        <v>294</v>
      </c>
      <c r="E171" s="222" t="s">
        <v>5361</v>
      </c>
      <c r="F171" s="223" t="s">
        <v>5362</v>
      </c>
      <c r="G171" s="224" t="s">
        <v>3216</v>
      </c>
      <c r="H171" s="225">
        <v>44</v>
      </c>
      <c r="I171" s="226"/>
      <c r="J171" s="227">
        <f>ROUND(I171*H171,2)</f>
        <v>0</v>
      </c>
      <c r="K171" s="223" t="s">
        <v>1</v>
      </c>
      <c r="L171" s="45"/>
      <c r="M171" s="228" t="s">
        <v>1</v>
      </c>
      <c r="N171" s="229" t="s">
        <v>43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299</v>
      </c>
      <c r="AT171" s="232" t="s">
        <v>294</v>
      </c>
      <c r="AU171" s="232" t="s">
        <v>85</v>
      </c>
      <c r="AY171" s="18" t="s">
        <v>292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120</v>
      </c>
      <c r="BK171" s="233">
        <f>ROUND(I171*H171,2)</f>
        <v>0</v>
      </c>
      <c r="BL171" s="18" t="s">
        <v>299</v>
      </c>
      <c r="BM171" s="232" t="s">
        <v>494</v>
      </c>
    </row>
    <row r="172" s="2" customFormat="1" ht="44.25" customHeight="1">
      <c r="A172" s="39"/>
      <c r="B172" s="40"/>
      <c r="C172" s="221" t="s">
        <v>404</v>
      </c>
      <c r="D172" s="221" t="s">
        <v>294</v>
      </c>
      <c r="E172" s="222" t="s">
        <v>5363</v>
      </c>
      <c r="F172" s="223" t="s">
        <v>5364</v>
      </c>
      <c r="G172" s="224" t="s">
        <v>3216</v>
      </c>
      <c r="H172" s="225">
        <v>88</v>
      </c>
      <c r="I172" s="226"/>
      <c r="J172" s="227">
        <f>ROUND(I172*H172,2)</f>
        <v>0</v>
      </c>
      <c r="K172" s="223" t="s">
        <v>1</v>
      </c>
      <c r="L172" s="45"/>
      <c r="M172" s="228" t="s">
        <v>1</v>
      </c>
      <c r="N172" s="229" t="s">
        <v>43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299</v>
      </c>
      <c r="AT172" s="232" t="s">
        <v>294</v>
      </c>
      <c r="AU172" s="232" t="s">
        <v>85</v>
      </c>
      <c r="AY172" s="18" t="s">
        <v>292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120</v>
      </c>
      <c r="BK172" s="233">
        <f>ROUND(I172*H172,2)</f>
        <v>0</v>
      </c>
      <c r="BL172" s="18" t="s">
        <v>299</v>
      </c>
      <c r="BM172" s="232" t="s">
        <v>503</v>
      </c>
    </row>
    <row r="173" s="2" customFormat="1" ht="44.25" customHeight="1">
      <c r="A173" s="39"/>
      <c r="B173" s="40"/>
      <c r="C173" s="221" t="s">
        <v>415</v>
      </c>
      <c r="D173" s="221" t="s">
        <v>294</v>
      </c>
      <c r="E173" s="222" t="s">
        <v>5365</v>
      </c>
      <c r="F173" s="223" t="s">
        <v>5366</v>
      </c>
      <c r="G173" s="224" t="s">
        <v>3216</v>
      </c>
      <c r="H173" s="225">
        <v>44</v>
      </c>
      <c r="I173" s="226"/>
      <c r="J173" s="227">
        <f>ROUND(I173*H173,2)</f>
        <v>0</v>
      </c>
      <c r="K173" s="223" t="s">
        <v>1</v>
      </c>
      <c r="L173" s="45"/>
      <c r="M173" s="228" t="s">
        <v>1</v>
      </c>
      <c r="N173" s="229" t="s">
        <v>43</v>
      </c>
      <c r="O173" s="92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2" t="s">
        <v>299</v>
      </c>
      <c r="AT173" s="232" t="s">
        <v>294</v>
      </c>
      <c r="AU173" s="232" t="s">
        <v>85</v>
      </c>
      <c r="AY173" s="18" t="s">
        <v>292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8" t="s">
        <v>120</v>
      </c>
      <c r="BK173" s="233">
        <f>ROUND(I173*H173,2)</f>
        <v>0</v>
      </c>
      <c r="BL173" s="18" t="s">
        <v>299</v>
      </c>
      <c r="BM173" s="232" t="s">
        <v>523</v>
      </c>
    </row>
    <row r="174" s="2" customFormat="1" ht="33" customHeight="1">
      <c r="A174" s="39"/>
      <c r="B174" s="40"/>
      <c r="C174" s="221" t="s">
        <v>8</v>
      </c>
      <c r="D174" s="221" t="s">
        <v>294</v>
      </c>
      <c r="E174" s="222" t="s">
        <v>5367</v>
      </c>
      <c r="F174" s="223" t="s">
        <v>5368</v>
      </c>
      <c r="G174" s="224" t="s">
        <v>5369</v>
      </c>
      <c r="H174" s="225">
        <v>75</v>
      </c>
      <c r="I174" s="226"/>
      <c r="J174" s="227">
        <f>ROUND(I174*H174,2)</f>
        <v>0</v>
      </c>
      <c r="K174" s="223" t="s">
        <v>1</v>
      </c>
      <c r="L174" s="45"/>
      <c r="M174" s="228" t="s">
        <v>1</v>
      </c>
      <c r="N174" s="229" t="s">
        <v>43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299</v>
      </c>
      <c r="AT174" s="232" t="s">
        <v>294</v>
      </c>
      <c r="AU174" s="232" t="s">
        <v>85</v>
      </c>
      <c r="AY174" s="18" t="s">
        <v>292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120</v>
      </c>
      <c r="BK174" s="233">
        <f>ROUND(I174*H174,2)</f>
        <v>0</v>
      </c>
      <c r="BL174" s="18" t="s">
        <v>299</v>
      </c>
      <c r="BM174" s="232" t="s">
        <v>554</v>
      </c>
    </row>
    <row r="175" s="2" customFormat="1" ht="33" customHeight="1">
      <c r="A175" s="39"/>
      <c r="B175" s="40"/>
      <c r="C175" s="221" t="s">
        <v>438</v>
      </c>
      <c r="D175" s="221" t="s">
        <v>294</v>
      </c>
      <c r="E175" s="222" t="s">
        <v>5370</v>
      </c>
      <c r="F175" s="223" t="s">
        <v>5371</v>
      </c>
      <c r="G175" s="224" t="s">
        <v>5369</v>
      </c>
      <c r="H175" s="225">
        <v>30</v>
      </c>
      <c r="I175" s="226"/>
      <c r="J175" s="227">
        <f>ROUND(I175*H175,2)</f>
        <v>0</v>
      </c>
      <c r="K175" s="223" t="s">
        <v>1</v>
      </c>
      <c r="L175" s="45"/>
      <c r="M175" s="228" t="s">
        <v>1</v>
      </c>
      <c r="N175" s="229" t="s">
        <v>43</v>
      </c>
      <c r="O175" s="92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2" t="s">
        <v>299</v>
      </c>
      <c r="AT175" s="232" t="s">
        <v>294</v>
      </c>
      <c r="AU175" s="232" t="s">
        <v>85</v>
      </c>
      <c r="AY175" s="18" t="s">
        <v>292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8" t="s">
        <v>120</v>
      </c>
      <c r="BK175" s="233">
        <f>ROUND(I175*H175,2)</f>
        <v>0</v>
      </c>
      <c r="BL175" s="18" t="s">
        <v>299</v>
      </c>
      <c r="BM175" s="232" t="s">
        <v>573</v>
      </c>
    </row>
    <row r="176" s="2" customFormat="1" ht="33" customHeight="1">
      <c r="A176" s="39"/>
      <c r="B176" s="40"/>
      <c r="C176" s="221" t="s">
        <v>445</v>
      </c>
      <c r="D176" s="221" t="s">
        <v>294</v>
      </c>
      <c r="E176" s="222" t="s">
        <v>5372</v>
      </c>
      <c r="F176" s="223" t="s">
        <v>5373</v>
      </c>
      <c r="G176" s="224" t="s">
        <v>5369</v>
      </c>
      <c r="H176" s="225">
        <v>210</v>
      </c>
      <c r="I176" s="226"/>
      <c r="J176" s="227">
        <f>ROUND(I176*H176,2)</f>
        <v>0</v>
      </c>
      <c r="K176" s="223" t="s">
        <v>1</v>
      </c>
      <c r="L176" s="45"/>
      <c r="M176" s="228" t="s">
        <v>1</v>
      </c>
      <c r="N176" s="229" t="s">
        <v>43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299</v>
      </c>
      <c r="AT176" s="232" t="s">
        <v>294</v>
      </c>
      <c r="AU176" s="232" t="s">
        <v>85</v>
      </c>
      <c r="AY176" s="18" t="s">
        <v>292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120</v>
      </c>
      <c r="BK176" s="233">
        <f>ROUND(I176*H176,2)</f>
        <v>0</v>
      </c>
      <c r="BL176" s="18" t="s">
        <v>299</v>
      </c>
      <c r="BM176" s="232" t="s">
        <v>583</v>
      </c>
    </row>
    <row r="177" s="2" customFormat="1" ht="33" customHeight="1">
      <c r="A177" s="39"/>
      <c r="B177" s="40"/>
      <c r="C177" s="221" t="s">
        <v>449</v>
      </c>
      <c r="D177" s="221" t="s">
        <v>294</v>
      </c>
      <c r="E177" s="222" t="s">
        <v>5374</v>
      </c>
      <c r="F177" s="223" t="s">
        <v>5375</v>
      </c>
      <c r="G177" s="224" t="s">
        <v>5369</v>
      </c>
      <c r="H177" s="225">
        <v>390</v>
      </c>
      <c r="I177" s="226"/>
      <c r="J177" s="227">
        <f>ROUND(I177*H177,2)</f>
        <v>0</v>
      </c>
      <c r="K177" s="223" t="s">
        <v>1</v>
      </c>
      <c r="L177" s="45"/>
      <c r="M177" s="228" t="s">
        <v>1</v>
      </c>
      <c r="N177" s="229" t="s">
        <v>43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299</v>
      </c>
      <c r="AT177" s="232" t="s">
        <v>294</v>
      </c>
      <c r="AU177" s="232" t="s">
        <v>85</v>
      </c>
      <c r="AY177" s="18" t="s">
        <v>292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120</v>
      </c>
      <c r="BK177" s="233">
        <f>ROUND(I177*H177,2)</f>
        <v>0</v>
      </c>
      <c r="BL177" s="18" t="s">
        <v>299</v>
      </c>
      <c r="BM177" s="232" t="s">
        <v>591</v>
      </c>
    </row>
    <row r="178" s="2" customFormat="1" ht="33" customHeight="1">
      <c r="A178" s="39"/>
      <c r="B178" s="40"/>
      <c r="C178" s="221" t="s">
        <v>454</v>
      </c>
      <c r="D178" s="221" t="s">
        <v>294</v>
      </c>
      <c r="E178" s="222" t="s">
        <v>5376</v>
      </c>
      <c r="F178" s="223" t="s">
        <v>5377</v>
      </c>
      <c r="G178" s="224" t="s">
        <v>5369</v>
      </c>
      <c r="H178" s="225">
        <v>27</v>
      </c>
      <c r="I178" s="226"/>
      <c r="J178" s="227">
        <f>ROUND(I178*H178,2)</f>
        <v>0</v>
      </c>
      <c r="K178" s="223" t="s">
        <v>1</v>
      </c>
      <c r="L178" s="45"/>
      <c r="M178" s="228" t="s">
        <v>1</v>
      </c>
      <c r="N178" s="229" t="s">
        <v>43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299</v>
      </c>
      <c r="AT178" s="232" t="s">
        <v>294</v>
      </c>
      <c r="AU178" s="232" t="s">
        <v>85</v>
      </c>
      <c r="AY178" s="18" t="s">
        <v>292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120</v>
      </c>
      <c r="BK178" s="233">
        <f>ROUND(I178*H178,2)</f>
        <v>0</v>
      </c>
      <c r="BL178" s="18" t="s">
        <v>299</v>
      </c>
      <c r="BM178" s="232" t="s">
        <v>599</v>
      </c>
    </row>
    <row r="179" s="2" customFormat="1" ht="37.8" customHeight="1">
      <c r="A179" s="39"/>
      <c r="B179" s="40"/>
      <c r="C179" s="221" t="s">
        <v>459</v>
      </c>
      <c r="D179" s="221" t="s">
        <v>294</v>
      </c>
      <c r="E179" s="222" t="s">
        <v>5378</v>
      </c>
      <c r="F179" s="223" t="s">
        <v>5379</v>
      </c>
      <c r="G179" s="224" t="s">
        <v>3216</v>
      </c>
      <c r="H179" s="225">
        <v>2</v>
      </c>
      <c r="I179" s="226"/>
      <c r="J179" s="227">
        <f>ROUND(I179*H179,2)</f>
        <v>0</v>
      </c>
      <c r="K179" s="223" t="s">
        <v>1</v>
      </c>
      <c r="L179" s="45"/>
      <c r="M179" s="228" t="s">
        <v>1</v>
      </c>
      <c r="N179" s="229" t="s">
        <v>43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299</v>
      </c>
      <c r="AT179" s="232" t="s">
        <v>294</v>
      </c>
      <c r="AU179" s="232" t="s">
        <v>85</v>
      </c>
      <c r="AY179" s="18" t="s">
        <v>292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120</v>
      </c>
      <c r="BK179" s="233">
        <f>ROUND(I179*H179,2)</f>
        <v>0</v>
      </c>
      <c r="BL179" s="18" t="s">
        <v>299</v>
      </c>
      <c r="BM179" s="232" t="s">
        <v>607</v>
      </c>
    </row>
    <row r="180" s="2" customFormat="1" ht="24.15" customHeight="1">
      <c r="A180" s="39"/>
      <c r="B180" s="40"/>
      <c r="C180" s="221" t="s">
        <v>7</v>
      </c>
      <c r="D180" s="221" t="s">
        <v>294</v>
      </c>
      <c r="E180" s="222" t="s">
        <v>5380</v>
      </c>
      <c r="F180" s="223" t="s">
        <v>5381</v>
      </c>
      <c r="G180" s="224" t="s">
        <v>297</v>
      </c>
      <c r="H180" s="225">
        <v>60</v>
      </c>
      <c r="I180" s="226"/>
      <c r="J180" s="227">
        <f>ROUND(I180*H180,2)</f>
        <v>0</v>
      </c>
      <c r="K180" s="223" t="s">
        <v>1</v>
      </c>
      <c r="L180" s="45"/>
      <c r="M180" s="228" t="s">
        <v>1</v>
      </c>
      <c r="N180" s="229" t="s">
        <v>43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299</v>
      </c>
      <c r="AT180" s="232" t="s">
        <v>294</v>
      </c>
      <c r="AU180" s="232" t="s">
        <v>85</v>
      </c>
      <c r="AY180" s="18" t="s">
        <v>292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120</v>
      </c>
      <c r="BK180" s="233">
        <f>ROUND(I180*H180,2)</f>
        <v>0</v>
      </c>
      <c r="BL180" s="18" t="s">
        <v>299</v>
      </c>
      <c r="BM180" s="232" t="s">
        <v>615</v>
      </c>
    </row>
    <row r="181" s="2" customFormat="1" ht="21.75" customHeight="1">
      <c r="A181" s="39"/>
      <c r="B181" s="40"/>
      <c r="C181" s="221" t="s">
        <v>485</v>
      </c>
      <c r="D181" s="221" t="s">
        <v>294</v>
      </c>
      <c r="E181" s="222" t="s">
        <v>5382</v>
      </c>
      <c r="F181" s="223" t="s">
        <v>5383</v>
      </c>
      <c r="G181" s="224" t="s">
        <v>1738</v>
      </c>
      <c r="H181" s="225">
        <v>1000</v>
      </c>
      <c r="I181" s="226"/>
      <c r="J181" s="227">
        <f>ROUND(I181*H181,2)</f>
        <v>0</v>
      </c>
      <c r="K181" s="223" t="s">
        <v>1</v>
      </c>
      <c r="L181" s="45"/>
      <c r="M181" s="228" t="s">
        <v>1</v>
      </c>
      <c r="N181" s="229" t="s">
        <v>43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299</v>
      </c>
      <c r="AT181" s="232" t="s">
        <v>294</v>
      </c>
      <c r="AU181" s="232" t="s">
        <v>85</v>
      </c>
      <c r="AY181" s="18" t="s">
        <v>292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120</v>
      </c>
      <c r="BK181" s="233">
        <f>ROUND(I181*H181,2)</f>
        <v>0</v>
      </c>
      <c r="BL181" s="18" t="s">
        <v>299</v>
      </c>
      <c r="BM181" s="232" t="s">
        <v>625</v>
      </c>
    </row>
    <row r="182" s="13" customFormat="1">
      <c r="A182" s="13"/>
      <c r="B182" s="234"/>
      <c r="C182" s="235"/>
      <c r="D182" s="236" t="s">
        <v>301</v>
      </c>
      <c r="E182" s="237" t="s">
        <v>1</v>
      </c>
      <c r="F182" s="238" t="s">
        <v>5384</v>
      </c>
      <c r="G182" s="235"/>
      <c r="H182" s="237" t="s">
        <v>1</v>
      </c>
      <c r="I182" s="239"/>
      <c r="J182" s="235"/>
      <c r="K182" s="235"/>
      <c r="L182" s="240"/>
      <c r="M182" s="241"/>
      <c r="N182" s="242"/>
      <c r="O182" s="242"/>
      <c r="P182" s="242"/>
      <c r="Q182" s="242"/>
      <c r="R182" s="242"/>
      <c r="S182" s="242"/>
      <c r="T182" s="24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4" t="s">
        <v>301</v>
      </c>
      <c r="AU182" s="244" t="s">
        <v>85</v>
      </c>
      <c r="AV182" s="13" t="s">
        <v>85</v>
      </c>
      <c r="AW182" s="13" t="s">
        <v>32</v>
      </c>
      <c r="AX182" s="13" t="s">
        <v>77</v>
      </c>
      <c r="AY182" s="244" t="s">
        <v>292</v>
      </c>
    </row>
    <row r="183" s="13" customFormat="1">
      <c r="A183" s="13"/>
      <c r="B183" s="234"/>
      <c r="C183" s="235"/>
      <c r="D183" s="236" t="s">
        <v>301</v>
      </c>
      <c r="E183" s="237" t="s">
        <v>1</v>
      </c>
      <c r="F183" s="238" t="s">
        <v>5385</v>
      </c>
      <c r="G183" s="235"/>
      <c r="H183" s="237" t="s">
        <v>1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301</v>
      </c>
      <c r="AU183" s="244" t="s">
        <v>85</v>
      </c>
      <c r="AV183" s="13" t="s">
        <v>85</v>
      </c>
      <c r="AW183" s="13" t="s">
        <v>32</v>
      </c>
      <c r="AX183" s="13" t="s">
        <v>77</v>
      </c>
      <c r="AY183" s="244" t="s">
        <v>292</v>
      </c>
    </row>
    <row r="184" s="13" customFormat="1">
      <c r="A184" s="13"/>
      <c r="B184" s="234"/>
      <c r="C184" s="235"/>
      <c r="D184" s="236" t="s">
        <v>301</v>
      </c>
      <c r="E184" s="237" t="s">
        <v>1</v>
      </c>
      <c r="F184" s="238" t="s">
        <v>5386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301</v>
      </c>
      <c r="AU184" s="244" t="s">
        <v>85</v>
      </c>
      <c r="AV184" s="13" t="s">
        <v>85</v>
      </c>
      <c r="AW184" s="13" t="s">
        <v>32</v>
      </c>
      <c r="AX184" s="13" t="s">
        <v>77</v>
      </c>
      <c r="AY184" s="244" t="s">
        <v>292</v>
      </c>
    </row>
    <row r="185" s="14" customFormat="1">
      <c r="A185" s="14"/>
      <c r="B185" s="245"/>
      <c r="C185" s="246"/>
      <c r="D185" s="236" t="s">
        <v>301</v>
      </c>
      <c r="E185" s="247" t="s">
        <v>1</v>
      </c>
      <c r="F185" s="248" t="s">
        <v>5387</v>
      </c>
      <c r="G185" s="246"/>
      <c r="H185" s="249">
        <v>1000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301</v>
      </c>
      <c r="AU185" s="255" t="s">
        <v>85</v>
      </c>
      <c r="AV185" s="14" t="s">
        <v>120</v>
      </c>
      <c r="AW185" s="14" t="s">
        <v>32</v>
      </c>
      <c r="AX185" s="14" t="s">
        <v>85</v>
      </c>
      <c r="AY185" s="255" t="s">
        <v>292</v>
      </c>
    </row>
    <row r="186" s="12" customFormat="1" ht="25.92" customHeight="1">
      <c r="A186" s="12"/>
      <c r="B186" s="205"/>
      <c r="C186" s="206"/>
      <c r="D186" s="207" t="s">
        <v>76</v>
      </c>
      <c r="E186" s="208" t="s">
        <v>3784</v>
      </c>
      <c r="F186" s="208" t="s">
        <v>5388</v>
      </c>
      <c r="G186" s="206"/>
      <c r="H186" s="206"/>
      <c r="I186" s="209"/>
      <c r="J186" s="210">
        <f>BK186</f>
        <v>0</v>
      </c>
      <c r="K186" s="206"/>
      <c r="L186" s="211"/>
      <c r="M186" s="212"/>
      <c r="N186" s="213"/>
      <c r="O186" s="213"/>
      <c r="P186" s="214">
        <f>SUM(P187:P221)</f>
        <v>0</v>
      </c>
      <c r="Q186" s="213"/>
      <c r="R186" s="214">
        <f>SUM(R187:R221)</f>
        <v>0</v>
      </c>
      <c r="S186" s="213"/>
      <c r="T186" s="215">
        <f>SUM(T187:T221)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6" t="s">
        <v>85</v>
      </c>
      <c r="AT186" s="217" t="s">
        <v>76</v>
      </c>
      <c r="AU186" s="217" t="s">
        <v>77</v>
      </c>
      <c r="AY186" s="216" t="s">
        <v>292</v>
      </c>
      <c r="BK186" s="218">
        <f>SUM(BK187:BK221)</f>
        <v>0</v>
      </c>
    </row>
    <row r="187" s="2" customFormat="1" ht="37.8" customHeight="1">
      <c r="A187" s="39"/>
      <c r="B187" s="40"/>
      <c r="C187" s="221" t="s">
        <v>489</v>
      </c>
      <c r="D187" s="221" t="s">
        <v>294</v>
      </c>
      <c r="E187" s="222" t="s">
        <v>5389</v>
      </c>
      <c r="F187" s="223" t="s">
        <v>5390</v>
      </c>
      <c r="G187" s="224" t="s">
        <v>3216</v>
      </c>
      <c r="H187" s="225">
        <v>4</v>
      </c>
      <c r="I187" s="226"/>
      <c r="J187" s="227">
        <f>ROUND(I187*H187,2)</f>
        <v>0</v>
      </c>
      <c r="K187" s="223" t="s">
        <v>1</v>
      </c>
      <c r="L187" s="45"/>
      <c r="M187" s="228" t="s">
        <v>1</v>
      </c>
      <c r="N187" s="229" t="s">
        <v>43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299</v>
      </c>
      <c r="AT187" s="232" t="s">
        <v>294</v>
      </c>
      <c r="AU187" s="232" t="s">
        <v>85</v>
      </c>
      <c r="AY187" s="18" t="s">
        <v>292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120</v>
      </c>
      <c r="BK187" s="233">
        <f>ROUND(I187*H187,2)</f>
        <v>0</v>
      </c>
      <c r="BL187" s="18" t="s">
        <v>299</v>
      </c>
      <c r="BM187" s="232" t="s">
        <v>639</v>
      </c>
    </row>
    <row r="188" s="13" customFormat="1">
      <c r="A188" s="13"/>
      <c r="B188" s="234"/>
      <c r="C188" s="235"/>
      <c r="D188" s="236" t="s">
        <v>301</v>
      </c>
      <c r="E188" s="237" t="s">
        <v>1</v>
      </c>
      <c r="F188" s="238" t="s">
        <v>5391</v>
      </c>
      <c r="G188" s="235"/>
      <c r="H188" s="237" t="s">
        <v>1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4" t="s">
        <v>301</v>
      </c>
      <c r="AU188" s="244" t="s">
        <v>85</v>
      </c>
      <c r="AV188" s="13" t="s">
        <v>85</v>
      </c>
      <c r="AW188" s="13" t="s">
        <v>32</v>
      </c>
      <c r="AX188" s="13" t="s">
        <v>77</v>
      </c>
      <c r="AY188" s="244" t="s">
        <v>292</v>
      </c>
    </row>
    <row r="189" s="13" customFormat="1">
      <c r="A189" s="13"/>
      <c r="B189" s="234"/>
      <c r="C189" s="235"/>
      <c r="D189" s="236" t="s">
        <v>301</v>
      </c>
      <c r="E189" s="237" t="s">
        <v>1</v>
      </c>
      <c r="F189" s="238" t="s">
        <v>5392</v>
      </c>
      <c r="G189" s="235"/>
      <c r="H189" s="237" t="s">
        <v>1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4" t="s">
        <v>301</v>
      </c>
      <c r="AU189" s="244" t="s">
        <v>85</v>
      </c>
      <c r="AV189" s="13" t="s">
        <v>85</v>
      </c>
      <c r="AW189" s="13" t="s">
        <v>32</v>
      </c>
      <c r="AX189" s="13" t="s">
        <v>77</v>
      </c>
      <c r="AY189" s="244" t="s">
        <v>292</v>
      </c>
    </row>
    <row r="190" s="13" customFormat="1">
      <c r="A190" s="13"/>
      <c r="B190" s="234"/>
      <c r="C190" s="235"/>
      <c r="D190" s="236" t="s">
        <v>301</v>
      </c>
      <c r="E190" s="237" t="s">
        <v>1</v>
      </c>
      <c r="F190" s="238" t="s">
        <v>5393</v>
      </c>
      <c r="G190" s="235"/>
      <c r="H190" s="237" t="s">
        <v>1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4" t="s">
        <v>301</v>
      </c>
      <c r="AU190" s="244" t="s">
        <v>85</v>
      </c>
      <c r="AV190" s="13" t="s">
        <v>85</v>
      </c>
      <c r="AW190" s="13" t="s">
        <v>32</v>
      </c>
      <c r="AX190" s="13" t="s">
        <v>77</v>
      </c>
      <c r="AY190" s="244" t="s">
        <v>292</v>
      </c>
    </row>
    <row r="191" s="13" customFormat="1">
      <c r="A191" s="13"/>
      <c r="B191" s="234"/>
      <c r="C191" s="235"/>
      <c r="D191" s="236" t="s">
        <v>301</v>
      </c>
      <c r="E191" s="237" t="s">
        <v>1</v>
      </c>
      <c r="F191" s="238" t="s">
        <v>5394</v>
      </c>
      <c r="G191" s="235"/>
      <c r="H191" s="237" t="s">
        <v>1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301</v>
      </c>
      <c r="AU191" s="244" t="s">
        <v>85</v>
      </c>
      <c r="AV191" s="13" t="s">
        <v>85</v>
      </c>
      <c r="AW191" s="13" t="s">
        <v>32</v>
      </c>
      <c r="AX191" s="13" t="s">
        <v>77</v>
      </c>
      <c r="AY191" s="244" t="s">
        <v>292</v>
      </c>
    </row>
    <row r="192" s="13" customFormat="1">
      <c r="A192" s="13"/>
      <c r="B192" s="234"/>
      <c r="C192" s="235"/>
      <c r="D192" s="236" t="s">
        <v>301</v>
      </c>
      <c r="E192" s="237" t="s">
        <v>1</v>
      </c>
      <c r="F192" s="238" t="s">
        <v>5337</v>
      </c>
      <c r="G192" s="235"/>
      <c r="H192" s="237" t="s">
        <v>1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301</v>
      </c>
      <c r="AU192" s="244" t="s">
        <v>85</v>
      </c>
      <c r="AV192" s="13" t="s">
        <v>85</v>
      </c>
      <c r="AW192" s="13" t="s">
        <v>32</v>
      </c>
      <c r="AX192" s="13" t="s">
        <v>77</v>
      </c>
      <c r="AY192" s="244" t="s">
        <v>292</v>
      </c>
    </row>
    <row r="193" s="13" customFormat="1">
      <c r="A193" s="13"/>
      <c r="B193" s="234"/>
      <c r="C193" s="235"/>
      <c r="D193" s="236" t="s">
        <v>301</v>
      </c>
      <c r="E193" s="237" t="s">
        <v>1</v>
      </c>
      <c r="F193" s="238" t="s">
        <v>5338</v>
      </c>
      <c r="G193" s="235"/>
      <c r="H193" s="237" t="s">
        <v>1</v>
      </c>
      <c r="I193" s="239"/>
      <c r="J193" s="235"/>
      <c r="K193" s="235"/>
      <c r="L193" s="240"/>
      <c r="M193" s="241"/>
      <c r="N193" s="242"/>
      <c r="O193" s="242"/>
      <c r="P193" s="242"/>
      <c r="Q193" s="242"/>
      <c r="R193" s="242"/>
      <c r="S193" s="242"/>
      <c r="T193" s="24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4" t="s">
        <v>301</v>
      </c>
      <c r="AU193" s="244" t="s">
        <v>85</v>
      </c>
      <c r="AV193" s="13" t="s">
        <v>85</v>
      </c>
      <c r="AW193" s="13" t="s">
        <v>32</v>
      </c>
      <c r="AX193" s="13" t="s">
        <v>77</v>
      </c>
      <c r="AY193" s="244" t="s">
        <v>292</v>
      </c>
    </row>
    <row r="194" s="13" customFormat="1">
      <c r="A194" s="13"/>
      <c r="B194" s="234"/>
      <c r="C194" s="235"/>
      <c r="D194" s="236" t="s">
        <v>301</v>
      </c>
      <c r="E194" s="237" t="s">
        <v>1</v>
      </c>
      <c r="F194" s="238" t="s">
        <v>5339</v>
      </c>
      <c r="G194" s="235"/>
      <c r="H194" s="237" t="s">
        <v>1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4" t="s">
        <v>301</v>
      </c>
      <c r="AU194" s="244" t="s">
        <v>85</v>
      </c>
      <c r="AV194" s="13" t="s">
        <v>85</v>
      </c>
      <c r="AW194" s="13" t="s">
        <v>32</v>
      </c>
      <c r="AX194" s="13" t="s">
        <v>77</v>
      </c>
      <c r="AY194" s="244" t="s">
        <v>292</v>
      </c>
    </row>
    <row r="195" s="13" customFormat="1">
      <c r="A195" s="13"/>
      <c r="B195" s="234"/>
      <c r="C195" s="235"/>
      <c r="D195" s="236" t="s">
        <v>301</v>
      </c>
      <c r="E195" s="237" t="s">
        <v>1</v>
      </c>
      <c r="F195" s="238" t="s">
        <v>5340</v>
      </c>
      <c r="G195" s="235"/>
      <c r="H195" s="237" t="s">
        <v>1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301</v>
      </c>
      <c r="AU195" s="244" t="s">
        <v>85</v>
      </c>
      <c r="AV195" s="13" t="s">
        <v>85</v>
      </c>
      <c r="AW195" s="13" t="s">
        <v>32</v>
      </c>
      <c r="AX195" s="13" t="s">
        <v>77</v>
      </c>
      <c r="AY195" s="244" t="s">
        <v>292</v>
      </c>
    </row>
    <row r="196" s="13" customFormat="1">
      <c r="A196" s="13"/>
      <c r="B196" s="234"/>
      <c r="C196" s="235"/>
      <c r="D196" s="236" t="s">
        <v>301</v>
      </c>
      <c r="E196" s="237" t="s">
        <v>1</v>
      </c>
      <c r="F196" s="238" t="s">
        <v>5395</v>
      </c>
      <c r="G196" s="235"/>
      <c r="H196" s="237" t="s">
        <v>1</v>
      </c>
      <c r="I196" s="239"/>
      <c r="J196" s="235"/>
      <c r="K196" s="235"/>
      <c r="L196" s="240"/>
      <c r="M196" s="241"/>
      <c r="N196" s="242"/>
      <c r="O196" s="242"/>
      <c r="P196" s="242"/>
      <c r="Q196" s="242"/>
      <c r="R196" s="242"/>
      <c r="S196" s="242"/>
      <c r="T196" s="24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4" t="s">
        <v>301</v>
      </c>
      <c r="AU196" s="244" t="s">
        <v>85</v>
      </c>
      <c r="AV196" s="13" t="s">
        <v>85</v>
      </c>
      <c r="AW196" s="13" t="s">
        <v>32</v>
      </c>
      <c r="AX196" s="13" t="s">
        <v>77</v>
      </c>
      <c r="AY196" s="244" t="s">
        <v>292</v>
      </c>
    </row>
    <row r="197" s="13" customFormat="1">
      <c r="A197" s="13"/>
      <c r="B197" s="234"/>
      <c r="C197" s="235"/>
      <c r="D197" s="236" t="s">
        <v>301</v>
      </c>
      <c r="E197" s="237" t="s">
        <v>1</v>
      </c>
      <c r="F197" s="238" t="s">
        <v>5396</v>
      </c>
      <c r="G197" s="235"/>
      <c r="H197" s="237" t="s">
        <v>1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4" t="s">
        <v>301</v>
      </c>
      <c r="AU197" s="244" t="s">
        <v>85</v>
      </c>
      <c r="AV197" s="13" t="s">
        <v>85</v>
      </c>
      <c r="AW197" s="13" t="s">
        <v>32</v>
      </c>
      <c r="AX197" s="13" t="s">
        <v>77</v>
      </c>
      <c r="AY197" s="244" t="s">
        <v>292</v>
      </c>
    </row>
    <row r="198" s="13" customFormat="1">
      <c r="A198" s="13"/>
      <c r="B198" s="234"/>
      <c r="C198" s="235"/>
      <c r="D198" s="236" t="s">
        <v>301</v>
      </c>
      <c r="E198" s="237" t="s">
        <v>1</v>
      </c>
      <c r="F198" s="238" t="s">
        <v>5397</v>
      </c>
      <c r="G198" s="235"/>
      <c r="H198" s="237" t="s">
        <v>1</v>
      </c>
      <c r="I198" s="239"/>
      <c r="J198" s="235"/>
      <c r="K198" s="235"/>
      <c r="L198" s="240"/>
      <c r="M198" s="241"/>
      <c r="N198" s="242"/>
      <c r="O198" s="242"/>
      <c r="P198" s="242"/>
      <c r="Q198" s="242"/>
      <c r="R198" s="242"/>
      <c r="S198" s="242"/>
      <c r="T198" s="24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4" t="s">
        <v>301</v>
      </c>
      <c r="AU198" s="244" t="s">
        <v>85</v>
      </c>
      <c r="AV198" s="13" t="s">
        <v>85</v>
      </c>
      <c r="AW198" s="13" t="s">
        <v>32</v>
      </c>
      <c r="AX198" s="13" t="s">
        <v>77</v>
      </c>
      <c r="AY198" s="244" t="s">
        <v>292</v>
      </c>
    </row>
    <row r="199" s="13" customFormat="1">
      <c r="A199" s="13"/>
      <c r="B199" s="234"/>
      <c r="C199" s="235"/>
      <c r="D199" s="236" t="s">
        <v>301</v>
      </c>
      <c r="E199" s="237" t="s">
        <v>1</v>
      </c>
      <c r="F199" s="238" t="s">
        <v>5344</v>
      </c>
      <c r="G199" s="235"/>
      <c r="H199" s="237" t="s">
        <v>1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301</v>
      </c>
      <c r="AU199" s="244" t="s">
        <v>85</v>
      </c>
      <c r="AV199" s="13" t="s">
        <v>85</v>
      </c>
      <c r="AW199" s="13" t="s">
        <v>32</v>
      </c>
      <c r="AX199" s="13" t="s">
        <v>77</v>
      </c>
      <c r="AY199" s="244" t="s">
        <v>292</v>
      </c>
    </row>
    <row r="200" s="13" customFormat="1">
      <c r="A200" s="13"/>
      <c r="B200" s="234"/>
      <c r="C200" s="235"/>
      <c r="D200" s="236" t="s">
        <v>301</v>
      </c>
      <c r="E200" s="237" t="s">
        <v>1</v>
      </c>
      <c r="F200" s="238" t="s">
        <v>5345</v>
      </c>
      <c r="G200" s="235"/>
      <c r="H200" s="237" t="s">
        <v>1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301</v>
      </c>
      <c r="AU200" s="244" t="s">
        <v>85</v>
      </c>
      <c r="AV200" s="13" t="s">
        <v>85</v>
      </c>
      <c r="AW200" s="13" t="s">
        <v>32</v>
      </c>
      <c r="AX200" s="13" t="s">
        <v>77</v>
      </c>
      <c r="AY200" s="244" t="s">
        <v>292</v>
      </c>
    </row>
    <row r="201" s="13" customFormat="1">
      <c r="A201" s="13"/>
      <c r="B201" s="234"/>
      <c r="C201" s="235"/>
      <c r="D201" s="236" t="s">
        <v>301</v>
      </c>
      <c r="E201" s="237" t="s">
        <v>1</v>
      </c>
      <c r="F201" s="238" t="s">
        <v>5398</v>
      </c>
      <c r="G201" s="235"/>
      <c r="H201" s="237" t="s">
        <v>1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301</v>
      </c>
      <c r="AU201" s="244" t="s">
        <v>85</v>
      </c>
      <c r="AV201" s="13" t="s">
        <v>85</v>
      </c>
      <c r="AW201" s="13" t="s">
        <v>32</v>
      </c>
      <c r="AX201" s="13" t="s">
        <v>77</v>
      </c>
      <c r="AY201" s="244" t="s">
        <v>292</v>
      </c>
    </row>
    <row r="202" s="13" customFormat="1">
      <c r="A202" s="13"/>
      <c r="B202" s="234"/>
      <c r="C202" s="235"/>
      <c r="D202" s="236" t="s">
        <v>301</v>
      </c>
      <c r="E202" s="237" t="s">
        <v>1</v>
      </c>
      <c r="F202" s="238" t="s">
        <v>5338</v>
      </c>
      <c r="G202" s="235"/>
      <c r="H202" s="237" t="s">
        <v>1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4" t="s">
        <v>301</v>
      </c>
      <c r="AU202" s="244" t="s">
        <v>85</v>
      </c>
      <c r="AV202" s="13" t="s">
        <v>85</v>
      </c>
      <c r="AW202" s="13" t="s">
        <v>32</v>
      </c>
      <c r="AX202" s="13" t="s">
        <v>77</v>
      </c>
      <c r="AY202" s="244" t="s">
        <v>292</v>
      </c>
    </row>
    <row r="203" s="14" customFormat="1">
      <c r="A203" s="14"/>
      <c r="B203" s="245"/>
      <c r="C203" s="246"/>
      <c r="D203" s="236" t="s">
        <v>301</v>
      </c>
      <c r="E203" s="247" t="s">
        <v>1</v>
      </c>
      <c r="F203" s="248" t="s">
        <v>299</v>
      </c>
      <c r="G203" s="246"/>
      <c r="H203" s="249">
        <v>4</v>
      </c>
      <c r="I203" s="250"/>
      <c r="J203" s="246"/>
      <c r="K203" s="246"/>
      <c r="L203" s="251"/>
      <c r="M203" s="252"/>
      <c r="N203" s="253"/>
      <c r="O203" s="253"/>
      <c r="P203" s="253"/>
      <c r="Q203" s="253"/>
      <c r="R203" s="253"/>
      <c r="S203" s="253"/>
      <c r="T203" s="25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5" t="s">
        <v>301</v>
      </c>
      <c r="AU203" s="255" t="s">
        <v>85</v>
      </c>
      <c r="AV203" s="14" t="s">
        <v>120</v>
      </c>
      <c r="AW203" s="14" t="s">
        <v>32</v>
      </c>
      <c r="AX203" s="14" t="s">
        <v>85</v>
      </c>
      <c r="AY203" s="255" t="s">
        <v>292</v>
      </c>
    </row>
    <row r="204" s="2" customFormat="1" ht="33" customHeight="1">
      <c r="A204" s="39"/>
      <c r="B204" s="40"/>
      <c r="C204" s="221" t="s">
        <v>494</v>
      </c>
      <c r="D204" s="221" t="s">
        <v>294</v>
      </c>
      <c r="E204" s="222" t="s">
        <v>5399</v>
      </c>
      <c r="F204" s="223" t="s">
        <v>5400</v>
      </c>
      <c r="G204" s="224" t="s">
        <v>3216</v>
      </c>
      <c r="H204" s="225">
        <v>4</v>
      </c>
      <c r="I204" s="226"/>
      <c r="J204" s="227">
        <f>ROUND(I204*H204,2)</f>
        <v>0</v>
      </c>
      <c r="K204" s="223" t="s">
        <v>1</v>
      </c>
      <c r="L204" s="45"/>
      <c r="M204" s="228" t="s">
        <v>1</v>
      </c>
      <c r="N204" s="229" t="s">
        <v>43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299</v>
      </c>
      <c r="AT204" s="232" t="s">
        <v>294</v>
      </c>
      <c r="AU204" s="232" t="s">
        <v>85</v>
      </c>
      <c r="AY204" s="18" t="s">
        <v>292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120</v>
      </c>
      <c r="BK204" s="233">
        <f>ROUND(I204*H204,2)</f>
        <v>0</v>
      </c>
      <c r="BL204" s="18" t="s">
        <v>299</v>
      </c>
      <c r="BM204" s="232" t="s">
        <v>670</v>
      </c>
    </row>
    <row r="205" s="2" customFormat="1" ht="62.7" customHeight="1">
      <c r="A205" s="39"/>
      <c r="B205" s="40"/>
      <c r="C205" s="221" t="s">
        <v>498</v>
      </c>
      <c r="D205" s="221" t="s">
        <v>294</v>
      </c>
      <c r="E205" s="222" t="s">
        <v>5401</v>
      </c>
      <c r="F205" s="223" t="s">
        <v>5402</v>
      </c>
      <c r="G205" s="224" t="s">
        <v>3216</v>
      </c>
      <c r="H205" s="225">
        <v>4</v>
      </c>
      <c r="I205" s="226"/>
      <c r="J205" s="227">
        <f>ROUND(I205*H205,2)</f>
        <v>0</v>
      </c>
      <c r="K205" s="223" t="s">
        <v>1</v>
      </c>
      <c r="L205" s="45"/>
      <c r="M205" s="228" t="s">
        <v>1</v>
      </c>
      <c r="N205" s="229" t="s">
        <v>43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299</v>
      </c>
      <c r="AT205" s="232" t="s">
        <v>294</v>
      </c>
      <c r="AU205" s="232" t="s">
        <v>85</v>
      </c>
      <c r="AY205" s="18" t="s">
        <v>292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120</v>
      </c>
      <c r="BK205" s="233">
        <f>ROUND(I205*H205,2)</f>
        <v>0</v>
      </c>
      <c r="BL205" s="18" t="s">
        <v>299</v>
      </c>
      <c r="BM205" s="232" t="s">
        <v>693</v>
      </c>
    </row>
    <row r="206" s="2" customFormat="1" ht="49.05" customHeight="1">
      <c r="A206" s="39"/>
      <c r="B206" s="40"/>
      <c r="C206" s="221" t="s">
        <v>503</v>
      </c>
      <c r="D206" s="221" t="s">
        <v>294</v>
      </c>
      <c r="E206" s="222" t="s">
        <v>3736</v>
      </c>
      <c r="F206" s="223" t="s">
        <v>5350</v>
      </c>
      <c r="G206" s="224" t="s">
        <v>5351</v>
      </c>
      <c r="H206" s="225">
        <v>4</v>
      </c>
      <c r="I206" s="226"/>
      <c r="J206" s="227">
        <f>ROUND(I206*H206,2)</f>
        <v>0</v>
      </c>
      <c r="K206" s="223" t="s">
        <v>1</v>
      </c>
      <c r="L206" s="45"/>
      <c r="M206" s="228" t="s">
        <v>1</v>
      </c>
      <c r="N206" s="229" t="s">
        <v>43</v>
      </c>
      <c r="O206" s="92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299</v>
      </c>
      <c r="AT206" s="232" t="s">
        <v>294</v>
      </c>
      <c r="AU206" s="232" t="s">
        <v>85</v>
      </c>
      <c r="AY206" s="18" t="s">
        <v>292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120</v>
      </c>
      <c r="BK206" s="233">
        <f>ROUND(I206*H206,2)</f>
        <v>0</v>
      </c>
      <c r="BL206" s="18" t="s">
        <v>299</v>
      </c>
      <c r="BM206" s="232" t="s">
        <v>708</v>
      </c>
    </row>
    <row r="207" s="2" customFormat="1" ht="24.15" customHeight="1">
      <c r="A207" s="39"/>
      <c r="B207" s="40"/>
      <c r="C207" s="221" t="s">
        <v>517</v>
      </c>
      <c r="D207" s="221" t="s">
        <v>294</v>
      </c>
      <c r="E207" s="222" t="s">
        <v>5403</v>
      </c>
      <c r="F207" s="223" t="s">
        <v>5404</v>
      </c>
      <c r="G207" s="224" t="s">
        <v>3216</v>
      </c>
      <c r="H207" s="225">
        <v>4</v>
      </c>
      <c r="I207" s="226"/>
      <c r="J207" s="227">
        <f>ROUND(I207*H207,2)</f>
        <v>0</v>
      </c>
      <c r="K207" s="223" t="s">
        <v>1</v>
      </c>
      <c r="L207" s="45"/>
      <c r="M207" s="228" t="s">
        <v>1</v>
      </c>
      <c r="N207" s="229" t="s">
        <v>43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299</v>
      </c>
      <c r="AT207" s="232" t="s">
        <v>294</v>
      </c>
      <c r="AU207" s="232" t="s">
        <v>85</v>
      </c>
      <c r="AY207" s="18" t="s">
        <v>292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120</v>
      </c>
      <c r="BK207" s="233">
        <f>ROUND(I207*H207,2)</f>
        <v>0</v>
      </c>
      <c r="BL207" s="18" t="s">
        <v>299</v>
      </c>
      <c r="BM207" s="232" t="s">
        <v>731</v>
      </c>
    </row>
    <row r="208" s="2" customFormat="1" ht="24.15" customHeight="1">
      <c r="A208" s="39"/>
      <c r="B208" s="40"/>
      <c r="C208" s="221" t="s">
        <v>523</v>
      </c>
      <c r="D208" s="221" t="s">
        <v>294</v>
      </c>
      <c r="E208" s="222" t="s">
        <v>5405</v>
      </c>
      <c r="F208" s="223" t="s">
        <v>5406</v>
      </c>
      <c r="G208" s="224" t="s">
        <v>3216</v>
      </c>
      <c r="H208" s="225">
        <v>4</v>
      </c>
      <c r="I208" s="226"/>
      <c r="J208" s="227">
        <f>ROUND(I208*H208,2)</f>
        <v>0</v>
      </c>
      <c r="K208" s="223" t="s">
        <v>1</v>
      </c>
      <c r="L208" s="45"/>
      <c r="M208" s="228" t="s">
        <v>1</v>
      </c>
      <c r="N208" s="229" t="s">
        <v>43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299</v>
      </c>
      <c r="AT208" s="232" t="s">
        <v>294</v>
      </c>
      <c r="AU208" s="232" t="s">
        <v>85</v>
      </c>
      <c r="AY208" s="18" t="s">
        <v>292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120</v>
      </c>
      <c r="BK208" s="233">
        <f>ROUND(I208*H208,2)</f>
        <v>0</v>
      </c>
      <c r="BL208" s="18" t="s">
        <v>299</v>
      </c>
      <c r="BM208" s="232" t="s">
        <v>751</v>
      </c>
    </row>
    <row r="209" s="2" customFormat="1" ht="62.7" customHeight="1">
      <c r="A209" s="39"/>
      <c r="B209" s="40"/>
      <c r="C209" s="221" t="s">
        <v>532</v>
      </c>
      <c r="D209" s="221" t="s">
        <v>294</v>
      </c>
      <c r="E209" s="222" t="s">
        <v>5407</v>
      </c>
      <c r="F209" s="223" t="s">
        <v>5408</v>
      </c>
      <c r="G209" s="224" t="s">
        <v>3216</v>
      </c>
      <c r="H209" s="225">
        <v>32</v>
      </c>
      <c r="I209" s="226"/>
      <c r="J209" s="227">
        <f>ROUND(I209*H209,2)</f>
        <v>0</v>
      </c>
      <c r="K209" s="223" t="s">
        <v>1</v>
      </c>
      <c r="L209" s="45"/>
      <c r="M209" s="228" t="s">
        <v>1</v>
      </c>
      <c r="N209" s="229" t="s">
        <v>43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299</v>
      </c>
      <c r="AT209" s="232" t="s">
        <v>294</v>
      </c>
      <c r="AU209" s="232" t="s">
        <v>85</v>
      </c>
      <c r="AY209" s="18" t="s">
        <v>292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120</v>
      </c>
      <c r="BK209" s="233">
        <f>ROUND(I209*H209,2)</f>
        <v>0</v>
      </c>
      <c r="BL209" s="18" t="s">
        <v>299</v>
      </c>
      <c r="BM209" s="232" t="s">
        <v>783</v>
      </c>
    </row>
    <row r="210" s="2" customFormat="1" ht="62.7" customHeight="1">
      <c r="A210" s="39"/>
      <c r="B210" s="40"/>
      <c r="C210" s="221" t="s">
        <v>554</v>
      </c>
      <c r="D210" s="221" t="s">
        <v>294</v>
      </c>
      <c r="E210" s="222" t="s">
        <v>5409</v>
      </c>
      <c r="F210" s="223" t="s">
        <v>5410</v>
      </c>
      <c r="G210" s="224" t="s">
        <v>3216</v>
      </c>
      <c r="H210" s="225">
        <v>32</v>
      </c>
      <c r="I210" s="226"/>
      <c r="J210" s="227">
        <f>ROUND(I210*H210,2)</f>
        <v>0</v>
      </c>
      <c r="K210" s="223" t="s">
        <v>1</v>
      </c>
      <c r="L210" s="45"/>
      <c r="M210" s="228" t="s">
        <v>1</v>
      </c>
      <c r="N210" s="229" t="s">
        <v>43</v>
      </c>
      <c r="O210" s="92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299</v>
      </c>
      <c r="AT210" s="232" t="s">
        <v>294</v>
      </c>
      <c r="AU210" s="232" t="s">
        <v>85</v>
      </c>
      <c r="AY210" s="18" t="s">
        <v>292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120</v>
      </c>
      <c r="BK210" s="233">
        <f>ROUND(I210*H210,2)</f>
        <v>0</v>
      </c>
      <c r="BL210" s="18" t="s">
        <v>299</v>
      </c>
      <c r="BM210" s="232" t="s">
        <v>804</v>
      </c>
    </row>
    <row r="211" s="2" customFormat="1" ht="33" customHeight="1">
      <c r="A211" s="39"/>
      <c r="B211" s="40"/>
      <c r="C211" s="221" t="s">
        <v>562</v>
      </c>
      <c r="D211" s="221" t="s">
        <v>294</v>
      </c>
      <c r="E211" s="222" t="s">
        <v>5411</v>
      </c>
      <c r="F211" s="223" t="s">
        <v>5373</v>
      </c>
      <c r="G211" s="224" t="s">
        <v>5369</v>
      </c>
      <c r="H211" s="225">
        <v>36</v>
      </c>
      <c r="I211" s="226"/>
      <c r="J211" s="227">
        <f>ROUND(I211*H211,2)</f>
        <v>0</v>
      </c>
      <c r="K211" s="223" t="s">
        <v>1</v>
      </c>
      <c r="L211" s="45"/>
      <c r="M211" s="228" t="s">
        <v>1</v>
      </c>
      <c r="N211" s="229" t="s">
        <v>43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299</v>
      </c>
      <c r="AT211" s="232" t="s">
        <v>294</v>
      </c>
      <c r="AU211" s="232" t="s">
        <v>85</v>
      </c>
      <c r="AY211" s="18" t="s">
        <v>292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120</v>
      </c>
      <c r="BK211" s="233">
        <f>ROUND(I211*H211,2)</f>
        <v>0</v>
      </c>
      <c r="BL211" s="18" t="s">
        <v>299</v>
      </c>
      <c r="BM211" s="232" t="s">
        <v>821</v>
      </c>
    </row>
    <row r="212" s="2" customFormat="1" ht="33" customHeight="1">
      <c r="A212" s="39"/>
      <c r="B212" s="40"/>
      <c r="C212" s="221" t="s">
        <v>573</v>
      </c>
      <c r="D212" s="221" t="s">
        <v>294</v>
      </c>
      <c r="E212" s="222" t="s">
        <v>5412</v>
      </c>
      <c r="F212" s="223" t="s">
        <v>5413</v>
      </c>
      <c r="G212" s="224" t="s">
        <v>5369</v>
      </c>
      <c r="H212" s="225">
        <v>36</v>
      </c>
      <c r="I212" s="226"/>
      <c r="J212" s="227">
        <f>ROUND(I212*H212,2)</f>
        <v>0</v>
      </c>
      <c r="K212" s="223" t="s">
        <v>1</v>
      </c>
      <c r="L212" s="45"/>
      <c r="M212" s="228" t="s">
        <v>1</v>
      </c>
      <c r="N212" s="229" t="s">
        <v>43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299</v>
      </c>
      <c r="AT212" s="232" t="s">
        <v>294</v>
      </c>
      <c r="AU212" s="232" t="s">
        <v>85</v>
      </c>
      <c r="AY212" s="18" t="s">
        <v>292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120</v>
      </c>
      <c r="BK212" s="233">
        <f>ROUND(I212*H212,2)</f>
        <v>0</v>
      </c>
      <c r="BL212" s="18" t="s">
        <v>299</v>
      </c>
      <c r="BM212" s="232" t="s">
        <v>829</v>
      </c>
    </row>
    <row r="213" s="2" customFormat="1" ht="33" customHeight="1">
      <c r="A213" s="39"/>
      <c r="B213" s="40"/>
      <c r="C213" s="221" t="s">
        <v>578</v>
      </c>
      <c r="D213" s="221" t="s">
        <v>294</v>
      </c>
      <c r="E213" s="222" t="s">
        <v>5414</v>
      </c>
      <c r="F213" s="223" t="s">
        <v>5377</v>
      </c>
      <c r="G213" s="224" t="s">
        <v>5369</v>
      </c>
      <c r="H213" s="225">
        <v>90</v>
      </c>
      <c r="I213" s="226"/>
      <c r="J213" s="227">
        <f>ROUND(I213*H213,2)</f>
        <v>0</v>
      </c>
      <c r="K213" s="223" t="s">
        <v>1</v>
      </c>
      <c r="L213" s="45"/>
      <c r="M213" s="228" t="s">
        <v>1</v>
      </c>
      <c r="N213" s="229" t="s">
        <v>43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299</v>
      </c>
      <c r="AT213" s="232" t="s">
        <v>294</v>
      </c>
      <c r="AU213" s="232" t="s">
        <v>85</v>
      </c>
      <c r="AY213" s="18" t="s">
        <v>292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120</v>
      </c>
      <c r="BK213" s="233">
        <f>ROUND(I213*H213,2)</f>
        <v>0</v>
      </c>
      <c r="BL213" s="18" t="s">
        <v>299</v>
      </c>
      <c r="BM213" s="232" t="s">
        <v>839</v>
      </c>
    </row>
    <row r="214" s="2" customFormat="1" ht="33" customHeight="1">
      <c r="A214" s="39"/>
      <c r="B214" s="40"/>
      <c r="C214" s="221" t="s">
        <v>583</v>
      </c>
      <c r="D214" s="221" t="s">
        <v>294</v>
      </c>
      <c r="E214" s="222" t="s">
        <v>5415</v>
      </c>
      <c r="F214" s="223" t="s">
        <v>5416</v>
      </c>
      <c r="G214" s="224" t="s">
        <v>5369</v>
      </c>
      <c r="H214" s="225">
        <v>30</v>
      </c>
      <c r="I214" s="226"/>
      <c r="J214" s="227">
        <f>ROUND(I214*H214,2)</f>
        <v>0</v>
      </c>
      <c r="K214" s="223" t="s">
        <v>1</v>
      </c>
      <c r="L214" s="45"/>
      <c r="M214" s="228" t="s">
        <v>1</v>
      </c>
      <c r="N214" s="229" t="s">
        <v>43</v>
      </c>
      <c r="O214" s="92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299</v>
      </c>
      <c r="AT214" s="232" t="s">
        <v>294</v>
      </c>
      <c r="AU214" s="232" t="s">
        <v>85</v>
      </c>
      <c r="AY214" s="18" t="s">
        <v>292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120</v>
      </c>
      <c r="BK214" s="233">
        <f>ROUND(I214*H214,2)</f>
        <v>0</v>
      </c>
      <c r="BL214" s="18" t="s">
        <v>299</v>
      </c>
      <c r="BM214" s="232" t="s">
        <v>852</v>
      </c>
    </row>
    <row r="215" s="2" customFormat="1" ht="33" customHeight="1">
      <c r="A215" s="39"/>
      <c r="B215" s="40"/>
      <c r="C215" s="221" t="s">
        <v>587</v>
      </c>
      <c r="D215" s="221" t="s">
        <v>294</v>
      </c>
      <c r="E215" s="222" t="s">
        <v>5417</v>
      </c>
      <c r="F215" s="223" t="s">
        <v>5418</v>
      </c>
      <c r="G215" s="224" t="s">
        <v>5369</v>
      </c>
      <c r="H215" s="225">
        <v>4</v>
      </c>
      <c r="I215" s="226"/>
      <c r="J215" s="227">
        <f>ROUND(I215*H215,2)</f>
        <v>0</v>
      </c>
      <c r="K215" s="223" t="s">
        <v>1</v>
      </c>
      <c r="L215" s="45"/>
      <c r="M215" s="228" t="s">
        <v>1</v>
      </c>
      <c r="N215" s="229" t="s">
        <v>43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299</v>
      </c>
      <c r="AT215" s="232" t="s">
        <v>294</v>
      </c>
      <c r="AU215" s="232" t="s">
        <v>85</v>
      </c>
      <c r="AY215" s="18" t="s">
        <v>292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120</v>
      </c>
      <c r="BK215" s="233">
        <f>ROUND(I215*H215,2)</f>
        <v>0</v>
      </c>
      <c r="BL215" s="18" t="s">
        <v>299</v>
      </c>
      <c r="BM215" s="232" t="s">
        <v>866</v>
      </c>
    </row>
    <row r="216" s="2" customFormat="1" ht="24.15" customHeight="1">
      <c r="A216" s="39"/>
      <c r="B216" s="40"/>
      <c r="C216" s="221" t="s">
        <v>591</v>
      </c>
      <c r="D216" s="221" t="s">
        <v>294</v>
      </c>
      <c r="E216" s="222" t="s">
        <v>5419</v>
      </c>
      <c r="F216" s="223" t="s">
        <v>5381</v>
      </c>
      <c r="G216" s="224" t="s">
        <v>297</v>
      </c>
      <c r="H216" s="225">
        <v>10</v>
      </c>
      <c r="I216" s="226"/>
      <c r="J216" s="227">
        <f>ROUND(I216*H216,2)</f>
        <v>0</v>
      </c>
      <c r="K216" s="223" t="s">
        <v>1</v>
      </c>
      <c r="L216" s="45"/>
      <c r="M216" s="228" t="s">
        <v>1</v>
      </c>
      <c r="N216" s="229" t="s">
        <v>43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299</v>
      </c>
      <c r="AT216" s="232" t="s">
        <v>294</v>
      </c>
      <c r="AU216" s="232" t="s">
        <v>85</v>
      </c>
      <c r="AY216" s="18" t="s">
        <v>292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120</v>
      </c>
      <c r="BK216" s="233">
        <f>ROUND(I216*H216,2)</f>
        <v>0</v>
      </c>
      <c r="BL216" s="18" t="s">
        <v>299</v>
      </c>
      <c r="BM216" s="232" t="s">
        <v>876</v>
      </c>
    </row>
    <row r="217" s="2" customFormat="1" ht="21.75" customHeight="1">
      <c r="A217" s="39"/>
      <c r="B217" s="40"/>
      <c r="C217" s="221" t="s">
        <v>595</v>
      </c>
      <c r="D217" s="221" t="s">
        <v>294</v>
      </c>
      <c r="E217" s="222" t="s">
        <v>5382</v>
      </c>
      <c r="F217" s="223" t="s">
        <v>5383</v>
      </c>
      <c r="G217" s="224" t="s">
        <v>1738</v>
      </c>
      <c r="H217" s="225">
        <v>120</v>
      </c>
      <c r="I217" s="226"/>
      <c r="J217" s="227">
        <f>ROUND(I217*H217,2)</f>
        <v>0</v>
      </c>
      <c r="K217" s="223" t="s">
        <v>1</v>
      </c>
      <c r="L217" s="45"/>
      <c r="M217" s="228" t="s">
        <v>1</v>
      </c>
      <c r="N217" s="229" t="s">
        <v>43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299</v>
      </c>
      <c r="AT217" s="232" t="s">
        <v>294</v>
      </c>
      <c r="AU217" s="232" t="s">
        <v>85</v>
      </c>
      <c r="AY217" s="18" t="s">
        <v>292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120</v>
      </c>
      <c r="BK217" s="233">
        <f>ROUND(I217*H217,2)</f>
        <v>0</v>
      </c>
      <c r="BL217" s="18" t="s">
        <v>299</v>
      </c>
      <c r="BM217" s="232" t="s">
        <v>907</v>
      </c>
    </row>
    <row r="218" s="13" customFormat="1">
      <c r="A218" s="13"/>
      <c r="B218" s="234"/>
      <c r="C218" s="235"/>
      <c r="D218" s="236" t="s">
        <v>301</v>
      </c>
      <c r="E218" s="237" t="s">
        <v>1</v>
      </c>
      <c r="F218" s="238" t="s">
        <v>5384</v>
      </c>
      <c r="G218" s="235"/>
      <c r="H218" s="237" t="s">
        <v>1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4" t="s">
        <v>301</v>
      </c>
      <c r="AU218" s="244" t="s">
        <v>85</v>
      </c>
      <c r="AV218" s="13" t="s">
        <v>85</v>
      </c>
      <c r="AW218" s="13" t="s">
        <v>32</v>
      </c>
      <c r="AX218" s="13" t="s">
        <v>77</v>
      </c>
      <c r="AY218" s="244" t="s">
        <v>292</v>
      </c>
    </row>
    <row r="219" s="13" customFormat="1">
      <c r="A219" s="13"/>
      <c r="B219" s="234"/>
      <c r="C219" s="235"/>
      <c r="D219" s="236" t="s">
        <v>301</v>
      </c>
      <c r="E219" s="237" t="s">
        <v>1</v>
      </c>
      <c r="F219" s="238" t="s">
        <v>5385</v>
      </c>
      <c r="G219" s="235"/>
      <c r="H219" s="237" t="s">
        <v>1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4" t="s">
        <v>301</v>
      </c>
      <c r="AU219" s="244" t="s">
        <v>85</v>
      </c>
      <c r="AV219" s="13" t="s">
        <v>85</v>
      </c>
      <c r="AW219" s="13" t="s">
        <v>32</v>
      </c>
      <c r="AX219" s="13" t="s">
        <v>77</v>
      </c>
      <c r="AY219" s="244" t="s">
        <v>292</v>
      </c>
    </row>
    <row r="220" s="13" customFormat="1">
      <c r="A220" s="13"/>
      <c r="B220" s="234"/>
      <c r="C220" s="235"/>
      <c r="D220" s="236" t="s">
        <v>301</v>
      </c>
      <c r="E220" s="237" t="s">
        <v>1</v>
      </c>
      <c r="F220" s="238" t="s">
        <v>5386</v>
      </c>
      <c r="G220" s="235"/>
      <c r="H220" s="237" t="s">
        <v>1</v>
      </c>
      <c r="I220" s="239"/>
      <c r="J220" s="235"/>
      <c r="K220" s="235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301</v>
      </c>
      <c r="AU220" s="244" t="s">
        <v>85</v>
      </c>
      <c r="AV220" s="13" t="s">
        <v>85</v>
      </c>
      <c r="AW220" s="13" t="s">
        <v>32</v>
      </c>
      <c r="AX220" s="13" t="s">
        <v>77</v>
      </c>
      <c r="AY220" s="244" t="s">
        <v>292</v>
      </c>
    </row>
    <row r="221" s="14" customFormat="1">
      <c r="A221" s="14"/>
      <c r="B221" s="245"/>
      <c r="C221" s="246"/>
      <c r="D221" s="236" t="s">
        <v>301</v>
      </c>
      <c r="E221" s="247" t="s">
        <v>1</v>
      </c>
      <c r="F221" s="248" t="s">
        <v>1388</v>
      </c>
      <c r="G221" s="246"/>
      <c r="H221" s="249">
        <v>120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301</v>
      </c>
      <c r="AU221" s="255" t="s">
        <v>85</v>
      </c>
      <c r="AV221" s="14" t="s">
        <v>120</v>
      </c>
      <c r="AW221" s="14" t="s">
        <v>32</v>
      </c>
      <c r="AX221" s="14" t="s">
        <v>85</v>
      </c>
      <c r="AY221" s="255" t="s">
        <v>292</v>
      </c>
    </row>
    <row r="222" s="12" customFormat="1" ht="25.92" customHeight="1">
      <c r="A222" s="12"/>
      <c r="B222" s="205"/>
      <c r="C222" s="206"/>
      <c r="D222" s="207" t="s">
        <v>76</v>
      </c>
      <c r="E222" s="208" t="s">
        <v>3858</v>
      </c>
      <c r="F222" s="208" t="s">
        <v>5420</v>
      </c>
      <c r="G222" s="206"/>
      <c r="H222" s="206"/>
      <c r="I222" s="209"/>
      <c r="J222" s="210">
        <f>BK222</f>
        <v>0</v>
      </c>
      <c r="K222" s="206"/>
      <c r="L222" s="211"/>
      <c r="M222" s="212"/>
      <c r="N222" s="213"/>
      <c r="O222" s="213"/>
      <c r="P222" s="214">
        <f>SUM(P223:P281)</f>
        <v>0</v>
      </c>
      <c r="Q222" s="213"/>
      <c r="R222" s="214">
        <f>SUM(R223:R281)</f>
        <v>0</v>
      </c>
      <c r="S222" s="213"/>
      <c r="T222" s="215">
        <f>SUM(T223:T281)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6" t="s">
        <v>85</v>
      </c>
      <c r="AT222" s="217" t="s">
        <v>76</v>
      </c>
      <c r="AU222" s="217" t="s">
        <v>77</v>
      </c>
      <c r="AY222" s="216" t="s">
        <v>292</v>
      </c>
      <c r="BK222" s="218">
        <f>SUM(BK223:BK281)</f>
        <v>0</v>
      </c>
    </row>
    <row r="223" s="2" customFormat="1" ht="37.8" customHeight="1">
      <c r="A223" s="39"/>
      <c r="B223" s="40"/>
      <c r="C223" s="221" t="s">
        <v>599</v>
      </c>
      <c r="D223" s="221" t="s">
        <v>294</v>
      </c>
      <c r="E223" s="222" t="s">
        <v>5421</v>
      </c>
      <c r="F223" s="223" t="s">
        <v>5422</v>
      </c>
      <c r="G223" s="224" t="s">
        <v>3216</v>
      </c>
      <c r="H223" s="225">
        <v>2</v>
      </c>
      <c r="I223" s="226"/>
      <c r="J223" s="227">
        <f>ROUND(I223*H223,2)</f>
        <v>0</v>
      </c>
      <c r="K223" s="223" t="s">
        <v>1</v>
      </c>
      <c r="L223" s="45"/>
      <c r="M223" s="228" t="s">
        <v>1</v>
      </c>
      <c r="N223" s="229" t="s">
        <v>43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299</v>
      </c>
      <c r="AT223" s="232" t="s">
        <v>294</v>
      </c>
      <c r="AU223" s="232" t="s">
        <v>85</v>
      </c>
      <c r="AY223" s="18" t="s">
        <v>292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120</v>
      </c>
      <c r="BK223" s="233">
        <f>ROUND(I223*H223,2)</f>
        <v>0</v>
      </c>
      <c r="BL223" s="18" t="s">
        <v>299</v>
      </c>
      <c r="BM223" s="232" t="s">
        <v>914</v>
      </c>
    </row>
    <row r="224" s="13" customFormat="1">
      <c r="A224" s="13"/>
      <c r="B224" s="234"/>
      <c r="C224" s="235"/>
      <c r="D224" s="236" t="s">
        <v>301</v>
      </c>
      <c r="E224" s="237" t="s">
        <v>1</v>
      </c>
      <c r="F224" s="238" t="s">
        <v>5423</v>
      </c>
      <c r="G224" s="235"/>
      <c r="H224" s="237" t="s">
        <v>1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301</v>
      </c>
      <c r="AU224" s="244" t="s">
        <v>85</v>
      </c>
      <c r="AV224" s="13" t="s">
        <v>85</v>
      </c>
      <c r="AW224" s="13" t="s">
        <v>32</v>
      </c>
      <c r="AX224" s="13" t="s">
        <v>77</v>
      </c>
      <c r="AY224" s="244" t="s">
        <v>292</v>
      </c>
    </row>
    <row r="225" s="13" customFormat="1">
      <c r="A225" s="13"/>
      <c r="B225" s="234"/>
      <c r="C225" s="235"/>
      <c r="D225" s="236" t="s">
        <v>301</v>
      </c>
      <c r="E225" s="237" t="s">
        <v>1</v>
      </c>
      <c r="F225" s="238" t="s">
        <v>5424</v>
      </c>
      <c r="G225" s="235"/>
      <c r="H225" s="237" t="s">
        <v>1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301</v>
      </c>
      <c r="AU225" s="244" t="s">
        <v>85</v>
      </c>
      <c r="AV225" s="13" t="s">
        <v>85</v>
      </c>
      <c r="AW225" s="13" t="s">
        <v>32</v>
      </c>
      <c r="AX225" s="13" t="s">
        <v>77</v>
      </c>
      <c r="AY225" s="244" t="s">
        <v>292</v>
      </c>
    </row>
    <row r="226" s="13" customFormat="1">
      <c r="A226" s="13"/>
      <c r="B226" s="234"/>
      <c r="C226" s="235"/>
      <c r="D226" s="236" t="s">
        <v>301</v>
      </c>
      <c r="E226" s="237" t="s">
        <v>1</v>
      </c>
      <c r="F226" s="238" t="s">
        <v>5425</v>
      </c>
      <c r="G226" s="235"/>
      <c r="H226" s="237" t="s">
        <v>1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301</v>
      </c>
      <c r="AU226" s="244" t="s">
        <v>85</v>
      </c>
      <c r="AV226" s="13" t="s">
        <v>85</v>
      </c>
      <c r="AW226" s="13" t="s">
        <v>32</v>
      </c>
      <c r="AX226" s="13" t="s">
        <v>77</v>
      </c>
      <c r="AY226" s="244" t="s">
        <v>292</v>
      </c>
    </row>
    <row r="227" s="13" customFormat="1">
      <c r="A227" s="13"/>
      <c r="B227" s="234"/>
      <c r="C227" s="235"/>
      <c r="D227" s="236" t="s">
        <v>301</v>
      </c>
      <c r="E227" s="237" t="s">
        <v>1</v>
      </c>
      <c r="F227" s="238" t="s">
        <v>5426</v>
      </c>
      <c r="G227" s="235"/>
      <c r="H227" s="237" t="s">
        <v>1</v>
      </c>
      <c r="I227" s="239"/>
      <c r="J227" s="235"/>
      <c r="K227" s="235"/>
      <c r="L227" s="240"/>
      <c r="M227" s="241"/>
      <c r="N227" s="242"/>
      <c r="O227" s="242"/>
      <c r="P227" s="242"/>
      <c r="Q227" s="242"/>
      <c r="R227" s="242"/>
      <c r="S227" s="242"/>
      <c r="T227" s="24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4" t="s">
        <v>301</v>
      </c>
      <c r="AU227" s="244" t="s">
        <v>85</v>
      </c>
      <c r="AV227" s="13" t="s">
        <v>85</v>
      </c>
      <c r="AW227" s="13" t="s">
        <v>32</v>
      </c>
      <c r="AX227" s="13" t="s">
        <v>77</v>
      </c>
      <c r="AY227" s="244" t="s">
        <v>292</v>
      </c>
    </row>
    <row r="228" s="13" customFormat="1">
      <c r="A228" s="13"/>
      <c r="B228" s="234"/>
      <c r="C228" s="235"/>
      <c r="D228" s="236" t="s">
        <v>301</v>
      </c>
      <c r="E228" s="237" t="s">
        <v>1</v>
      </c>
      <c r="F228" s="238" t="s">
        <v>5337</v>
      </c>
      <c r="G228" s="235"/>
      <c r="H228" s="237" t="s">
        <v>1</v>
      </c>
      <c r="I228" s="239"/>
      <c r="J228" s="235"/>
      <c r="K228" s="235"/>
      <c r="L228" s="240"/>
      <c r="M228" s="241"/>
      <c r="N228" s="242"/>
      <c r="O228" s="242"/>
      <c r="P228" s="242"/>
      <c r="Q228" s="242"/>
      <c r="R228" s="242"/>
      <c r="S228" s="242"/>
      <c r="T228" s="24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4" t="s">
        <v>301</v>
      </c>
      <c r="AU228" s="244" t="s">
        <v>85</v>
      </c>
      <c r="AV228" s="13" t="s">
        <v>85</v>
      </c>
      <c r="AW228" s="13" t="s">
        <v>32</v>
      </c>
      <c r="AX228" s="13" t="s">
        <v>77</v>
      </c>
      <c r="AY228" s="244" t="s">
        <v>292</v>
      </c>
    </row>
    <row r="229" s="13" customFormat="1">
      <c r="A229" s="13"/>
      <c r="B229" s="234"/>
      <c r="C229" s="235"/>
      <c r="D229" s="236" t="s">
        <v>301</v>
      </c>
      <c r="E229" s="237" t="s">
        <v>1</v>
      </c>
      <c r="F229" s="238" t="s">
        <v>5338</v>
      </c>
      <c r="G229" s="235"/>
      <c r="H229" s="237" t="s">
        <v>1</v>
      </c>
      <c r="I229" s="239"/>
      <c r="J229" s="235"/>
      <c r="K229" s="235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301</v>
      </c>
      <c r="AU229" s="244" t="s">
        <v>85</v>
      </c>
      <c r="AV229" s="13" t="s">
        <v>85</v>
      </c>
      <c r="AW229" s="13" t="s">
        <v>32</v>
      </c>
      <c r="AX229" s="13" t="s">
        <v>77</v>
      </c>
      <c r="AY229" s="244" t="s">
        <v>292</v>
      </c>
    </row>
    <row r="230" s="13" customFormat="1">
      <c r="A230" s="13"/>
      <c r="B230" s="234"/>
      <c r="C230" s="235"/>
      <c r="D230" s="236" t="s">
        <v>301</v>
      </c>
      <c r="E230" s="237" t="s">
        <v>1</v>
      </c>
      <c r="F230" s="238" t="s">
        <v>5339</v>
      </c>
      <c r="G230" s="235"/>
      <c r="H230" s="237" t="s">
        <v>1</v>
      </c>
      <c r="I230" s="239"/>
      <c r="J230" s="235"/>
      <c r="K230" s="235"/>
      <c r="L230" s="240"/>
      <c r="M230" s="241"/>
      <c r="N230" s="242"/>
      <c r="O230" s="242"/>
      <c r="P230" s="242"/>
      <c r="Q230" s="242"/>
      <c r="R230" s="242"/>
      <c r="S230" s="242"/>
      <c r="T230" s="24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4" t="s">
        <v>301</v>
      </c>
      <c r="AU230" s="244" t="s">
        <v>85</v>
      </c>
      <c r="AV230" s="13" t="s">
        <v>85</v>
      </c>
      <c r="AW230" s="13" t="s">
        <v>32</v>
      </c>
      <c r="AX230" s="13" t="s">
        <v>77</v>
      </c>
      <c r="AY230" s="244" t="s">
        <v>292</v>
      </c>
    </row>
    <row r="231" s="13" customFormat="1">
      <c r="A231" s="13"/>
      <c r="B231" s="234"/>
      <c r="C231" s="235"/>
      <c r="D231" s="236" t="s">
        <v>301</v>
      </c>
      <c r="E231" s="237" t="s">
        <v>1</v>
      </c>
      <c r="F231" s="238" t="s">
        <v>5340</v>
      </c>
      <c r="G231" s="235"/>
      <c r="H231" s="237" t="s">
        <v>1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4" t="s">
        <v>301</v>
      </c>
      <c r="AU231" s="244" t="s">
        <v>85</v>
      </c>
      <c r="AV231" s="13" t="s">
        <v>85</v>
      </c>
      <c r="AW231" s="13" t="s">
        <v>32</v>
      </c>
      <c r="AX231" s="13" t="s">
        <v>77</v>
      </c>
      <c r="AY231" s="244" t="s">
        <v>292</v>
      </c>
    </row>
    <row r="232" s="13" customFormat="1">
      <c r="A232" s="13"/>
      <c r="B232" s="234"/>
      <c r="C232" s="235"/>
      <c r="D232" s="236" t="s">
        <v>301</v>
      </c>
      <c r="E232" s="237" t="s">
        <v>1</v>
      </c>
      <c r="F232" s="238" t="s">
        <v>5427</v>
      </c>
      <c r="G232" s="235"/>
      <c r="H232" s="237" t="s">
        <v>1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301</v>
      </c>
      <c r="AU232" s="244" t="s">
        <v>85</v>
      </c>
      <c r="AV232" s="13" t="s">
        <v>85</v>
      </c>
      <c r="AW232" s="13" t="s">
        <v>32</v>
      </c>
      <c r="AX232" s="13" t="s">
        <v>77</v>
      </c>
      <c r="AY232" s="244" t="s">
        <v>292</v>
      </c>
    </row>
    <row r="233" s="13" customFormat="1">
      <c r="A233" s="13"/>
      <c r="B233" s="234"/>
      <c r="C233" s="235"/>
      <c r="D233" s="236" t="s">
        <v>301</v>
      </c>
      <c r="E233" s="237" t="s">
        <v>1</v>
      </c>
      <c r="F233" s="238" t="s">
        <v>5396</v>
      </c>
      <c r="G233" s="235"/>
      <c r="H233" s="237" t="s">
        <v>1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301</v>
      </c>
      <c r="AU233" s="244" t="s">
        <v>85</v>
      </c>
      <c r="AV233" s="13" t="s">
        <v>85</v>
      </c>
      <c r="AW233" s="13" t="s">
        <v>32</v>
      </c>
      <c r="AX233" s="13" t="s">
        <v>77</v>
      </c>
      <c r="AY233" s="244" t="s">
        <v>292</v>
      </c>
    </row>
    <row r="234" s="13" customFormat="1">
      <c r="A234" s="13"/>
      <c r="B234" s="234"/>
      <c r="C234" s="235"/>
      <c r="D234" s="236" t="s">
        <v>301</v>
      </c>
      <c r="E234" s="237" t="s">
        <v>1</v>
      </c>
      <c r="F234" s="238" t="s">
        <v>5428</v>
      </c>
      <c r="G234" s="235"/>
      <c r="H234" s="237" t="s">
        <v>1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301</v>
      </c>
      <c r="AU234" s="244" t="s">
        <v>85</v>
      </c>
      <c r="AV234" s="13" t="s">
        <v>85</v>
      </c>
      <c r="AW234" s="13" t="s">
        <v>32</v>
      </c>
      <c r="AX234" s="13" t="s">
        <v>77</v>
      </c>
      <c r="AY234" s="244" t="s">
        <v>292</v>
      </c>
    </row>
    <row r="235" s="13" customFormat="1">
      <c r="A235" s="13"/>
      <c r="B235" s="234"/>
      <c r="C235" s="235"/>
      <c r="D235" s="236" t="s">
        <v>301</v>
      </c>
      <c r="E235" s="237" t="s">
        <v>1</v>
      </c>
      <c r="F235" s="238" t="s">
        <v>5344</v>
      </c>
      <c r="G235" s="235"/>
      <c r="H235" s="237" t="s">
        <v>1</v>
      </c>
      <c r="I235" s="239"/>
      <c r="J235" s="235"/>
      <c r="K235" s="235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301</v>
      </c>
      <c r="AU235" s="244" t="s">
        <v>85</v>
      </c>
      <c r="AV235" s="13" t="s">
        <v>85</v>
      </c>
      <c r="AW235" s="13" t="s">
        <v>32</v>
      </c>
      <c r="AX235" s="13" t="s">
        <v>77</v>
      </c>
      <c r="AY235" s="244" t="s">
        <v>292</v>
      </c>
    </row>
    <row r="236" s="13" customFormat="1">
      <c r="A236" s="13"/>
      <c r="B236" s="234"/>
      <c r="C236" s="235"/>
      <c r="D236" s="236" t="s">
        <v>301</v>
      </c>
      <c r="E236" s="237" t="s">
        <v>1</v>
      </c>
      <c r="F236" s="238" t="s">
        <v>5345</v>
      </c>
      <c r="G236" s="235"/>
      <c r="H236" s="237" t="s">
        <v>1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4" t="s">
        <v>301</v>
      </c>
      <c r="AU236" s="244" t="s">
        <v>85</v>
      </c>
      <c r="AV236" s="13" t="s">
        <v>85</v>
      </c>
      <c r="AW236" s="13" t="s">
        <v>32</v>
      </c>
      <c r="AX236" s="13" t="s">
        <v>77</v>
      </c>
      <c r="AY236" s="244" t="s">
        <v>292</v>
      </c>
    </row>
    <row r="237" s="13" customFormat="1">
      <c r="A237" s="13"/>
      <c r="B237" s="234"/>
      <c r="C237" s="235"/>
      <c r="D237" s="236" t="s">
        <v>301</v>
      </c>
      <c r="E237" s="237" t="s">
        <v>1</v>
      </c>
      <c r="F237" s="238" t="s">
        <v>5429</v>
      </c>
      <c r="G237" s="235"/>
      <c r="H237" s="237" t="s">
        <v>1</v>
      </c>
      <c r="I237" s="239"/>
      <c r="J237" s="235"/>
      <c r="K237" s="235"/>
      <c r="L237" s="240"/>
      <c r="M237" s="241"/>
      <c r="N237" s="242"/>
      <c r="O237" s="242"/>
      <c r="P237" s="242"/>
      <c r="Q237" s="242"/>
      <c r="R237" s="242"/>
      <c r="S237" s="242"/>
      <c r="T237" s="24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4" t="s">
        <v>301</v>
      </c>
      <c r="AU237" s="244" t="s">
        <v>85</v>
      </c>
      <c r="AV237" s="13" t="s">
        <v>85</v>
      </c>
      <c r="AW237" s="13" t="s">
        <v>32</v>
      </c>
      <c r="AX237" s="13" t="s">
        <v>77</v>
      </c>
      <c r="AY237" s="244" t="s">
        <v>292</v>
      </c>
    </row>
    <row r="238" s="13" customFormat="1">
      <c r="A238" s="13"/>
      <c r="B238" s="234"/>
      <c r="C238" s="235"/>
      <c r="D238" s="236" t="s">
        <v>301</v>
      </c>
      <c r="E238" s="237" t="s">
        <v>1</v>
      </c>
      <c r="F238" s="238" t="s">
        <v>5338</v>
      </c>
      <c r="G238" s="235"/>
      <c r="H238" s="237" t="s">
        <v>1</v>
      </c>
      <c r="I238" s="239"/>
      <c r="J238" s="235"/>
      <c r="K238" s="235"/>
      <c r="L238" s="240"/>
      <c r="M238" s="241"/>
      <c r="N238" s="242"/>
      <c r="O238" s="242"/>
      <c r="P238" s="242"/>
      <c r="Q238" s="242"/>
      <c r="R238" s="242"/>
      <c r="S238" s="242"/>
      <c r="T238" s="24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4" t="s">
        <v>301</v>
      </c>
      <c r="AU238" s="244" t="s">
        <v>85</v>
      </c>
      <c r="AV238" s="13" t="s">
        <v>85</v>
      </c>
      <c r="AW238" s="13" t="s">
        <v>32</v>
      </c>
      <c r="AX238" s="13" t="s">
        <v>77</v>
      </c>
      <c r="AY238" s="244" t="s">
        <v>292</v>
      </c>
    </row>
    <row r="239" s="14" customFormat="1">
      <c r="A239" s="14"/>
      <c r="B239" s="245"/>
      <c r="C239" s="246"/>
      <c r="D239" s="236" t="s">
        <v>301</v>
      </c>
      <c r="E239" s="247" t="s">
        <v>1</v>
      </c>
      <c r="F239" s="248" t="s">
        <v>120</v>
      </c>
      <c r="G239" s="246"/>
      <c r="H239" s="249">
        <v>2</v>
      </c>
      <c r="I239" s="250"/>
      <c r="J239" s="246"/>
      <c r="K239" s="246"/>
      <c r="L239" s="251"/>
      <c r="M239" s="252"/>
      <c r="N239" s="253"/>
      <c r="O239" s="253"/>
      <c r="P239" s="253"/>
      <c r="Q239" s="253"/>
      <c r="R239" s="253"/>
      <c r="S239" s="253"/>
      <c r="T239" s="25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5" t="s">
        <v>301</v>
      </c>
      <c r="AU239" s="255" t="s">
        <v>85</v>
      </c>
      <c r="AV239" s="14" t="s">
        <v>120</v>
      </c>
      <c r="AW239" s="14" t="s">
        <v>32</v>
      </c>
      <c r="AX239" s="14" t="s">
        <v>85</v>
      </c>
      <c r="AY239" s="255" t="s">
        <v>292</v>
      </c>
    </row>
    <row r="240" s="2" customFormat="1" ht="33" customHeight="1">
      <c r="A240" s="39"/>
      <c r="B240" s="40"/>
      <c r="C240" s="221" t="s">
        <v>603</v>
      </c>
      <c r="D240" s="221" t="s">
        <v>294</v>
      </c>
      <c r="E240" s="222" t="s">
        <v>5430</v>
      </c>
      <c r="F240" s="223" t="s">
        <v>5431</v>
      </c>
      <c r="G240" s="224" t="s">
        <v>3216</v>
      </c>
      <c r="H240" s="225">
        <v>2</v>
      </c>
      <c r="I240" s="226"/>
      <c r="J240" s="227">
        <f>ROUND(I240*H240,2)</f>
        <v>0</v>
      </c>
      <c r="K240" s="223" t="s">
        <v>1</v>
      </c>
      <c r="L240" s="45"/>
      <c r="M240" s="228" t="s">
        <v>1</v>
      </c>
      <c r="N240" s="229" t="s">
        <v>43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299</v>
      </c>
      <c r="AT240" s="232" t="s">
        <v>294</v>
      </c>
      <c r="AU240" s="232" t="s">
        <v>85</v>
      </c>
      <c r="AY240" s="18" t="s">
        <v>292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120</v>
      </c>
      <c r="BK240" s="233">
        <f>ROUND(I240*H240,2)</f>
        <v>0</v>
      </c>
      <c r="BL240" s="18" t="s">
        <v>299</v>
      </c>
      <c r="BM240" s="232" t="s">
        <v>923</v>
      </c>
    </row>
    <row r="241" s="2" customFormat="1" ht="37.8" customHeight="1">
      <c r="A241" s="39"/>
      <c r="B241" s="40"/>
      <c r="C241" s="221" t="s">
        <v>607</v>
      </c>
      <c r="D241" s="221" t="s">
        <v>294</v>
      </c>
      <c r="E241" s="222" t="s">
        <v>5432</v>
      </c>
      <c r="F241" s="223" t="s">
        <v>5433</v>
      </c>
      <c r="G241" s="224" t="s">
        <v>3216</v>
      </c>
      <c r="H241" s="225">
        <v>1</v>
      </c>
      <c r="I241" s="226"/>
      <c r="J241" s="227">
        <f>ROUND(I241*H241,2)</f>
        <v>0</v>
      </c>
      <c r="K241" s="223" t="s">
        <v>1</v>
      </c>
      <c r="L241" s="45"/>
      <c r="M241" s="228" t="s">
        <v>1</v>
      </c>
      <c r="N241" s="229" t="s">
        <v>43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299</v>
      </c>
      <c r="AT241" s="232" t="s">
        <v>294</v>
      </c>
      <c r="AU241" s="232" t="s">
        <v>85</v>
      </c>
      <c r="AY241" s="18" t="s">
        <v>292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120</v>
      </c>
      <c r="BK241" s="233">
        <f>ROUND(I241*H241,2)</f>
        <v>0</v>
      </c>
      <c r="BL241" s="18" t="s">
        <v>299</v>
      </c>
      <c r="BM241" s="232" t="s">
        <v>947</v>
      </c>
    </row>
    <row r="242" s="13" customFormat="1">
      <c r="A242" s="13"/>
      <c r="B242" s="234"/>
      <c r="C242" s="235"/>
      <c r="D242" s="236" t="s">
        <v>301</v>
      </c>
      <c r="E242" s="237" t="s">
        <v>1</v>
      </c>
      <c r="F242" s="238" t="s">
        <v>5434</v>
      </c>
      <c r="G242" s="235"/>
      <c r="H242" s="237" t="s">
        <v>1</v>
      </c>
      <c r="I242" s="239"/>
      <c r="J242" s="235"/>
      <c r="K242" s="235"/>
      <c r="L242" s="240"/>
      <c r="M242" s="241"/>
      <c r="N242" s="242"/>
      <c r="O242" s="242"/>
      <c r="P242" s="242"/>
      <c r="Q242" s="242"/>
      <c r="R242" s="242"/>
      <c r="S242" s="242"/>
      <c r="T242" s="24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4" t="s">
        <v>301</v>
      </c>
      <c r="AU242" s="244" t="s">
        <v>85</v>
      </c>
      <c r="AV242" s="13" t="s">
        <v>85</v>
      </c>
      <c r="AW242" s="13" t="s">
        <v>32</v>
      </c>
      <c r="AX242" s="13" t="s">
        <v>77</v>
      </c>
      <c r="AY242" s="244" t="s">
        <v>292</v>
      </c>
    </row>
    <row r="243" s="13" customFormat="1">
      <c r="A243" s="13"/>
      <c r="B243" s="234"/>
      <c r="C243" s="235"/>
      <c r="D243" s="236" t="s">
        <v>301</v>
      </c>
      <c r="E243" s="237" t="s">
        <v>1</v>
      </c>
      <c r="F243" s="238" t="s">
        <v>5435</v>
      </c>
      <c r="G243" s="235"/>
      <c r="H243" s="237" t="s">
        <v>1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4" t="s">
        <v>301</v>
      </c>
      <c r="AU243" s="244" t="s">
        <v>85</v>
      </c>
      <c r="AV243" s="13" t="s">
        <v>85</v>
      </c>
      <c r="AW243" s="13" t="s">
        <v>32</v>
      </c>
      <c r="AX243" s="13" t="s">
        <v>77</v>
      </c>
      <c r="AY243" s="244" t="s">
        <v>292</v>
      </c>
    </row>
    <row r="244" s="13" customFormat="1">
      <c r="A244" s="13"/>
      <c r="B244" s="234"/>
      <c r="C244" s="235"/>
      <c r="D244" s="236" t="s">
        <v>301</v>
      </c>
      <c r="E244" s="237" t="s">
        <v>1</v>
      </c>
      <c r="F244" s="238" t="s">
        <v>5393</v>
      </c>
      <c r="G244" s="235"/>
      <c r="H244" s="237" t="s">
        <v>1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301</v>
      </c>
      <c r="AU244" s="244" t="s">
        <v>85</v>
      </c>
      <c r="AV244" s="13" t="s">
        <v>85</v>
      </c>
      <c r="AW244" s="13" t="s">
        <v>32</v>
      </c>
      <c r="AX244" s="13" t="s">
        <v>77</v>
      </c>
      <c r="AY244" s="244" t="s">
        <v>292</v>
      </c>
    </row>
    <row r="245" s="13" customFormat="1">
      <c r="A245" s="13"/>
      <c r="B245" s="234"/>
      <c r="C245" s="235"/>
      <c r="D245" s="236" t="s">
        <v>301</v>
      </c>
      <c r="E245" s="237" t="s">
        <v>1</v>
      </c>
      <c r="F245" s="238" t="s">
        <v>5394</v>
      </c>
      <c r="G245" s="235"/>
      <c r="H245" s="237" t="s">
        <v>1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4" t="s">
        <v>301</v>
      </c>
      <c r="AU245" s="244" t="s">
        <v>85</v>
      </c>
      <c r="AV245" s="13" t="s">
        <v>85</v>
      </c>
      <c r="AW245" s="13" t="s">
        <v>32</v>
      </c>
      <c r="AX245" s="13" t="s">
        <v>77</v>
      </c>
      <c r="AY245" s="244" t="s">
        <v>292</v>
      </c>
    </row>
    <row r="246" s="13" customFormat="1">
      <c r="A246" s="13"/>
      <c r="B246" s="234"/>
      <c r="C246" s="235"/>
      <c r="D246" s="236" t="s">
        <v>301</v>
      </c>
      <c r="E246" s="237" t="s">
        <v>1</v>
      </c>
      <c r="F246" s="238" t="s">
        <v>5337</v>
      </c>
      <c r="G246" s="235"/>
      <c r="H246" s="237" t="s">
        <v>1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4" t="s">
        <v>301</v>
      </c>
      <c r="AU246" s="244" t="s">
        <v>85</v>
      </c>
      <c r="AV246" s="13" t="s">
        <v>85</v>
      </c>
      <c r="AW246" s="13" t="s">
        <v>32</v>
      </c>
      <c r="AX246" s="13" t="s">
        <v>77</v>
      </c>
      <c r="AY246" s="244" t="s">
        <v>292</v>
      </c>
    </row>
    <row r="247" s="13" customFormat="1">
      <c r="A247" s="13"/>
      <c r="B247" s="234"/>
      <c r="C247" s="235"/>
      <c r="D247" s="236" t="s">
        <v>301</v>
      </c>
      <c r="E247" s="237" t="s">
        <v>1</v>
      </c>
      <c r="F247" s="238" t="s">
        <v>5338</v>
      </c>
      <c r="G247" s="235"/>
      <c r="H247" s="237" t="s">
        <v>1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4" t="s">
        <v>301</v>
      </c>
      <c r="AU247" s="244" t="s">
        <v>85</v>
      </c>
      <c r="AV247" s="13" t="s">
        <v>85</v>
      </c>
      <c r="AW247" s="13" t="s">
        <v>32</v>
      </c>
      <c r="AX247" s="13" t="s">
        <v>77</v>
      </c>
      <c r="AY247" s="244" t="s">
        <v>292</v>
      </c>
    </row>
    <row r="248" s="13" customFormat="1">
      <c r="A248" s="13"/>
      <c r="B248" s="234"/>
      <c r="C248" s="235"/>
      <c r="D248" s="236" t="s">
        <v>301</v>
      </c>
      <c r="E248" s="237" t="s">
        <v>1</v>
      </c>
      <c r="F248" s="238" t="s">
        <v>5339</v>
      </c>
      <c r="G248" s="235"/>
      <c r="H248" s="237" t="s">
        <v>1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301</v>
      </c>
      <c r="AU248" s="244" t="s">
        <v>85</v>
      </c>
      <c r="AV248" s="13" t="s">
        <v>85</v>
      </c>
      <c r="AW248" s="13" t="s">
        <v>32</v>
      </c>
      <c r="AX248" s="13" t="s">
        <v>77</v>
      </c>
      <c r="AY248" s="244" t="s">
        <v>292</v>
      </c>
    </row>
    <row r="249" s="13" customFormat="1">
      <c r="A249" s="13"/>
      <c r="B249" s="234"/>
      <c r="C249" s="235"/>
      <c r="D249" s="236" t="s">
        <v>301</v>
      </c>
      <c r="E249" s="237" t="s">
        <v>1</v>
      </c>
      <c r="F249" s="238" t="s">
        <v>5340</v>
      </c>
      <c r="G249" s="235"/>
      <c r="H249" s="237" t="s">
        <v>1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4" t="s">
        <v>301</v>
      </c>
      <c r="AU249" s="244" t="s">
        <v>85</v>
      </c>
      <c r="AV249" s="13" t="s">
        <v>85</v>
      </c>
      <c r="AW249" s="13" t="s">
        <v>32</v>
      </c>
      <c r="AX249" s="13" t="s">
        <v>77</v>
      </c>
      <c r="AY249" s="244" t="s">
        <v>292</v>
      </c>
    </row>
    <row r="250" s="13" customFormat="1">
      <c r="A250" s="13"/>
      <c r="B250" s="234"/>
      <c r="C250" s="235"/>
      <c r="D250" s="236" t="s">
        <v>301</v>
      </c>
      <c r="E250" s="237" t="s">
        <v>1</v>
      </c>
      <c r="F250" s="238" t="s">
        <v>5427</v>
      </c>
      <c r="G250" s="235"/>
      <c r="H250" s="237" t="s">
        <v>1</v>
      </c>
      <c r="I250" s="239"/>
      <c r="J250" s="235"/>
      <c r="K250" s="235"/>
      <c r="L250" s="240"/>
      <c r="M250" s="241"/>
      <c r="N250" s="242"/>
      <c r="O250" s="242"/>
      <c r="P250" s="242"/>
      <c r="Q250" s="242"/>
      <c r="R250" s="242"/>
      <c r="S250" s="242"/>
      <c r="T250" s="24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4" t="s">
        <v>301</v>
      </c>
      <c r="AU250" s="244" t="s">
        <v>85</v>
      </c>
      <c r="AV250" s="13" t="s">
        <v>85</v>
      </c>
      <c r="AW250" s="13" t="s">
        <v>32</v>
      </c>
      <c r="AX250" s="13" t="s">
        <v>77</v>
      </c>
      <c r="AY250" s="244" t="s">
        <v>292</v>
      </c>
    </row>
    <row r="251" s="13" customFormat="1">
      <c r="A251" s="13"/>
      <c r="B251" s="234"/>
      <c r="C251" s="235"/>
      <c r="D251" s="236" t="s">
        <v>301</v>
      </c>
      <c r="E251" s="237" t="s">
        <v>1</v>
      </c>
      <c r="F251" s="238" t="s">
        <v>5396</v>
      </c>
      <c r="G251" s="235"/>
      <c r="H251" s="237" t="s">
        <v>1</v>
      </c>
      <c r="I251" s="239"/>
      <c r="J251" s="235"/>
      <c r="K251" s="235"/>
      <c r="L251" s="240"/>
      <c r="M251" s="241"/>
      <c r="N251" s="242"/>
      <c r="O251" s="242"/>
      <c r="P251" s="242"/>
      <c r="Q251" s="242"/>
      <c r="R251" s="242"/>
      <c r="S251" s="242"/>
      <c r="T251" s="24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4" t="s">
        <v>301</v>
      </c>
      <c r="AU251" s="244" t="s">
        <v>85</v>
      </c>
      <c r="AV251" s="13" t="s">
        <v>85</v>
      </c>
      <c r="AW251" s="13" t="s">
        <v>32</v>
      </c>
      <c r="AX251" s="13" t="s">
        <v>77</v>
      </c>
      <c r="AY251" s="244" t="s">
        <v>292</v>
      </c>
    </row>
    <row r="252" s="13" customFormat="1">
      <c r="A252" s="13"/>
      <c r="B252" s="234"/>
      <c r="C252" s="235"/>
      <c r="D252" s="236" t="s">
        <v>301</v>
      </c>
      <c r="E252" s="237" t="s">
        <v>1</v>
      </c>
      <c r="F252" s="238" t="s">
        <v>5397</v>
      </c>
      <c r="G252" s="235"/>
      <c r="H252" s="237" t="s">
        <v>1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4" t="s">
        <v>301</v>
      </c>
      <c r="AU252" s="244" t="s">
        <v>85</v>
      </c>
      <c r="AV252" s="13" t="s">
        <v>85</v>
      </c>
      <c r="AW252" s="13" t="s">
        <v>32</v>
      </c>
      <c r="AX252" s="13" t="s">
        <v>77</v>
      </c>
      <c r="AY252" s="244" t="s">
        <v>292</v>
      </c>
    </row>
    <row r="253" s="13" customFormat="1">
      <c r="A253" s="13"/>
      <c r="B253" s="234"/>
      <c r="C253" s="235"/>
      <c r="D253" s="236" t="s">
        <v>301</v>
      </c>
      <c r="E253" s="237" t="s">
        <v>1</v>
      </c>
      <c r="F253" s="238" t="s">
        <v>5344</v>
      </c>
      <c r="G253" s="235"/>
      <c r="H253" s="237" t="s">
        <v>1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301</v>
      </c>
      <c r="AU253" s="244" t="s">
        <v>85</v>
      </c>
      <c r="AV253" s="13" t="s">
        <v>85</v>
      </c>
      <c r="AW253" s="13" t="s">
        <v>32</v>
      </c>
      <c r="AX253" s="13" t="s">
        <v>77</v>
      </c>
      <c r="AY253" s="244" t="s">
        <v>292</v>
      </c>
    </row>
    <row r="254" s="13" customFormat="1">
      <c r="A254" s="13"/>
      <c r="B254" s="234"/>
      <c r="C254" s="235"/>
      <c r="D254" s="236" t="s">
        <v>301</v>
      </c>
      <c r="E254" s="237" t="s">
        <v>1</v>
      </c>
      <c r="F254" s="238" t="s">
        <v>5345</v>
      </c>
      <c r="G254" s="235"/>
      <c r="H254" s="237" t="s">
        <v>1</v>
      </c>
      <c r="I254" s="239"/>
      <c r="J254" s="235"/>
      <c r="K254" s="235"/>
      <c r="L254" s="240"/>
      <c r="M254" s="241"/>
      <c r="N254" s="242"/>
      <c r="O254" s="242"/>
      <c r="P254" s="242"/>
      <c r="Q254" s="242"/>
      <c r="R254" s="242"/>
      <c r="S254" s="242"/>
      <c r="T254" s="24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4" t="s">
        <v>301</v>
      </c>
      <c r="AU254" s="244" t="s">
        <v>85</v>
      </c>
      <c r="AV254" s="13" t="s">
        <v>85</v>
      </c>
      <c r="AW254" s="13" t="s">
        <v>32</v>
      </c>
      <c r="AX254" s="13" t="s">
        <v>77</v>
      </c>
      <c r="AY254" s="244" t="s">
        <v>292</v>
      </c>
    </row>
    <row r="255" s="13" customFormat="1">
      <c r="A255" s="13"/>
      <c r="B255" s="234"/>
      <c r="C255" s="235"/>
      <c r="D255" s="236" t="s">
        <v>301</v>
      </c>
      <c r="E255" s="237" t="s">
        <v>1</v>
      </c>
      <c r="F255" s="238" t="s">
        <v>5398</v>
      </c>
      <c r="G255" s="235"/>
      <c r="H255" s="237" t="s">
        <v>1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4" t="s">
        <v>301</v>
      </c>
      <c r="AU255" s="244" t="s">
        <v>85</v>
      </c>
      <c r="AV255" s="13" t="s">
        <v>85</v>
      </c>
      <c r="AW255" s="13" t="s">
        <v>32</v>
      </c>
      <c r="AX255" s="13" t="s">
        <v>77</v>
      </c>
      <c r="AY255" s="244" t="s">
        <v>292</v>
      </c>
    </row>
    <row r="256" s="13" customFormat="1">
      <c r="A256" s="13"/>
      <c r="B256" s="234"/>
      <c r="C256" s="235"/>
      <c r="D256" s="236" t="s">
        <v>301</v>
      </c>
      <c r="E256" s="237" t="s">
        <v>1</v>
      </c>
      <c r="F256" s="238" t="s">
        <v>5338</v>
      </c>
      <c r="G256" s="235"/>
      <c r="H256" s="237" t="s">
        <v>1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301</v>
      </c>
      <c r="AU256" s="244" t="s">
        <v>85</v>
      </c>
      <c r="AV256" s="13" t="s">
        <v>85</v>
      </c>
      <c r="AW256" s="13" t="s">
        <v>32</v>
      </c>
      <c r="AX256" s="13" t="s">
        <v>77</v>
      </c>
      <c r="AY256" s="244" t="s">
        <v>292</v>
      </c>
    </row>
    <row r="257" s="14" customFormat="1">
      <c r="A257" s="14"/>
      <c r="B257" s="245"/>
      <c r="C257" s="246"/>
      <c r="D257" s="236" t="s">
        <v>301</v>
      </c>
      <c r="E257" s="247" t="s">
        <v>1</v>
      </c>
      <c r="F257" s="248" t="s">
        <v>85</v>
      </c>
      <c r="G257" s="246"/>
      <c r="H257" s="249">
        <v>1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301</v>
      </c>
      <c r="AU257" s="255" t="s">
        <v>85</v>
      </c>
      <c r="AV257" s="14" t="s">
        <v>120</v>
      </c>
      <c r="AW257" s="14" t="s">
        <v>32</v>
      </c>
      <c r="AX257" s="14" t="s">
        <v>85</v>
      </c>
      <c r="AY257" s="255" t="s">
        <v>292</v>
      </c>
    </row>
    <row r="258" s="2" customFormat="1" ht="33" customHeight="1">
      <c r="A258" s="39"/>
      <c r="B258" s="40"/>
      <c r="C258" s="221" t="s">
        <v>611</v>
      </c>
      <c r="D258" s="221" t="s">
        <v>294</v>
      </c>
      <c r="E258" s="222" t="s">
        <v>5436</v>
      </c>
      <c r="F258" s="223" t="s">
        <v>5437</v>
      </c>
      <c r="G258" s="224" t="s">
        <v>3216</v>
      </c>
      <c r="H258" s="225">
        <v>1</v>
      </c>
      <c r="I258" s="226"/>
      <c r="J258" s="227">
        <f>ROUND(I258*H258,2)</f>
        <v>0</v>
      </c>
      <c r="K258" s="223" t="s">
        <v>1</v>
      </c>
      <c r="L258" s="45"/>
      <c r="M258" s="228" t="s">
        <v>1</v>
      </c>
      <c r="N258" s="229" t="s">
        <v>43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299</v>
      </c>
      <c r="AT258" s="232" t="s">
        <v>294</v>
      </c>
      <c r="AU258" s="232" t="s">
        <v>85</v>
      </c>
      <c r="AY258" s="18" t="s">
        <v>292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120</v>
      </c>
      <c r="BK258" s="233">
        <f>ROUND(I258*H258,2)</f>
        <v>0</v>
      </c>
      <c r="BL258" s="18" t="s">
        <v>299</v>
      </c>
      <c r="BM258" s="232" t="s">
        <v>962</v>
      </c>
    </row>
    <row r="259" s="2" customFormat="1" ht="44.25" customHeight="1">
      <c r="A259" s="39"/>
      <c r="B259" s="40"/>
      <c r="C259" s="221" t="s">
        <v>615</v>
      </c>
      <c r="D259" s="221" t="s">
        <v>294</v>
      </c>
      <c r="E259" s="222" t="s">
        <v>5438</v>
      </c>
      <c r="F259" s="223" t="s">
        <v>5439</v>
      </c>
      <c r="G259" s="224" t="s">
        <v>3216</v>
      </c>
      <c r="H259" s="225">
        <v>3</v>
      </c>
      <c r="I259" s="226"/>
      <c r="J259" s="227">
        <f>ROUND(I259*H259,2)</f>
        <v>0</v>
      </c>
      <c r="K259" s="223" t="s">
        <v>1</v>
      </c>
      <c r="L259" s="45"/>
      <c r="M259" s="228" t="s">
        <v>1</v>
      </c>
      <c r="N259" s="229" t="s">
        <v>43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299</v>
      </c>
      <c r="AT259" s="232" t="s">
        <v>294</v>
      </c>
      <c r="AU259" s="232" t="s">
        <v>85</v>
      </c>
      <c r="AY259" s="18" t="s">
        <v>292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120</v>
      </c>
      <c r="BK259" s="233">
        <f>ROUND(I259*H259,2)</f>
        <v>0</v>
      </c>
      <c r="BL259" s="18" t="s">
        <v>299</v>
      </c>
      <c r="BM259" s="232" t="s">
        <v>970</v>
      </c>
    </row>
    <row r="260" s="2" customFormat="1" ht="49.05" customHeight="1">
      <c r="A260" s="39"/>
      <c r="B260" s="40"/>
      <c r="C260" s="221" t="s">
        <v>619</v>
      </c>
      <c r="D260" s="221" t="s">
        <v>294</v>
      </c>
      <c r="E260" s="222" t="s">
        <v>3736</v>
      </c>
      <c r="F260" s="223" t="s">
        <v>5350</v>
      </c>
      <c r="G260" s="224" t="s">
        <v>5351</v>
      </c>
      <c r="H260" s="225">
        <v>3</v>
      </c>
      <c r="I260" s="226"/>
      <c r="J260" s="227">
        <f>ROUND(I260*H260,2)</f>
        <v>0</v>
      </c>
      <c r="K260" s="223" t="s">
        <v>1</v>
      </c>
      <c r="L260" s="45"/>
      <c r="M260" s="228" t="s">
        <v>1</v>
      </c>
      <c r="N260" s="229" t="s">
        <v>43</v>
      </c>
      <c r="O260" s="92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299</v>
      </c>
      <c r="AT260" s="232" t="s">
        <v>294</v>
      </c>
      <c r="AU260" s="232" t="s">
        <v>85</v>
      </c>
      <c r="AY260" s="18" t="s">
        <v>292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120</v>
      </c>
      <c r="BK260" s="233">
        <f>ROUND(I260*H260,2)</f>
        <v>0</v>
      </c>
      <c r="BL260" s="18" t="s">
        <v>299</v>
      </c>
      <c r="BM260" s="232" t="s">
        <v>979</v>
      </c>
    </row>
    <row r="261" s="2" customFormat="1" ht="24.15" customHeight="1">
      <c r="A261" s="39"/>
      <c r="B261" s="40"/>
      <c r="C261" s="221" t="s">
        <v>625</v>
      </c>
      <c r="D261" s="221" t="s">
        <v>294</v>
      </c>
      <c r="E261" s="222" t="s">
        <v>5440</v>
      </c>
      <c r="F261" s="223" t="s">
        <v>5441</v>
      </c>
      <c r="G261" s="224" t="s">
        <v>3216</v>
      </c>
      <c r="H261" s="225">
        <v>2</v>
      </c>
      <c r="I261" s="226"/>
      <c r="J261" s="227">
        <f>ROUND(I261*H261,2)</f>
        <v>0</v>
      </c>
      <c r="K261" s="223" t="s">
        <v>1</v>
      </c>
      <c r="L261" s="45"/>
      <c r="M261" s="228" t="s">
        <v>1</v>
      </c>
      <c r="N261" s="229" t="s">
        <v>43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299</v>
      </c>
      <c r="AT261" s="232" t="s">
        <v>294</v>
      </c>
      <c r="AU261" s="232" t="s">
        <v>85</v>
      </c>
      <c r="AY261" s="18" t="s">
        <v>292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120</v>
      </c>
      <c r="BK261" s="233">
        <f>ROUND(I261*H261,2)</f>
        <v>0</v>
      </c>
      <c r="BL261" s="18" t="s">
        <v>299</v>
      </c>
      <c r="BM261" s="232" t="s">
        <v>989</v>
      </c>
    </row>
    <row r="262" s="2" customFormat="1" ht="24.15" customHeight="1">
      <c r="A262" s="39"/>
      <c r="B262" s="40"/>
      <c r="C262" s="221" t="s">
        <v>631</v>
      </c>
      <c r="D262" s="221" t="s">
        <v>294</v>
      </c>
      <c r="E262" s="222" t="s">
        <v>5442</v>
      </c>
      <c r="F262" s="223" t="s">
        <v>5404</v>
      </c>
      <c r="G262" s="224" t="s">
        <v>3216</v>
      </c>
      <c r="H262" s="225">
        <v>1</v>
      </c>
      <c r="I262" s="226"/>
      <c r="J262" s="227">
        <f>ROUND(I262*H262,2)</f>
        <v>0</v>
      </c>
      <c r="K262" s="223" t="s">
        <v>1</v>
      </c>
      <c r="L262" s="45"/>
      <c r="M262" s="228" t="s">
        <v>1</v>
      </c>
      <c r="N262" s="229" t="s">
        <v>43</v>
      </c>
      <c r="O262" s="92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299</v>
      </c>
      <c r="AT262" s="232" t="s">
        <v>294</v>
      </c>
      <c r="AU262" s="232" t="s">
        <v>85</v>
      </c>
      <c r="AY262" s="18" t="s">
        <v>292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120</v>
      </c>
      <c r="BK262" s="233">
        <f>ROUND(I262*H262,2)</f>
        <v>0</v>
      </c>
      <c r="BL262" s="18" t="s">
        <v>299</v>
      </c>
      <c r="BM262" s="232" t="s">
        <v>530</v>
      </c>
    </row>
    <row r="263" s="2" customFormat="1" ht="24.15" customHeight="1">
      <c r="A263" s="39"/>
      <c r="B263" s="40"/>
      <c r="C263" s="221" t="s">
        <v>639</v>
      </c>
      <c r="D263" s="221" t="s">
        <v>294</v>
      </c>
      <c r="E263" s="222" t="s">
        <v>5443</v>
      </c>
      <c r="F263" s="223" t="s">
        <v>5444</v>
      </c>
      <c r="G263" s="224" t="s">
        <v>3216</v>
      </c>
      <c r="H263" s="225">
        <v>2</v>
      </c>
      <c r="I263" s="226"/>
      <c r="J263" s="227">
        <f>ROUND(I263*H263,2)</f>
        <v>0</v>
      </c>
      <c r="K263" s="223" t="s">
        <v>1</v>
      </c>
      <c r="L263" s="45"/>
      <c r="M263" s="228" t="s">
        <v>1</v>
      </c>
      <c r="N263" s="229" t="s">
        <v>43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299</v>
      </c>
      <c r="AT263" s="232" t="s">
        <v>294</v>
      </c>
      <c r="AU263" s="232" t="s">
        <v>85</v>
      </c>
      <c r="AY263" s="18" t="s">
        <v>292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120</v>
      </c>
      <c r="BK263" s="233">
        <f>ROUND(I263*H263,2)</f>
        <v>0</v>
      </c>
      <c r="BL263" s="18" t="s">
        <v>299</v>
      </c>
      <c r="BM263" s="232" t="s">
        <v>1184</v>
      </c>
    </row>
    <row r="264" s="2" customFormat="1" ht="24.15" customHeight="1">
      <c r="A264" s="39"/>
      <c r="B264" s="40"/>
      <c r="C264" s="221" t="s">
        <v>648</v>
      </c>
      <c r="D264" s="221" t="s">
        <v>294</v>
      </c>
      <c r="E264" s="222" t="s">
        <v>5445</v>
      </c>
      <c r="F264" s="223" t="s">
        <v>5406</v>
      </c>
      <c r="G264" s="224" t="s">
        <v>3216</v>
      </c>
      <c r="H264" s="225">
        <v>1</v>
      </c>
      <c r="I264" s="226"/>
      <c r="J264" s="227">
        <f>ROUND(I264*H264,2)</f>
        <v>0</v>
      </c>
      <c r="K264" s="223" t="s">
        <v>1</v>
      </c>
      <c r="L264" s="45"/>
      <c r="M264" s="228" t="s">
        <v>1</v>
      </c>
      <c r="N264" s="229" t="s">
        <v>43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299</v>
      </c>
      <c r="AT264" s="232" t="s">
        <v>294</v>
      </c>
      <c r="AU264" s="232" t="s">
        <v>85</v>
      </c>
      <c r="AY264" s="18" t="s">
        <v>292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120</v>
      </c>
      <c r="BK264" s="233">
        <f>ROUND(I264*H264,2)</f>
        <v>0</v>
      </c>
      <c r="BL264" s="18" t="s">
        <v>299</v>
      </c>
      <c r="BM264" s="232" t="s">
        <v>1194</v>
      </c>
    </row>
    <row r="265" s="2" customFormat="1" ht="62.7" customHeight="1">
      <c r="A265" s="39"/>
      <c r="B265" s="40"/>
      <c r="C265" s="221" t="s">
        <v>670</v>
      </c>
      <c r="D265" s="221" t="s">
        <v>294</v>
      </c>
      <c r="E265" s="222" t="s">
        <v>5446</v>
      </c>
      <c r="F265" s="223" t="s">
        <v>5408</v>
      </c>
      <c r="G265" s="224" t="s">
        <v>3216</v>
      </c>
      <c r="H265" s="225">
        <v>8</v>
      </c>
      <c r="I265" s="226"/>
      <c r="J265" s="227">
        <f>ROUND(I265*H265,2)</f>
        <v>0</v>
      </c>
      <c r="K265" s="223" t="s">
        <v>1</v>
      </c>
      <c r="L265" s="45"/>
      <c r="M265" s="228" t="s">
        <v>1</v>
      </c>
      <c r="N265" s="229" t="s">
        <v>43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299</v>
      </c>
      <c r="AT265" s="232" t="s">
        <v>294</v>
      </c>
      <c r="AU265" s="232" t="s">
        <v>85</v>
      </c>
      <c r="AY265" s="18" t="s">
        <v>292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120</v>
      </c>
      <c r="BK265" s="233">
        <f>ROUND(I265*H265,2)</f>
        <v>0</v>
      </c>
      <c r="BL265" s="18" t="s">
        <v>299</v>
      </c>
      <c r="BM265" s="232" t="s">
        <v>1204</v>
      </c>
    </row>
    <row r="266" s="2" customFormat="1" ht="44.25" customHeight="1">
      <c r="A266" s="39"/>
      <c r="B266" s="40"/>
      <c r="C266" s="221" t="s">
        <v>676</v>
      </c>
      <c r="D266" s="221" t="s">
        <v>294</v>
      </c>
      <c r="E266" s="222" t="s">
        <v>5447</v>
      </c>
      <c r="F266" s="223" t="s">
        <v>5448</v>
      </c>
      <c r="G266" s="224" t="s">
        <v>3216</v>
      </c>
      <c r="H266" s="225">
        <v>4</v>
      </c>
      <c r="I266" s="226"/>
      <c r="J266" s="227">
        <f>ROUND(I266*H266,2)</f>
        <v>0</v>
      </c>
      <c r="K266" s="223" t="s">
        <v>1</v>
      </c>
      <c r="L266" s="45"/>
      <c r="M266" s="228" t="s">
        <v>1</v>
      </c>
      <c r="N266" s="229" t="s">
        <v>43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299</v>
      </c>
      <c r="AT266" s="232" t="s">
        <v>294</v>
      </c>
      <c r="AU266" s="232" t="s">
        <v>85</v>
      </c>
      <c r="AY266" s="18" t="s">
        <v>292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120</v>
      </c>
      <c r="BK266" s="233">
        <f>ROUND(I266*H266,2)</f>
        <v>0</v>
      </c>
      <c r="BL266" s="18" t="s">
        <v>299</v>
      </c>
      <c r="BM266" s="232" t="s">
        <v>1240</v>
      </c>
    </row>
    <row r="267" s="2" customFormat="1" ht="44.25" customHeight="1">
      <c r="A267" s="39"/>
      <c r="B267" s="40"/>
      <c r="C267" s="221" t="s">
        <v>693</v>
      </c>
      <c r="D267" s="221" t="s">
        <v>294</v>
      </c>
      <c r="E267" s="222" t="s">
        <v>5449</v>
      </c>
      <c r="F267" s="223" t="s">
        <v>5450</v>
      </c>
      <c r="G267" s="224" t="s">
        <v>3216</v>
      </c>
      <c r="H267" s="225">
        <v>4</v>
      </c>
      <c r="I267" s="226"/>
      <c r="J267" s="227">
        <f>ROUND(I267*H267,2)</f>
        <v>0</v>
      </c>
      <c r="K267" s="223" t="s">
        <v>1</v>
      </c>
      <c r="L267" s="45"/>
      <c r="M267" s="228" t="s">
        <v>1</v>
      </c>
      <c r="N267" s="229" t="s">
        <v>43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299</v>
      </c>
      <c r="AT267" s="232" t="s">
        <v>294</v>
      </c>
      <c r="AU267" s="232" t="s">
        <v>85</v>
      </c>
      <c r="AY267" s="18" t="s">
        <v>292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120</v>
      </c>
      <c r="BK267" s="233">
        <f>ROUND(I267*H267,2)</f>
        <v>0</v>
      </c>
      <c r="BL267" s="18" t="s">
        <v>299</v>
      </c>
      <c r="BM267" s="232" t="s">
        <v>1250</v>
      </c>
    </row>
    <row r="268" s="2" customFormat="1" ht="33" customHeight="1">
      <c r="A268" s="39"/>
      <c r="B268" s="40"/>
      <c r="C268" s="221" t="s">
        <v>697</v>
      </c>
      <c r="D268" s="221" t="s">
        <v>294</v>
      </c>
      <c r="E268" s="222" t="s">
        <v>5451</v>
      </c>
      <c r="F268" s="223" t="s">
        <v>5368</v>
      </c>
      <c r="G268" s="224" t="s">
        <v>5369</v>
      </c>
      <c r="H268" s="225">
        <v>3</v>
      </c>
      <c r="I268" s="226"/>
      <c r="J268" s="227">
        <f>ROUND(I268*H268,2)</f>
        <v>0</v>
      </c>
      <c r="K268" s="223" t="s">
        <v>1</v>
      </c>
      <c r="L268" s="45"/>
      <c r="M268" s="228" t="s">
        <v>1</v>
      </c>
      <c r="N268" s="229" t="s">
        <v>43</v>
      </c>
      <c r="O268" s="92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2" t="s">
        <v>299</v>
      </c>
      <c r="AT268" s="232" t="s">
        <v>294</v>
      </c>
      <c r="AU268" s="232" t="s">
        <v>85</v>
      </c>
      <c r="AY268" s="18" t="s">
        <v>292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8" t="s">
        <v>120</v>
      </c>
      <c r="BK268" s="233">
        <f>ROUND(I268*H268,2)</f>
        <v>0</v>
      </c>
      <c r="BL268" s="18" t="s">
        <v>299</v>
      </c>
      <c r="BM268" s="232" t="s">
        <v>1266</v>
      </c>
    </row>
    <row r="269" s="2" customFormat="1" ht="33" customHeight="1">
      <c r="A269" s="39"/>
      <c r="B269" s="40"/>
      <c r="C269" s="221" t="s">
        <v>708</v>
      </c>
      <c r="D269" s="221" t="s">
        <v>294</v>
      </c>
      <c r="E269" s="222" t="s">
        <v>5452</v>
      </c>
      <c r="F269" s="223" t="s">
        <v>5373</v>
      </c>
      <c r="G269" s="224" t="s">
        <v>5369</v>
      </c>
      <c r="H269" s="225">
        <v>15</v>
      </c>
      <c r="I269" s="226"/>
      <c r="J269" s="227">
        <f>ROUND(I269*H269,2)</f>
        <v>0</v>
      </c>
      <c r="K269" s="223" t="s">
        <v>1</v>
      </c>
      <c r="L269" s="45"/>
      <c r="M269" s="228" t="s">
        <v>1</v>
      </c>
      <c r="N269" s="229" t="s">
        <v>43</v>
      </c>
      <c r="O269" s="92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2" t="s">
        <v>299</v>
      </c>
      <c r="AT269" s="232" t="s">
        <v>294</v>
      </c>
      <c r="AU269" s="232" t="s">
        <v>85</v>
      </c>
      <c r="AY269" s="18" t="s">
        <v>292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8" t="s">
        <v>120</v>
      </c>
      <c r="BK269" s="233">
        <f>ROUND(I269*H269,2)</f>
        <v>0</v>
      </c>
      <c r="BL269" s="18" t="s">
        <v>299</v>
      </c>
      <c r="BM269" s="232" t="s">
        <v>1275</v>
      </c>
    </row>
    <row r="270" s="2" customFormat="1" ht="33" customHeight="1">
      <c r="A270" s="39"/>
      <c r="B270" s="40"/>
      <c r="C270" s="221" t="s">
        <v>719</v>
      </c>
      <c r="D270" s="221" t="s">
        <v>294</v>
      </c>
      <c r="E270" s="222" t="s">
        <v>5453</v>
      </c>
      <c r="F270" s="223" t="s">
        <v>5413</v>
      </c>
      <c r="G270" s="224" t="s">
        <v>5369</v>
      </c>
      <c r="H270" s="225">
        <v>18</v>
      </c>
      <c r="I270" s="226"/>
      <c r="J270" s="227">
        <f>ROUND(I270*H270,2)</f>
        <v>0</v>
      </c>
      <c r="K270" s="223" t="s">
        <v>1</v>
      </c>
      <c r="L270" s="45"/>
      <c r="M270" s="228" t="s">
        <v>1</v>
      </c>
      <c r="N270" s="229" t="s">
        <v>43</v>
      </c>
      <c r="O270" s="92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2" t="s">
        <v>299</v>
      </c>
      <c r="AT270" s="232" t="s">
        <v>294</v>
      </c>
      <c r="AU270" s="232" t="s">
        <v>85</v>
      </c>
      <c r="AY270" s="18" t="s">
        <v>292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8" t="s">
        <v>120</v>
      </c>
      <c r="BK270" s="233">
        <f>ROUND(I270*H270,2)</f>
        <v>0</v>
      </c>
      <c r="BL270" s="18" t="s">
        <v>299</v>
      </c>
      <c r="BM270" s="232" t="s">
        <v>1300</v>
      </c>
    </row>
    <row r="271" s="2" customFormat="1" ht="33" customHeight="1">
      <c r="A271" s="39"/>
      <c r="B271" s="40"/>
      <c r="C271" s="221" t="s">
        <v>731</v>
      </c>
      <c r="D271" s="221" t="s">
        <v>294</v>
      </c>
      <c r="E271" s="222" t="s">
        <v>5454</v>
      </c>
      <c r="F271" s="223" t="s">
        <v>5375</v>
      </c>
      <c r="G271" s="224" t="s">
        <v>5369</v>
      </c>
      <c r="H271" s="225">
        <v>6</v>
      </c>
      <c r="I271" s="226"/>
      <c r="J271" s="227">
        <f>ROUND(I271*H271,2)</f>
        <v>0</v>
      </c>
      <c r="K271" s="223" t="s">
        <v>1</v>
      </c>
      <c r="L271" s="45"/>
      <c r="M271" s="228" t="s">
        <v>1</v>
      </c>
      <c r="N271" s="229" t="s">
        <v>43</v>
      </c>
      <c r="O271" s="92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2" t="s">
        <v>299</v>
      </c>
      <c r="AT271" s="232" t="s">
        <v>294</v>
      </c>
      <c r="AU271" s="232" t="s">
        <v>85</v>
      </c>
      <c r="AY271" s="18" t="s">
        <v>292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8" t="s">
        <v>120</v>
      </c>
      <c r="BK271" s="233">
        <f>ROUND(I271*H271,2)</f>
        <v>0</v>
      </c>
      <c r="BL271" s="18" t="s">
        <v>299</v>
      </c>
      <c r="BM271" s="232" t="s">
        <v>1309</v>
      </c>
    </row>
    <row r="272" s="2" customFormat="1" ht="33" customHeight="1">
      <c r="A272" s="39"/>
      <c r="B272" s="40"/>
      <c r="C272" s="221" t="s">
        <v>741</v>
      </c>
      <c r="D272" s="221" t="s">
        <v>294</v>
      </c>
      <c r="E272" s="222" t="s">
        <v>5455</v>
      </c>
      <c r="F272" s="223" t="s">
        <v>5456</v>
      </c>
      <c r="G272" s="224" t="s">
        <v>5369</v>
      </c>
      <c r="H272" s="225">
        <v>3</v>
      </c>
      <c r="I272" s="226"/>
      <c r="J272" s="227">
        <f>ROUND(I272*H272,2)</f>
        <v>0</v>
      </c>
      <c r="K272" s="223" t="s">
        <v>1</v>
      </c>
      <c r="L272" s="45"/>
      <c r="M272" s="228" t="s">
        <v>1</v>
      </c>
      <c r="N272" s="229" t="s">
        <v>43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299</v>
      </c>
      <c r="AT272" s="232" t="s">
        <v>294</v>
      </c>
      <c r="AU272" s="232" t="s">
        <v>85</v>
      </c>
      <c r="AY272" s="18" t="s">
        <v>292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120</v>
      </c>
      <c r="BK272" s="233">
        <f>ROUND(I272*H272,2)</f>
        <v>0</v>
      </c>
      <c r="BL272" s="18" t="s">
        <v>299</v>
      </c>
      <c r="BM272" s="232" t="s">
        <v>1322</v>
      </c>
    </row>
    <row r="273" s="2" customFormat="1" ht="33" customHeight="1">
      <c r="A273" s="39"/>
      <c r="B273" s="40"/>
      <c r="C273" s="221" t="s">
        <v>751</v>
      </c>
      <c r="D273" s="221" t="s">
        <v>294</v>
      </c>
      <c r="E273" s="222" t="s">
        <v>5457</v>
      </c>
      <c r="F273" s="223" t="s">
        <v>5377</v>
      </c>
      <c r="G273" s="224" t="s">
        <v>5369</v>
      </c>
      <c r="H273" s="225">
        <v>18</v>
      </c>
      <c r="I273" s="226"/>
      <c r="J273" s="227">
        <f>ROUND(I273*H273,2)</f>
        <v>0</v>
      </c>
      <c r="K273" s="223" t="s">
        <v>1</v>
      </c>
      <c r="L273" s="45"/>
      <c r="M273" s="228" t="s">
        <v>1</v>
      </c>
      <c r="N273" s="229" t="s">
        <v>43</v>
      </c>
      <c r="O273" s="92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2" t="s">
        <v>299</v>
      </c>
      <c r="AT273" s="232" t="s">
        <v>294</v>
      </c>
      <c r="AU273" s="232" t="s">
        <v>85</v>
      </c>
      <c r="AY273" s="18" t="s">
        <v>292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8" t="s">
        <v>120</v>
      </c>
      <c r="BK273" s="233">
        <f>ROUND(I273*H273,2)</f>
        <v>0</v>
      </c>
      <c r="BL273" s="18" t="s">
        <v>299</v>
      </c>
      <c r="BM273" s="232" t="s">
        <v>1349</v>
      </c>
    </row>
    <row r="274" s="2" customFormat="1" ht="33" customHeight="1">
      <c r="A274" s="39"/>
      <c r="B274" s="40"/>
      <c r="C274" s="221" t="s">
        <v>767</v>
      </c>
      <c r="D274" s="221" t="s">
        <v>294</v>
      </c>
      <c r="E274" s="222" t="s">
        <v>5458</v>
      </c>
      <c r="F274" s="223" t="s">
        <v>5416</v>
      </c>
      <c r="G274" s="224" t="s">
        <v>5369</v>
      </c>
      <c r="H274" s="225">
        <v>1</v>
      </c>
      <c r="I274" s="226"/>
      <c r="J274" s="227">
        <f>ROUND(I274*H274,2)</f>
        <v>0</v>
      </c>
      <c r="K274" s="223" t="s">
        <v>1</v>
      </c>
      <c r="L274" s="45"/>
      <c r="M274" s="228" t="s">
        <v>1</v>
      </c>
      <c r="N274" s="229" t="s">
        <v>43</v>
      </c>
      <c r="O274" s="92"/>
      <c r="P274" s="230">
        <f>O274*H274</f>
        <v>0</v>
      </c>
      <c r="Q274" s="230">
        <v>0</v>
      </c>
      <c r="R274" s="230">
        <f>Q274*H274</f>
        <v>0</v>
      </c>
      <c r="S274" s="230">
        <v>0</v>
      </c>
      <c r="T274" s="231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2" t="s">
        <v>299</v>
      </c>
      <c r="AT274" s="232" t="s">
        <v>294</v>
      </c>
      <c r="AU274" s="232" t="s">
        <v>85</v>
      </c>
      <c r="AY274" s="18" t="s">
        <v>292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8" t="s">
        <v>120</v>
      </c>
      <c r="BK274" s="233">
        <f>ROUND(I274*H274,2)</f>
        <v>0</v>
      </c>
      <c r="BL274" s="18" t="s">
        <v>299</v>
      </c>
      <c r="BM274" s="232" t="s">
        <v>1359</v>
      </c>
    </row>
    <row r="275" s="2" customFormat="1" ht="33" customHeight="1">
      <c r="A275" s="39"/>
      <c r="B275" s="40"/>
      <c r="C275" s="221" t="s">
        <v>783</v>
      </c>
      <c r="D275" s="221" t="s">
        <v>294</v>
      </c>
      <c r="E275" s="222" t="s">
        <v>5459</v>
      </c>
      <c r="F275" s="223" t="s">
        <v>5418</v>
      </c>
      <c r="G275" s="224" t="s">
        <v>5369</v>
      </c>
      <c r="H275" s="225">
        <v>1</v>
      </c>
      <c r="I275" s="226"/>
      <c r="J275" s="227">
        <f>ROUND(I275*H275,2)</f>
        <v>0</v>
      </c>
      <c r="K275" s="223" t="s">
        <v>1</v>
      </c>
      <c r="L275" s="45"/>
      <c r="M275" s="228" t="s">
        <v>1</v>
      </c>
      <c r="N275" s="229" t="s">
        <v>43</v>
      </c>
      <c r="O275" s="92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2" t="s">
        <v>299</v>
      </c>
      <c r="AT275" s="232" t="s">
        <v>294</v>
      </c>
      <c r="AU275" s="232" t="s">
        <v>85</v>
      </c>
      <c r="AY275" s="18" t="s">
        <v>292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8" t="s">
        <v>120</v>
      </c>
      <c r="BK275" s="233">
        <f>ROUND(I275*H275,2)</f>
        <v>0</v>
      </c>
      <c r="BL275" s="18" t="s">
        <v>299</v>
      </c>
      <c r="BM275" s="232" t="s">
        <v>1369</v>
      </c>
    </row>
    <row r="276" s="2" customFormat="1" ht="24.15" customHeight="1">
      <c r="A276" s="39"/>
      <c r="B276" s="40"/>
      <c r="C276" s="221" t="s">
        <v>792</v>
      </c>
      <c r="D276" s="221" t="s">
        <v>294</v>
      </c>
      <c r="E276" s="222" t="s">
        <v>5460</v>
      </c>
      <c r="F276" s="223" t="s">
        <v>5381</v>
      </c>
      <c r="G276" s="224" t="s">
        <v>297</v>
      </c>
      <c r="H276" s="225">
        <v>5</v>
      </c>
      <c r="I276" s="226"/>
      <c r="J276" s="227">
        <f>ROUND(I276*H276,2)</f>
        <v>0</v>
      </c>
      <c r="K276" s="223" t="s">
        <v>1</v>
      </c>
      <c r="L276" s="45"/>
      <c r="M276" s="228" t="s">
        <v>1</v>
      </c>
      <c r="N276" s="229" t="s">
        <v>43</v>
      </c>
      <c r="O276" s="92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2" t="s">
        <v>299</v>
      </c>
      <c r="AT276" s="232" t="s">
        <v>294</v>
      </c>
      <c r="AU276" s="232" t="s">
        <v>85</v>
      </c>
      <c r="AY276" s="18" t="s">
        <v>292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8" t="s">
        <v>120</v>
      </c>
      <c r="BK276" s="233">
        <f>ROUND(I276*H276,2)</f>
        <v>0</v>
      </c>
      <c r="BL276" s="18" t="s">
        <v>299</v>
      </c>
      <c r="BM276" s="232" t="s">
        <v>1378</v>
      </c>
    </row>
    <row r="277" s="2" customFormat="1" ht="21.75" customHeight="1">
      <c r="A277" s="39"/>
      <c r="B277" s="40"/>
      <c r="C277" s="221" t="s">
        <v>804</v>
      </c>
      <c r="D277" s="221" t="s">
        <v>294</v>
      </c>
      <c r="E277" s="222" t="s">
        <v>5382</v>
      </c>
      <c r="F277" s="223" t="s">
        <v>5383</v>
      </c>
      <c r="G277" s="224" t="s">
        <v>1738</v>
      </c>
      <c r="H277" s="225">
        <v>80</v>
      </c>
      <c r="I277" s="226"/>
      <c r="J277" s="227">
        <f>ROUND(I277*H277,2)</f>
        <v>0</v>
      </c>
      <c r="K277" s="223" t="s">
        <v>1</v>
      </c>
      <c r="L277" s="45"/>
      <c r="M277" s="228" t="s">
        <v>1</v>
      </c>
      <c r="N277" s="229" t="s">
        <v>43</v>
      </c>
      <c r="O277" s="92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2" t="s">
        <v>299</v>
      </c>
      <c r="AT277" s="232" t="s">
        <v>294</v>
      </c>
      <c r="AU277" s="232" t="s">
        <v>85</v>
      </c>
      <c r="AY277" s="18" t="s">
        <v>292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8" t="s">
        <v>120</v>
      </c>
      <c r="BK277" s="233">
        <f>ROUND(I277*H277,2)</f>
        <v>0</v>
      </c>
      <c r="BL277" s="18" t="s">
        <v>299</v>
      </c>
      <c r="BM277" s="232" t="s">
        <v>1388</v>
      </c>
    </row>
    <row r="278" s="13" customFormat="1">
      <c r="A278" s="13"/>
      <c r="B278" s="234"/>
      <c r="C278" s="235"/>
      <c r="D278" s="236" t="s">
        <v>301</v>
      </c>
      <c r="E278" s="237" t="s">
        <v>1</v>
      </c>
      <c r="F278" s="238" t="s">
        <v>5384</v>
      </c>
      <c r="G278" s="235"/>
      <c r="H278" s="237" t="s">
        <v>1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301</v>
      </c>
      <c r="AU278" s="244" t="s">
        <v>85</v>
      </c>
      <c r="AV278" s="13" t="s">
        <v>85</v>
      </c>
      <c r="AW278" s="13" t="s">
        <v>32</v>
      </c>
      <c r="AX278" s="13" t="s">
        <v>77</v>
      </c>
      <c r="AY278" s="244" t="s">
        <v>292</v>
      </c>
    </row>
    <row r="279" s="13" customFormat="1">
      <c r="A279" s="13"/>
      <c r="B279" s="234"/>
      <c r="C279" s="235"/>
      <c r="D279" s="236" t="s">
        <v>301</v>
      </c>
      <c r="E279" s="237" t="s">
        <v>1</v>
      </c>
      <c r="F279" s="238" t="s">
        <v>5385</v>
      </c>
      <c r="G279" s="235"/>
      <c r="H279" s="237" t="s">
        <v>1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4" t="s">
        <v>301</v>
      </c>
      <c r="AU279" s="244" t="s">
        <v>85</v>
      </c>
      <c r="AV279" s="13" t="s">
        <v>85</v>
      </c>
      <c r="AW279" s="13" t="s">
        <v>32</v>
      </c>
      <c r="AX279" s="13" t="s">
        <v>77</v>
      </c>
      <c r="AY279" s="244" t="s">
        <v>292</v>
      </c>
    </row>
    <row r="280" s="13" customFormat="1">
      <c r="A280" s="13"/>
      <c r="B280" s="234"/>
      <c r="C280" s="235"/>
      <c r="D280" s="236" t="s">
        <v>301</v>
      </c>
      <c r="E280" s="237" t="s">
        <v>1</v>
      </c>
      <c r="F280" s="238" t="s">
        <v>5386</v>
      </c>
      <c r="G280" s="235"/>
      <c r="H280" s="237" t="s">
        <v>1</v>
      </c>
      <c r="I280" s="239"/>
      <c r="J280" s="235"/>
      <c r="K280" s="235"/>
      <c r="L280" s="240"/>
      <c r="M280" s="241"/>
      <c r="N280" s="242"/>
      <c r="O280" s="242"/>
      <c r="P280" s="242"/>
      <c r="Q280" s="242"/>
      <c r="R280" s="242"/>
      <c r="S280" s="242"/>
      <c r="T280" s="24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4" t="s">
        <v>301</v>
      </c>
      <c r="AU280" s="244" t="s">
        <v>85</v>
      </c>
      <c r="AV280" s="13" t="s">
        <v>85</v>
      </c>
      <c r="AW280" s="13" t="s">
        <v>32</v>
      </c>
      <c r="AX280" s="13" t="s">
        <v>77</v>
      </c>
      <c r="AY280" s="244" t="s">
        <v>292</v>
      </c>
    </row>
    <row r="281" s="14" customFormat="1">
      <c r="A281" s="14"/>
      <c r="B281" s="245"/>
      <c r="C281" s="246"/>
      <c r="D281" s="236" t="s">
        <v>301</v>
      </c>
      <c r="E281" s="247" t="s">
        <v>1</v>
      </c>
      <c r="F281" s="248" t="s">
        <v>947</v>
      </c>
      <c r="G281" s="246"/>
      <c r="H281" s="249">
        <v>80</v>
      </c>
      <c r="I281" s="250"/>
      <c r="J281" s="246"/>
      <c r="K281" s="246"/>
      <c r="L281" s="251"/>
      <c r="M281" s="252"/>
      <c r="N281" s="253"/>
      <c r="O281" s="253"/>
      <c r="P281" s="253"/>
      <c r="Q281" s="253"/>
      <c r="R281" s="253"/>
      <c r="S281" s="253"/>
      <c r="T281" s="25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5" t="s">
        <v>301</v>
      </c>
      <c r="AU281" s="255" t="s">
        <v>85</v>
      </c>
      <c r="AV281" s="14" t="s">
        <v>120</v>
      </c>
      <c r="AW281" s="14" t="s">
        <v>32</v>
      </c>
      <c r="AX281" s="14" t="s">
        <v>85</v>
      </c>
      <c r="AY281" s="255" t="s">
        <v>292</v>
      </c>
    </row>
    <row r="282" s="12" customFormat="1" ht="25.92" customHeight="1">
      <c r="A282" s="12"/>
      <c r="B282" s="205"/>
      <c r="C282" s="206"/>
      <c r="D282" s="207" t="s">
        <v>76</v>
      </c>
      <c r="E282" s="208" t="s">
        <v>3905</v>
      </c>
      <c r="F282" s="208" t="s">
        <v>5461</v>
      </c>
      <c r="G282" s="206"/>
      <c r="H282" s="206"/>
      <c r="I282" s="209"/>
      <c r="J282" s="210">
        <f>BK282</f>
        <v>0</v>
      </c>
      <c r="K282" s="206"/>
      <c r="L282" s="211"/>
      <c r="M282" s="212"/>
      <c r="N282" s="213"/>
      <c r="O282" s="213"/>
      <c r="P282" s="214">
        <f>SUM(P283:P318)</f>
        <v>0</v>
      </c>
      <c r="Q282" s="213"/>
      <c r="R282" s="214">
        <f>SUM(R283:R318)</f>
        <v>0</v>
      </c>
      <c r="S282" s="213"/>
      <c r="T282" s="215">
        <f>SUM(T283:T318)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216" t="s">
        <v>85</v>
      </c>
      <c r="AT282" s="217" t="s">
        <v>76</v>
      </c>
      <c r="AU282" s="217" t="s">
        <v>77</v>
      </c>
      <c r="AY282" s="216" t="s">
        <v>292</v>
      </c>
      <c r="BK282" s="218">
        <f>SUM(BK283:BK318)</f>
        <v>0</v>
      </c>
    </row>
    <row r="283" s="2" customFormat="1" ht="37.8" customHeight="1">
      <c r="A283" s="39"/>
      <c r="B283" s="40"/>
      <c r="C283" s="221" t="s">
        <v>812</v>
      </c>
      <c r="D283" s="221" t="s">
        <v>294</v>
      </c>
      <c r="E283" s="222" t="s">
        <v>5462</v>
      </c>
      <c r="F283" s="223" t="s">
        <v>5463</v>
      </c>
      <c r="G283" s="224" t="s">
        <v>3216</v>
      </c>
      <c r="H283" s="225">
        <v>1</v>
      </c>
      <c r="I283" s="226"/>
      <c r="J283" s="227">
        <f>ROUND(I283*H283,2)</f>
        <v>0</v>
      </c>
      <c r="K283" s="223" t="s">
        <v>1</v>
      </c>
      <c r="L283" s="45"/>
      <c r="M283" s="228" t="s">
        <v>1</v>
      </c>
      <c r="N283" s="229" t="s">
        <v>43</v>
      </c>
      <c r="O283" s="92"/>
      <c r="P283" s="230">
        <f>O283*H283</f>
        <v>0</v>
      </c>
      <c r="Q283" s="230">
        <v>0</v>
      </c>
      <c r="R283" s="230">
        <f>Q283*H283</f>
        <v>0</v>
      </c>
      <c r="S283" s="230">
        <v>0</v>
      </c>
      <c r="T283" s="231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2" t="s">
        <v>299</v>
      </c>
      <c r="AT283" s="232" t="s">
        <v>294</v>
      </c>
      <c r="AU283" s="232" t="s">
        <v>85</v>
      </c>
      <c r="AY283" s="18" t="s">
        <v>292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8" t="s">
        <v>120</v>
      </c>
      <c r="BK283" s="233">
        <f>ROUND(I283*H283,2)</f>
        <v>0</v>
      </c>
      <c r="BL283" s="18" t="s">
        <v>299</v>
      </c>
      <c r="BM283" s="232" t="s">
        <v>1407</v>
      </c>
    </row>
    <row r="284" s="13" customFormat="1">
      <c r="A284" s="13"/>
      <c r="B284" s="234"/>
      <c r="C284" s="235"/>
      <c r="D284" s="236" t="s">
        <v>301</v>
      </c>
      <c r="E284" s="237" t="s">
        <v>1</v>
      </c>
      <c r="F284" s="238" t="s">
        <v>5464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301</v>
      </c>
      <c r="AU284" s="244" t="s">
        <v>85</v>
      </c>
      <c r="AV284" s="13" t="s">
        <v>85</v>
      </c>
      <c r="AW284" s="13" t="s">
        <v>32</v>
      </c>
      <c r="AX284" s="13" t="s">
        <v>77</v>
      </c>
      <c r="AY284" s="244" t="s">
        <v>292</v>
      </c>
    </row>
    <row r="285" s="13" customFormat="1">
      <c r="A285" s="13"/>
      <c r="B285" s="234"/>
      <c r="C285" s="235"/>
      <c r="D285" s="236" t="s">
        <v>301</v>
      </c>
      <c r="E285" s="237" t="s">
        <v>1</v>
      </c>
      <c r="F285" s="238" t="s">
        <v>5465</v>
      </c>
      <c r="G285" s="235"/>
      <c r="H285" s="237" t="s">
        <v>1</v>
      </c>
      <c r="I285" s="239"/>
      <c r="J285" s="235"/>
      <c r="K285" s="235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301</v>
      </c>
      <c r="AU285" s="244" t="s">
        <v>85</v>
      </c>
      <c r="AV285" s="13" t="s">
        <v>85</v>
      </c>
      <c r="AW285" s="13" t="s">
        <v>32</v>
      </c>
      <c r="AX285" s="13" t="s">
        <v>77</v>
      </c>
      <c r="AY285" s="244" t="s">
        <v>292</v>
      </c>
    </row>
    <row r="286" s="13" customFormat="1">
      <c r="A286" s="13"/>
      <c r="B286" s="234"/>
      <c r="C286" s="235"/>
      <c r="D286" s="236" t="s">
        <v>301</v>
      </c>
      <c r="E286" s="237" t="s">
        <v>1</v>
      </c>
      <c r="F286" s="238" t="s">
        <v>5393</v>
      </c>
      <c r="G286" s="235"/>
      <c r="H286" s="237" t="s">
        <v>1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4" t="s">
        <v>301</v>
      </c>
      <c r="AU286" s="244" t="s">
        <v>85</v>
      </c>
      <c r="AV286" s="13" t="s">
        <v>85</v>
      </c>
      <c r="AW286" s="13" t="s">
        <v>32</v>
      </c>
      <c r="AX286" s="13" t="s">
        <v>77</v>
      </c>
      <c r="AY286" s="244" t="s">
        <v>292</v>
      </c>
    </row>
    <row r="287" s="13" customFormat="1">
      <c r="A287" s="13"/>
      <c r="B287" s="234"/>
      <c r="C287" s="235"/>
      <c r="D287" s="236" t="s">
        <v>301</v>
      </c>
      <c r="E287" s="237" t="s">
        <v>1</v>
      </c>
      <c r="F287" s="238" t="s">
        <v>5394</v>
      </c>
      <c r="G287" s="235"/>
      <c r="H287" s="237" t="s">
        <v>1</v>
      </c>
      <c r="I287" s="239"/>
      <c r="J287" s="235"/>
      <c r="K287" s="235"/>
      <c r="L287" s="240"/>
      <c r="M287" s="241"/>
      <c r="N287" s="242"/>
      <c r="O287" s="242"/>
      <c r="P287" s="242"/>
      <c r="Q287" s="242"/>
      <c r="R287" s="242"/>
      <c r="S287" s="242"/>
      <c r="T287" s="24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4" t="s">
        <v>301</v>
      </c>
      <c r="AU287" s="244" t="s">
        <v>85</v>
      </c>
      <c r="AV287" s="13" t="s">
        <v>85</v>
      </c>
      <c r="AW287" s="13" t="s">
        <v>32</v>
      </c>
      <c r="AX287" s="13" t="s">
        <v>77</v>
      </c>
      <c r="AY287" s="244" t="s">
        <v>292</v>
      </c>
    </row>
    <row r="288" s="13" customFormat="1">
      <c r="A288" s="13"/>
      <c r="B288" s="234"/>
      <c r="C288" s="235"/>
      <c r="D288" s="236" t="s">
        <v>301</v>
      </c>
      <c r="E288" s="237" t="s">
        <v>1</v>
      </c>
      <c r="F288" s="238" t="s">
        <v>5337</v>
      </c>
      <c r="G288" s="235"/>
      <c r="H288" s="237" t="s">
        <v>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4" t="s">
        <v>301</v>
      </c>
      <c r="AU288" s="244" t="s">
        <v>85</v>
      </c>
      <c r="AV288" s="13" t="s">
        <v>85</v>
      </c>
      <c r="AW288" s="13" t="s">
        <v>32</v>
      </c>
      <c r="AX288" s="13" t="s">
        <v>77</v>
      </c>
      <c r="AY288" s="244" t="s">
        <v>292</v>
      </c>
    </row>
    <row r="289" s="13" customFormat="1">
      <c r="A289" s="13"/>
      <c r="B289" s="234"/>
      <c r="C289" s="235"/>
      <c r="D289" s="236" t="s">
        <v>301</v>
      </c>
      <c r="E289" s="237" t="s">
        <v>1</v>
      </c>
      <c r="F289" s="238" t="s">
        <v>5338</v>
      </c>
      <c r="G289" s="235"/>
      <c r="H289" s="237" t="s">
        <v>1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301</v>
      </c>
      <c r="AU289" s="244" t="s">
        <v>85</v>
      </c>
      <c r="AV289" s="13" t="s">
        <v>85</v>
      </c>
      <c r="AW289" s="13" t="s">
        <v>32</v>
      </c>
      <c r="AX289" s="13" t="s">
        <v>77</v>
      </c>
      <c r="AY289" s="244" t="s">
        <v>292</v>
      </c>
    </row>
    <row r="290" s="13" customFormat="1">
      <c r="A290" s="13"/>
      <c r="B290" s="234"/>
      <c r="C290" s="235"/>
      <c r="D290" s="236" t="s">
        <v>301</v>
      </c>
      <c r="E290" s="237" t="s">
        <v>1</v>
      </c>
      <c r="F290" s="238" t="s">
        <v>5339</v>
      </c>
      <c r="G290" s="235"/>
      <c r="H290" s="237" t="s">
        <v>1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301</v>
      </c>
      <c r="AU290" s="244" t="s">
        <v>85</v>
      </c>
      <c r="AV290" s="13" t="s">
        <v>85</v>
      </c>
      <c r="AW290" s="13" t="s">
        <v>32</v>
      </c>
      <c r="AX290" s="13" t="s">
        <v>77</v>
      </c>
      <c r="AY290" s="244" t="s">
        <v>292</v>
      </c>
    </row>
    <row r="291" s="13" customFormat="1">
      <c r="A291" s="13"/>
      <c r="B291" s="234"/>
      <c r="C291" s="235"/>
      <c r="D291" s="236" t="s">
        <v>301</v>
      </c>
      <c r="E291" s="237" t="s">
        <v>1</v>
      </c>
      <c r="F291" s="238" t="s">
        <v>5340</v>
      </c>
      <c r="G291" s="235"/>
      <c r="H291" s="237" t="s">
        <v>1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301</v>
      </c>
      <c r="AU291" s="244" t="s">
        <v>85</v>
      </c>
      <c r="AV291" s="13" t="s">
        <v>85</v>
      </c>
      <c r="AW291" s="13" t="s">
        <v>32</v>
      </c>
      <c r="AX291" s="13" t="s">
        <v>77</v>
      </c>
      <c r="AY291" s="244" t="s">
        <v>292</v>
      </c>
    </row>
    <row r="292" s="13" customFormat="1">
      <c r="A292" s="13"/>
      <c r="B292" s="234"/>
      <c r="C292" s="235"/>
      <c r="D292" s="236" t="s">
        <v>301</v>
      </c>
      <c r="E292" s="237" t="s">
        <v>1</v>
      </c>
      <c r="F292" s="238" t="s">
        <v>5466</v>
      </c>
      <c r="G292" s="235"/>
      <c r="H292" s="237" t="s">
        <v>1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4" t="s">
        <v>301</v>
      </c>
      <c r="AU292" s="244" t="s">
        <v>85</v>
      </c>
      <c r="AV292" s="13" t="s">
        <v>85</v>
      </c>
      <c r="AW292" s="13" t="s">
        <v>32</v>
      </c>
      <c r="AX292" s="13" t="s">
        <v>77</v>
      </c>
      <c r="AY292" s="244" t="s">
        <v>292</v>
      </c>
    </row>
    <row r="293" s="13" customFormat="1">
      <c r="A293" s="13"/>
      <c r="B293" s="234"/>
      <c r="C293" s="235"/>
      <c r="D293" s="236" t="s">
        <v>301</v>
      </c>
      <c r="E293" s="237" t="s">
        <v>1</v>
      </c>
      <c r="F293" s="238" t="s">
        <v>5396</v>
      </c>
      <c r="G293" s="235"/>
      <c r="H293" s="237" t="s">
        <v>1</v>
      </c>
      <c r="I293" s="239"/>
      <c r="J293" s="235"/>
      <c r="K293" s="235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301</v>
      </c>
      <c r="AU293" s="244" t="s">
        <v>85</v>
      </c>
      <c r="AV293" s="13" t="s">
        <v>85</v>
      </c>
      <c r="AW293" s="13" t="s">
        <v>32</v>
      </c>
      <c r="AX293" s="13" t="s">
        <v>77</v>
      </c>
      <c r="AY293" s="244" t="s">
        <v>292</v>
      </c>
    </row>
    <row r="294" s="13" customFormat="1">
      <c r="A294" s="13"/>
      <c r="B294" s="234"/>
      <c r="C294" s="235"/>
      <c r="D294" s="236" t="s">
        <v>301</v>
      </c>
      <c r="E294" s="237" t="s">
        <v>1</v>
      </c>
      <c r="F294" s="238" t="s">
        <v>5397</v>
      </c>
      <c r="G294" s="235"/>
      <c r="H294" s="237" t="s">
        <v>1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4" t="s">
        <v>301</v>
      </c>
      <c r="AU294" s="244" t="s">
        <v>85</v>
      </c>
      <c r="AV294" s="13" t="s">
        <v>85</v>
      </c>
      <c r="AW294" s="13" t="s">
        <v>32</v>
      </c>
      <c r="AX294" s="13" t="s">
        <v>77</v>
      </c>
      <c r="AY294" s="244" t="s">
        <v>292</v>
      </c>
    </row>
    <row r="295" s="13" customFormat="1">
      <c r="A295" s="13"/>
      <c r="B295" s="234"/>
      <c r="C295" s="235"/>
      <c r="D295" s="236" t="s">
        <v>301</v>
      </c>
      <c r="E295" s="237" t="s">
        <v>1</v>
      </c>
      <c r="F295" s="238" t="s">
        <v>5344</v>
      </c>
      <c r="G295" s="235"/>
      <c r="H295" s="237" t="s">
        <v>1</v>
      </c>
      <c r="I295" s="239"/>
      <c r="J295" s="235"/>
      <c r="K295" s="235"/>
      <c r="L295" s="240"/>
      <c r="M295" s="241"/>
      <c r="N295" s="242"/>
      <c r="O295" s="242"/>
      <c r="P295" s="242"/>
      <c r="Q295" s="242"/>
      <c r="R295" s="242"/>
      <c r="S295" s="242"/>
      <c r="T295" s="24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4" t="s">
        <v>301</v>
      </c>
      <c r="AU295" s="244" t="s">
        <v>85</v>
      </c>
      <c r="AV295" s="13" t="s">
        <v>85</v>
      </c>
      <c r="AW295" s="13" t="s">
        <v>32</v>
      </c>
      <c r="AX295" s="13" t="s">
        <v>77</v>
      </c>
      <c r="AY295" s="244" t="s">
        <v>292</v>
      </c>
    </row>
    <row r="296" s="13" customFormat="1">
      <c r="A296" s="13"/>
      <c r="B296" s="234"/>
      <c r="C296" s="235"/>
      <c r="D296" s="236" t="s">
        <v>301</v>
      </c>
      <c r="E296" s="237" t="s">
        <v>1</v>
      </c>
      <c r="F296" s="238" t="s">
        <v>5345</v>
      </c>
      <c r="G296" s="235"/>
      <c r="H296" s="237" t="s">
        <v>1</v>
      </c>
      <c r="I296" s="239"/>
      <c r="J296" s="235"/>
      <c r="K296" s="235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301</v>
      </c>
      <c r="AU296" s="244" t="s">
        <v>85</v>
      </c>
      <c r="AV296" s="13" t="s">
        <v>85</v>
      </c>
      <c r="AW296" s="13" t="s">
        <v>32</v>
      </c>
      <c r="AX296" s="13" t="s">
        <v>77</v>
      </c>
      <c r="AY296" s="244" t="s">
        <v>292</v>
      </c>
    </row>
    <row r="297" s="13" customFormat="1">
      <c r="A297" s="13"/>
      <c r="B297" s="234"/>
      <c r="C297" s="235"/>
      <c r="D297" s="236" t="s">
        <v>301</v>
      </c>
      <c r="E297" s="237" t="s">
        <v>1</v>
      </c>
      <c r="F297" s="238" t="s">
        <v>5398</v>
      </c>
      <c r="G297" s="235"/>
      <c r="H297" s="237" t="s">
        <v>1</v>
      </c>
      <c r="I297" s="239"/>
      <c r="J297" s="235"/>
      <c r="K297" s="235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301</v>
      </c>
      <c r="AU297" s="244" t="s">
        <v>85</v>
      </c>
      <c r="AV297" s="13" t="s">
        <v>85</v>
      </c>
      <c r="AW297" s="13" t="s">
        <v>32</v>
      </c>
      <c r="AX297" s="13" t="s">
        <v>77</v>
      </c>
      <c r="AY297" s="244" t="s">
        <v>292</v>
      </c>
    </row>
    <row r="298" s="13" customFormat="1">
      <c r="A298" s="13"/>
      <c r="B298" s="234"/>
      <c r="C298" s="235"/>
      <c r="D298" s="236" t="s">
        <v>301</v>
      </c>
      <c r="E298" s="237" t="s">
        <v>1</v>
      </c>
      <c r="F298" s="238" t="s">
        <v>5338</v>
      </c>
      <c r="G298" s="235"/>
      <c r="H298" s="237" t="s">
        <v>1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301</v>
      </c>
      <c r="AU298" s="244" t="s">
        <v>85</v>
      </c>
      <c r="AV298" s="13" t="s">
        <v>85</v>
      </c>
      <c r="AW298" s="13" t="s">
        <v>32</v>
      </c>
      <c r="AX298" s="13" t="s">
        <v>77</v>
      </c>
      <c r="AY298" s="244" t="s">
        <v>292</v>
      </c>
    </row>
    <row r="299" s="14" customFormat="1">
      <c r="A299" s="14"/>
      <c r="B299" s="245"/>
      <c r="C299" s="246"/>
      <c r="D299" s="236" t="s">
        <v>301</v>
      </c>
      <c r="E299" s="247" t="s">
        <v>1</v>
      </c>
      <c r="F299" s="248" t="s">
        <v>85</v>
      </c>
      <c r="G299" s="246"/>
      <c r="H299" s="249">
        <v>1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301</v>
      </c>
      <c r="AU299" s="255" t="s">
        <v>85</v>
      </c>
      <c r="AV299" s="14" t="s">
        <v>120</v>
      </c>
      <c r="AW299" s="14" t="s">
        <v>32</v>
      </c>
      <c r="AX299" s="14" t="s">
        <v>85</v>
      </c>
      <c r="AY299" s="255" t="s">
        <v>292</v>
      </c>
    </row>
    <row r="300" s="2" customFormat="1" ht="33" customHeight="1">
      <c r="A300" s="39"/>
      <c r="B300" s="40"/>
      <c r="C300" s="221" t="s">
        <v>821</v>
      </c>
      <c r="D300" s="221" t="s">
        <v>294</v>
      </c>
      <c r="E300" s="222" t="s">
        <v>3942</v>
      </c>
      <c r="F300" s="223" t="s">
        <v>5467</v>
      </c>
      <c r="G300" s="224" t="s">
        <v>3216</v>
      </c>
      <c r="H300" s="225">
        <v>1</v>
      </c>
      <c r="I300" s="226"/>
      <c r="J300" s="227">
        <f>ROUND(I300*H300,2)</f>
        <v>0</v>
      </c>
      <c r="K300" s="223" t="s">
        <v>1</v>
      </c>
      <c r="L300" s="45"/>
      <c r="M300" s="228" t="s">
        <v>1</v>
      </c>
      <c r="N300" s="229" t="s">
        <v>43</v>
      </c>
      <c r="O300" s="92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2" t="s">
        <v>299</v>
      </c>
      <c r="AT300" s="232" t="s">
        <v>294</v>
      </c>
      <c r="AU300" s="232" t="s">
        <v>85</v>
      </c>
      <c r="AY300" s="18" t="s">
        <v>292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8" t="s">
        <v>120</v>
      </c>
      <c r="BK300" s="233">
        <f>ROUND(I300*H300,2)</f>
        <v>0</v>
      </c>
      <c r="BL300" s="18" t="s">
        <v>299</v>
      </c>
      <c r="BM300" s="232" t="s">
        <v>1418</v>
      </c>
    </row>
    <row r="301" s="2" customFormat="1" ht="44.25" customHeight="1">
      <c r="A301" s="39"/>
      <c r="B301" s="40"/>
      <c r="C301" s="221" t="s">
        <v>825</v>
      </c>
      <c r="D301" s="221" t="s">
        <v>294</v>
      </c>
      <c r="E301" s="222" t="s">
        <v>5438</v>
      </c>
      <c r="F301" s="223" t="s">
        <v>5439</v>
      </c>
      <c r="G301" s="224" t="s">
        <v>3216</v>
      </c>
      <c r="H301" s="225">
        <v>1</v>
      </c>
      <c r="I301" s="226"/>
      <c r="J301" s="227">
        <f>ROUND(I301*H301,2)</f>
        <v>0</v>
      </c>
      <c r="K301" s="223" t="s">
        <v>1</v>
      </c>
      <c r="L301" s="45"/>
      <c r="M301" s="228" t="s">
        <v>1</v>
      </c>
      <c r="N301" s="229" t="s">
        <v>43</v>
      </c>
      <c r="O301" s="92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2" t="s">
        <v>299</v>
      </c>
      <c r="AT301" s="232" t="s">
        <v>294</v>
      </c>
      <c r="AU301" s="232" t="s">
        <v>85</v>
      </c>
      <c r="AY301" s="18" t="s">
        <v>292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8" t="s">
        <v>120</v>
      </c>
      <c r="BK301" s="233">
        <f>ROUND(I301*H301,2)</f>
        <v>0</v>
      </c>
      <c r="BL301" s="18" t="s">
        <v>299</v>
      </c>
      <c r="BM301" s="232" t="s">
        <v>1430</v>
      </c>
    </row>
    <row r="302" s="2" customFormat="1" ht="49.05" customHeight="1">
      <c r="A302" s="39"/>
      <c r="B302" s="40"/>
      <c r="C302" s="221" t="s">
        <v>829</v>
      </c>
      <c r="D302" s="221" t="s">
        <v>294</v>
      </c>
      <c r="E302" s="222" t="s">
        <v>3736</v>
      </c>
      <c r="F302" s="223" t="s">
        <v>5350</v>
      </c>
      <c r="G302" s="224" t="s">
        <v>5351</v>
      </c>
      <c r="H302" s="225">
        <v>1</v>
      </c>
      <c r="I302" s="226"/>
      <c r="J302" s="227">
        <f>ROUND(I302*H302,2)</f>
        <v>0</v>
      </c>
      <c r="K302" s="223" t="s">
        <v>1</v>
      </c>
      <c r="L302" s="45"/>
      <c r="M302" s="228" t="s">
        <v>1</v>
      </c>
      <c r="N302" s="229" t="s">
        <v>43</v>
      </c>
      <c r="O302" s="92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32" t="s">
        <v>299</v>
      </c>
      <c r="AT302" s="232" t="s">
        <v>294</v>
      </c>
      <c r="AU302" s="232" t="s">
        <v>85</v>
      </c>
      <c r="AY302" s="18" t="s">
        <v>292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8" t="s">
        <v>120</v>
      </c>
      <c r="BK302" s="233">
        <f>ROUND(I302*H302,2)</f>
        <v>0</v>
      </c>
      <c r="BL302" s="18" t="s">
        <v>299</v>
      </c>
      <c r="BM302" s="232" t="s">
        <v>1445</v>
      </c>
    </row>
    <row r="303" s="2" customFormat="1" ht="24.15" customHeight="1">
      <c r="A303" s="39"/>
      <c r="B303" s="40"/>
      <c r="C303" s="221" t="s">
        <v>833</v>
      </c>
      <c r="D303" s="221" t="s">
        <v>294</v>
      </c>
      <c r="E303" s="222" t="s">
        <v>5468</v>
      </c>
      <c r="F303" s="223" t="s">
        <v>5469</v>
      </c>
      <c r="G303" s="224" t="s">
        <v>3216</v>
      </c>
      <c r="H303" s="225">
        <v>1</v>
      </c>
      <c r="I303" s="226"/>
      <c r="J303" s="227">
        <f>ROUND(I303*H303,2)</f>
        <v>0</v>
      </c>
      <c r="K303" s="223" t="s">
        <v>1</v>
      </c>
      <c r="L303" s="45"/>
      <c r="M303" s="228" t="s">
        <v>1</v>
      </c>
      <c r="N303" s="229" t="s">
        <v>43</v>
      </c>
      <c r="O303" s="92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2" t="s">
        <v>299</v>
      </c>
      <c r="AT303" s="232" t="s">
        <v>294</v>
      </c>
      <c r="AU303" s="232" t="s">
        <v>85</v>
      </c>
      <c r="AY303" s="18" t="s">
        <v>292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8" t="s">
        <v>120</v>
      </c>
      <c r="BK303" s="233">
        <f>ROUND(I303*H303,2)</f>
        <v>0</v>
      </c>
      <c r="BL303" s="18" t="s">
        <v>299</v>
      </c>
      <c r="BM303" s="232" t="s">
        <v>1454</v>
      </c>
    </row>
    <row r="304" s="2" customFormat="1" ht="24.15" customHeight="1">
      <c r="A304" s="39"/>
      <c r="B304" s="40"/>
      <c r="C304" s="221" t="s">
        <v>839</v>
      </c>
      <c r="D304" s="221" t="s">
        <v>294</v>
      </c>
      <c r="E304" s="222" t="s">
        <v>5470</v>
      </c>
      <c r="F304" s="223" t="s">
        <v>5471</v>
      </c>
      <c r="G304" s="224" t="s">
        <v>3216</v>
      </c>
      <c r="H304" s="225">
        <v>1</v>
      </c>
      <c r="I304" s="226"/>
      <c r="J304" s="227">
        <f>ROUND(I304*H304,2)</f>
        <v>0</v>
      </c>
      <c r="K304" s="223" t="s">
        <v>1</v>
      </c>
      <c r="L304" s="45"/>
      <c r="M304" s="228" t="s">
        <v>1</v>
      </c>
      <c r="N304" s="229" t="s">
        <v>43</v>
      </c>
      <c r="O304" s="92"/>
      <c r="P304" s="230">
        <f>O304*H304</f>
        <v>0</v>
      </c>
      <c r="Q304" s="230">
        <v>0</v>
      </c>
      <c r="R304" s="230">
        <f>Q304*H304</f>
        <v>0</v>
      </c>
      <c r="S304" s="230">
        <v>0</v>
      </c>
      <c r="T304" s="231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2" t="s">
        <v>299</v>
      </c>
      <c r="AT304" s="232" t="s">
        <v>294</v>
      </c>
      <c r="AU304" s="232" t="s">
        <v>85</v>
      </c>
      <c r="AY304" s="18" t="s">
        <v>292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8" t="s">
        <v>120</v>
      </c>
      <c r="BK304" s="233">
        <f>ROUND(I304*H304,2)</f>
        <v>0</v>
      </c>
      <c r="BL304" s="18" t="s">
        <v>299</v>
      </c>
      <c r="BM304" s="232" t="s">
        <v>1462</v>
      </c>
    </row>
    <row r="305" s="2" customFormat="1" ht="62.7" customHeight="1">
      <c r="A305" s="39"/>
      <c r="B305" s="40"/>
      <c r="C305" s="221" t="s">
        <v>845</v>
      </c>
      <c r="D305" s="221" t="s">
        <v>294</v>
      </c>
      <c r="E305" s="222" t="s">
        <v>5472</v>
      </c>
      <c r="F305" s="223" t="s">
        <v>5408</v>
      </c>
      <c r="G305" s="224" t="s">
        <v>3216</v>
      </c>
      <c r="H305" s="225">
        <v>4</v>
      </c>
      <c r="I305" s="226"/>
      <c r="J305" s="227">
        <f>ROUND(I305*H305,2)</f>
        <v>0</v>
      </c>
      <c r="K305" s="223" t="s">
        <v>1</v>
      </c>
      <c r="L305" s="45"/>
      <c r="M305" s="228" t="s">
        <v>1</v>
      </c>
      <c r="N305" s="229" t="s">
        <v>43</v>
      </c>
      <c r="O305" s="92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2" t="s">
        <v>299</v>
      </c>
      <c r="AT305" s="232" t="s">
        <v>294</v>
      </c>
      <c r="AU305" s="232" t="s">
        <v>85</v>
      </c>
      <c r="AY305" s="18" t="s">
        <v>292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8" t="s">
        <v>120</v>
      </c>
      <c r="BK305" s="233">
        <f>ROUND(I305*H305,2)</f>
        <v>0</v>
      </c>
      <c r="BL305" s="18" t="s">
        <v>299</v>
      </c>
      <c r="BM305" s="232" t="s">
        <v>1470</v>
      </c>
    </row>
    <row r="306" s="2" customFormat="1" ht="62.7" customHeight="1">
      <c r="A306" s="39"/>
      <c r="B306" s="40"/>
      <c r="C306" s="221" t="s">
        <v>852</v>
      </c>
      <c r="D306" s="221" t="s">
        <v>294</v>
      </c>
      <c r="E306" s="222" t="s">
        <v>5473</v>
      </c>
      <c r="F306" s="223" t="s">
        <v>5410</v>
      </c>
      <c r="G306" s="224" t="s">
        <v>3216</v>
      </c>
      <c r="H306" s="225">
        <v>4</v>
      </c>
      <c r="I306" s="226"/>
      <c r="J306" s="227">
        <f>ROUND(I306*H306,2)</f>
        <v>0</v>
      </c>
      <c r="K306" s="223" t="s">
        <v>1</v>
      </c>
      <c r="L306" s="45"/>
      <c r="M306" s="228" t="s">
        <v>1</v>
      </c>
      <c r="N306" s="229" t="s">
        <v>43</v>
      </c>
      <c r="O306" s="92"/>
      <c r="P306" s="230">
        <f>O306*H306</f>
        <v>0</v>
      </c>
      <c r="Q306" s="230">
        <v>0</v>
      </c>
      <c r="R306" s="230">
        <f>Q306*H306</f>
        <v>0</v>
      </c>
      <c r="S306" s="230">
        <v>0</v>
      </c>
      <c r="T306" s="231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2" t="s">
        <v>299</v>
      </c>
      <c r="AT306" s="232" t="s">
        <v>294</v>
      </c>
      <c r="AU306" s="232" t="s">
        <v>85</v>
      </c>
      <c r="AY306" s="18" t="s">
        <v>292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8" t="s">
        <v>120</v>
      </c>
      <c r="BK306" s="233">
        <f>ROUND(I306*H306,2)</f>
        <v>0</v>
      </c>
      <c r="BL306" s="18" t="s">
        <v>299</v>
      </c>
      <c r="BM306" s="232" t="s">
        <v>1479</v>
      </c>
    </row>
    <row r="307" s="2" customFormat="1" ht="37.8" customHeight="1">
      <c r="A307" s="39"/>
      <c r="B307" s="40"/>
      <c r="C307" s="221" t="s">
        <v>862</v>
      </c>
      <c r="D307" s="221" t="s">
        <v>294</v>
      </c>
      <c r="E307" s="222" t="s">
        <v>5474</v>
      </c>
      <c r="F307" s="223" t="s">
        <v>5475</v>
      </c>
      <c r="G307" s="224" t="s">
        <v>297</v>
      </c>
      <c r="H307" s="225">
        <v>2</v>
      </c>
      <c r="I307" s="226"/>
      <c r="J307" s="227">
        <f>ROUND(I307*H307,2)</f>
        <v>0</v>
      </c>
      <c r="K307" s="223" t="s">
        <v>1</v>
      </c>
      <c r="L307" s="45"/>
      <c r="M307" s="228" t="s">
        <v>1</v>
      </c>
      <c r="N307" s="229" t="s">
        <v>43</v>
      </c>
      <c r="O307" s="92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2" t="s">
        <v>299</v>
      </c>
      <c r="AT307" s="232" t="s">
        <v>294</v>
      </c>
      <c r="AU307" s="232" t="s">
        <v>85</v>
      </c>
      <c r="AY307" s="18" t="s">
        <v>292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8" t="s">
        <v>120</v>
      </c>
      <c r="BK307" s="233">
        <f>ROUND(I307*H307,2)</f>
        <v>0</v>
      </c>
      <c r="BL307" s="18" t="s">
        <v>299</v>
      </c>
      <c r="BM307" s="232" t="s">
        <v>1490</v>
      </c>
    </row>
    <row r="308" s="2" customFormat="1" ht="33" customHeight="1">
      <c r="A308" s="39"/>
      <c r="B308" s="40"/>
      <c r="C308" s="221" t="s">
        <v>866</v>
      </c>
      <c r="D308" s="221" t="s">
        <v>294</v>
      </c>
      <c r="E308" s="222" t="s">
        <v>5476</v>
      </c>
      <c r="F308" s="223" t="s">
        <v>5373</v>
      </c>
      <c r="G308" s="224" t="s">
        <v>5369</v>
      </c>
      <c r="H308" s="225">
        <v>6</v>
      </c>
      <c r="I308" s="226"/>
      <c r="J308" s="227">
        <f>ROUND(I308*H308,2)</f>
        <v>0</v>
      </c>
      <c r="K308" s="223" t="s">
        <v>1</v>
      </c>
      <c r="L308" s="45"/>
      <c r="M308" s="228" t="s">
        <v>1</v>
      </c>
      <c r="N308" s="229" t="s">
        <v>43</v>
      </c>
      <c r="O308" s="92"/>
      <c r="P308" s="230">
        <f>O308*H308</f>
        <v>0</v>
      </c>
      <c r="Q308" s="230">
        <v>0</v>
      </c>
      <c r="R308" s="230">
        <f>Q308*H308</f>
        <v>0</v>
      </c>
      <c r="S308" s="230">
        <v>0</v>
      </c>
      <c r="T308" s="231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2" t="s">
        <v>299</v>
      </c>
      <c r="AT308" s="232" t="s">
        <v>294</v>
      </c>
      <c r="AU308" s="232" t="s">
        <v>85</v>
      </c>
      <c r="AY308" s="18" t="s">
        <v>292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8" t="s">
        <v>120</v>
      </c>
      <c r="BK308" s="233">
        <f>ROUND(I308*H308,2)</f>
        <v>0</v>
      </c>
      <c r="BL308" s="18" t="s">
        <v>299</v>
      </c>
      <c r="BM308" s="232" t="s">
        <v>1505</v>
      </c>
    </row>
    <row r="309" s="2" customFormat="1" ht="33" customHeight="1">
      <c r="A309" s="39"/>
      <c r="B309" s="40"/>
      <c r="C309" s="221" t="s">
        <v>872</v>
      </c>
      <c r="D309" s="221" t="s">
        <v>294</v>
      </c>
      <c r="E309" s="222" t="s">
        <v>5477</v>
      </c>
      <c r="F309" s="223" t="s">
        <v>5413</v>
      </c>
      <c r="G309" s="224" t="s">
        <v>5369</v>
      </c>
      <c r="H309" s="225">
        <v>9</v>
      </c>
      <c r="I309" s="226"/>
      <c r="J309" s="227">
        <f>ROUND(I309*H309,2)</f>
        <v>0</v>
      </c>
      <c r="K309" s="223" t="s">
        <v>1</v>
      </c>
      <c r="L309" s="45"/>
      <c r="M309" s="228" t="s">
        <v>1</v>
      </c>
      <c r="N309" s="229" t="s">
        <v>43</v>
      </c>
      <c r="O309" s="92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2" t="s">
        <v>299</v>
      </c>
      <c r="AT309" s="232" t="s">
        <v>294</v>
      </c>
      <c r="AU309" s="232" t="s">
        <v>85</v>
      </c>
      <c r="AY309" s="18" t="s">
        <v>292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8" t="s">
        <v>120</v>
      </c>
      <c r="BK309" s="233">
        <f>ROUND(I309*H309,2)</f>
        <v>0</v>
      </c>
      <c r="BL309" s="18" t="s">
        <v>299</v>
      </c>
      <c r="BM309" s="232" t="s">
        <v>1516</v>
      </c>
    </row>
    <row r="310" s="2" customFormat="1" ht="33" customHeight="1">
      <c r="A310" s="39"/>
      <c r="B310" s="40"/>
      <c r="C310" s="221" t="s">
        <v>876</v>
      </c>
      <c r="D310" s="221" t="s">
        <v>294</v>
      </c>
      <c r="E310" s="222" t="s">
        <v>5478</v>
      </c>
      <c r="F310" s="223" t="s">
        <v>5377</v>
      </c>
      <c r="G310" s="224" t="s">
        <v>5369</v>
      </c>
      <c r="H310" s="225">
        <v>90</v>
      </c>
      <c r="I310" s="226"/>
      <c r="J310" s="227">
        <f>ROUND(I310*H310,2)</f>
        <v>0</v>
      </c>
      <c r="K310" s="223" t="s">
        <v>1</v>
      </c>
      <c r="L310" s="45"/>
      <c r="M310" s="228" t="s">
        <v>1</v>
      </c>
      <c r="N310" s="229" t="s">
        <v>43</v>
      </c>
      <c r="O310" s="92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2" t="s">
        <v>299</v>
      </c>
      <c r="AT310" s="232" t="s">
        <v>294</v>
      </c>
      <c r="AU310" s="232" t="s">
        <v>85</v>
      </c>
      <c r="AY310" s="18" t="s">
        <v>292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8" t="s">
        <v>120</v>
      </c>
      <c r="BK310" s="233">
        <f>ROUND(I310*H310,2)</f>
        <v>0</v>
      </c>
      <c r="BL310" s="18" t="s">
        <v>299</v>
      </c>
      <c r="BM310" s="232" t="s">
        <v>1526</v>
      </c>
    </row>
    <row r="311" s="2" customFormat="1" ht="33" customHeight="1">
      <c r="A311" s="39"/>
      <c r="B311" s="40"/>
      <c r="C311" s="221" t="s">
        <v>895</v>
      </c>
      <c r="D311" s="221" t="s">
        <v>294</v>
      </c>
      <c r="E311" s="222" t="s">
        <v>5479</v>
      </c>
      <c r="F311" s="223" t="s">
        <v>5416</v>
      </c>
      <c r="G311" s="224" t="s">
        <v>5369</v>
      </c>
      <c r="H311" s="225">
        <v>9</v>
      </c>
      <c r="I311" s="226"/>
      <c r="J311" s="227">
        <f>ROUND(I311*H311,2)</f>
        <v>0</v>
      </c>
      <c r="K311" s="223" t="s">
        <v>1</v>
      </c>
      <c r="L311" s="45"/>
      <c r="M311" s="228" t="s">
        <v>1</v>
      </c>
      <c r="N311" s="229" t="s">
        <v>43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299</v>
      </c>
      <c r="AT311" s="232" t="s">
        <v>294</v>
      </c>
      <c r="AU311" s="232" t="s">
        <v>85</v>
      </c>
      <c r="AY311" s="18" t="s">
        <v>292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120</v>
      </c>
      <c r="BK311" s="233">
        <f>ROUND(I311*H311,2)</f>
        <v>0</v>
      </c>
      <c r="BL311" s="18" t="s">
        <v>299</v>
      </c>
      <c r="BM311" s="232" t="s">
        <v>1535</v>
      </c>
    </row>
    <row r="312" s="2" customFormat="1" ht="33" customHeight="1">
      <c r="A312" s="39"/>
      <c r="B312" s="40"/>
      <c r="C312" s="221" t="s">
        <v>907</v>
      </c>
      <c r="D312" s="221" t="s">
        <v>294</v>
      </c>
      <c r="E312" s="222" t="s">
        <v>5480</v>
      </c>
      <c r="F312" s="223" t="s">
        <v>5418</v>
      </c>
      <c r="G312" s="224" t="s">
        <v>5369</v>
      </c>
      <c r="H312" s="225">
        <v>1</v>
      </c>
      <c r="I312" s="226"/>
      <c r="J312" s="227">
        <f>ROUND(I312*H312,2)</f>
        <v>0</v>
      </c>
      <c r="K312" s="223" t="s">
        <v>1</v>
      </c>
      <c r="L312" s="45"/>
      <c r="M312" s="228" t="s">
        <v>1</v>
      </c>
      <c r="N312" s="229" t="s">
        <v>43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299</v>
      </c>
      <c r="AT312" s="232" t="s">
        <v>294</v>
      </c>
      <c r="AU312" s="232" t="s">
        <v>85</v>
      </c>
      <c r="AY312" s="18" t="s">
        <v>292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120</v>
      </c>
      <c r="BK312" s="233">
        <f>ROUND(I312*H312,2)</f>
        <v>0</v>
      </c>
      <c r="BL312" s="18" t="s">
        <v>299</v>
      </c>
      <c r="BM312" s="232" t="s">
        <v>1543</v>
      </c>
    </row>
    <row r="313" s="2" customFormat="1" ht="24.15" customHeight="1">
      <c r="A313" s="39"/>
      <c r="B313" s="40"/>
      <c r="C313" s="221" t="s">
        <v>911</v>
      </c>
      <c r="D313" s="221" t="s">
        <v>294</v>
      </c>
      <c r="E313" s="222" t="s">
        <v>5481</v>
      </c>
      <c r="F313" s="223" t="s">
        <v>5381</v>
      </c>
      <c r="G313" s="224" t="s">
        <v>297</v>
      </c>
      <c r="H313" s="225">
        <v>2</v>
      </c>
      <c r="I313" s="226"/>
      <c r="J313" s="227">
        <f>ROUND(I313*H313,2)</f>
        <v>0</v>
      </c>
      <c r="K313" s="223" t="s">
        <v>1</v>
      </c>
      <c r="L313" s="45"/>
      <c r="M313" s="228" t="s">
        <v>1</v>
      </c>
      <c r="N313" s="229" t="s">
        <v>43</v>
      </c>
      <c r="O313" s="92"/>
      <c r="P313" s="230">
        <f>O313*H313</f>
        <v>0</v>
      </c>
      <c r="Q313" s="230">
        <v>0</v>
      </c>
      <c r="R313" s="230">
        <f>Q313*H313</f>
        <v>0</v>
      </c>
      <c r="S313" s="230">
        <v>0</v>
      </c>
      <c r="T313" s="231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32" t="s">
        <v>299</v>
      </c>
      <c r="AT313" s="232" t="s">
        <v>294</v>
      </c>
      <c r="AU313" s="232" t="s">
        <v>85</v>
      </c>
      <c r="AY313" s="18" t="s">
        <v>292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8" t="s">
        <v>120</v>
      </c>
      <c r="BK313" s="233">
        <f>ROUND(I313*H313,2)</f>
        <v>0</v>
      </c>
      <c r="BL313" s="18" t="s">
        <v>299</v>
      </c>
      <c r="BM313" s="232" t="s">
        <v>1549</v>
      </c>
    </row>
    <row r="314" s="2" customFormat="1" ht="21.75" customHeight="1">
      <c r="A314" s="39"/>
      <c r="B314" s="40"/>
      <c r="C314" s="221" t="s">
        <v>914</v>
      </c>
      <c r="D314" s="221" t="s">
        <v>294</v>
      </c>
      <c r="E314" s="222" t="s">
        <v>5382</v>
      </c>
      <c r="F314" s="223" t="s">
        <v>5383</v>
      </c>
      <c r="G314" s="224" t="s">
        <v>1738</v>
      </c>
      <c r="H314" s="225">
        <v>50</v>
      </c>
      <c r="I314" s="226"/>
      <c r="J314" s="227">
        <f>ROUND(I314*H314,2)</f>
        <v>0</v>
      </c>
      <c r="K314" s="223" t="s">
        <v>1</v>
      </c>
      <c r="L314" s="45"/>
      <c r="M314" s="228" t="s">
        <v>1</v>
      </c>
      <c r="N314" s="229" t="s">
        <v>43</v>
      </c>
      <c r="O314" s="92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299</v>
      </c>
      <c r="AT314" s="232" t="s">
        <v>294</v>
      </c>
      <c r="AU314" s="232" t="s">
        <v>85</v>
      </c>
      <c r="AY314" s="18" t="s">
        <v>292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120</v>
      </c>
      <c r="BK314" s="233">
        <f>ROUND(I314*H314,2)</f>
        <v>0</v>
      </c>
      <c r="BL314" s="18" t="s">
        <v>299</v>
      </c>
      <c r="BM314" s="232" t="s">
        <v>1563</v>
      </c>
    </row>
    <row r="315" s="13" customFormat="1">
      <c r="A315" s="13"/>
      <c r="B315" s="234"/>
      <c r="C315" s="235"/>
      <c r="D315" s="236" t="s">
        <v>301</v>
      </c>
      <c r="E315" s="237" t="s">
        <v>1</v>
      </c>
      <c r="F315" s="238" t="s">
        <v>5384</v>
      </c>
      <c r="G315" s="235"/>
      <c r="H315" s="237" t="s">
        <v>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301</v>
      </c>
      <c r="AU315" s="244" t="s">
        <v>85</v>
      </c>
      <c r="AV315" s="13" t="s">
        <v>85</v>
      </c>
      <c r="AW315" s="13" t="s">
        <v>32</v>
      </c>
      <c r="AX315" s="13" t="s">
        <v>77</v>
      </c>
      <c r="AY315" s="244" t="s">
        <v>292</v>
      </c>
    </row>
    <row r="316" s="13" customFormat="1">
      <c r="A316" s="13"/>
      <c r="B316" s="234"/>
      <c r="C316" s="235"/>
      <c r="D316" s="236" t="s">
        <v>301</v>
      </c>
      <c r="E316" s="237" t="s">
        <v>1</v>
      </c>
      <c r="F316" s="238" t="s">
        <v>5385</v>
      </c>
      <c r="G316" s="235"/>
      <c r="H316" s="237" t="s">
        <v>1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4" t="s">
        <v>301</v>
      </c>
      <c r="AU316" s="244" t="s">
        <v>85</v>
      </c>
      <c r="AV316" s="13" t="s">
        <v>85</v>
      </c>
      <c r="AW316" s="13" t="s">
        <v>32</v>
      </c>
      <c r="AX316" s="13" t="s">
        <v>77</v>
      </c>
      <c r="AY316" s="244" t="s">
        <v>292</v>
      </c>
    </row>
    <row r="317" s="13" customFormat="1">
      <c r="A317" s="13"/>
      <c r="B317" s="234"/>
      <c r="C317" s="235"/>
      <c r="D317" s="236" t="s">
        <v>301</v>
      </c>
      <c r="E317" s="237" t="s">
        <v>1</v>
      </c>
      <c r="F317" s="238" t="s">
        <v>5386</v>
      </c>
      <c r="G317" s="235"/>
      <c r="H317" s="237" t="s">
        <v>1</v>
      </c>
      <c r="I317" s="239"/>
      <c r="J317" s="235"/>
      <c r="K317" s="235"/>
      <c r="L317" s="240"/>
      <c r="M317" s="241"/>
      <c r="N317" s="242"/>
      <c r="O317" s="242"/>
      <c r="P317" s="242"/>
      <c r="Q317" s="242"/>
      <c r="R317" s="242"/>
      <c r="S317" s="242"/>
      <c r="T317" s="24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4" t="s">
        <v>301</v>
      </c>
      <c r="AU317" s="244" t="s">
        <v>85</v>
      </c>
      <c r="AV317" s="13" t="s">
        <v>85</v>
      </c>
      <c r="AW317" s="13" t="s">
        <v>32</v>
      </c>
      <c r="AX317" s="13" t="s">
        <v>77</v>
      </c>
      <c r="AY317" s="244" t="s">
        <v>292</v>
      </c>
    </row>
    <row r="318" s="14" customFormat="1">
      <c r="A318" s="14"/>
      <c r="B318" s="245"/>
      <c r="C318" s="246"/>
      <c r="D318" s="236" t="s">
        <v>301</v>
      </c>
      <c r="E318" s="247" t="s">
        <v>1</v>
      </c>
      <c r="F318" s="248" t="s">
        <v>693</v>
      </c>
      <c r="G318" s="246"/>
      <c r="H318" s="249">
        <v>50</v>
      </c>
      <c r="I318" s="250"/>
      <c r="J318" s="246"/>
      <c r="K318" s="246"/>
      <c r="L318" s="251"/>
      <c r="M318" s="252"/>
      <c r="N318" s="253"/>
      <c r="O318" s="253"/>
      <c r="P318" s="253"/>
      <c r="Q318" s="253"/>
      <c r="R318" s="253"/>
      <c r="S318" s="253"/>
      <c r="T318" s="25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5" t="s">
        <v>301</v>
      </c>
      <c r="AU318" s="255" t="s">
        <v>85</v>
      </c>
      <c r="AV318" s="14" t="s">
        <v>120</v>
      </c>
      <c r="AW318" s="14" t="s">
        <v>32</v>
      </c>
      <c r="AX318" s="14" t="s">
        <v>85</v>
      </c>
      <c r="AY318" s="255" t="s">
        <v>292</v>
      </c>
    </row>
    <row r="319" s="12" customFormat="1" ht="25.92" customHeight="1">
      <c r="A319" s="12"/>
      <c r="B319" s="205"/>
      <c r="C319" s="206"/>
      <c r="D319" s="207" t="s">
        <v>76</v>
      </c>
      <c r="E319" s="208" t="s">
        <v>4413</v>
      </c>
      <c r="F319" s="208" t="s">
        <v>5482</v>
      </c>
      <c r="G319" s="206"/>
      <c r="H319" s="206"/>
      <c r="I319" s="209"/>
      <c r="J319" s="210">
        <f>BK319</f>
        <v>0</v>
      </c>
      <c r="K319" s="206"/>
      <c r="L319" s="211"/>
      <c r="M319" s="212"/>
      <c r="N319" s="213"/>
      <c r="O319" s="213"/>
      <c r="P319" s="214">
        <f>SUM(P320:P355)</f>
        <v>0</v>
      </c>
      <c r="Q319" s="213"/>
      <c r="R319" s="214">
        <f>SUM(R320:R355)</f>
        <v>0</v>
      </c>
      <c r="S319" s="213"/>
      <c r="T319" s="215">
        <f>SUM(T320:T355)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6" t="s">
        <v>85</v>
      </c>
      <c r="AT319" s="217" t="s">
        <v>76</v>
      </c>
      <c r="AU319" s="217" t="s">
        <v>77</v>
      </c>
      <c r="AY319" s="216" t="s">
        <v>292</v>
      </c>
      <c r="BK319" s="218">
        <f>SUM(BK320:BK355)</f>
        <v>0</v>
      </c>
    </row>
    <row r="320" s="2" customFormat="1" ht="37.8" customHeight="1">
      <c r="A320" s="39"/>
      <c r="B320" s="40"/>
      <c r="C320" s="221" t="s">
        <v>918</v>
      </c>
      <c r="D320" s="221" t="s">
        <v>294</v>
      </c>
      <c r="E320" s="222" t="s">
        <v>5483</v>
      </c>
      <c r="F320" s="223" t="s">
        <v>5463</v>
      </c>
      <c r="G320" s="224" t="s">
        <v>3216</v>
      </c>
      <c r="H320" s="225">
        <v>1</v>
      </c>
      <c r="I320" s="226"/>
      <c r="J320" s="227">
        <f>ROUND(I320*H320,2)</f>
        <v>0</v>
      </c>
      <c r="K320" s="223" t="s">
        <v>1</v>
      </c>
      <c r="L320" s="45"/>
      <c r="M320" s="228" t="s">
        <v>1</v>
      </c>
      <c r="N320" s="229" t="s">
        <v>43</v>
      </c>
      <c r="O320" s="92"/>
      <c r="P320" s="230">
        <f>O320*H320</f>
        <v>0</v>
      </c>
      <c r="Q320" s="230">
        <v>0</v>
      </c>
      <c r="R320" s="230">
        <f>Q320*H320</f>
        <v>0</v>
      </c>
      <c r="S320" s="230">
        <v>0</v>
      </c>
      <c r="T320" s="231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32" t="s">
        <v>299</v>
      </c>
      <c r="AT320" s="232" t="s">
        <v>294</v>
      </c>
      <c r="AU320" s="232" t="s">
        <v>85</v>
      </c>
      <c r="AY320" s="18" t="s">
        <v>292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8" t="s">
        <v>120</v>
      </c>
      <c r="BK320" s="233">
        <f>ROUND(I320*H320,2)</f>
        <v>0</v>
      </c>
      <c r="BL320" s="18" t="s">
        <v>299</v>
      </c>
      <c r="BM320" s="232" t="s">
        <v>1572</v>
      </c>
    </row>
    <row r="321" s="13" customFormat="1">
      <c r="A321" s="13"/>
      <c r="B321" s="234"/>
      <c r="C321" s="235"/>
      <c r="D321" s="236" t="s">
        <v>301</v>
      </c>
      <c r="E321" s="237" t="s">
        <v>1</v>
      </c>
      <c r="F321" s="238" t="s">
        <v>5464</v>
      </c>
      <c r="G321" s="235"/>
      <c r="H321" s="237" t="s">
        <v>1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4" t="s">
        <v>301</v>
      </c>
      <c r="AU321" s="244" t="s">
        <v>85</v>
      </c>
      <c r="AV321" s="13" t="s">
        <v>85</v>
      </c>
      <c r="AW321" s="13" t="s">
        <v>32</v>
      </c>
      <c r="AX321" s="13" t="s">
        <v>77</v>
      </c>
      <c r="AY321" s="244" t="s">
        <v>292</v>
      </c>
    </row>
    <row r="322" s="13" customFormat="1">
      <c r="A322" s="13"/>
      <c r="B322" s="234"/>
      <c r="C322" s="235"/>
      <c r="D322" s="236" t="s">
        <v>301</v>
      </c>
      <c r="E322" s="237" t="s">
        <v>1</v>
      </c>
      <c r="F322" s="238" t="s">
        <v>5465</v>
      </c>
      <c r="G322" s="235"/>
      <c r="H322" s="237" t="s">
        <v>1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301</v>
      </c>
      <c r="AU322" s="244" t="s">
        <v>85</v>
      </c>
      <c r="AV322" s="13" t="s">
        <v>85</v>
      </c>
      <c r="AW322" s="13" t="s">
        <v>32</v>
      </c>
      <c r="AX322" s="13" t="s">
        <v>77</v>
      </c>
      <c r="AY322" s="244" t="s">
        <v>292</v>
      </c>
    </row>
    <row r="323" s="13" customFormat="1">
      <c r="A323" s="13"/>
      <c r="B323" s="234"/>
      <c r="C323" s="235"/>
      <c r="D323" s="236" t="s">
        <v>301</v>
      </c>
      <c r="E323" s="237" t="s">
        <v>1</v>
      </c>
      <c r="F323" s="238" t="s">
        <v>5393</v>
      </c>
      <c r="G323" s="235"/>
      <c r="H323" s="237" t="s">
        <v>1</v>
      </c>
      <c r="I323" s="239"/>
      <c r="J323" s="235"/>
      <c r="K323" s="235"/>
      <c r="L323" s="240"/>
      <c r="M323" s="241"/>
      <c r="N323" s="242"/>
      <c r="O323" s="242"/>
      <c r="P323" s="242"/>
      <c r="Q323" s="242"/>
      <c r="R323" s="242"/>
      <c r="S323" s="242"/>
      <c r="T323" s="24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4" t="s">
        <v>301</v>
      </c>
      <c r="AU323" s="244" t="s">
        <v>85</v>
      </c>
      <c r="AV323" s="13" t="s">
        <v>85</v>
      </c>
      <c r="AW323" s="13" t="s">
        <v>32</v>
      </c>
      <c r="AX323" s="13" t="s">
        <v>77</v>
      </c>
      <c r="AY323" s="244" t="s">
        <v>292</v>
      </c>
    </row>
    <row r="324" s="13" customFormat="1">
      <c r="A324" s="13"/>
      <c r="B324" s="234"/>
      <c r="C324" s="235"/>
      <c r="D324" s="236" t="s">
        <v>301</v>
      </c>
      <c r="E324" s="237" t="s">
        <v>1</v>
      </c>
      <c r="F324" s="238" t="s">
        <v>5394</v>
      </c>
      <c r="G324" s="235"/>
      <c r="H324" s="237" t="s">
        <v>1</v>
      </c>
      <c r="I324" s="239"/>
      <c r="J324" s="235"/>
      <c r="K324" s="235"/>
      <c r="L324" s="240"/>
      <c r="M324" s="241"/>
      <c r="N324" s="242"/>
      <c r="O324" s="242"/>
      <c r="P324" s="242"/>
      <c r="Q324" s="242"/>
      <c r="R324" s="242"/>
      <c r="S324" s="242"/>
      <c r="T324" s="24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4" t="s">
        <v>301</v>
      </c>
      <c r="AU324" s="244" t="s">
        <v>85</v>
      </c>
      <c r="AV324" s="13" t="s">
        <v>85</v>
      </c>
      <c r="AW324" s="13" t="s">
        <v>32</v>
      </c>
      <c r="AX324" s="13" t="s">
        <v>77</v>
      </c>
      <c r="AY324" s="244" t="s">
        <v>292</v>
      </c>
    </row>
    <row r="325" s="13" customFormat="1">
      <c r="A325" s="13"/>
      <c r="B325" s="234"/>
      <c r="C325" s="235"/>
      <c r="D325" s="236" t="s">
        <v>301</v>
      </c>
      <c r="E325" s="237" t="s">
        <v>1</v>
      </c>
      <c r="F325" s="238" t="s">
        <v>5337</v>
      </c>
      <c r="G325" s="235"/>
      <c r="H325" s="237" t="s">
        <v>1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301</v>
      </c>
      <c r="AU325" s="244" t="s">
        <v>85</v>
      </c>
      <c r="AV325" s="13" t="s">
        <v>85</v>
      </c>
      <c r="AW325" s="13" t="s">
        <v>32</v>
      </c>
      <c r="AX325" s="13" t="s">
        <v>77</v>
      </c>
      <c r="AY325" s="244" t="s">
        <v>292</v>
      </c>
    </row>
    <row r="326" s="13" customFormat="1">
      <c r="A326" s="13"/>
      <c r="B326" s="234"/>
      <c r="C326" s="235"/>
      <c r="D326" s="236" t="s">
        <v>301</v>
      </c>
      <c r="E326" s="237" t="s">
        <v>1</v>
      </c>
      <c r="F326" s="238" t="s">
        <v>5338</v>
      </c>
      <c r="G326" s="235"/>
      <c r="H326" s="237" t="s">
        <v>1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4" t="s">
        <v>301</v>
      </c>
      <c r="AU326" s="244" t="s">
        <v>85</v>
      </c>
      <c r="AV326" s="13" t="s">
        <v>85</v>
      </c>
      <c r="AW326" s="13" t="s">
        <v>32</v>
      </c>
      <c r="AX326" s="13" t="s">
        <v>77</v>
      </c>
      <c r="AY326" s="244" t="s">
        <v>292</v>
      </c>
    </row>
    <row r="327" s="13" customFormat="1">
      <c r="A327" s="13"/>
      <c r="B327" s="234"/>
      <c r="C327" s="235"/>
      <c r="D327" s="236" t="s">
        <v>301</v>
      </c>
      <c r="E327" s="237" t="s">
        <v>1</v>
      </c>
      <c r="F327" s="238" t="s">
        <v>5339</v>
      </c>
      <c r="G327" s="235"/>
      <c r="H327" s="237" t="s">
        <v>1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4" t="s">
        <v>301</v>
      </c>
      <c r="AU327" s="244" t="s">
        <v>85</v>
      </c>
      <c r="AV327" s="13" t="s">
        <v>85</v>
      </c>
      <c r="AW327" s="13" t="s">
        <v>32</v>
      </c>
      <c r="AX327" s="13" t="s">
        <v>77</v>
      </c>
      <c r="AY327" s="244" t="s">
        <v>292</v>
      </c>
    </row>
    <row r="328" s="13" customFormat="1">
      <c r="A328" s="13"/>
      <c r="B328" s="234"/>
      <c r="C328" s="235"/>
      <c r="D328" s="236" t="s">
        <v>301</v>
      </c>
      <c r="E328" s="237" t="s">
        <v>1</v>
      </c>
      <c r="F328" s="238" t="s">
        <v>5340</v>
      </c>
      <c r="G328" s="235"/>
      <c r="H328" s="237" t="s">
        <v>1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301</v>
      </c>
      <c r="AU328" s="244" t="s">
        <v>85</v>
      </c>
      <c r="AV328" s="13" t="s">
        <v>85</v>
      </c>
      <c r="AW328" s="13" t="s">
        <v>32</v>
      </c>
      <c r="AX328" s="13" t="s">
        <v>77</v>
      </c>
      <c r="AY328" s="244" t="s">
        <v>292</v>
      </c>
    </row>
    <row r="329" s="13" customFormat="1">
      <c r="A329" s="13"/>
      <c r="B329" s="234"/>
      <c r="C329" s="235"/>
      <c r="D329" s="236" t="s">
        <v>301</v>
      </c>
      <c r="E329" s="237" t="s">
        <v>1</v>
      </c>
      <c r="F329" s="238" t="s">
        <v>5484</v>
      </c>
      <c r="G329" s="235"/>
      <c r="H329" s="237" t="s">
        <v>1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301</v>
      </c>
      <c r="AU329" s="244" t="s">
        <v>85</v>
      </c>
      <c r="AV329" s="13" t="s">
        <v>85</v>
      </c>
      <c r="AW329" s="13" t="s">
        <v>32</v>
      </c>
      <c r="AX329" s="13" t="s">
        <v>77</v>
      </c>
      <c r="AY329" s="244" t="s">
        <v>292</v>
      </c>
    </row>
    <row r="330" s="13" customFormat="1">
      <c r="A330" s="13"/>
      <c r="B330" s="234"/>
      <c r="C330" s="235"/>
      <c r="D330" s="236" t="s">
        <v>301</v>
      </c>
      <c r="E330" s="237" t="s">
        <v>1</v>
      </c>
      <c r="F330" s="238" t="s">
        <v>5396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301</v>
      </c>
      <c r="AU330" s="244" t="s">
        <v>85</v>
      </c>
      <c r="AV330" s="13" t="s">
        <v>85</v>
      </c>
      <c r="AW330" s="13" t="s">
        <v>32</v>
      </c>
      <c r="AX330" s="13" t="s">
        <v>77</v>
      </c>
      <c r="AY330" s="244" t="s">
        <v>292</v>
      </c>
    </row>
    <row r="331" s="13" customFormat="1">
      <c r="A331" s="13"/>
      <c r="B331" s="234"/>
      <c r="C331" s="235"/>
      <c r="D331" s="236" t="s">
        <v>301</v>
      </c>
      <c r="E331" s="237" t="s">
        <v>1</v>
      </c>
      <c r="F331" s="238" t="s">
        <v>5397</v>
      </c>
      <c r="G331" s="235"/>
      <c r="H331" s="237" t="s">
        <v>1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301</v>
      </c>
      <c r="AU331" s="244" t="s">
        <v>85</v>
      </c>
      <c r="AV331" s="13" t="s">
        <v>85</v>
      </c>
      <c r="AW331" s="13" t="s">
        <v>32</v>
      </c>
      <c r="AX331" s="13" t="s">
        <v>77</v>
      </c>
      <c r="AY331" s="244" t="s">
        <v>292</v>
      </c>
    </row>
    <row r="332" s="13" customFormat="1">
      <c r="A332" s="13"/>
      <c r="B332" s="234"/>
      <c r="C332" s="235"/>
      <c r="D332" s="236" t="s">
        <v>301</v>
      </c>
      <c r="E332" s="237" t="s">
        <v>1</v>
      </c>
      <c r="F332" s="238" t="s">
        <v>5344</v>
      </c>
      <c r="G332" s="235"/>
      <c r="H332" s="237" t="s">
        <v>1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4" t="s">
        <v>301</v>
      </c>
      <c r="AU332" s="244" t="s">
        <v>85</v>
      </c>
      <c r="AV332" s="13" t="s">
        <v>85</v>
      </c>
      <c r="AW332" s="13" t="s">
        <v>32</v>
      </c>
      <c r="AX332" s="13" t="s">
        <v>77</v>
      </c>
      <c r="AY332" s="244" t="s">
        <v>292</v>
      </c>
    </row>
    <row r="333" s="13" customFormat="1">
      <c r="A333" s="13"/>
      <c r="B333" s="234"/>
      <c r="C333" s="235"/>
      <c r="D333" s="236" t="s">
        <v>301</v>
      </c>
      <c r="E333" s="237" t="s">
        <v>1</v>
      </c>
      <c r="F333" s="238" t="s">
        <v>5345</v>
      </c>
      <c r="G333" s="235"/>
      <c r="H333" s="237" t="s">
        <v>1</v>
      </c>
      <c r="I333" s="239"/>
      <c r="J333" s="235"/>
      <c r="K333" s="235"/>
      <c r="L333" s="240"/>
      <c r="M333" s="241"/>
      <c r="N333" s="242"/>
      <c r="O333" s="242"/>
      <c r="P333" s="242"/>
      <c r="Q333" s="242"/>
      <c r="R333" s="242"/>
      <c r="S333" s="242"/>
      <c r="T333" s="24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4" t="s">
        <v>301</v>
      </c>
      <c r="AU333" s="244" t="s">
        <v>85</v>
      </c>
      <c r="AV333" s="13" t="s">
        <v>85</v>
      </c>
      <c r="AW333" s="13" t="s">
        <v>32</v>
      </c>
      <c r="AX333" s="13" t="s">
        <v>77</v>
      </c>
      <c r="AY333" s="244" t="s">
        <v>292</v>
      </c>
    </row>
    <row r="334" s="13" customFormat="1">
      <c r="A334" s="13"/>
      <c r="B334" s="234"/>
      <c r="C334" s="235"/>
      <c r="D334" s="236" t="s">
        <v>301</v>
      </c>
      <c r="E334" s="237" t="s">
        <v>1</v>
      </c>
      <c r="F334" s="238" t="s">
        <v>5398</v>
      </c>
      <c r="G334" s="235"/>
      <c r="H334" s="237" t="s">
        <v>1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301</v>
      </c>
      <c r="AU334" s="244" t="s">
        <v>85</v>
      </c>
      <c r="AV334" s="13" t="s">
        <v>85</v>
      </c>
      <c r="AW334" s="13" t="s">
        <v>32</v>
      </c>
      <c r="AX334" s="13" t="s">
        <v>77</v>
      </c>
      <c r="AY334" s="244" t="s">
        <v>292</v>
      </c>
    </row>
    <row r="335" s="13" customFormat="1">
      <c r="A335" s="13"/>
      <c r="B335" s="234"/>
      <c r="C335" s="235"/>
      <c r="D335" s="236" t="s">
        <v>301</v>
      </c>
      <c r="E335" s="237" t="s">
        <v>1</v>
      </c>
      <c r="F335" s="238" t="s">
        <v>5338</v>
      </c>
      <c r="G335" s="235"/>
      <c r="H335" s="237" t="s">
        <v>1</v>
      </c>
      <c r="I335" s="239"/>
      <c r="J335" s="235"/>
      <c r="K335" s="235"/>
      <c r="L335" s="240"/>
      <c r="M335" s="241"/>
      <c r="N335" s="242"/>
      <c r="O335" s="242"/>
      <c r="P335" s="242"/>
      <c r="Q335" s="242"/>
      <c r="R335" s="242"/>
      <c r="S335" s="242"/>
      <c r="T335" s="24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4" t="s">
        <v>301</v>
      </c>
      <c r="AU335" s="244" t="s">
        <v>85</v>
      </c>
      <c r="AV335" s="13" t="s">
        <v>85</v>
      </c>
      <c r="AW335" s="13" t="s">
        <v>32</v>
      </c>
      <c r="AX335" s="13" t="s">
        <v>77</v>
      </c>
      <c r="AY335" s="244" t="s">
        <v>292</v>
      </c>
    </row>
    <row r="336" s="14" customFormat="1">
      <c r="A336" s="14"/>
      <c r="B336" s="245"/>
      <c r="C336" s="246"/>
      <c r="D336" s="236" t="s">
        <v>301</v>
      </c>
      <c r="E336" s="247" t="s">
        <v>1</v>
      </c>
      <c r="F336" s="248" t="s">
        <v>85</v>
      </c>
      <c r="G336" s="246"/>
      <c r="H336" s="249">
        <v>1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301</v>
      </c>
      <c r="AU336" s="255" t="s">
        <v>85</v>
      </c>
      <c r="AV336" s="14" t="s">
        <v>120</v>
      </c>
      <c r="AW336" s="14" t="s">
        <v>32</v>
      </c>
      <c r="AX336" s="14" t="s">
        <v>85</v>
      </c>
      <c r="AY336" s="255" t="s">
        <v>292</v>
      </c>
    </row>
    <row r="337" s="2" customFormat="1" ht="33" customHeight="1">
      <c r="A337" s="39"/>
      <c r="B337" s="40"/>
      <c r="C337" s="221" t="s">
        <v>923</v>
      </c>
      <c r="D337" s="221" t="s">
        <v>294</v>
      </c>
      <c r="E337" s="222" t="s">
        <v>5485</v>
      </c>
      <c r="F337" s="223" t="s">
        <v>5486</v>
      </c>
      <c r="G337" s="224" t="s">
        <v>3216</v>
      </c>
      <c r="H337" s="225">
        <v>1</v>
      </c>
      <c r="I337" s="226"/>
      <c r="J337" s="227">
        <f>ROUND(I337*H337,2)</f>
        <v>0</v>
      </c>
      <c r="K337" s="223" t="s">
        <v>1</v>
      </c>
      <c r="L337" s="45"/>
      <c r="M337" s="228" t="s">
        <v>1</v>
      </c>
      <c r="N337" s="229" t="s">
        <v>43</v>
      </c>
      <c r="O337" s="92"/>
      <c r="P337" s="230">
        <f>O337*H337</f>
        <v>0</v>
      </c>
      <c r="Q337" s="230">
        <v>0</v>
      </c>
      <c r="R337" s="230">
        <f>Q337*H337</f>
        <v>0</v>
      </c>
      <c r="S337" s="230">
        <v>0</v>
      </c>
      <c r="T337" s="231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2" t="s">
        <v>299</v>
      </c>
      <c r="AT337" s="232" t="s">
        <v>294</v>
      </c>
      <c r="AU337" s="232" t="s">
        <v>85</v>
      </c>
      <c r="AY337" s="18" t="s">
        <v>292</v>
      </c>
      <c r="BE337" s="233">
        <f>IF(N337="základní",J337,0)</f>
        <v>0</v>
      </c>
      <c r="BF337" s="233">
        <f>IF(N337="snížená",J337,0)</f>
        <v>0</v>
      </c>
      <c r="BG337" s="233">
        <f>IF(N337="zákl. přenesená",J337,0)</f>
        <v>0</v>
      </c>
      <c r="BH337" s="233">
        <f>IF(N337="sníž. přenesená",J337,0)</f>
        <v>0</v>
      </c>
      <c r="BI337" s="233">
        <f>IF(N337="nulová",J337,0)</f>
        <v>0</v>
      </c>
      <c r="BJ337" s="18" t="s">
        <v>120</v>
      </c>
      <c r="BK337" s="233">
        <f>ROUND(I337*H337,2)</f>
        <v>0</v>
      </c>
      <c r="BL337" s="18" t="s">
        <v>299</v>
      </c>
      <c r="BM337" s="232" t="s">
        <v>1581</v>
      </c>
    </row>
    <row r="338" s="2" customFormat="1" ht="62.7" customHeight="1">
      <c r="A338" s="39"/>
      <c r="B338" s="40"/>
      <c r="C338" s="221" t="s">
        <v>940</v>
      </c>
      <c r="D338" s="221" t="s">
        <v>294</v>
      </c>
      <c r="E338" s="222" t="s">
        <v>5401</v>
      </c>
      <c r="F338" s="223" t="s">
        <v>5402</v>
      </c>
      <c r="G338" s="224" t="s">
        <v>3216</v>
      </c>
      <c r="H338" s="225">
        <v>1</v>
      </c>
      <c r="I338" s="226"/>
      <c r="J338" s="227">
        <f>ROUND(I338*H338,2)</f>
        <v>0</v>
      </c>
      <c r="K338" s="223" t="s">
        <v>1</v>
      </c>
      <c r="L338" s="45"/>
      <c r="M338" s="228" t="s">
        <v>1</v>
      </c>
      <c r="N338" s="229" t="s">
        <v>43</v>
      </c>
      <c r="O338" s="92"/>
      <c r="P338" s="230">
        <f>O338*H338</f>
        <v>0</v>
      </c>
      <c r="Q338" s="230">
        <v>0</v>
      </c>
      <c r="R338" s="230">
        <f>Q338*H338</f>
        <v>0</v>
      </c>
      <c r="S338" s="230">
        <v>0</v>
      </c>
      <c r="T338" s="231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32" t="s">
        <v>299</v>
      </c>
      <c r="AT338" s="232" t="s">
        <v>294</v>
      </c>
      <c r="AU338" s="232" t="s">
        <v>85</v>
      </c>
      <c r="AY338" s="18" t="s">
        <v>292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8" t="s">
        <v>120</v>
      </c>
      <c r="BK338" s="233">
        <f>ROUND(I338*H338,2)</f>
        <v>0</v>
      </c>
      <c r="BL338" s="18" t="s">
        <v>299</v>
      </c>
      <c r="BM338" s="232" t="s">
        <v>1592</v>
      </c>
    </row>
    <row r="339" s="2" customFormat="1" ht="49.05" customHeight="1">
      <c r="A339" s="39"/>
      <c r="B339" s="40"/>
      <c r="C339" s="221" t="s">
        <v>947</v>
      </c>
      <c r="D339" s="221" t="s">
        <v>294</v>
      </c>
      <c r="E339" s="222" t="s">
        <v>3736</v>
      </c>
      <c r="F339" s="223" t="s">
        <v>5350</v>
      </c>
      <c r="G339" s="224" t="s">
        <v>5351</v>
      </c>
      <c r="H339" s="225">
        <v>1</v>
      </c>
      <c r="I339" s="226"/>
      <c r="J339" s="227">
        <f>ROUND(I339*H339,2)</f>
        <v>0</v>
      </c>
      <c r="K339" s="223" t="s">
        <v>1</v>
      </c>
      <c r="L339" s="45"/>
      <c r="M339" s="228" t="s">
        <v>1</v>
      </c>
      <c r="N339" s="229" t="s">
        <v>43</v>
      </c>
      <c r="O339" s="92"/>
      <c r="P339" s="230">
        <f>O339*H339</f>
        <v>0</v>
      </c>
      <c r="Q339" s="230">
        <v>0</v>
      </c>
      <c r="R339" s="230">
        <f>Q339*H339</f>
        <v>0</v>
      </c>
      <c r="S339" s="230">
        <v>0</v>
      </c>
      <c r="T339" s="231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32" t="s">
        <v>299</v>
      </c>
      <c r="AT339" s="232" t="s">
        <v>294</v>
      </c>
      <c r="AU339" s="232" t="s">
        <v>85</v>
      </c>
      <c r="AY339" s="18" t="s">
        <v>292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8" t="s">
        <v>120</v>
      </c>
      <c r="BK339" s="233">
        <f>ROUND(I339*H339,2)</f>
        <v>0</v>
      </c>
      <c r="BL339" s="18" t="s">
        <v>299</v>
      </c>
      <c r="BM339" s="232" t="s">
        <v>1628</v>
      </c>
    </row>
    <row r="340" s="2" customFormat="1" ht="37.8" customHeight="1">
      <c r="A340" s="39"/>
      <c r="B340" s="40"/>
      <c r="C340" s="221" t="s">
        <v>957</v>
      </c>
      <c r="D340" s="221" t="s">
        <v>294</v>
      </c>
      <c r="E340" s="222" t="s">
        <v>5487</v>
      </c>
      <c r="F340" s="223" t="s">
        <v>5488</v>
      </c>
      <c r="G340" s="224" t="s">
        <v>3216</v>
      </c>
      <c r="H340" s="225">
        <v>4</v>
      </c>
      <c r="I340" s="226"/>
      <c r="J340" s="227">
        <f>ROUND(I340*H340,2)</f>
        <v>0</v>
      </c>
      <c r="K340" s="223" t="s">
        <v>1</v>
      </c>
      <c r="L340" s="45"/>
      <c r="M340" s="228" t="s">
        <v>1</v>
      </c>
      <c r="N340" s="229" t="s">
        <v>43</v>
      </c>
      <c r="O340" s="92"/>
      <c r="P340" s="230">
        <f>O340*H340</f>
        <v>0</v>
      </c>
      <c r="Q340" s="230">
        <v>0</v>
      </c>
      <c r="R340" s="230">
        <f>Q340*H340</f>
        <v>0</v>
      </c>
      <c r="S340" s="230">
        <v>0</v>
      </c>
      <c r="T340" s="231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32" t="s">
        <v>299</v>
      </c>
      <c r="AT340" s="232" t="s">
        <v>294</v>
      </c>
      <c r="AU340" s="232" t="s">
        <v>85</v>
      </c>
      <c r="AY340" s="18" t="s">
        <v>292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8" t="s">
        <v>120</v>
      </c>
      <c r="BK340" s="233">
        <f>ROUND(I340*H340,2)</f>
        <v>0</v>
      </c>
      <c r="BL340" s="18" t="s">
        <v>299</v>
      </c>
      <c r="BM340" s="232" t="s">
        <v>1659</v>
      </c>
    </row>
    <row r="341" s="2" customFormat="1" ht="24.15" customHeight="1">
      <c r="A341" s="39"/>
      <c r="B341" s="40"/>
      <c r="C341" s="221" t="s">
        <v>962</v>
      </c>
      <c r="D341" s="221" t="s">
        <v>294</v>
      </c>
      <c r="E341" s="222" t="s">
        <v>5489</v>
      </c>
      <c r="F341" s="223" t="s">
        <v>5469</v>
      </c>
      <c r="G341" s="224" t="s">
        <v>3216</v>
      </c>
      <c r="H341" s="225">
        <v>1</v>
      </c>
      <c r="I341" s="226"/>
      <c r="J341" s="227">
        <f>ROUND(I341*H341,2)</f>
        <v>0</v>
      </c>
      <c r="K341" s="223" t="s">
        <v>1</v>
      </c>
      <c r="L341" s="45"/>
      <c r="M341" s="228" t="s">
        <v>1</v>
      </c>
      <c r="N341" s="229" t="s">
        <v>43</v>
      </c>
      <c r="O341" s="92"/>
      <c r="P341" s="230">
        <f>O341*H341</f>
        <v>0</v>
      </c>
      <c r="Q341" s="230">
        <v>0</v>
      </c>
      <c r="R341" s="230">
        <f>Q341*H341</f>
        <v>0</v>
      </c>
      <c r="S341" s="230">
        <v>0</v>
      </c>
      <c r="T341" s="231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32" t="s">
        <v>299</v>
      </c>
      <c r="AT341" s="232" t="s">
        <v>294</v>
      </c>
      <c r="AU341" s="232" t="s">
        <v>85</v>
      </c>
      <c r="AY341" s="18" t="s">
        <v>292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8" t="s">
        <v>120</v>
      </c>
      <c r="BK341" s="233">
        <f>ROUND(I341*H341,2)</f>
        <v>0</v>
      </c>
      <c r="BL341" s="18" t="s">
        <v>299</v>
      </c>
      <c r="BM341" s="232" t="s">
        <v>1668</v>
      </c>
    </row>
    <row r="342" s="2" customFormat="1" ht="24.15" customHeight="1">
      <c r="A342" s="39"/>
      <c r="B342" s="40"/>
      <c r="C342" s="221" t="s">
        <v>966</v>
      </c>
      <c r="D342" s="221" t="s">
        <v>294</v>
      </c>
      <c r="E342" s="222" t="s">
        <v>5490</v>
      </c>
      <c r="F342" s="223" t="s">
        <v>5471</v>
      </c>
      <c r="G342" s="224" t="s">
        <v>3216</v>
      </c>
      <c r="H342" s="225">
        <v>1</v>
      </c>
      <c r="I342" s="226"/>
      <c r="J342" s="227">
        <f>ROUND(I342*H342,2)</f>
        <v>0</v>
      </c>
      <c r="K342" s="223" t="s">
        <v>1</v>
      </c>
      <c r="L342" s="45"/>
      <c r="M342" s="228" t="s">
        <v>1</v>
      </c>
      <c r="N342" s="229" t="s">
        <v>43</v>
      </c>
      <c r="O342" s="92"/>
      <c r="P342" s="230">
        <f>O342*H342</f>
        <v>0</v>
      </c>
      <c r="Q342" s="230">
        <v>0</v>
      </c>
      <c r="R342" s="230">
        <f>Q342*H342</f>
        <v>0</v>
      </c>
      <c r="S342" s="230">
        <v>0</v>
      </c>
      <c r="T342" s="231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2" t="s">
        <v>299</v>
      </c>
      <c r="AT342" s="232" t="s">
        <v>294</v>
      </c>
      <c r="AU342" s="232" t="s">
        <v>85</v>
      </c>
      <c r="AY342" s="18" t="s">
        <v>292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8" t="s">
        <v>120</v>
      </c>
      <c r="BK342" s="233">
        <f>ROUND(I342*H342,2)</f>
        <v>0</v>
      </c>
      <c r="BL342" s="18" t="s">
        <v>299</v>
      </c>
      <c r="BM342" s="232" t="s">
        <v>1674</v>
      </c>
    </row>
    <row r="343" s="2" customFormat="1" ht="62.7" customHeight="1">
      <c r="A343" s="39"/>
      <c r="B343" s="40"/>
      <c r="C343" s="221" t="s">
        <v>970</v>
      </c>
      <c r="D343" s="221" t="s">
        <v>294</v>
      </c>
      <c r="E343" s="222" t="s">
        <v>5491</v>
      </c>
      <c r="F343" s="223" t="s">
        <v>5408</v>
      </c>
      <c r="G343" s="224" t="s">
        <v>3216</v>
      </c>
      <c r="H343" s="225">
        <v>6</v>
      </c>
      <c r="I343" s="226"/>
      <c r="J343" s="227">
        <f>ROUND(I343*H343,2)</f>
        <v>0</v>
      </c>
      <c r="K343" s="223" t="s">
        <v>1</v>
      </c>
      <c r="L343" s="45"/>
      <c r="M343" s="228" t="s">
        <v>1</v>
      </c>
      <c r="N343" s="229" t="s">
        <v>43</v>
      </c>
      <c r="O343" s="92"/>
      <c r="P343" s="230">
        <f>O343*H343</f>
        <v>0</v>
      </c>
      <c r="Q343" s="230">
        <v>0</v>
      </c>
      <c r="R343" s="230">
        <f>Q343*H343</f>
        <v>0</v>
      </c>
      <c r="S343" s="230">
        <v>0</v>
      </c>
      <c r="T343" s="231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2" t="s">
        <v>299</v>
      </c>
      <c r="AT343" s="232" t="s">
        <v>294</v>
      </c>
      <c r="AU343" s="232" t="s">
        <v>85</v>
      </c>
      <c r="AY343" s="18" t="s">
        <v>292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8" t="s">
        <v>120</v>
      </c>
      <c r="BK343" s="233">
        <f>ROUND(I343*H343,2)</f>
        <v>0</v>
      </c>
      <c r="BL343" s="18" t="s">
        <v>299</v>
      </c>
      <c r="BM343" s="232" t="s">
        <v>1681</v>
      </c>
    </row>
    <row r="344" s="2" customFormat="1" ht="62.7" customHeight="1">
      <c r="A344" s="39"/>
      <c r="B344" s="40"/>
      <c r="C344" s="221" t="s">
        <v>975</v>
      </c>
      <c r="D344" s="221" t="s">
        <v>294</v>
      </c>
      <c r="E344" s="222" t="s">
        <v>5492</v>
      </c>
      <c r="F344" s="223" t="s">
        <v>5410</v>
      </c>
      <c r="G344" s="224" t="s">
        <v>3216</v>
      </c>
      <c r="H344" s="225">
        <v>4</v>
      </c>
      <c r="I344" s="226"/>
      <c r="J344" s="227">
        <f>ROUND(I344*H344,2)</f>
        <v>0</v>
      </c>
      <c r="K344" s="223" t="s">
        <v>1</v>
      </c>
      <c r="L344" s="45"/>
      <c r="M344" s="228" t="s">
        <v>1</v>
      </c>
      <c r="N344" s="229" t="s">
        <v>43</v>
      </c>
      <c r="O344" s="92"/>
      <c r="P344" s="230">
        <f>O344*H344</f>
        <v>0</v>
      </c>
      <c r="Q344" s="230">
        <v>0</v>
      </c>
      <c r="R344" s="230">
        <f>Q344*H344</f>
        <v>0</v>
      </c>
      <c r="S344" s="230">
        <v>0</v>
      </c>
      <c r="T344" s="231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32" t="s">
        <v>299</v>
      </c>
      <c r="AT344" s="232" t="s">
        <v>294</v>
      </c>
      <c r="AU344" s="232" t="s">
        <v>85</v>
      </c>
      <c r="AY344" s="18" t="s">
        <v>292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8" t="s">
        <v>120</v>
      </c>
      <c r="BK344" s="233">
        <f>ROUND(I344*H344,2)</f>
        <v>0</v>
      </c>
      <c r="BL344" s="18" t="s">
        <v>299</v>
      </c>
      <c r="BM344" s="232" t="s">
        <v>1689</v>
      </c>
    </row>
    <row r="345" s="2" customFormat="1" ht="33" customHeight="1">
      <c r="A345" s="39"/>
      <c r="B345" s="40"/>
      <c r="C345" s="221" t="s">
        <v>979</v>
      </c>
      <c r="D345" s="221" t="s">
        <v>294</v>
      </c>
      <c r="E345" s="222" t="s">
        <v>5493</v>
      </c>
      <c r="F345" s="223" t="s">
        <v>5373</v>
      </c>
      <c r="G345" s="224" t="s">
        <v>5369</v>
      </c>
      <c r="H345" s="225">
        <v>3</v>
      </c>
      <c r="I345" s="226"/>
      <c r="J345" s="227">
        <f>ROUND(I345*H345,2)</f>
        <v>0</v>
      </c>
      <c r="K345" s="223" t="s">
        <v>1</v>
      </c>
      <c r="L345" s="45"/>
      <c r="M345" s="228" t="s">
        <v>1</v>
      </c>
      <c r="N345" s="229" t="s">
        <v>43</v>
      </c>
      <c r="O345" s="92"/>
      <c r="P345" s="230">
        <f>O345*H345</f>
        <v>0</v>
      </c>
      <c r="Q345" s="230">
        <v>0</v>
      </c>
      <c r="R345" s="230">
        <f>Q345*H345</f>
        <v>0</v>
      </c>
      <c r="S345" s="230">
        <v>0</v>
      </c>
      <c r="T345" s="231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32" t="s">
        <v>299</v>
      </c>
      <c r="AT345" s="232" t="s">
        <v>294</v>
      </c>
      <c r="AU345" s="232" t="s">
        <v>85</v>
      </c>
      <c r="AY345" s="18" t="s">
        <v>292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8" t="s">
        <v>120</v>
      </c>
      <c r="BK345" s="233">
        <f>ROUND(I345*H345,2)</f>
        <v>0</v>
      </c>
      <c r="BL345" s="18" t="s">
        <v>299</v>
      </c>
      <c r="BM345" s="232" t="s">
        <v>1699</v>
      </c>
    </row>
    <row r="346" s="2" customFormat="1" ht="33" customHeight="1">
      <c r="A346" s="39"/>
      <c r="B346" s="40"/>
      <c r="C346" s="221" t="s">
        <v>984</v>
      </c>
      <c r="D346" s="221" t="s">
        <v>294</v>
      </c>
      <c r="E346" s="222" t="s">
        <v>5494</v>
      </c>
      <c r="F346" s="223" t="s">
        <v>5413</v>
      </c>
      <c r="G346" s="224" t="s">
        <v>5369</v>
      </c>
      <c r="H346" s="225">
        <v>9</v>
      </c>
      <c r="I346" s="226"/>
      <c r="J346" s="227">
        <f>ROUND(I346*H346,2)</f>
        <v>0</v>
      </c>
      <c r="K346" s="223" t="s">
        <v>1</v>
      </c>
      <c r="L346" s="45"/>
      <c r="M346" s="228" t="s">
        <v>1</v>
      </c>
      <c r="N346" s="229" t="s">
        <v>43</v>
      </c>
      <c r="O346" s="92"/>
      <c r="P346" s="230">
        <f>O346*H346</f>
        <v>0</v>
      </c>
      <c r="Q346" s="230">
        <v>0</v>
      </c>
      <c r="R346" s="230">
        <f>Q346*H346</f>
        <v>0</v>
      </c>
      <c r="S346" s="230">
        <v>0</v>
      </c>
      <c r="T346" s="23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2" t="s">
        <v>299</v>
      </c>
      <c r="AT346" s="232" t="s">
        <v>294</v>
      </c>
      <c r="AU346" s="232" t="s">
        <v>85</v>
      </c>
      <c r="AY346" s="18" t="s">
        <v>292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8" t="s">
        <v>120</v>
      </c>
      <c r="BK346" s="233">
        <f>ROUND(I346*H346,2)</f>
        <v>0</v>
      </c>
      <c r="BL346" s="18" t="s">
        <v>299</v>
      </c>
      <c r="BM346" s="232" t="s">
        <v>1709</v>
      </c>
    </row>
    <row r="347" s="2" customFormat="1" ht="33" customHeight="1">
      <c r="A347" s="39"/>
      <c r="B347" s="40"/>
      <c r="C347" s="221" t="s">
        <v>989</v>
      </c>
      <c r="D347" s="221" t="s">
        <v>294</v>
      </c>
      <c r="E347" s="222" t="s">
        <v>5495</v>
      </c>
      <c r="F347" s="223" t="s">
        <v>5377</v>
      </c>
      <c r="G347" s="224" t="s">
        <v>5369</v>
      </c>
      <c r="H347" s="225">
        <v>21</v>
      </c>
      <c r="I347" s="226"/>
      <c r="J347" s="227">
        <f>ROUND(I347*H347,2)</f>
        <v>0</v>
      </c>
      <c r="K347" s="223" t="s">
        <v>1</v>
      </c>
      <c r="L347" s="45"/>
      <c r="M347" s="228" t="s">
        <v>1</v>
      </c>
      <c r="N347" s="229" t="s">
        <v>43</v>
      </c>
      <c r="O347" s="92"/>
      <c r="P347" s="230">
        <f>O347*H347</f>
        <v>0</v>
      </c>
      <c r="Q347" s="230">
        <v>0</v>
      </c>
      <c r="R347" s="230">
        <f>Q347*H347</f>
        <v>0</v>
      </c>
      <c r="S347" s="230">
        <v>0</v>
      </c>
      <c r="T347" s="231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2" t="s">
        <v>299</v>
      </c>
      <c r="AT347" s="232" t="s">
        <v>294</v>
      </c>
      <c r="AU347" s="232" t="s">
        <v>85</v>
      </c>
      <c r="AY347" s="18" t="s">
        <v>292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8" t="s">
        <v>120</v>
      </c>
      <c r="BK347" s="233">
        <f>ROUND(I347*H347,2)</f>
        <v>0</v>
      </c>
      <c r="BL347" s="18" t="s">
        <v>299</v>
      </c>
      <c r="BM347" s="232" t="s">
        <v>1718</v>
      </c>
    </row>
    <row r="348" s="2" customFormat="1" ht="33" customHeight="1">
      <c r="A348" s="39"/>
      <c r="B348" s="40"/>
      <c r="C348" s="221" t="s">
        <v>1157</v>
      </c>
      <c r="D348" s="221" t="s">
        <v>294</v>
      </c>
      <c r="E348" s="222" t="s">
        <v>5496</v>
      </c>
      <c r="F348" s="223" t="s">
        <v>5416</v>
      </c>
      <c r="G348" s="224" t="s">
        <v>5369</v>
      </c>
      <c r="H348" s="225">
        <v>36</v>
      </c>
      <c r="I348" s="226"/>
      <c r="J348" s="227">
        <f>ROUND(I348*H348,2)</f>
        <v>0</v>
      </c>
      <c r="K348" s="223" t="s">
        <v>1</v>
      </c>
      <c r="L348" s="45"/>
      <c r="M348" s="228" t="s">
        <v>1</v>
      </c>
      <c r="N348" s="229" t="s">
        <v>43</v>
      </c>
      <c r="O348" s="92"/>
      <c r="P348" s="230">
        <f>O348*H348</f>
        <v>0</v>
      </c>
      <c r="Q348" s="230">
        <v>0</v>
      </c>
      <c r="R348" s="230">
        <f>Q348*H348</f>
        <v>0</v>
      </c>
      <c r="S348" s="230">
        <v>0</v>
      </c>
      <c r="T348" s="231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32" t="s">
        <v>299</v>
      </c>
      <c r="AT348" s="232" t="s">
        <v>294</v>
      </c>
      <c r="AU348" s="232" t="s">
        <v>85</v>
      </c>
      <c r="AY348" s="18" t="s">
        <v>292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8" t="s">
        <v>120</v>
      </c>
      <c r="BK348" s="233">
        <f>ROUND(I348*H348,2)</f>
        <v>0</v>
      </c>
      <c r="BL348" s="18" t="s">
        <v>299</v>
      </c>
      <c r="BM348" s="232" t="s">
        <v>1726</v>
      </c>
    </row>
    <row r="349" s="2" customFormat="1" ht="33" customHeight="1">
      <c r="A349" s="39"/>
      <c r="B349" s="40"/>
      <c r="C349" s="221" t="s">
        <v>530</v>
      </c>
      <c r="D349" s="221" t="s">
        <v>294</v>
      </c>
      <c r="E349" s="222" t="s">
        <v>5497</v>
      </c>
      <c r="F349" s="223" t="s">
        <v>5418</v>
      </c>
      <c r="G349" s="224" t="s">
        <v>5369</v>
      </c>
      <c r="H349" s="225">
        <v>1</v>
      </c>
      <c r="I349" s="226"/>
      <c r="J349" s="227">
        <f>ROUND(I349*H349,2)</f>
        <v>0</v>
      </c>
      <c r="K349" s="223" t="s">
        <v>1</v>
      </c>
      <c r="L349" s="45"/>
      <c r="M349" s="228" t="s">
        <v>1</v>
      </c>
      <c r="N349" s="229" t="s">
        <v>43</v>
      </c>
      <c r="O349" s="92"/>
      <c r="P349" s="230">
        <f>O349*H349</f>
        <v>0</v>
      </c>
      <c r="Q349" s="230">
        <v>0</v>
      </c>
      <c r="R349" s="230">
        <f>Q349*H349</f>
        <v>0</v>
      </c>
      <c r="S349" s="230">
        <v>0</v>
      </c>
      <c r="T349" s="231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32" t="s">
        <v>299</v>
      </c>
      <c r="AT349" s="232" t="s">
        <v>294</v>
      </c>
      <c r="AU349" s="232" t="s">
        <v>85</v>
      </c>
      <c r="AY349" s="18" t="s">
        <v>292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8" t="s">
        <v>120</v>
      </c>
      <c r="BK349" s="233">
        <f>ROUND(I349*H349,2)</f>
        <v>0</v>
      </c>
      <c r="BL349" s="18" t="s">
        <v>299</v>
      </c>
      <c r="BM349" s="232" t="s">
        <v>1735</v>
      </c>
    </row>
    <row r="350" s="2" customFormat="1" ht="24.15" customHeight="1">
      <c r="A350" s="39"/>
      <c r="B350" s="40"/>
      <c r="C350" s="221" t="s">
        <v>1178</v>
      </c>
      <c r="D350" s="221" t="s">
        <v>294</v>
      </c>
      <c r="E350" s="222" t="s">
        <v>5498</v>
      </c>
      <c r="F350" s="223" t="s">
        <v>5381</v>
      </c>
      <c r="G350" s="224" t="s">
        <v>297</v>
      </c>
      <c r="H350" s="225">
        <v>2</v>
      </c>
      <c r="I350" s="226"/>
      <c r="J350" s="227">
        <f>ROUND(I350*H350,2)</f>
        <v>0</v>
      </c>
      <c r="K350" s="223" t="s">
        <v>1</v>
      </c>
      <c r="L350" s="45"/>
      <c r="M350" s="228" t="s">
        <v>1</v>
      </c>
      <c r="N350" s="229" t="s">
        <v>43</v>
      </c>
      <c r="O350" s="92"/>
      <c r="P350" s="230">
        <f>O350*H350</f>
        <v>0</v>
      </c>
      <c r="Q350" s="230">
        <v>0</v>
      </c>
      <c r="R350" s="230">
        <f>Q350*H350</f>
        <v>0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299</v>
      </c>
      <c r="AT350" s="232" t="s">
        <v>294</v>
      </c>
      <c r="AU350" s="232" t="s">
        <v>85</v>
      </c>
      <c r="AY350" s="18" t="s">
        <v>292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120</v>
      </c>
      <c r="BK350" s="233">
        <f>ROUND(I350*H350,2)</f>
        <v>0</v>
      </c>
      <c r="BL350" s="18" t="s">
        <v>299</v>
      </c>
      <c r="BM350" s="232" t="s">
        <v>1746</v>
      </c>
    </row>
    <row r="351" s="2" customFormat="1" ht="21.75" customHeight="1">
      <c r="A351" s="39"/>
      <c r="B351" s="40"/>
      <c r="C351" s="221" t="s">
        <v>1184</v>
      </c>
      <c r="D351" s="221" t="s">
        <v>294</v>
      </c>
      <c r="E351" s="222" t="s">
        <v>5382</v>
      </c>
      <c r="F351" s="223" t="s">
        <v>5383</v>
      </c>
      <c r="G351" s="224" t="s">
        <v>1738</v>
      </c>
      <c r="H351" s="225">
        <v>50</v>
      </c>
      <c r="I351" s="226"/>
      <c r="J351" s="227">
        <f>ROUND(I351*H351,2)</f>
        <v>0</v>
      </c>
      <c r="K351" s="223" t="s">
        <v>1</v>
      </c>
      <c r="L351" s="45"/>
      <c r="M351" s="228" t="s">
        <v>1</v>
      </c>
      <c r="N351" s="229" t="s">
        <v>43</v>
      </c>
      <c r="O351" s="92"/>
      <c r="P351" s="230">
        <f>O351*H351</f>
        <v>0</v>
      </c>
      <c r="Q351" s="230">
        <v>0</v>
      </c>
      <c r="R351" s="230">
        <f>Q351*H351</f>
        <v>0</v>
      </c>
      <c r="S351" s="230">
        <v>0</v>
      </c>
      <c r="T351" s="231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32" t="s">
        <v>299</v>
      </c>
      <c r="AT351" s="232" t="s">
        <v>294</v>
      </c>
      <c r="AU351" s="232" t="s">
        <v>85</v>
      </c>
      <c r="AY351" s="18" t="s">
        <v>292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8" t="s">
        <v>120</v>
      </c>
      <c r="BK351" s="233">
        <f>ROUND(I351*H351,2)</f>
        <v>0</v>
      </c>
      <c r="BL351" s="18" t="s">
        <v>299</v>
      </c>
      <c r="BM351" s="232" t="s">
        <v>1755</v>
      </c>
    </row>
    <row r="352" s="13" customFormat="1">
      <c r="A352" s="13"/>
      <c r="B352" s="234"/>
      <c r="C352" s="235"/>
      <c r="D352" s="236" t="s">
        <v>301</v>
      </c>
      <c r="E352" s="237" t="s">
        <v>1</v>
      </c>
      <c r="F352" s="238" t="s">
        <v>5384</v>
      </c>
      <c r="G352" s="235"/>
      <c r="H352" s="237" t="s">
        <v>1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301</v>
      </c>
      <c r="AU352" s="244" t="s">
        <v>85</v>
      </c>
      <c r="AV352" s="13" t="s">
        <v>85</v>
      </c>
      <c r="AW352" s="13" t="s">
        <v>32</v>
      </c>
      <c r="AX352" s="13" t="s">
        <v>77</v>
      </c>
      <c r="AY352" s="244" t="s">
        <v>292</v>
      </c>
    </row>
    <row r="353" s="13" customFormat="1">
      <c r="A353" s="13"/>
      <c r="B353" s="234"/>
      <c r="C353" s="235"/>
      <c r="D353" s="236" t="s">
        <v>301</v>
      </c>
      <c r="E353" s="237" t="s">
        <v>1</v>
      </c>
      <c r="F353" s="238" t="s">
        <v>5385</v>
      </c>
      <c r="G353" s="235"/>
      <c r="H353" s="237" t="s">
        <v>1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301</v>
      </c>
      <c r="AU353" s="244" t="s">
        <v>85</v>
      </c>
      <c r="AV353" s="13" t="s">
        <v>85</v>
      </c>
      <c r="AW353" s="13" t="s">
        <v>32</v>
      </c>
      <c r="AX353" s="13" t="s">
        <v>77</v>
      </c>
      <c r="AY353" s="244" t="s">
        <v>292</v>
      </c>
    </row>
    <row r="354" s="13" customFormat="1">
      <c r="A354" s="13"/>
      <c r="B354" s="234"/>
      <c r="C354" s="235"/>
      <c r="D354" s="236" t="s">
        <v>301</v>
      </c>
      <c r="E354" s="237" t="s">
        <v>1</v>
      </c>
      <c r="F354" s="238" t="s">
        <v>5386</v>
      </c>
      <c r="G354" s="235"/>
      <c r="H354" s="237" t="s">
        <v>1</v>
      </c>
      <c r="I354" s="239"/>
      <c r="J354" s="235"/>
      <c r="K354" s="235"/>
      <c r="L354" s="240"/>
      <c r="M354" s="241"/>
      <c r="N354" s="242"/>
      <c r="O354" s="242"/>
      <c r="P354" s="242"/>
      <c r="Q354" s="242"/>
      <c r="R354" s="242"/>
      <c r="S354" s="242"/>
      <c r="T354" s="24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4" t="s">
        <v>301</v>
      </c>
      <c r="AU354" s="244" t="s">
        <v>85</v>
      </c>
      <c r="AV354" s="13" t="s">
        <v>85</v>
      </c>
      <c r="AW354" s="13" t="s">
        <v>32</v>
      </c>
      <c r="AX354" s="13" t="s">
        <v>77</v>
      </c>
      <c r="AY354" s="244" t="s">
        <v>292</v>
      </c>
    </row>
    <row r="355" s="14" customFormat="1">
      <c r="A355" s="14"/>
      <c r="B355" s="245"/>
      <c r="C355" s="246"/>
      <c r="D355" s="236" t="s">
        <v>301</v>
      </c>
      <c r="E355" s="247" t="s">
        <v>1</v>
      </c>
      <c r="F355" s="248" t="s">
        <v>693</v>
      </c>
      <c r="G355" s="246"/>
      <c r="H355" s="249">
        <v>50</v>
      </c>
      <c r="I355" s="250"/>
      <c r="J355" s="246"/>
      <c r="K355" s="246"/>
      <c r="L355" s="251"/>
      <c r="M355" s="252"/>
      <c r="N355" s="253"/>
      <c r="O355" s="253"/>
      <c r="P355" s="253"/>
      <c r="Q355" s="253"/>
      <c r="R355" s="253"/>
      <c r="S355" s="253"/>
      <c r="T355" s="25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5" t="s">
        <v>301</v>
      </c>
      <c r="AU355" s="255" t="s">
        <v>85</v>
      </c>
      <c r="AV355" s="14" t="s">
        <v>120</v>
      </c>
      <c r="AW355" s="14" t="s">
        <v>32</v>
      </c>
      <c r="AX355" s="14" t="s">
        <v>85</v>
      </c>
      <c r="AY355" s="255" t="s">
        <v>292</v>
      </c>
    </row>
    <row r="356" s="12" customFormat="1" ht="25.92" customHeight="1">
      <c r="A356" s="12"/>
      <c r="B356" s="205"/>
      <c r="C356" s="206"/>
      <c r="D356" s="207" t="s">
        <v>76</v>
      </c>
      <c r="E356" s="208" t="s">
        <v>4441</v>
      </c>
      <c r="F356" s="208" t="s">
        <v>5499</v>
      </c>
      <c r="G356" s="206"/>
      <c r="H356" s="206"/>
      <c r="I356" s="209"/>
      <c r="J356" s="210">
        <f>BK356</f>
        <v>0</v>
      </c>
      <c r="K356" s="206"/>
      <c r="L356" s="211"/>
      <c r="M356" s="212"/>
      <c r="N356" s="213"/>
      <c r="O356" s="213"/>
      <c r="P356" s="214">
        <f>SUM(P357:P394)</f>
        <v>0</v>
      </c>
      <c r="Q356" s="213"/>
      <c r="R356" s="214">
        <f>SUM(R357:R394)</f>
        <v>0</v>
      </c>
      <c r="S356" s="213"/>
      <c r="T356" s="215">
        <f>SUM(T357:T394)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16" t="s">
        <v>85</v>
      </c>
      <c r="AT356" s="217" t="s">
        <v>76</v>
      </c>
      <c r="AU356" s="217" t="s">
        <v>77</v>
      </c>
      <c r="AY356" s="216" t="s">
        <v>292</v>
      </c>
      <c r="BK356" s="218">
        <f>SUM(BK357:BK394)</f>
        <v>0</v>
      </c>
    </row>
    <row r="357" s="2" customFormat="1" ht="37.8" customHeight="1">
      <c r="A357" s="39"/>
      <c r="B357" s="40"/>
      <c r="C357" s="221" t="s">
        <v>1189</v>
      </c>
      <c r="D357" s="221" t="s">
        <v>294</v>
      </c>
      <c r="E357" s="222" t="s">
        <v>5500</v>
      </c>
      <c r="F357" s="223" t="s">
        <v>5501</v>
      </c>
      <c r="G357" s="224" t="s">
        <v>3216</v>
      </c>
      <c r="H357" s="225">
        <v>1</v>
      </c>
      <c r="I357" s="226"/>
      <c r="J357" s="227">
        <f>ROUND(I357*H357,2)</f>
        <v>0</v>
      </c>
      <c r="K357" s="223" t="s">
        <v>1</v>
      </c>
      <c r="L357" s="45"/>
      <c r="M357" s="228" t="s">
        <v>1</v>
      </c>
      <c r="N357" s="229" t="s">
        <v>43</v>
      </c>
      <c r="O357" s="92"/>
      <c r="P357" s="230">
        <f>O357*H357</f>
        <v>0</v>
      </c>
      <c r="Q357" s="230">
        <v>0</v>
      </c>
      <c r="R357" s="230">
        <f>Q357*H357</f>
        <v>0</v>
      </c>
      <c r="S357" s="230">
        <v>0</v>
      </c>
      <c r="T357" s="231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32" t="s">
        <v>299</v>
      </c>
      <c r="AT357" s="232" t="s">
        <v>294</v>
      </c>
      <c r="AU357" s="232" t="s">
        <v>85</v>
      </c>
      <c r="AY357" s="18" t="s">
        <v>292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8" t="s">
        <v>120</v>
      </c>
      <c r="BK357" s="233">
        <f>ROUND(I357*H357,2)</f>
        <v>0</v>
      </c>
      <c r="BL357" s="18" t="s">
        <v>299</v>
      </c>
      <c r="BM357" s="232" t="s">
        <v>1764</v>
      </c>
    </row>
    <row r="358" s="13" customFormat="1">
      <c r="A358" s="13"/>
      <c r="B358" s="234"/>
      <c r="C358" s="235"/>
      <c r="D358" s="236" t="s">
        <v>301</v>
      </c>
      <c r="E358" s="237" t="s">
        <v>1</v>
      </c>
      <c r="F358" s="238" t="s">
        <v>5502</v>
      </c>
      <c r="G358" s="235"/>
      <c r="H358" s="237" t="s">
        <v>1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4" t="s">
        <v>301</v>
      </c>
      <c r="AU358" s="244" t="s">
        <v>85</v>
      </c>
      <c r="AV358" s="13" t="s">
        <v>85</v>
      </c>
      <c r="AW358" s="13" t="s">
        <v>32</v>
      </c>
      <c r="AX358" s="13" t="s">
        <v>77</v>
      </c>
      <c r="AY358" s="244" t="s">
        <v>292</v>
      </c>
    </row>
    <row r="359" s="13" customFormat="1">
      <c r="A359" s="13"/>
      <c r="B359" s="234"/>
      <c r="C359" s="235"/>
      <c r="D359" s="236" t="s">
        <v>301</v>
      </c>
      <c r="E359" s="237" t="s">
        <v>1</v>
      </c>
      <c r="F359" s="238" t="s">
        <v>5503</v>
      </c>
      <c r="G359" s="235"/>
      <c r="H359" s="237" t="s">
        <v>1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301</v>
      </c>
      <c r="AU359" s="244" t="s">
        <v>85</v>
      </c>
      <c r="AV359" s="13" t="s">
        <v>85</v>
      </c>
      <c r="AW359" s="13" t="s">
        <v>32</v>
      </c>
      <c r="AX359" s="13" t="s">
        <v>77</v>
      </c>
      <c r="AY359" s="244" t="s">
        <v>292</v>
      </c>
    </row>
    <row r="360" s="13" customFormat="1">
      <c r="A360" s="13"/>
      <c r="B360" s="234"/>
      <c r="C360" s="235"/>
      <c r="D360" s="236" t="s">
        <v>301</v>
      </c>
      <c r="E360" s="237" t="s">
        <v>1</v>
      </c>
      <c r="F360" s="238" t="s">
        <v>5393</v>
      </c>
      <c r="G360" s="235"/>
      <c r="H360" s="237" t="s">
        <v>1</v>
      </c>
      <c r="I360" s="239"/>
      <c r="J360" s="235"/>
      <c r="K360" s="235"/>
      <c r="L360" s="240"/>
      <c r="M360" s="241"/>
      <c r="N360" s="242"/>
      <c r="O360" s="242"/>
      <c r="P360" s="242"/>
      <c r="Q360" s="242"/>
      <c r="R360" s="242"/>
      <c r="S360" s="242"/>
      <c r="T360" s="24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4" t="s">
        <v>301</v>
      </c>
      <c r="AU360" s="244" t="s">
        <v>85</v>
      </c>
      <c r="AV360" s="13" t="s">
        <v>85</v>
      </c>
      <c r="AW360" s="13" t="s">
        <v>32</v>
      </c>
      <c r="AX360" s="13" t="s">
        <v>77</v>
      </c>
      <c r="AY360" s="244" t="s">
        <v>292</v>
      </c>
    </row>
    <row r="361" s="13" customFormat="1">
      <c r="A361" s="13"/>
      <c r="B361" s="234"/>
      <c r="C361" s="235"/>
      <c r="D361" s="236" t="s">
        <v>301</v>
      </c>
      <c r="E361" s="237" t="s">
        <v>1</v>
      </c>
      <c r="F361" s="238" t="s">
        <v>5394</v>
      </c>
      <c r="G361" s="235"/>
      <c r="H361" s="237" t="s">
        <v>1</v>
      </c>
      <c r="I361" s="239"/>
      <c r="J361" s="235"/>
      <c r="K361" s="235"/>
      <c r="L361" s="240"/>
      <c r="M361" s="241"/>
      <c r="N361" s="242"/>
      <c r="O361" s="242"/>
      <c r="P361" s="242"/>
      <c r="Q361" s="242"/>
      <c r="R361" s="242"/>
      <c r="S361" s="242"/>
      <c r="T361" s="24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4" t="s">
        <v>301</v>
      </c>
      <c r="AU361" s="244" t="s">
        <v>85</v>
      </c>
      <c r="AV361" s="13" t="s">
        <v>85</v>
      </c>
      <c r="AW361" s="13" t="s">
        <v>32</v>
      </c>
      <c r="AX361" s="13" t="s">
        <v>77</v>
      </c>
      <c r="AY361" s="244" t="s">
        <v>292</v>
      </c>
    </row>
    <row r="362" s="13" customFormat="1">
      <c r="A362" s="13"/>
      <c r="B362" s="234"/>
      <c r="C362" s="235"/>
      <c r="D362" s="236" t="s">
        <v>301</v>
      </c>
      <c r="E362" s="237" t="s">
        <v>1</v>
      </c>
      <c r="F362" s="238" t="s">
        <v>5337</v>
      </c>
      <c r="G362" s="235"/>
      <c r="H362" s="237" t="s">
        <v>1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301</v>
      </c>
      <c r="AU362" s="244" t="s">
        <v>85</v>
      </c>
      <c r="AV362" s="13" t="s">
        <v>85</v>
      </c>
      <c r="AW362" s="13" t="s">
        <v>32</v>
      </c>
      <c r="AX362" s="13" t="s">
        <v>77</v>
      </c>
      <c r="AY362" s="244" t="s">
        <v>292</v>
      </c>
    </row>
    <row r="363" s="13" customFormat="1">
      <c r="A363" s="13"/>
      <c r="B363" s="234"/>
      <c r="C363" s="235"/>
      <c r="D363" s="236" t="s">
        <v>301</v>
      </c>
      <c r="E363" s="237" t="s">
        <v>1</v>
      </c>
      <c r="F363" s="238" t="s">
        <v>5338</v>
      </c>
      <c r="G363" s="235"/>
      <c r="H363" s="237" t="s">
        <v>1</v>
      </c>
      <c r="I363" s="239"/>
      <c r="J363" s="235"/>
      <c r="K363" s="235"/>
      <c r="L363" s="240"/>
      <c r="M363" s="241"/>
      <c r="N363" s="242"/>
      <c r="O363" s="242"/>
      <c r="P363" s="242"/>
      <c r="Q363" s="242"/>
      <c r="R363" s="242"/>
      <c r="S363" s="242"/>
      <c r="T363" s="24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4" t="s">
        <v>301</v>
      </c>
      <c r="AU363" s="244" t="s">
        <v>85</v>
      </c>
      <c r="AV363" s="13" t="s">
        <v>85</v>
      </c>
      <c r="AW363" s="13" t="s">
        <v>32</v>
      </c>
      <c r="AX363" s="13" t="s">
        <v>77</v>
      </c>
      <c r="AY363" s="244" t="s">
        <v>292</v>
      </c>
    </row>
    <row r="364" s="13" customFormat="1">
      <c r="A364" s="13"/>
      <c r="B364" s="234"/>
      <c r="C364" s="235"/>
      <c r="D364" s="236" t="s">
        <v>301</v>
      </c>
      <c r="E364" s="237" t="s">
        <v>1</v>
      </c>
      <c r="F364" s="238" t="s">
        <v>5339</v>
      </c>
      <c r="G364" s="235"/>
      <c r="H364" s="237" t="s">
        <v>1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4" t="s">
        <v>301</v>
      </c>
      <c r="AU364" s="244" t="s">
        <v>85</v>
      </c>
      <c r="AV364" s="13" t="s">
        <v>85</v>
      </c>
      <c r="AW364" s="13" t="s">
        <v>32</v>
      </c>
      <c r="AX364" s="13" t="s">
        <v>77</v>
      </c>
      <c r="AY364" s="244" t="s">
        <v>292</v>
      </c>
    </row>
    <row r="365" s="13" customFormat="1">
      <c r="A365" s="13"/>
      <c r="B365" s="234"/>
      <c r="C365" s="235"/>
      <c r="D365" s="236" t="s">
        <v>301</v>
      </c>
      <c r="E365" s="237" t="s">
        <v>1</v>
      </c>
      <c r="F365" s="238" t="s">
        <v>5340</v>
      </c>
      <c r="G365" s="235"/>
      <c r="H365" s="237" t="s">
        <v>1</v>
      </c>
      <c r="I365" s="239"/>
      <c r="J365" s="235"/>
      <c r="K365" s="235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301</v>
      </c>
      <c r="AU365" s="244" t="s">
        <v>85</v>
      </c>
      <c r="AV365" s="13" t="s">
        <v>85</v>
      </c>
      <c r="AW365" s="13" t="s">
        <v>32</v>
      </c>
      <c r="AX365" s="13" t="s">
        <v>77</v>
      </c>
      <c r="AY365" s="244" t="s">
        <v>292</v>
      </c>
    </row>
    <row r="366" s="13" customFormat="1">
      <c r="A366" s="13"/>
      <c r="B366" s="234"/>
      <c r="C366" s="235"/>
      <c r="D366" s="236" t="s">
        <v>301</v>
      </c>
      <c r="E366" s="237" t="s">
        <v>1</v>
      </c>
      <c r="F366" s="238" t="s">
        <v>5504</v>
      </c>
      <c r="G366" s="235"/>
      <c r="H366" s="237" t="s">
        <v>1</v>
      </c>
      <c r="I366" s="239"/>
      <c r="J366" s="235"/>
      <c r="K366" s="235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301</v>
      </c>
      <c r="AU366" s="244" t="s">
        <v>85</v>
      </c>
      <c r="AV366" s="13" t="s">
        <v>85</v>
      </c>
      <c r="AW366" s="13" t="s">
        <v>32</v>
      </c>
      <c r="AX366" s="13" t="s">
        <v>77</v>
      </c>
      <c r="AY366" s="244" t="s">
        <v>292</v>
      </c>
    </row>
    <row r="367" s="13" customFormat="1">
      <c r="A367" s="13"/>
      <c r="B367" s="234"/>
      <c r="C367" s="235"/>
      <c r="D367" s="236" t="s">
        <v>301</v>
      </c>
      <c r="E367" s="237" t="s">
        <v>1</v>
      </c>
      <c r="F367" s="238" t="s">
        <v>5396</v>
      </c>
      <c r="G367" s="235"/>
      <c r="H367" s="237" t="s">
        <v>1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301</v>
      </c>
      <c r="AU367" s="244" t="s">
        <v>85</v>
      </c>
      <c r="AV367" s="13" t="s">
        <v>85</v>
      </c>
      <c r="AW367" s="13" t="s">
        <v>32</v>
      </c>
      <c r="AX367" s="13" t="s">
        <v>77</v>
      </c>
      <c r="AY367" s="244" t="s">
        <v>292</v>
      </c>
    </row>
    <row r="368" s="13" customFormat="1">
      <c r="A368" s="13"/>
      <c r="B368" s="234"/>
      <c r="C368" s="235"/>
      <c r="D368" s="236" t="s">
        <v>301</v>
      </c>
      <c r="E368" s="237" t="s">
        <v>1</v>
      </c>
      <c r="F368" s="238" t="s">
        <v>5397</v>
      </c>
      <c r="G368" s="235"/>
      <c r="H368" s="237" t="s">
        <v>1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301</v>
      </c>
      <c r="AU368" s="244" t="s">
        <v>85</v>
      </c>
      <c r="AV368" s="13" t="s">
        <v>85</v>
      </c>
      <c r="AW368" s="13" t="s">
        <v>32</v>
      </c>
      <c r="AX368" s="13" t="s">
        <v>77</v>
      </c>
      <c r="AY368" s="244" t="s">
        <v>292</v>
      </c>
    </row>
    <row r="369" s="13" customFormat="1">
      <c r="A369" s="13"/>
      <c r="B369" s="234"/>
      <c r="C369" s="235"/>
      <c r="D369" s="236" t="s">
        <v>301</v>
      </c>
      <c r="E369" s="237" t="s">
        <v>1</v>
      </c>
      <c r="F369" s="238" t="s">
        <v>5344</v>
      </c>
      <c r="G369" s="235"/>
      <c r="H369" s="237" t="s">
        <v>1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4" t="s">
        <v>301</v>
      </c>
      <c r="AU369" s="244" t="s">
        <v>85</v>
      </c>
      <c r="AV369" s="13" t="s">
        <v>85</v>
      </c>
      <c r="AW369" s="13" t="s">
        <v>32</v>
      </c>
      <c r="AX369" s="13" t="s">
        <v>77</v>
      </c>
      <c r="AY369" s="244" t="s">
        <v>292</v>
      </c>
    </row>
    <row r="370" s="13" customFormat="1">
      <c r="A370" s="13"/>
      <c r="B370" s="234"/>
      <c r="C370" s="235"/>
      <c r="D370" s="236" t="s">
        <v>301</v>
      </c>
      <c r="E370" s="237" t="s">
        <v>1</v>
      </c>
      <c r="F370" s="238" t="s">
        <v>5345</v>
      </c>
      <c r="G370" s="235"/>
      <c r="H370" s="237" t="s">
        <v>1</v>
      </c>
      <c r="I370" s="239"/>
      <c r="J370" s="235"/>
      <c r="K370" s="235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301</v>
      </c>
      <c r="AU370" s="244" t="s">
        <v>85</v>
      </c>
      <c r="AV370" s="13" t="s">
        <v>85</v>
      </c>
      <c r="AW370" s="13" t="s">
        <v>32</v>
      </c>
      <c r="AX370" s="13" t="s">
        <v>77</v>
      </c>
      <c r="AY370" s="244" t="s">
        <v>292</v>
      </c>
    </row>
    <row r="371" s="13" customFormat="1">
      <c r="A371" s="13"/>
      <c r="B371" s="234"/>
      <c r="C371" s="235"/>
      <c r="D371" s="236" t="s">
        <v>301</v>
      </c>
      <c r="E371" s="237" t="s">
        <v>1</v>
      </c>
      <c r="F371" s="238" t="s">
        <v>5398</v>
      </c>
      <c r="G371" s="235"/>
      <c r="H371" s="237" t="s">
        <v>1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4" t="s">
        <v>301</v>
      </c>
      <c r="AU371" s="244" t="s">
        <v>85</v>
      </c>
      <c r="AV371" s="13" t="s">
        <v>85</v>
      </c>
      <c r="AW371" s="13" t="s">
        <v>32</v>
      </c>
      <c r="AX371" s="13" t="s">
        <v>77</v>
      </c>
      <c r="AY371" s="244" t="s">
        <v>292</v>
      </c>
    </row>
    <row r="372" s="13" customFormat="1">
      <c r="A372" s="13"/>
      <c r="B372" s="234"/>
      <c r="C372" s="235"/>
      <c r="D372" s="236" t="s">
        <v>301</v>
      </c>
      <c r="E372" s="237" t="s">
        <v>1</v>
      </c>
      <c r="F372" s="238" t="s">
        <v>5338</v>
      </c>
      <c r="G372" s="235"/>
      <c r="H372" s="237" t="s">
        <v>1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301</v>
      </c>
      <c r="AU372" s="244" t="s">
        <v>85</v>
      </c>
      <c r="AV372" s="13" t="s">
        <v>85</v>
      </c>
      <c r="AW372" s="13" t="s">
        <v>32</v>
      </c>
      <c r="AX372" s="13" t="s">
        <v>77</v>
      </c>
      <c r="AY372" s="244" t="s">
        <v>292</v>
      </c>
    </row>
    <row r="373" s="14" customFormat="1">
      <c r="A373" s="14"/>
      <c r="B373" s="245"/>
      <c r="C373" s="246"/>
      <c r="D373" s="236" t="s">
        <v>301</v>
      </c>
      <c r="E373" s="247" t="s">
        <v>1</v>
      </c>
      <c r="F373" s="248" t="s">
        <v>85</v>
      </c>
      <c r="G373" s="246"/>
      <c r="H373" s="249">
        <v>1</v>
      </c>
      <c r="I373" s="250"/>
      <c r="J373" s="246"/>
      <c r="K373" s="246"/>
      <c r="L373" s="251"/>
      <c r="M373" s="252"/>
      <c r="N373" s="253"/>
      <c r="O373" s="253"/>
      <c r="P373" s="253"/>
      <c r="Q373" s="253"/>
      <c r="R373" s="253"/>
      <c r="S373" s="253"/>
      <c r="T373" s="25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5" t="s">
        <v>301</v>
      </c>
      <c r="AU373" s="255" t="s">
        <v>85</v>
      </c>
      <c r="AV373" s="14" t="s">
        <v>120</v>
      </c>
      <c r="AW373" s="14" t="s">
        <v>32</v>
      </c>
      <c r="AX373" s="14" t="s">
        <v>85</v>
      </c>
      <c r="AY373" s="255" t="s">
        <v>292</v>
      </c>
    </row>
    <row r="374" s="2" customFormat="1" ht="33" customHeight="1">
      <c r="A374" s="39"/>
      <c r="B374" s="40"/>
      <c r="C374" s="221" t="s">
        <v>1194</v>
      </c>
      <c r="D374" s="221" t="s">
        <v>294</v>
      </c>
      <c r="E374" s="222" t="s">
        <v>3964</v>
      </c>
      <c r="F374" s="223" t="s">
        <v>5505</v>
      </c>
      <c r="G374" s="224" t="s">
        <v>3216</v>
      </c>
      <c r="H374" s="225">
        <v>1</v>
      </c>
      <c r="I374" s="226"/>
      <c r="J374" s="227">
        <f>ROUND(I374*H374,2)</f>
        <v>0</v>
      </c>
      <c r="K374" s="223" t="s">
        <v>1</v>
      </c>
      <c r="L374" s="45"/>
      <c r="M374" s="228" t="s">
        <v>1</v>
      </c>
      <c r="N374" s="229" t="s">
        <v>43</v>
      </c>
      <c r="O374" s="92"/>
      <c r="P374" s="230">
        <f>O374*H374</f>
        <v>0</v>
      </c>
      <c r="Q374" s="230">
        <v>0</v>
      </c>
      <c r="R374" s="230">
        <f>Q374*H374</f>
        <v>0</v>
      </c>
      <c r="S374" s="230">
        <v>0</v>
      </c>
      <c r="T374" s="231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32" t="s">
        <v>299</v>
      </c>
      <c r="AT374" s="232" t="s">
        <v>294</v>
      </c>
      <c r="AU374" s="232" t="s">
        <v>85</v>
      </c>
      <c r="AY374" s="18" t="s">
        <v>292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8" t="s">
        <v>120</v>
      </c>
      <c r="BK374" s="233">
        <f>ROUND(I374*H374,2)</f>
        <v>0</v>
      </c>
      <c r="BL374" s="18" t="s">
        <v>299</v>
      </c>
      <c r="BM374" s="232" t="s">
        <v>1773</v>
      </c>
    </row>
    <row r="375" s="2" customFormat="1" ht="44.25" customHeight="1">
      <c r="A375" s="39"/>
      <c r="B375" s="40"/>
      <c r="C375" s="221" t="s">
        <v>1198</v>
      </c>
      <c r="D375" s="221" t="s">
        <v>294</v>
      </c>
      <c r="E375" s="222" t="s">
        <v>5438</v>
      </c>
      <c r="F375" s="223" t="s">
        <v>5439</v>
      </c>
      <c r="G375" s="224" t="s">
        <v>3216</v>
      </c>
      <c r="H375" s="225">
        <v>1</v>
      </c>
      <c r="I375" s="226"/>
      <c r="J375" s="227">
        <f>ROUND(I375*H375,2)</f>
        <v>0</v>
      </c>
      <c r="K375" s="223" t="s">
        <v>1</v>
      </c>
      <c r="L375" s="45"/>
      <c r="M375" s="228" t="s">
        <v>1</v>
      </c>
      <c r="N375" s="229" t="s">
        <v>43</v>
      </c>
      <c r="O375" s="92"/>
      <c r="P375" s="230">
        <f>O375*H375</f>
        <v>0</v>
      </c>
      <c r="Q375" s="230">
        <v>0</v>
      </c>
      <c r="R375" s="230">
        <f>Q375*H375</f>
        <v>0</v>
      </c>
      <c r="S375" s="230">
        <v>0</v>
      </c>
      <c r="T375" s="231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32" t="s">
        <v>299</v>
      </c>
      <c r="AT375" s="232" t="s">
        <v>294</v>
      </c>
      <c r="AU375" s="232" t="s">
        <v>85</v>
      </c>
      <c r="AY375" s="18" t="s">
        <v>292</v>
      </c>
      <c r="BE375" s="233">
        <f>IF(N375="základní",J375,0)</f>
        <v>0</v>
      </c>
      <c r="BF375" s="233">
        <f>IF(N375="snížená",J375,0)</f>
        <v>0</v>
      </c>
      <c r="BG375" s="233">
        <f>IF(N375="zákl. přenesená",J375,0)</f>
        <v>0</v>
      </c>
      <c r="BH375" s="233">
        <f>IF(N375="sníž. přenesená",J375,0)</f>
        <v>0</v>
      </c>
      <c r="BI375" s="233">
        <f>IF(N375="nulová",J375,0)</f>
        <v>0</v>
      </c>
      <c r="BJ375" s="18" t="s">
        <v>120</v>
      </c>
      <c r="BK375" s="233">
        <f>ROUND(I375*H375,2)</f>
        <v>0</v>
      </c>
      <c r="BL375" s="18" t="s">
        <v>299</v>
      </c>
      <c r="BM375" s="232" t="s">
        <v>1783</v>
      </c>
    </row>
    <row r="376" s="2" customFormat="1" ht="49.05" customHeight="1">
      <c r="A376" s="39"/>
      <c r="B376" s="40"/>
      <c r="C376" s="221" t="s">
        <v>1204</v>
      </c>
      <c r="D376" s="221" t="s">
        <v>294</v>
      </c>
      <c r="E376" s="222" t="s">
        <v>3736</v>
      </c>
      <c r="F376" s="223" t="s">
        <v>5350</v>
      </c>
      <c r="G376" s="224" t="s">
        <v>5351</v>
      </c>
      <c r="H376" s="225">
        <v>1</v>
      </c>
      <c r="I376" s="226"/>
      <c r="J376" s="227">
        <f>ROUND(I376*H376,2)</f>
        <v>0</v>
      </c>
      <c r="K376" s="223" t="s">
        <v>1</v>
      </c>
      <c r="L376" s="45"/>
      <c r="M376" s="228" t="s">
        <v>1</v>
      </c>
      <c r="N376" s="229" t="s">
        <v>43</v>
      </c>
      <c r="O376" s="92"/>
      <c r="P376" s="230">
        <f>O376*H376</f>
        <v>0</v>
      </c>
      <c r="Q376" s="230">
        <v>0</v>
      </c>
      <c r="R376" s="230">
        <f>Q376*H376</f>
        <v>0</v>
      </c>
      <c r="S376" s="230">
        <v>0</v>
      </c>
      <c r="T376" s="231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32" t="s">
        <v>299</v>
      </c>
      <c r="AT376" s="232" t="s">
        <v>294</v>
      </c>
      <c r="AU376" s="232" t="s">
        <v>85</v>
      </c>
      <c r="AY376" s="18" t="s">
        <v>292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8" t="s">
        <v>120</v>
      </c>
      <c r="BK376" s="233">
        <f>ROUND(I376*H376,2)</f>
        <v>0</v>
      </c>
      <c r="BL376" s="18" t="s">
        <v>299</v>
      </c>
      <c r="BM376" s="232" t="s">
        <v>1806</v>
      </c>
    </row>
    <row r="377" s="2" customFormat="1" ht="37.8" customHeight="1">
      <c r="A377" s="39"/>
      <c r="B377" s="40"/>
      <c r="C377" s="221" t="s">
        <v>1235</v>
      </c>
      <c r="D377" s="221" t="s">
        <v>294</v>
      </c>
      <c r="E377" s="222" t="s">
        <v>5506</v>
      </c>
      <c r="F377" s="223" t="s">
        <v>5488</v>
      </c>
      <c r="G377" s="224" t="s">
        <v>3216</v>
      </c>
      <c r="H377" s="225">
        <v>2</v>
      </c>
      <c r="I377" s="226"/>
      <c r="J377" s="227">
        <f>ROUND(I377*H377,2)</f>
        <v>0</v>
      </c>
      <c r="K377" s="223" t="s">
        <v>1</v>
      </c>
      <c r="L377" s="45"/>
      <c r="M377" s="228" t="s">
        <v>1</v>
      </c>
      <c r="N377" s="229" t="s">
        <v>43</v>
      </c>
      <c r="O377" s="92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32" t="s">
        <v>299</v>
      </c>
      <c r="AT377" s="232" t="s">
        <v>294</v>
      </c>
      <c r="AU377" s="232" t="s">
        <v>85</v>
      </c>
      <c r="AY377" s="18" t="s">
        <v>292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8" t="s">
        <v>120</v>
      </c>
      <c r="BK377" s="233">
        <f>ROUND(I377*H377,2)</f>
        <v>0</v>
      </c>
      <c r="BL377" s="18" t="s">
        <v>299</v>
      </c>
      <c r="BM377" s="232" t="s">
        <v>1817</v>
      </c>
    </row>
    <row r="378" s="2" customFormat="1" ht="37.8" customHeight="1">
      <c r="A378" s="39"/>
      <c r="B378" s="40"/>
      <c r="C378" s="221" t="s">
        <v>1240</v>
      </c>
      <c r="D378" s="221" t="s">
        <v>294</v>
      </c>
      <c r="E378" s="222" t="s">
        <v>5507</v>
      </c>
      <c r="F378" s="223" t="s">
        <v>5508</v>
      </c>
      <c r="G378" s="224" t="s">
        <v>3216</v>
      </c>
      <c r="H378" s="225">
        <v>2</v>
      </c>
      <c r="I378" s="226"/>
      <c r="J378" s="227">
        <f>ROUND(I378*H378,2)</f>
        <v>0</v>
      </c>
      <c r="K378" s="223" t="s">
        <v>1</v>
      </c>
      <c r="L378" s="45"/>
      <c r="M378" s="228" t="s">
        <v>1</v>
      </c>
      <c r="N378" s="229" t="s">
        <v>43</v>
      </c>
      <c r="O378" s="92"/>
      <c r="P378" s="230">
        <f>O378*H378</f>
        <v>0</v>
      </c>
      <c r="Q378" s="230">
        <v>0</v>
      </c>
      <c r="R378" s="230">
        <f>Q378*H378</f>
        <v>0</v>
      </c>
      <c r="S378" s="230">
        <v>0</v>
      </c>
      <c r="T378" s="231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2" t="s">
        <v>299</v>
      </c>
      <c r="AT378" s="232" t="s">
        <v>294</v>
      </c>
      <c r="AU378" s="232" t="s">
        <v>85</v>
      </c>
      <c r="AY378" s="18" t="s">
        <v>292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8" t="s">
        <v>120</v>
      </c>
      <c r="BK378" s="233">
        <f>ROUND(I378*H378,2)</f>
        <v>0</v>
      </c>
      <c r="BL378" s="18" t="s">
        <v>299</v>
      </c>
      <c r="BM378" s="232" t="s">
        <v>1828</v>
      </c>
    </row>
    <row r="379" s="2" customFormat="1" ht="24.15" customHeight="1">
      <c r="A379" s="39"/>
      <c r="B379" s="40"/>
      <c r="C379" s="221" t="s">
        <v>1245</v>
      </c>
      <c r="D379" s="221" t="s">
        <v>294</v>
      </c>
      <c r="E379" s="222" t="s">
        <v>5509</v>
      </c>
      <c r="F379" s="223" t="s">
        <v>5469</v>
      </c>
      <c r="G379" s="224" t="s">
        <v>3216</v>
      </c>
      <c r="H379" s="225">
        <v>1</v>
      </c>
      <c r="I379" s="226"/>
      <c r="J379" s="227">
        <f>ROUND(I379*H379,2)</f>
        <v>0</v>
      </c>
      <c r="K379" s="223" t="s">
        <v>1</v>
      </c>
      <c r="L379" s="45"/>
      <c r="M379" s="228" t="s">
        <v>1</v>
      </c>
      <c r="N379" s="229" t="s">
        <v>43</v>
      </c>
      <c r="O379" s="92"/>
      <c r="P379" s="230">
        <f>O379*H379</f>
        <v>0</v>
      </c>
      <c r="Q379" s="230">
        <v>0</v>
      </c>
      <c r="R379" s="230">
        <f>Q379*H379</f>
        <v>0</v>
      </c>
      <c r="S379" s="230">
        <v>0</v>
      </c>
      <c r="T379" s="231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32" t="s">
        <v>299</v>
      </c>
      <c r="AT379" s="232" t="s">
        <v>294</v>
      </c>
      <c r="AU379" s="232" t="s">
        <v>85</v>
      </c>
      <c r="AY379" s="18" t="s">
        <v>292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8" t="s">
        <v>120</v>
      </c>
      <c r="BK379" s="233">
        <f>ROUND(I379*H379,2)</f>
        <v>0</v>
      </c>
      <c r="BL379" s="18" t="s">
        <v>299</v>
      </c>
      <c r="BM379" s="232" t="s">
        <v>1838</v>
      </c>
    </row>
    <row r="380" s="2" customFormat="1" ht="24.15" customHeight="1">
      <c r="A380" s="39"/>
      <c r="B380" s="40"/>
      <c r="C380" s="221" t="s">
        <v>1250</v>
      </c>
      <c r="D380" s="221" t="s">
        <v>294</v>
      </c>
      <c r="E380" s="222" t="s">
        <v>5510</v>
      </c>
      <c r="F380" s="223" t="s">
        <v>5471</v>
      </c>
      <c r="G380" s="224" t="s">
        <v>3216</v>
      </c>
      <c r="H380" s="225">
        <v>1</v>
      </c>
      <c r="I380" s="226"/>
      <c r="J380" s="227">
        <f>ROUND(I380*H380,2)</f>
        <v>0</v>
      </c>
      <c r="K380" s="223" t="s">
        <v>1</v>
      </c>
      <c r="L380" s="45"/>
      <c r="M380" s="228" t="s">
        <v>1</v>
      </c>
      <c r="N380" s="229" t="s">
        <v>43</v>
      </c>
      <c r="O380" s="92"/>
      <c r="P380" s="230">
        <f>O380*H380</f>
        <v>0</v>
      </c>
      <c r="Q380" s="230">
        <v>0</v>
      </c>
      <c r="R380" s="230">
        <f>Q380*H380</f>
        <v>0</v>
      </c>
      <c r="S380" s="230">
        <v>0</v>
      </c>
      <c r="T380" s="231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32" t="s">
        <v>299</v>
      </c>
      <c r="AT380" s="232" t="s">
        <v>294</v>
      </c>
      <c r="AU380" s="232" t="s">
        <v>85</v>
      </c>
      <c r="AY380" s="18" t="s">
        <v>292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8" t="s">
        <v>120</v>
      </c>
      <c r="BK380" s="233">
        <f>ROUND(I380*H380,2)</f>
        <v>0</v>
      </c>
      <c r="BL380" s="18" t="s">
        <v>299</v>
      </c>
      <c r="BM380" s="232" t="s">
        <v>1848</v>
      </c>
    </row>
    <row r="381" s="2" customFormat="1" ht="62.7" customHeight="1">
      <c r="A381" s="39"/>
      <c r="B381" s="40"/>
      <c r="C381" s="221" t="s">
        <v>1261</v>
      </c>
      <c r="D381" s="221" t="s">
        <v>294</v>
      </c>
      <c r="E381" s="222" t="s">
        <v>5511</v>
      </c>
      <c r="F381" s="223" t="s">
        <v>5408</v>
      </c>
      <c r="G381" s="224" t="s">
        <v>3216</v>
      </c>
      <c r="H381" s="225">
        <v>3</v>
      </c>
      <c r="I381" s="226"/>
      <c r="J381" s="227">
        <f>ROUND(I381*H381,2)</f>
        <v>0</v>
      </c>
      <c r="K381" s="223" t="s">
        <v>1</v>
      </c>
      <c r="L381" s="45"/>
      <c r="M381" s="228" t="s">
        <v>1</v>
      </c>
      <c r="N381" s="229" t="s">
        <v>43</v>
      </c>
      <c r="O381" s="92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32" t="s">
        <v>299</v>
      </c>
      <c r="AT381" s="232" t="s">
        <v>294</v>
      </c>
      <c r="AU381" s="232" t="s">
        <v>85</v>
      </c>
      <c r="AY381" s="18" t="s">
        <v>292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8" t="s">
        <v>120</v>
      </c>
      <c r="BK381" s="233">
        <f>ROUND(I381*H381,2)</f>
        <v>0</v>
      </c>
      <c r="BL381" s="18" t="s">
        <v>299</v>
      </c>
      <c r="BM381" s="232" t="s">
        <v>1858</v>
      </c>
    </row>
    <row r="382" s="2" customFormat="1" ht="62.7" customHeight="1">
      <c r="A382" s="39"/>
      <c r="B382" s="40"/>
      <c r="C382" s="221" t="s">
        <v>1266</v>
      </c>
      <c r="D382" s="221" t="s">
        <v>294</v>
      </c>
      <c r="E382" s="222" t="s">
        <v>5512</v>
      </c>
      <c r="F382" s="223" t="s">
        <v>5410</v>
      </c>
      <c r="G382" s="224" t="s">
        <v>3216</v>
      </c>
      <c r="H382" s="225">
        <v>3</v>
      </c>
      <c r="I382" s="226"/>
      <c r="J382" s="227">
        <f>ROUND(I382*H382,2)</f>
        <v>0</v>
      </c>
      <c r="K382" s="223" t="s">
        <v>1</v>
      </c>
      <c r="L382" s="45"/>
      <c r="M382" s="228" t="s">
        <v>1</v>
      </c>
      <c r="N382" s="229" t="s">
        <v>43</v>
      </c>
      <c r="O382" s="92"/>
      <c r="P382" s="230">
        <f>O382*H382</f>
        <v>0</v>
      </c>
      <c r="Q382" s="230">
        <v>0</v>
      </c>
      <c r="R382" s="230">
        <f>Q382*H382</f>
        <v>0</v>
      </c>
      <c r="S382" s="230">
        <v>0</v>
      </c>
      <c r="T382" s="231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32" t="s">
        <v>299</v>
      </c>
      <c r="AT382" s="232" t="s">
        <v>294</v>
      </c>
      <c r="AU382" s="232" t="s">
        <v>85</v>
      </c>
      <c r="AY382" s="18" t="s">
        <v>292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8" t="s">
        <v>120</v>
      </c>
      <c r="BK382" s="233">
        <f>ROUND(I382*H382,2)</f>
        <v>0</v>
      </c>
      <c r="BL382" s="18" t="s">
        <v>299</v>
      </c>
      <c r="BM382" s="232" t="s">
        <v>1874</v>
      </c>
    </row>
    <row r="383" s="2" customFormat="1" ht="37.8" customHeight="1">
      <c r="A383" s="39"/>
      <c r="B383" s="40"/>
      <c r="C383" s="221" t="s">
        <v>1270</v>
      </c>
      <c r="D383" s="221" t="s">
        <v>294</v>
      </c>
      <c r="E383" s="222" t="s">
        <v>5513</v>
      </c>
      <c r="F383" s="223" t="s">
        <v>5475</v>
      </c>
      <c r="G383" s="224" t="s">
        <v>297</v>
      </c>
      <c r="H383" s="225">
        <v>2</v>
      </c>
      <c r="I383" s="226"/>
      <c r="J383" s="227">
        <f>ROUND(I383*H383,2)</f>
        <v>0</v>
      </c>
      <c r="K383" s="223" t="s">
        <v>1</v>
      </c>
      <c r="L383" s="45"/>
      <c r="M383" s="228" t="s">
        <v>1</v>
      </c>
      <c r="N383" s="229" t="s">
        <v>43</v>
      </c>
      <c r="O383" s="92"/>
      <c r="P383" s="230">
        <f>O383*H383</f>
        <v>0</v>
      </c>
      <c r="Q383" s="230">
        <v>0</v>
      </c>
      <c r="R383" s="230">
        <f>Q383*H383</f>
        <v>0</v>
      </c>
      <c r="S383" s="230">
        <v>0</v>
      </c>
      <c r="T383" s="23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2" t="s">
        <v>299</v>
      </c>
      <c r="AT383" s="232" t="s">
        <v>294</v>
      </c>
      <c r="AU383" s="232" t="s">
        <v>85</v>
      </c>
      <c r="AY383" s="18" t="s">
        <v>292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8" t="s">
        <v>120</v>
      </c>
      <c r="BK383" s="233">
        <f>ROUND(I383*H383,2)</f>
        <v>0</v>
      </c>
      <c r="BL383" s="18" t="s">
        <v>299</v>
      </c>
      <c r="BM383" s="232" t="s">
        <v>1895</v>
      </c>
    </row>
    <row r="384" s="2" customFormat="1" ht="33" customHeight="1">
      <c r="A384" s="39"/>
      <c r="B384" s="40"/>
      <c r="C384" s="221" t="s">
        <v>1275</v>
      </c>
      <c r="D384" s="221" t="s">
        <v>294</v>
      </c>
      <c r="E384" s="222" t="s">
        <v>5514</v>
      </c>
      <c r="F384" s="223" t="s">
        <v>5373</v>
      </c>
      <c r="G384" s="224" t="s">
        <v>5369</v>
      </c>
      <c r="H384" s="225">
        <v>6</v>
      </c>
      <c r="I384" s="226"/>
      <c r="J384" s="227">
        <f>ROUND(I384*H384,2)</f>
        <v>0</v>
      </c>
      <c r="K384" s="223" t="s">
        <v>1</v>
      </c>
      <c r="L384" s="45"/>
      <c r="M384" s="228" t="s">
        <v>1</v>
      </c>
      <c r="N384" s="229" t="s">
        <v>43</v>
      </c>
      <c r="O384" s="92"/>
      <c r="P384" s="230">
        <f>O384*H384</f>
        <v>0</v>
      </c>
      <c r="Q384" s="230">
        <v>0</v>
      </c>
      <c r="R384" s="230">
        <f>Q384*H384</f>
        <v>0</v>
      </c>
      <c r="S384" s="230">
        <v>0</v>
      </c>
      <c r="T384" s="231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32" t="s">
        <v>299</v>
      </c>
      <c r="AT384" s="232" t="s">
        <v>294</v>
      </c>
      <c r="AU384" s="232" t="s">
        <v>85</v>
      </c>
      <c r="AY384" s="18" t="s">
        <v>292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8" t="s">
        <v>120</v>
      </c>
      <c r="BK384" s="233">
        <f>ROUND(I384*H384,2)</f>
        <v>0</v>
      </c>
      <c r="BL384" s="18" t="s">
        <v>299</v>
      </c>
      <c r="BM384" s="232" t="s">
        <v>1902</v>
      </c>
    </row>
    <row r="385" s="2" customFormat="1" ht="33" customHeight="1">
      <c r="A385" s="39"/>
      <c r="B385" s="40"/>
      <c r="C385" s="221" t="s">
        <v>1295</v>
      </c>
      <c r="D385" s="221" t="s">
        <v>294</v>
      </c>
      <c r="E385" s="222" t="s">
        <v>5515</v>
      </c>
      <c r="F385" s="223" t="s">
        <v>5413</v>
      </c>
      <c r="G385" s="224" t="s">
        <v>5369</v>
      </c>
      <c r="H385" s="225">
        <v>9</v>
      </c>
      <c r="I385" s="226"/>
      <c r="J385" s="227">
        <f>ROUND(I385*H385,2)</f>
        <v>0</v>
      </c>
      <c r="K385" s="223" t="s">
        <v>1</v>
      </c>
      <c r="L385" s="45"/>
      <c r="M385" s="228" t="s">
        <v>1</v>
      </c>
      <c r="N385" s="229" t="s">
        <v>43</v>
      </c>
      <c r="O385" s="92"/>
      <c r="P385" s="230">
        <f>O385*H385</f>
        <v>0</v>
      </c>
      <c r="Q385" s="230">
        <v>0</v>
      </c>
      <c r="R385" s="230">
        <f>Q385*H385</f>
        <v>0</v>
      </c>
      <c r="S385" s="230">
        <v>0</v>
      </c>
      <c r="T385" s="231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32" t="s">
        <v>299</v>
      </c>
      <c r="AT385" s="232" t="s">
        <v>294</v>
      </c>
      <c r="AU385" s="232" t="s">
        <v>85</v>
      </c>
      <c r="AY385" s="18" t="s">
        <v>292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8" t="s">
        <v>120</v>
      </c>
      <c r="BK385" s="233">
        <f>ROUND(I385*H385,2)</f>
        <v>0</v>
      </c>
      <c r="BL385" s="18" t="s">
        <v>299</v>
      </c>
      <c r="BM385" s="232" t="s">
        <v>1916</v>
      </c>
    </row>
    <row r="386" s="2" customFormat="1" ht="33" customHeight="1">
      <c r="A386" s="39"/>
      <c r="B386" s="40"/>
      <c r="C386" s="221" t="s">
        <v>1300</v>
      </c>
      <c r="D386" s="221" t="s">
        <v>294</v>
      </c>
      <c r="E386" s="222" t="s">
        <v>5516</v>
      </c>
      <c r="F386" s="223" t="s">
        <v>5377</v>
      </c>
      <c r="G386" s="224" t="s">
        <v>5369</v>
      </c>
      <c r="H386" s="225">
        <v>6</v>
      </c>
      <c r="I386" s="226"/>
      <c r="J386" s="227">
        <f>ROUND(I386*H386,2)</f>
        <v>0</v>
      </c>
      <c r="K386" s="223" t="s">
        <v>1</v>
      </c>
      <c r="L386" s="45"/>
      <c r="M386" s="228" t="s">
        <v>1</v>
      </c>
      <c r="N386" s="229" t="s">
        <v>43</v>
      </c>
      <c r="O386" s="92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32" t="s">
        <v>299</v>
      </c>
      <c r="AT386" s="232" t="s">
        <v>294</v>
      </c>
      <c r="AU386" s="232" t="s">
        <v>85</v>
      </c>
      <c r="AY386" s="18" t="s">
        <v>292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8" t="s">
        <v>120</v>
      </c>
      <c r="BK386" s="233">
        <f>ROUND(I386*H386,2)</f>
        <v>0</v>
      </c>
      <c r="BL386" s="18" t="s">
        <v>299</v>
      </c>
      <c r="BM386" s="232" t="s">
        <v>1926</v>
      </c>
    </row>
    <row r="387" s="2" customFormat="1" ht="33" customHeight="1">
      <c r="A387" s="39"/>
      <c r="B387" s="40"/>
      <c r="C387" s="221" t="s">
        <v>1305</v>
      </c>
      <c r="D387" s="221" t="s">
        <v>294</v>
      </c>
      <c r="E387" s="222" t="s">
        <v>5517</v>
      </c>
      <c r="F387" s="223" t="s">
        <v>5416</v>
      </c>
      <c r="G387" s="224" t="s">
        <v>5369</v>
      </c>
      <c r="H387" s="225">
        <v>30</v>
      </c>
      <c r="I387" s="226"/>
      <c r="J387" s="227">
        <f>ROUND(I387*H387,2)</f>
        <v>0</v>
      </c>
      <c r="K387" s="223" t="s">
        <v>1</v>
      </c>
      <c r="L387" s="45"/>
      <c r="M387" s="228" t="s">
        <v>1</v>
      </c>
      <c r="N387" s="229" t="s">
        <v>43</v>
      </c>
      <c r="O387" s="92"/>
      <c r="P387" s="230">
        <f>O387*H387</f>
        <v>0</v>
      </c>
      <c r="Q387" s="230">
        <v>0</v>
      </c>
      <c r="R387" s="230">
        <f>Q387*H387</f>
        <v>0</v>
      </c>
      <c r="S387" s="230">
        <v>0</v>
      </c>
      <c r="T387" s="231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32" t="s">
        <v>299</v>
      </c>
      <c r="AT387" s="232" t="s">
        <v>294</v>
      </c>
      <c r="AU387" s="232" t="s">
        <v>85</v>
      </c>
      <c r="AY387" s="18" t="s">
        <v>292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8" t="s">
        <v>120</v>
      </c>
      <c r="BK387" s="233">
        <f>ROUND(I387*H387,2)</f>
        <v>0</v>
      </c>
      <c r="BL387" s="18" t="s">
        <v>299</v>
      </c>
      <c r="BM387" s="232" t="s">
        <v>1944</v>
      </c>
    </row>
    <row r="388" s="2" customFormat="1" ht="33" customHeight="1">
      <c r="A388" s="39"/>
      <c r="B388" s="40"/>
      <c r="C388" s="221" t="s">
        <v>1309</v>
      </c>
      <c r="D388" s="221" t="s">
        <v>294</v>
      </c>
      <c r="E388" s="222" t="s">
        <v>5518</v>
      </c>
      <c r="F388" s="223" t="s">
        <v>5418</v>
      </c>
      <c r="G388" s="224" t="s">
        <v>5369</v>
      </c>
      <c r="H388" s="225">
        <v>1</v>
      </c>
      <c r="I388" s="226"/>
      <c r="J388" s="227">
        <f>ROUND(I388*H388,2)</f>
        <v>0</v>
      </c>
      <c r="K388" s="223" t="s">
        <v>1</v>
      </c>
      <c r="L388" s="45"/>
      <c r="M388" s="228" t="s">
        <v>1</v>
      </c>
      <c r="N388" s="229" t="s">
        <v>43</v>
      </c>
      <c r="O388" s="92"/>
      <c r="P388" s="230">
        <f>O388*H388</f>
        <v>0</v>
      </c>
      <c r="Q388" s="230">
        <v>0</v>
      </c>
      <c r="R388" s="230">
        <f>Q388*H388</f>
        <v>0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299</v>
      </c>
      <c r="AT388" s="232" t="s">
        <v>294</v>
      </c>
      <c r="AU388" s="232" t="s">
        <v>85</v>
      </c>
      <c r="AY388" s="18" t="s">
        <v>292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120</v>
      </c>
      <c r="BK388" s="233">
        <f>ROUND(I388*H388,2)</f>
        <v>0</v>
      </c>
      <c r="BL388" s="18" t="s">
        <v>299</v>
      </c>
      <c r="BM388" s="232" t="s">
        <v>1956</v>
      </c>
    </row>
    <row r="389" s="2" customFormat="1" ht="24.15" customHeight="1">
      <c r="A389" s="39"/>
      <c r="B389" s="40"/>
      <c r="C389" s="221" t="s">
        <v>1317</v>
      </c>
      <c r="D389" s="221" t="s">
        <v>294</v>
      </c>
      <c r="E389" s="222" t="s">
        <v>5519</v>
      </c>
      <c r="F389" s="223" t="s">
        <v>5381</v>
      </c>
      <c r="G389" s="224" t="s">
        <v>297</v>
      </c>
      <c r="H389" s="225">
        <v>2</v>
      </c>
      <c r="I389" s="226"/>
      <c r="J389" s="227">
        <f>ROUND(I389*H389,2)</f>
        <v>0</v>
      </c>
      <c r="K389" s="223" t="s">
        <v>1</v>
      </c>
      <c r="L389" s="45"/>
      <c r="M389" s="228" t="s">
        <v>1</v>
      </c>
      <c r="N389" s="229" t="s">
        <v>43</v>
      </c>
      <c r="O389" s="92"/>
      <c r="P389" s="230">
        <f>O389*H389</f>
        <v>0</v>
      </c>
      <c r="Q389" s="230">
        <v>0</v>
      </c>
      <c r="R389" s="230">
        <f>Q389*H389</f>
        <v>0</v>
      </c>
      <c r="S389" s="230">
        <v>0</v>
      </c>
      <c r="T389" s="23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2" t="s">
        <v>299</v>
      </c>
      <c r="AT389" s="232" t="s">
        <v>294</v>
      </c>
      <c r="AU389" s="232" t="s">
        <v>85</v>
      </c>
      <c r="AY389" s="18" t="s">
        <v>292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8" t="s">
        <v>120</v>
      </c>
      <c r="BK389" s="233">
        <f>ROUND(I389*H389,2)</f>
        <v>0</v>
      </c>
      <c r="BL389" s="18" t="s">
        <v>299</v>
      </c>
      <c r="BM389" s="232" t="s">
        <v>1969</v>
      </c>
    </row>
    <row r="390" s="2" customFormat="1" ht="21.75" customHeight="1">
      <c r="A390" s="39"/>
      <c r="B390" s="40"/>
      <c r="C390" s="221" t="s">
        <v>1322</v>
      </c>
      <c r="D390" s="221" t="s">
        <v>294</v>
      </c>
      <c r="E390" s="222" t="s">
        <v>5382</v>
      </c>
      <c r="F390" s="223" t="s">
        <v>5383</v>
      </c>
      <c r="G390" s="224" t="s">
        <v>1738</v>
      </c>
      <c r="H390" s="225">
        <v>50</v>
      </c>
      <c r="I390" s="226"/>
      <c r="J390" s="227">
        <f>ROUND(I390*H390,2)</f>
        <v>0</v>
      </c>
      <c r="K390" s="223" t="s">
        <v>1</v>
      </c>
      <c r="L390" s="45"/>
      <c r="M390" s="228" t="s">
        <v>1</v>
      </c>
      <c r="N390" s="229" t="s">
        <v>43</v>
      </c>
      <c r="O390" s="92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32" t="s">
        <v>299</v>
      </c>
      <c r="AT390" s="232" t="s">
        <v>294</v>
      </c>
      <c r="AU390" s="232" t="s">
        <v>85</v>
      </c>
      <c r="AY390" s="18" t="s">
        <v>292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8" t="s">
        <v>120</v>
      </c>
      <c r="BK390" s="233">
        <f>ROUND(I390*H390,2)</f>
        <v>0</v>
      </c>
      <c r="BL390" s="18" t="s">
        <v>299</v>
      </c>
      <c r="BM390" s="232" t="s">
        <v>2110</v>
      </c>
    </row>
    <row r="391" s="13" customFormat="1">
      <c r="A391" s="13"/>
      <c r="B391" s="234"/>
      <c r="C391" s="235"/>
      <c r="D391" s="236" t="s">
        <v>301</v>
      </c>
      <c r="E391" s="237" t="s">
        <v>1</v>
      </c>
      <c r="F391" s="238" t="s">
        <v>5384</v>
      </c>
      <c r="G391" s="235"/>
      <c r="H391" s="237" t="s">
        <v>1</v>
      </c>
      <c r="I391" s="239"/>
      <c r="J391" s="235"/>
      <c r="K391" s="235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301</v>
      </c>
      <c r="AU391" s="244" t="s">
        <v>85</v>
      </c>
      <c r="AV391" s="13" t="s">
        <v>85</v>
      </c>
      <c r="AW391" s="13" t="s">
        <v>32</v>
      </c>
      <c r="AX391" s="13" t="s">
        <v>77</v>
      </c>
      <c r="AY391" s="244" t="s">
        <v>292</v>
      </c>
    </row>
    <row r="392" s="13" customFormat="1">
      <c r="A392" s="13"/>
      <c r="B392" s="234"/>
      <c r="C392" s="235"/>
      <c r="D392" s="236" t="s">
        <v>301</v>
      </c>
      <c r="E392" s="237" t="s">
        <v>1</v>
      </c>
      <c r="F392" s="238" t="s">
        <v>5385</v>
      </c>
      <c r="G392" s="235"/>
      <c r="H392" s="237" t="s">
        <v>1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301</v>
      </c>
      <c r="AU392" s="244" t="s">
        <v>85</v>
      </c>
      <c r="AV392" s="13" t="s">
        <v>85</v>
      </c>
      <c r="AW392" s="13" t="s">
        <v>32</v>
      </c>
      <c r="AX392" s="13" t="s">
        <v>77</v>
      </c>
      <c r="AY392" s="244" t="s">
        <v>292</v>
      </c>
    </row>
    <row r="393" s="13" customFormat="1">
      <c r="A393" s="13"/>
      <c r="B393" s="234"/>
      <c r="C393" s="235"/>
      <c r="D393" s="236" t="s">
        <v>301</v>
      </c>
      <c r="E393" s="237" t="s">
        <v>1</v>
      </c>
      <c r="F393" s="238" t="s">
        <v>5386</v>
      </c>
      <c r="G393" s="235"/>
      <c r="H393" s="237" t="s">
        <v>1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4" t="s">
        <v>301</v>
      </c>
      <c r="AU393" s="244" t="s">
        <v>85</v>
      </c>
      <c r="AV393" s="13" t="s">
        <v>85</v>
      </c>
      <c r="AW393" s="13" t="s">
        <v>32</v>
      </c>
      <c r="AX393" s="13" t="s">
        <v>77</v>
      </c>
      <c r="AY393" s="244" t="s">
        <v>292</v>
      </c>
    </row>
    <row r="394" s="14" customFormat="1">
      <c r="A394" s="14"/>
      <c r="B394" s="245"/>
      <c r="C394" s="246"/>
      <c r="D394" s="236" t="s">
        <v>301</v>
      </c>
      <c r="E394" s="247" t="s">
        <v>1</v>
      </c>
      <c r="F394" s="248" t="s">
        <v>693</v>
      </c>
      <c r="G394" s="246"/>
      <c r="H394" s="249">
        <v>50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301</v>
      </c>
      <c r="AU394" s="255" t="s">
        <v>85</v>
      </c>
      <c r="AV394" s="14" t="s">
        <v>120</v>
      </c>
      <c r="AW394" s="14" t="s">
        <v>32</v>
      </c>
      <c r="AX394" s="14" t="s">
        <v>85</v>
      </c>
      <c r="AY394" s="255" t="s">
        <v>292</v>
      </c>
    </row>
    <row r="395" s="12" customFormat="1" ht="25.92" customHeight="1">
      <c r="A395" s="12"/>
      <c r="B395" s="205"/>
      <c r="C395" s="206"/>
      <c r="D395" s="207" t="s">
        <v>76</v>
      </c>
      <c r="E395" s="208" t="s">
        <v>5520</v>
      </c>
      <c r="F395" s="208" t="s">
        <v>5521</v>
      </c>
      <c r="G395" s="206"/>
      <c r="H395" s="206"/>
      <c r="I395" s="209"/>
      <c r="J395" s="210">
        <f>BK395</f>
        <v>0</v>
      </c>
      <c r="K395" s="206"/>
      <c r="L395" s="211"/>
      <c r="M395" s="212"/>
      <c r="N395" s="213"/>
      <c r="O395" s="213"/>
      <c r="P395" s="214">
        <f>SUM(P396:P405)</f>
        <v>0</v>
      </c>
      <c r="Q395" s="213"/>
      <c r="R395" s="214">
        <f>SUM(R396:R405)</f>
        <v>0</v>
      </c>
      <c r="S395" s="213"/>
      <c r="T395" s="215">
        <f>SUM(T396:T405)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16" t="s">
        <v>85</v>
      </c>
      <c r="AT395" s="217" t="s">
        <v>76</v>
      </c>
      <c r="AU395" s="217" t="s">
        <v>77</v>
      </c>
      <c r="AY395" s="216" t="s">
        <v>292</v>
      </c>
      <c r="BK395" s="218">
        <f>SUM(BK396:BK405)</f>
        <v>0</v>
      </c>
    </row>
    <row r="396" s="2" customFormat="1" ht="55.5" customHeight="1">
      <c r="A396" s="39"/>
      <c r="B396" s="40"/>
      <c r="C396" s="221" t="s">
        <v>1344</v>
      </c>
      <c r="D396" s="221" t="s">
        <v>294</v>
      </c>
      <c r="E396" s="222" t="s">
        <v>5522</v>
      </c>
      <c r="F396" s="223" t="s">
        <v>5523</v>
      </c>
      <c r="G396" s="224" t="s">
        <v>3216</v>
      </c>
      <c r="H396" s="225">
        <v>8</v>
      </c>
      <c r="I396" s="226"/>
      <c r="J396" s="227">
        <f>ROUND(I396*H396,2)</f>
        <v>0</v>
      </c>
      <c r="K396" s="223" t="s">
        <v>1</v>
      </c>
      <c r="L396" s="45"/>
      <c r="M396" s="228" t="s">
        <v>1</v>
      </c>
      <c r="N396" s="229" t="s">
        <v>43</v>
      </c>
      <c r="O396" s="92"/>
      <c r="P396" s="230">
        <f>O396*H396</f>
        <v>0</v>
      </c>
      <c r="Q396" s="230">
        <v>0</v>
      </c>
      <c r="R396" s="230">
        <f>Q396*H396</f>
        <v>0</v>
      </c>
      <c r="S396" s="230">
        <v>0</v>
      </c>
      <c r="T396" s="231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32" t="s">
        <v>299</v>
      </c>
      <c r="AT396" s="232" t="s">
        <v>294</v>
      </c>
      <c r="AU396" s="232" t="s">
        <v>85</v>
      </c>
      <c r="AY396" s="18" t="s">
        <v>292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8" t="s">
        <v>120</v>
      </c>
      <c r="BK396" s="233">
        <f>ROUND(I396*H396,2)</f>
        <v>0</v>
      </c>
      <c r="BL396" s="18" t="s">
        <v>299</v>
      </c>
      <c r="BM396" s="232" t="s">
        <v>2121</v>
      </c>
    </row>
    <row r="397" s="2" customFormat="1" ht="24.15" customHeight="1">
      <c r="A397" s="39"/>
      <c r="B397" s="40"/>
      <c r="C397" s="221" t="s">
        <v>1349</v>
      </c>
      <c r="D397" s="221" t="s">
        <v>294</v>
      </c>
      <c r="E397" s="222" t="s">
        <v>5524</v>
      </c>
      <c r="F397" s="223" t="s">
        <v>5525</v>
      </c>
      <c r="G397" s="224" t="s">
        <v>3216</v>
      </c>
      <c r="H397" s="225">
        <v>8</v>
      </c>
      <c r="I397" s="226"/>
      <c r="J397" s="227">
        <f>ROUND(I397*H397,2)</f>
        <v>0</v>
      </c>
      <c r="K397" s="223" t="s">
        <v>1</v>
      </c>
      <c r="L397" s="45"/>
      <c r="M397" s="228" t="s">
        <v>1</v>
      </c>
      <c r="N397" s="229" t="s">
        <v>43</v>
      </c>
      <c r="O397" s="92"/>
      <c r="P397" s="230">
        <f>O397*H397</f>
        <v>0</v>
      </c>
      <c r="Q397" s="230">
        <v>0</v>
      </c>
      <c r="R397" s="230">
        <f>Q397*H397</f>
        <v>0</v>
      </c>
      <c r="S397" s="230">
        <v>0</v>
      </c>
      <c r="T397" s="231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32" t="s">
        <v>299</v>
      </c>
      <c r="AT397" s="232" t="s">
        <v>294</v>
      </c>
      <c r="AU397" s="232" t="s">
        <v>85</v>
      </c>
      <c r="AY397" s="18" t="s">
        <v>292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8" t="s">
        <v>120</v>
      </c>
      <c r="BK397" s="233">
        <f>ROUND(I397*H397,2)</f>
        <v>0</v>
      </c>
      <c r="BL397" s="18" t="s">
        <v>299</v>
      </c>
      <c r="BM397" s="232" t="s">
        <v>2131</v>
      </c>
    </row>
    <row r="398" s="2" customFormat="1" ht="55.5" customHeight="1">
      <c r="A398" s="39"/>
      <c r="B398" s="40"/>
      <c r="C398" s="221" t="s">
        <v>1354</v>
      </c>
      <c r="D398" s="221" t="s">
        <v>294</v>
      </c>
      <c r="E398" s="222" t="s">
        <v>5526</v>
      </c>
      <c r="F398" s="223" t="s">
        <v>5527</v>
      </c>
      <c r="G398" s="224" t="s">
        <v>3216</v>
      </c>
      <c r="H398" s="225">
        <v>8</v>
      </c>
      <c r="I398" s="226"/>
      <c r="J398" s="227">
        <f>ROUND(I398*H398,2)</f>
        <v>0</v>
      </c>
      <c r="K398" s="223" t="s">
        <v>1</v>
      </c>
      <c r="L398" s="45"/>
      <c r="M398" s="228" t="s">
        <v>1</v>
      </c>
      <c r="N398" s="229" t="s">
        <v>43</v>
      </c>
      <c r="O398" s="92"/>
      <c r="P398" s="230">
        <f>O398*H398</f>
        <v>0</v>
      </c>
      <c r="Q398" s="230">
        <v>0</v>
      </c>
      <c r="R398" s="230">
        <f>Q398*H398</f>
        <v>0</v>
      </c>
      <c r="S398" s="230">
        <v>0</v>
      </c>
      <c r="T398" s="231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32" t="s">
        <v>299</v>
      </c>
      <c r="AT398" s="232" t="s">
        <v>294</v>
      </c>
      <c r="AU398" s="232" t="s">
        <v>85</v>
      </c>
      <c r="AY398" s="18" t="s">
        <v>292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8" t="s">
        <v>120</v>
      </c>
      <c r="BK398" s="233">
        <f>ROUND(I398*H398,2)</f>
        <v>0</v>
      </c>
      <c r="BL398" s="18" t="s">
        <v>299</v>
      </c>
      <c r="BM398" s="232" t="s">
        <v>2139</v>
      </c>
    </row>
    <row r="399" s="2" customFormat="1" ht="24.15" customHeight="1">
      <c r="A399" s="39"/>
      <c r="B399" s="40"/>
      <c r="C399" s="221" t="s">
        <v>1359</v>
      </c>
      <c r="D399" s="221" t="s">
        <v>294</v>
      </c>
      <c r="E399" s="222" t="s">
        <v>5528</v>
      </c>
      <c r="F399" s="223" t="s">
        <v>5406</v>
      </c>
      <c r="G399" s="224" t="s">
        <v>3216</v>
      </c>
      <c r="H399" s="225">
        <v>8</v>
      </c>
      <c r="I399" s="226"/>
      <c r="J399" s="227">
        <f>ROUND(I399*H399,2)</f>
        <v>0</v>
      </c>
      <c r="K399" s="223" t="s">
        <v>1</v>
      </c>
      <c r="L399" s="45"/>
      <c r="M399" s="228" t="s">
        <v>1</v>
      </c>
      <c r="N399" s="229" t="s">
        <v>43</v>
      </c>
      <c r="O399" s="92"/>
      <c r="P399" s="230">
        <f>O399*H399</f>
        <v>0</v>
      </c>
      <c r="Q399" s="230">
        <v>0</v>
      </c>
      <c r="R399" s="230">
        <f>Q399*H399</f>
        <v>0</v>
      </c>
      <c r="S399" s="230">
        <v>0</v>
      </c>
      <c r="T399" s="231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2" t="s">
        <v>299</v>
      </c>
      <c r="AT399" s="232" t="s">
        <v>294</v>
      </c>
      <c r="AU399" s="232" t="s">
        <v>85</v>
      </c>
      <c r="AY399" s="18" t="s">
        <v>292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8" t="s">
        <v>120</v>
      </c>
      <c r="BK399" s="233">
        <f>ROUND(I399*H399,2)</f>
        <v>0</v>
      </c>
      <c r="BL399" s="18" t="s">
        <v>299</v>
      </c>
      <c r="BM399" s="232" t="s">
        <v>2152</v>
      </c>
    </row>
    <row r="400" s="2" customFormat="1" ht="33" customHeight="1">
      <c r="A400" s="39"/>
      <c r="B400" s="40"/>
      <c r="C400" s="221" t="s">
        <v>1363</v>
      </c>
      <c r="D400" s="221" t="s">
        <v>294</v>
      </c>
      <c r="E400" s="222" t="s">
        <v>5529</v>
      </c>
      <c r="F400" s="223" t="s">
        <v>5377</v>
      </c>
      <c r="G400" s="224" t="s">
        <v>5369</v>
      </c>
      <c r="H400" s="225">
        <v>12</v>
      </c>
      <c r="I400" s="226"/>
      <c r="J400" s="227">
        <f>ROUND(I400*H400,2)</f>
        <v>0</v>
      </c>
      <c r="K400" s="223" t="s">
        <v>1</v>
      </c>
      <c r="L400" s="45"/>
      <c r="M400" s="228" t="s">
        <v>1</v>
      </c>
      <c r="N400" s="229" t="s">
        <v>43</v>
      </c>
      <c r="O400" s="92"/>
      <c r="P400" s="230">
        <f>O400*H400</f>
        <v>0</v>
      </c>
      <c r="Q400" s="230">
        <v>0</v>
      </c>
      <c r="R400" s="230">
        <f>Q400*H400</f>
        <v>0</v>
      </c>
      <c r="S400" s="230">
        <v>0</v>
      </c>
      <c r="T400" s="231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2" t="s">
        <v>299</v>
      </c>
      <c r="AT400" s="232" t="s">
        <v>294</v>
      </c>
      <c r="AU400" s="232" t="s">
        <v>85</v>
      </c>
      <c r="AY400" s="18" t="s">
        <v>292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8" t="s">
        <v>120</v>
      </c>
      <c r="BK400" s="233">
        <f>ROUND(I400*H400,2)</f>
        <v>0</v>
      </c>
      <c r="BL400" s="18" t="s">
        <v>299</v>
      </c>
      <c r="BM400" s="232" t="s">
        <v>2164</v>
      </c>
    </row>
    <row r="401" s="2" customFormat="1" ht="21.75" customHeight="1">
      <c r="A401" s="39"/>
      <c r="B401" s="40"/>
      <c r="C401" s="221" t="s">
        <v>1369</v>
      </c>
      <c r="D401" s="221" t="s">
        <v>294</v>
      </c>
      <c r="E401" s="222" t="s">
        <v>5530</v>
      </c>
      <c r="F401" s="223" t="s">
        <v>5383</v>
      </c>
      <c r="G401" s="224" t="s">
        <v>1738</v>
      </c>
      <c r="H401" s="225">
        <v>30</v>
      </c>
      <c r="I401" s="226"/>
      <c r="J401" s="227">
        <f>ROUND(I401*H401,2)</f>
        <v>0</v>
      </c>
      <c r="K401" s="223" t="s">
        <v>1</v>
      </c>
      <c r="L401" s="45"/>
      <c r="M401" s="228" t="s">
        <v>1</v>
      </c>
      <c r="N401" s="229" t="s">
        <v>43</v>
      </c>
      <c r="O401" s="92"/>
      <c r="P401" s="230">
        <f>O401*H401</f>
        <v>0</v>
      </c>
      <c r="Q401" s="230">
        <v>0</v>
      </c>
      <c r="R401" s="230">
        <f>Q401*H401</f>
        <v>0</v>
      </c>
      <c r="S401" s="230">
        <v>0</v>
      </c>
      <c r="T401" s="231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2" t="s">
        <v>299</v>
      </c>
      <c r="AT401" s="232" t="s">
        <v>294</v>
      </c>
      <c r="AU401" s="232" t="s">
        <v>85</v>
      </c>
      <c r="AY401" s="18" t="s">
        <v>292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8" t="s">
        <v>120</v>
      </c>
      <c r="BK401" s="233">
        <f>ROUND(I401*H401,2)</f>
        <v>0</v>
      </c>
      <c r="BL401" s="18" t="s">
        <v>299</v>
      </c>
      <c r="BM401" s="232" t="s">
        <v>2174</v>
      </c>
    </row>
    <row r="402" s="13" customFormat="1">
      <c r="A402" s="13"/>
      <c r="B402" s="234"/>
      <c r="C402" s="235"/>
      <c r="D402" s="236" t="s">
        <v>301</v>
      </c>
      <c r="E402" s="237" t="s">
        <v>1</v>
      </c>
      <c r="F402" s="238" t="s">
        <v>5384</v>
      </c>
      <c r="G402" s="235"/>
      <c r="H402" s="237" t="s">
        <v>1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4" t="s">
        <v>301</v>
      </c>
      <c r="AU402" s="244" t="s">
        <v>85</v>
      </c>
      <c r="AV402" s="13" t="s">
        <v>85</v>
      </c>
      <c r="AW402" s="13" t="s">
        <v>32</v>
      </c>
      <c r="AX402" s="13" t="s">
        <v>77</v>
      </c>
      <c r="AY402" s="244" t="s">
        <v>292</v>
      </c>
    </row>
    <row r="403" s="13" customFormat="1">
      <c r="A403" s="13"/>
      <c r="B403" s="234"/>
      <c r="C403" s="235"/>
      <c r="D403" s="236" t="s">
        <v>301</v>
      </c>
      <c r="E403" s="237" t="s">
        <v>1</v>
      </c>
      <c r="F403" s="238" t="s">
        <v>5385</v>
      </c>
      <c r="G403" s="235"/>
      <c r="H403" s="237" t="s">
        <v>1</v>
      </c>
      <c r="I403" s="239"/>
      <c r="J403" s="235"/>
      <c r="K403" s="235"/>
      <c r="L403" s="240"/>
      <c r="M403" s="241"/>
      <c r="N403" s="242"/>
      <c r="O403" s="242"/>
      <c r="P403" s="242"/>
      <c r="Q403" s="242"/>
      <c r="R403" s="242"/>
      <c r="S403" s="242"/>
      <c r="T403" s="24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4" t="s">
        <v>301</v>
      </c>
      <c r="AU403" s="244" t="s">
        <v>85</v>
      </c>
      <c r="AV403" s="13" t="s">
        <v>85</v>
      </c>
      <c r="AW403" s="13" t="s">
        <v>32</v>
      </c>
      <c r="AX403" s="13" t="s">
        <v>77</v>
      </c>
      <c r="AY403" s="244" t="s">
        <v>292</v>
      </c>
    </row>
    <row r="404" s="13" customFormat="1">
      <c r="A404" s="13"/>
      <c r="B404" s="234"/>
      <c r="C404" s="235"/>
      <c r="D404" s="236" t="s">
        <v>301</v>
      </c>
      <c r="E404" s="237" t="s">
        <v>1</v>
      </c>
      <c r="F404" s="238" t="s">
        <v>5386</v>
      </c>
      <c r="G404" s="235"/>
      <c r="H404" s="237" t="s">
        <v>1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301</v>
      </c>
      <c r="AU404" s="244" t="s">
        <v>85</v>
      </c>
      <c r="AV404" s="13" t="s">
        <v>85</v>
      </c>
      <c r="AW404" s="13" t="s">
        <v>32</v>
      </c>
      <c r="AX404" s="13" t="s">
        <v>77</v>
      </c>
      <c r="AY404" s="244" t="s">
        <v>292</v>
      </c>
    </row>
    <row r="405" s="14" customFormat="1">
      <c r="A405" s="14"/>
      <c r="B405" s="245"/>
      <c r="C405" s="246"/>
      <c r="D405" s="236" t="s">
        <v>301</v>
      </c>
      <c r="E405" s="247" t="s">
        <v>1</v>
      </c>
      <c r="F405" s="248" t="s">
        <v>554</v>
      </c>
      <c r="G405" s="246"/>
      <c r="H405" s="249">
        <v>30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301</v>
      </c>
      <c r="AU405" s="255" t="s">
        <v>85</v>
      </c>
      <c r="AV405" s="14" t="s">
        <v>120</v>
      </c>
      <c r="AW405" s="14" t="s">
        <v>32</v>
      </c>
      <c r="AX405" s="14" t="s">
        <v>85</v>
      </c>
      <c r="AY405" s="255" t="s">
        <v>292</v>
      </c>
    </row>
    <row r="406" s="12" customFormat="1" ht="25.92" customHeight="1">
      <c r="A406" s="12"/>
      <c r="B406" s="205"/>
      <c r="C406" s="206"/>
      <c r="D406" s="207" t="s">
        <v>76</v>
      </c>
      <c r="E406" s="208" t="s">
        <v>5531</v>
      </c>
      <c r="F406" s="208" t="s">
        <v>5532</v>
      </c>
      <c r="G406" s="206"/>
      <c r="H406" s="206"/>
      <c r="I406" s="209"/>
      <c r="J406" s="210">
        <f>BK406</f>
        <v>0</v>
      </c>
      <c r="K406" s="206"/>
      <c r="L406" s="211"/>
      <c r="M406" s="212"/>
      <c r="N406" s="213"/>
      <c r="O406" s="213"/>
      <c r="P406" s="214">
        <f>SUM(P407:P430)</f>
        <v>0</v>
      </c>
      <c r="Q406" s="213"/>
      <c r="R406" s="214">
        <f>SUM(R407:R430)</f>
        <v>0</v>
      </c>
      <c r="S406" s="213"/>
      <c r="T406" s="215">
        <f>SUM(T407:T430)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16" t="s">
        <v>85</v>
      </c>
      <c r="AT406" s="217" t="s">
        <v>76</v>
      </c>
      <c r="AU406" s="217" t="s">
        <v>77</v>
      </c>
      <c r="AY406" s="216" t="s">
        <v>292</v>
      </c>
      <c r="BK406" s="218">
        <f>SUM(BK407:BK430)</f>
        <v>0</v>
      </c>
    </row>
    <row r="407" s="2" customFormat="1" ht="66.75" customHeight="1">
      <c r="A407" s="39"/>
      <c r="B407" s="40"/>
      <c r="C407" s="221" t="s">
        <v>1373</v>
      </c>
      <c r="D407" s="221" t="s">
        <v>294</v>
      </c>
      <c r="E407" s="222" t="s">
        <v>5533</v>
      </c>
      <c r="F407" s="223" t="s">
        <v>5534</v>
      </c>
      <c r="G407" s="224" t="s">
        <v>3216</v>
      </c>
      <c r="H407" s="225">
        <v>13</v>
      </c>
      <c r="I407" s="226"/>
      <c r="J407" s="227">
        <f>ROUND(I407*H407,2)</f>
        <v>0</v>
      </c>
      <c r="K407" s="223" t="s">
        <v>1</v>
      </c>
      <c r="L407" s="45"/>
      <c r="M407" s="228" t="s">
        <v>1</v>
      </c>
      <c r="N407" s="229" t="s">
        <v>43</v>
      </c>
      <c r="O407" s="92"/>
      <c r="P407" s="230">
        <f>O407*H407</f>
        <v>0</v>
      </c>
      <c r="Q407" s="230">
        <v>0</v>
      </c>
      <c r="R407" s="230">
        <f>Q407*H407</f>
        <v>0</v>
      </c>
      <c r="S407" s="230">
        <v>0</v>
      </c>
      <c r="T407" s="231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32" t="s">
        <v>299</v>
      </c>
      <c r="AT407" s="232" t="s">
        <v>294</v>
      </c>
      <c r="AU407" s="232" t="s">
        <v>85</v>
      </c>
      <c r="AY407" s="18" t="s">
        <v>292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8" t="s">
        <v>120</v>
      </c>
      <c r="BK407" s="233">
        <f>ROUND(I407*H407,2)</f>
        <v>0</v>
      </c>
      <c r="BL407" s="18" t="s">
        <v>299</v>
      </c>
      <c r="BM407" s="232" t="s">
        <v>2184</v>
      </c>
    </row>
    <row r="408" s="2" customFormat="1" ht="66.75" customHeight="1">
      <c r="A408" s="39"/>
      <c r="B408" s="40"/>
      <c r="C408" s="221" t="s">
        <v>1378</v>
      </c>
      <c r="D408" s="221" t="s">
        <v>294</v>
      </c>
      <c r="E408" s="222" t="s">
        <v>5535</v>
      </c>
      <c r="F408" s="223" t="s">
        <v>5536</v>
      </c>
      <c r="G408" s="224" t="s">
        <v>3216</v>
      </c>
      <c r="H408" s="225">
        <v>1</v>
      </c>
      <c r="I408" s="226"/>
      <c r="J408" s="227">
        <f>ROUND(I408*H408,2)</f>
        <v>0</v>
      </c>
      <c r="K408" s="223" t="s">
        <v>1</v>
      </c>
      <c r="L408" s="45"/>
      <c r="M408" s="228" t="s">
        <v>1</v>
      </c>
      <c r="N408" s="229" t="s">
        <v>43</v>
      </c>
      <c r="O408" s="92"/>
      <c r="P408" s="230">
        <f>O408*H408</f>
        <v>0</v>
      </c>
      <c r="Q408" s="230">
        <v>0</v>
      </c>
      <c r="R408" s="230">
        <f>Q408*H408</f>
        <v>0</v>
      </c>
      <c r="S408" s="230">
        <v>0</v>
      </c>
      <c r="T408" s="231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32" t="s">
        <v>299</v>
      </c>
      <c r="AT408" s="232" t="s">
        <v>294</v>
      </c>
      <c r="AU408" s="232" t="s">
        <v>85</v>
      </c>
      <c r="AY408" s="18" t="s">
        <v>292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8" t="s">
        <v>120</v>
      </c>
      <c r="BK408" s="233">
        <f>ROUND(I408*H408,2)</f>
        <v>0</v>
      </c>
      <c r="BL408" s="18" t="s">
        <v>299</v>
      </c>
      <c r="BM408" s="232" t="s">
        <v>2196</v>
      </c>
    </row>
    <row r="409" s="2" customFormat="1" ht="37.8" customHeight="1">
      <c r="A409" s="39"/>
      <c r="B409" s="40"/>
      <c r="C409" s="221" t="s">
        <v>1383</v>
      </c>
      <c r="D409" s="221" t="s">
        <v>294</v>
      </c>
      <c r="E409" s="222" t="s">
        <v>5537</v>
      </c>
      <c r="F409" s="223" t="s">
        <v>5538</v>
      </c>
      <c r="G409" s="224" t="s">
        <v>3216</v>
      </c>
      <c r="H409" s="225">
        <v>1</v>
      </c>
      <c r="I409" s="226"/>
      <c r="J409" s="227">
        <f>ROUND(I409*H409,2)</f>
        <v>0</v>
      </c>
      <c r="K409" s="223" t="s">
        <v>1</v>
      </c>
      <c r="L409" s="45"/>
      <c r="M409" s="228" t="s">
        <v>1</v>
      </c>
      <c r="N409" s="229" t="s">
        <v>43</v>
      </c>
      <c r="O409" s="92"/>
      <c r="P409" s="230">
        <f>O409*H409</f>
        <v>0</v>
      </c>
      <c r="Q409" s="230">
        <v>0</v>
      </c>
      <c r="R409" s="230">
        <f>Q409*H409</f>
        <v>0</v>
      </c>
      <c r="S409" s="230">
        <v>0</v>
      </c>
      <c r="T409" s="231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32" t="s">
        <v>299</v>
      </c>
      <c r="AT409" s="232" t="s">
        <v>294</v>
      </c>
      <c r="AU409" s="232" t="s">
        <v>85</v>
      </c>
      <c r="AY409" s="18" t="s">
        <v>292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8" t="s">
        <v>120</v>
      </c>
      <c r="BK409" s="233">
        <f>ROUND(I409*H409,2)</f>
        <v>0</v>
      </c>
      <c r="BL409" s="18" t="s">
        <v>299</v>
      </c>
      <c r="BM409" s="232" t="s">
        <v>2226</v>
      </c>
    </row>
    <row r="410" s="2" customFormat="1" ht="66.75" customHeight="1">
      <c r="A410" s="39"/>
      <c r="B410" s="40"/>
      <c r="C410" s="221" t="s">
        <v>1388</v>
      </c>
      <c r="D410" s="221" t="s">
        <v>294</v>
      </c>
      <c r="E410" s="222" t="s">
        <v>5539</v>
      </c>
      <c r="F410" s="223" t="s">
        <v>5540</v>
      </c>
      <c r="G410" s="224" t="s">
        <v>3216</v>
      </c>
      <c r="H410" s="225">
        <v>5</v>
      </c>
      <c r="I410" s="226"/>
      <c r="J410" s="227">
        <f>ROUND(I410*H410,2)</f>
        <v>0</v>
      </c>
      <c r="K410" s="223" t="s">
        <v>1</v>
      </c>
      <c r="L410" s="45"/>
      <c r="M410" s="228" t="s">
        <v>1</v>
      </c>
      <c r="N410" s="229" t="s">
        <v>43</v>
      </c>
      <c r="O410" s="92"/>
      <c r="P410" s="230">
        <f>O410*H410</f>
        <v>0</v>
      </c>
      <c r="Q410" s="230">
        <v>0</v>
      </c>
      <c r="R410" s="230">
        <f>Q410*H410</f>
        <v>0</v>
      </c>
      <c r="S410" s="230">
        <v>0</v>
      </c>
      <c r="T410" s="231">
        <f>S410*H410</f>
        <v>0</v>
      </c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R410" s="232" t="s">
        <v>299</v>
      </c>
      <c r="AT410" s="232" t="s">
        <v>294</v>
      </c>
      <c r="AU410" s="232" t="s">
        <v>85</v>
      </c>
      <c r="AY410" s="18" t="s">
        <v>292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8" t="s">
        <v>120</v>
      </c>
      <c r="BK410" s="233">
        <f>ROUND(I410*H410,2)</f>
        <v>0</v>
      </c>
      <c r="BL410" s="18" t="s">
        <v>299</v>
      </c>
      <c r="BM410" s="232" t="s">
        <v>2255</v>
      </c>
    </row>
    <row r="411" s="2" customFormat="1" ht="66.75" customHeight="1">
      <c r="A411" s="39"/>
      <c r="B411" s="40"/>
      <c r="C411" s="221" t="s">
        <v>1401</v>
      </c>
      <c r="D411" s="221" t="s">
        <v>294</v>
      </c>
      <c r="E411" s="222" t="s">
        <v>5541</v>
      </c>
      <c r="F411" s="223" t="s">
        <v>5542</v>
      </c>
      <c r="G411" s="224" t="s">
        <v>3216</v>
      </c>
      <c r="H411" s="225">
        <v>4</v>
      </c>
      <c r="I411" s="226"/>
      <c r="J411" s="227">
        <f>ROUND(I411*H411,2)</f>
        <v>0</v>
      </c>
      <c r="K411" s="223" t="s">
        <v>1</v>
      </c>
      <c r="L411" s="45"/>
      <c r="M411" s="228" t="s">
        <v>1</v>
      </c>
      <c r="N411" s="229" t="s">
        <v>43</v>
      </c>
      <c r="O411" s="92"/>
      <c r="P411" s="230">
        <f>O411*H411</f>
        <v>0</v>
      </c>
      <c r="Q411" s="230">
        <v>0</v>
      </c>
      <c r="R411" s="230">
        <f>Q411*H411</f>
        <v>0</v>
      </c>
      <c r="S411" s="230">
        <v>0</v>
      </c>
      <c r="T411" s="231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32" t="s">
        <v>299</v>
      </c>
      <c r="AT411" s="232" t="s">
        <v>294</v>
      </c>
      <c r="AU411" s="232" t="s">
        <v>85</v>
      </c>
      <c r="AY411" s="18" t="s">
        <v>292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8" t="s">
        <v>120</v>
      </c>
      <c r="BK411" s="233">
        <f>ROUND(I411*H411,2)</f>
        <v>0</v>
      </c>
      <c r="BL411" s="18" t="s">
        <v>299</v>
      </c>
      <c r="BM411" s="232" t="s">
        <v>2309</v>
      </c>
    </row>
    <row r="412" s="2" customFormat="1" ht="66.75" customHeight="1">
      <c r="A412" s="39"/>
      <c r="B412" s="40"/>
      <c r="C412" s="221" t="s">
        <v>1407</v>
      </c>
      <c r="D412" s="221" t="s">
        <v>294</v>
      </c>
      <c r="E412" s="222" t="s">
        <v>5543</v>
      </c>
      <c r="F412" s="223" t="s">
        <v>5534</v>
      </c>
      <c r="G412" s="224" t="s">
        <v>3216</v>
      </c>
      <c r="H412" s="225">
        <v>4</v>
      </c>
      <c r="I412" s="226"/>
      <c r="J412" s="227">
        <f>ROUND(I412*H412,2)</f>
        <v>0</v>
      </c>
      <c r="K412" s="223" t="s">
        <v>1</v>
      </c>
      <c r="L412" s="45"/>
      <c r="M412" s="228" t="s">
        <v>1</v>
      </c>
      <c r="N412" s="229" t="s">
        <v>43</v>
      </c>
      <c r="O412" s="92"/>
      <c r="P412" s="230">
        <f>O412*H412</f>
        <v>0</v>
      </c>
      <c r="Q412" s="230">
        <v>0</v>
      </c>
      <c r="R412" s="230">
        <f>Q412*H412</f>
        <v>0</v>
      </c>
      <c r="S412" s="230">
        <v>0</v>
      </c>
      <c r="T412" s="231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32" t="s">
        <v>299</v>
      </c>
      <c r="AT412" s="232" t="s">
        <v>294</v>
      </c>
      <c r="AU412" s="232" t="s">
        <v>85</v>
      </c>
      <c r="AY412" s="18" t="s">
        <v>292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8" t="s">
        <v>120</v>
      </c>
      <c r="BK412" s="233">
        <f>ROUND(I412*H412,2)</f>
        <v>0</v>
      </c>
      <c r="BL412" s="18" t="s">
        <v>299</v>
      </c>
      <c r="BM412" s="232" t="s">
        <v>2328</v>
      </c>
    </row>
    <row r="413" s="2" customFormat="1" ht="66.75" customHeight="1">
      <c r="A413" s="39"/>
      <c r="B413" s="40"/>
      <c r="C413" s="221" t="s">
        <v>1412</v>
      </c>
      <c r="D413" s="221" t="s">
        <v>294</v>
      </c>
      <c r="E413" s="222" t="s">
        <v>5544</v>
      </c>
      <c r="F413" s="223" t="s">
        <v>5536</v>
      </c>
      <c r="G413" s="224" t="s">
        <v>3216</v>
      </c>
      <c r="H413" s="225">
        <v>4</v>
      </c>
      <c r="I413" s="226"/>
      <c r="J413" s="227">
        <f>ROUND(I413*H413,2)</f>
        <v>0</v>
      </c>
      <c r="K413" s="223" t="s">
        <v>1</v>
      </c>
      <c r="L413" s="45"/>
      <c r="M413" s="228" t="s">
        <v>1</v>
      </c>
      <c r="N413" s="229" t="s">
        <v>43</v>
      </c>
      <c r="O413" s="92"/>
      <c r="P413" s="230">
        <f>O413*H413</f>
        <v>0</v>
      </c>
      <c r="Q413" s="230">
        <v>0</v>
      </c>
      <c r="R413" s="230">
        <f>Q413*H413</f>
        <v>0</v>
      </c>
      <c r="S413" s="230">
        <v>0</v>
      </c>
      <c r="T413" s="231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32" t="s">
        <v>299</v>
      </c>
      <c r="AT413" s="232" t="s">
        <v>294</v>
      </c>
      <c r="AU413" s="232" t="s">
        <v>85</v>
      </c>
      <c r="AY413" s="18" t="s">
        <v>292</v>
      </c>
      <c r="BE413" s="233">
        <f>IF(N413="základní",J413,0)</f>
        <v>0</v>
      </c>
      <c r="BF413" s="233">
        <f>IF(N413="snížená",J413,0)</f>
        <v>0</v>
      </c>
      <c r="BG413" s="233">
        <f>IF(N413="zákl. přenesená",J413,0)</f>
        <v>0</v>
      </c>
      <c r="BH413" s="233">
        <f>IF(N413="sníž. přenesená",J413,0)</f>
        <v>0</v>
      </c>
      <c r="BI413" s="233">
        <f>IF(N413="nulová",J413,0)</f>
        <v>0</v>
      </c>
      <c r="BJ413" s="18" t="s">
        <v>120</v>
      </c>
      <c r="BK413" s="233">
        <f>ROUND(I413*H413,2)</f>
        <v>0</v>
      </c>
      <c r="BL413" s="18" t="s">
        <v>299</v>
      </c>
      <c r="BM413" s="232" t="s">
        <v>2338</v>
      </c>
    </row>
    <row r="414" s="2" customFormat="1" ht="66.75" customHeight="1">
      <c r="A414" s="39"/>
      <c r="B414" s="40"/>
      <c r="C414" s="221" t="s">
        <v>1418</v>
      </c>
      <c r="D414" s="221" t="s">
        <v>294</v>
      </c>
      <c r="E414" s="222" t="s">
        <v>5545</v>
      </c>
      <c r="F414" s="223" t="s">
        <v>5536</v>
      </c>
      <c r="G414" s="224" t="s">
        <v>3216</v>
      </c>
      <c r="H414" s="225">
        <v>1</v>
      </c>
      <c r="I414" s="226"/>
      <c r="J414" s="227">
        <f>ROUND(I414*H414,2)</f>
        <v>0</v>
      </c>
      <c r="K414" s="223" t="s">
        <v>1</v>
      </c>
      <c r="L414" s="45"/>
      <c r="M414" s="228" t="s">
        <v>1</v>
      </c>
      <c r="N414" s="229" t="s">
        <v>43</v>
      </c>
      <c r="O414" s="92"/>
      <c r="P414" s="230">
        <f>O414*H414</f>
        <v>0</v>
      </c>
      <c r="Q414" s="230">
        <v>0</v>
      </c>
      <c r="R414" s="230">
        <f>Q414*H414</f>
        <v>0</v>
      </c>
      <c r="S414" s="230">
        <v>0</v>
      </c>
      <c r="T414" s="231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32" t="s">
        <v>299</v>
      </c>
      <c r="AT414" s="232" t="s">
        <v>294</v>
      </c>
      <c r="AU414" s="232" t="s">
        <v>85</v>
      </c>
      <c r="AY414" s="18" t="s">
        <v>292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8" t="s">
        <v>120</v>
      </c>
      <c r="BK414" s="233">
        <f>ROUND(I414*H414,2)</f>
        <v>0</v>
      </c>
      <c r="BL414" s="18" t="s">
        <v>299</v>
      </c>
      <c r="BM414" s="232" t="s">
        <v>2362</v>
      </c>
    </row>
    <row r="415" s="2" customFormat="1" ht="66.75" customHeight="1">
      <c r="A415" s="39"/>
      <c r="B415" s="40"/>
      <c r="C415" s="221" t="s">
        <v>1422</v>
      </c>
      <c r="D415" s="221" t="s">
        <v>294</v>
      </c>
      <c r="E415" s="222" t="s">
        <v>5546</v>
      </c>
      <c r="F415" s="223" t="s">
        <v>5536</v>
      </c>
      <c r="G415" s="224" t="s">
        <v>3216</v>
      </c>
      <c r="H415" s="225">
        <v>1</v>
      </c>
      <c r="I415" s="226"/>
      <c r="J415" s="227">
        <f>ROUND(I415*H415,2)</f>
        <v>0</v>
      </c>
      <c r="K415" s="223" t="s">
        <v>1</v>
      </c>
      <c r="L415" s="45"/>
      <c r="M415" s="228" t="s">
        <v>1</v>
      </c>
      <c r="N415" s="229" t="s">
        <v>43</v>
      </c>
      <c r="O415" s="92"/>
      <c r="P415" s="230">
        <f>O415*H415</f>
        <v>0</v>
      </c>
      <c r="Q415" s="230">
        <v>0</v>
      </c>
      <c r="R415" s="230">
        <f>Q415*H415</f>
        <v>0</v>
      </c>
      <c r="S415" s="230">
        <v>0</v>
      </c>
      <c r="T415" s="231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32" t="s">
        <v>299</v>
      </c>
      <c r="AT415" s="232" t="s">
        <v>294</v>
      </c>
      <c r="AU415" s="232" t="s">
        <v>85</v>
      </c>
      <c r="AY415" s="18" t="s">
        <v>292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8" t="s">
        <v>120</v>
      </c>
      <c r="BK415" s="233">
        <f>ROUND(I415*H415,2)</f>
        <v>0</v>
      </c>
      <c r="BL415" s="18" t="s">
        <v>299</v>
      </c>
      <c r="BM415" s="232" t="s">
        <v>2383</v>
      </c>
    </row>
    <row r="416" s="2" customFormat="1" ht="66.75" customHeight="1">
      <c r="A416" s="39"/>
      <c r="B416" s="40"/>
      <c r="C416" s="221" t="s">
        <v>1430</v>
      </c>
      <c r="D416" s="221" t="s">
        <v>294</v>
      </c>
      <c r="E416" s="222" t="s">
        <v>5547</v>
      </c>
      <c r="F416" s="223" t="s">
        <v>5534</v>
      </c>
      <c r="G416" s="224" t="s">
        <v>3216</v>
      </c>
      <c r="H416" s="225">
        <v>1</v>
      </c>
      <c r="I416" s="226"/>
      <c r="J416" s="227">
        <f>ROUND(I416*H416,2)</f>
        <v>0</v>
      </c>
      <c r="K416" s="223" t="s">
        <v>1</v>
      </c>
      <c r="L416" s="45"/>
      <c r="M416" s="228" t="s">
        <v>1</v>
      </c>
      <c r="N416" s="229" t="s">
        <v>43</v>
      </c>
      <c r="O416" s="92"/>
      <c r="P416" s="230">
        <f>O416*H416</f>
        <v>0</v>
      </c>
      <c r="Q416" s="230">
        <v>0</v>
      </c>
      <c r="R416" s="230">
        <f>Q416*H416</f>
        <v>0</v>
      </c>
      <c r="S416" s="230">
        <v>0</v>
      </c>
      <c r="T416" s="231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32" t="s">
        <v>299</v>
      </c>
      <c r="AT416" s="232" t="s">
        <v>294</v>
      </c>
      <c r="AU416" s="232" t="s">
        <v>85</v>
      </c>
      <c r="AY416" s="18" t="s">
        <v>292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8" t="s">
        <v>120</v>
      </c>
      <c r="BK416" s="233">
        <f>ROUND(I416*H416,2)</f>
        <v>0</v>
      </c>
      <c r="BL416" s="18" t="s">
        <v>299</v>
      </c>
      <c r="BM416" s="232" t="s">
        <v>2398</v>
      </c>
    </row>
    <row r="417" s="2" customFormat="1" ht="66.75" customHeight="1">
      <c r="A417" s="39"/>
      <c r="B417" s="40"/>
      <c r="C417" s="221" t="s">
        <v>1436</v>
      </c>
      <c r="D417" s="221" t="s">
        <v>294</v>
      </c>
      <c r="E417" s="222" t="s">
        <v>5548</v>
      </c>
      <c r="F417" s="223" t="s">
        <v>5534</v>
      </c>
      <c r="G417" s="224" t="s">
        <v>3216</v>
      </c>
      <c r="H417" s="225">
        <v>2</v>
      </c>
      <c r="I417" s="226"/>
      <c r="J417" s="227">
        <f>ROUND(I417*H417,2)</f>
        <v>0</v>
      </c>
      <c r="K417" s="223" t="s">
        <v>1</v>
      </c>
      <c r="L417" s="45"/>
      <c r="M417" s="228" t="s">
        <v>1</v>
      </c>
      <c r="N417" s="229" t="s">
        <v>43</v>
      </c>
      <c r="O417" s="92"/>
      <c r="P417" s="230">
        <f>O417*H417</f>
        <v>0</v>
      </c>
      <c r="Q417" s="230">
        <v>0</v>
      </c>
      <c r="R417" s="230">
        <f>Q417*H417</f>
        <v>0</v>
      </c>
      <c r="S417" s="230">
        <v>0</v>
      </c>
      <c r="T417" s="231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32" t="s">
        <v>299</v>
      </c>
      <c r="AT417" s="232" t="s">
        <v>294</v>
      </c>
      <c r="AU417" s="232" t="s">
        <v>85</v>
      </c>
      <c r="AY417" s="18" t="s">
        <v>292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8" t="s">
        <v>120</v>
      </c>
      <c r="BK417" s="233">
        <f>ROUND(I417*H417,2)</f>
        <v>0</v>
      </c>
      <c r="BL417" s="18" t="s">
        <v>299</v>
      </c>
      <c r="BM417" s="232" t="s">
        <v>2417</v>
      </c>
    </row>
    <row r="418" s="2" customFormat="1" ht="66.75" customHeight="1">
      <c r="A418" s="39"/>
      <c r="B418" s="40"/>
      <c r="C418" s="221" t="s">
        <v>1445</v>
      </c>
      <c r="D418" s="221" t="s">
        <v>294</v>
      </c>
      <c r="E418" s="222" t="s">
        <v>5549</v>
      </c>
      <c r="F418" s="223" t="s">
        <v>5536</v>
      </c>
      <c r="G418" s="224" t="s">
        <v>3216</v>
      </c>
      <c r="H418" s="225">
        <v>1</v>
      </c>
      <c r="I418" s="226"/>
      <c r="J418" s="227">
        <f>ROUND(I418*H418,2)</f>
        <v>0</v>
      </c>
      <c r="K418" s="223" t="s">
        <v>1</v>
      </c>
      <c r="L418" s="45"/>
      <c r="M418" s="228" t="s">
        <v>1</v>
      </c>
      <c r="N418" s="229" t="s">
        <v>43</v>
      </c>
      <c r="O418" s="92"/>
      <c r="P418" s="230">
        <f>O418*H418</f>
        <v>0</v>
      </c>
      <c r="Q418" s="230">
        <v>0</v>
      </c>
      <c r="R418" s="230">
        <f>Q418*H418</f>
        <v>0</v>
      </c>
      <c r="S418" s="230">
        <v>0</v>
      </c>
      <c r="T418" s="231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2" t="s">
        <v>299</v>
      </c>
      <c r="AT418" s="232" t="s">
        <v>294</v>
      </c>
      <c r="AU418" s="232" t="s">
        <v>85</v>
      </c>
      <c r="AY418" s="18" t="s">
        <v>292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8" t="s">
        <v>120</v>
      </c>
      <c r="BK418" s="233">
        <f>ROUND(I418*H418,2)</f>
        <v>0</v>
      </c>
      <c r="BL418" s="18" t="s">
        <v>299</v>
      </c>
      <c r="BM418" s="232" t="s">
        <v>2428</v>
      </c>
    </row>
    <row r="419" s="2" customFormat="1" ht="24.15" customHeight="1">
      <c r="A419" s="39"/>
      <c r="B419" s="40"/>
      <c r="C419" s="221" t="s">
        <v>1450</v>
      </c>
      <c r="D419" s="221" t="s">
        <v>294</v>
      </c>
      <c r="E419" s="222" t="s">
        <v>5550</v>
      </c>
      <c r="F419" s="223" t="s">
        <v>5362</v>
      </c>
      <c r="G419" s="224" t="s">
        <v>3216</v>
      </c>
      <c r="H419" s="225">
        <v>26</v>
      </c>
      <c r="I419" s="226"/>
      <c r="J419" s="227">
        <f>ROUND(I419*H419,2)</f>
        <v>0</v>
      </c>
      <c r="K419" s="223" t="s">
        <v>1</v>
      </c>
      <c r="L419" s="45"/>
      <c r="M419" s="228" t="s">
        <v>1</v>
      </c>
      <c r="N419" s="229" t="s">
        <v>43</v>
      </c>
      <c r="O419" s="92"/>
      <c r="P419" s="230">
        <f>O419*H419</f>
        <v>0</v>
      </c>
      <c r="Q419" s="230">
        <v>0</v>
      </c>
      <c r="R419" s="230">
        <f>Q419*H419</f>
        <v>0</v>
      </c>
      <c r="S419" s="230">
        <v>0</v>
      </c>
      <c r="T419" s="231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2" t="s">
        <v>299</v>
      </c>
      <c r="AT419" s="232" t="s">
        <v>294</v>
      </c>
      <c r="AU419" s="232" t="s">
        <v>85</v>
      </c>
      <c r="AY419" s="18" t="s">
        <v>292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8" t="s">
        <v>120</v>
      </c>
      <c r="BK419" s="233">
        <f>ROUND(I419*H419,2)</f>
        <v>0</v>
      </c>
      <c r="BL419" s="18" t="s">
        <v>299</v>
      </c>
      <c r="BM419" s="232" t="s">
        <v>2479</v>
      </c>
    </row>
    <row r="420" s="2" customFormat="1" ht="44.25" customHeight="1">
      <c r="A420" s="39"/>
      <c r="B420" s="40"/>
      <c r="C420" s="221" t="s">
        <v>1454</v>
      </c>
      <c r="D420" s="221" t="s">
        <v>294</v>
      </c>
      <c r="E420" s="222" t="s">
        <v>5551</v>
      </c>
      <c r="F420" s="223" t="s">
        <v>5552</v>
      </c>
      <c r="G420" s="224" t="s">
        <v>3216</v>
      </c>
      <c r="H420" s="225">
        <v>2</v>
      </c>
      <c r="I420" s="226"/>
      <c r="J420" s="227">
        <f>ROUND(I420*H420,2)</f>
        <v>0</v>
      </c>
      <c r="K420" s="223" t="s">
        <v>1</v>
      </c>
      <c r="L420" s="45"/>
      <c r="M420" s="228" t="s">
        <v>1</v>
      </c>
      <c r="N420" s="229" t="s">
        <v>43</v>
      </c>
      <c r="O420" s="92"/>
      <c r="P420" s="230">
        <f>O420*H420</f>
        <v>0</v>
      </c>
      <c r="Q420" s="230">
        <v>0</v>
      </c>
      <c r="R420" s="230">
        <f>Q420*H420</f>
        <v>0</v>
      </c>
      <c r="S420" s="230">
        <v>0</v>
      </c>
      <c r="T420" s="231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2" t="s">
        <v>299</v>
      </c>
      <c r="AT420" s="232" t="s">
        <v>294</v>
      </c>
      <c r="AU420" s="232" t="s">
        <v>85</v>
      </c>
      <c r="AY420" s="18" t="s">
        <v>292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8" t="s">
        <v>120</v>
      </c>
      <c r="BK420" s="233">
        <f>ROUND(I420*H420,2)</f>
        <v>0</v>
      </c>
      <c r="BL420" s="18" t="s">
        <v>299</v>
      </c>
      <c r="BM420" s="232" t="s">
        <v>2488</v>
      </c>
    </row>
    <row r="421" s="2" customFormat="1" ht="16.5" customHeight="1">
      <c r="A421" s="39"/>
      <c r="B421" s="40"/>
      <c r="C421" s="221" t="s">
        <v>1458</v>
      </c>
      <c r="D421" s="221" t="s">
        <v>294</v>
      </c>
      <c r="E421" s="222" t="s">
        <v>5553</v>
      </c>
      <c r="F421" s="223" t="s">
        <v>5554</v>
      </c>
      <c r="G421" s="224" t="s">
        <v>3216</v>
      </c>
      <c r="H421" s="225">
        <v>2</v>
      </c>
      <c r="I421" s="226"/>
      <c r="J421" s="227">
        <f>ROUND(I421*H421,2)</f>
        <v>0</v>
      </c>
      <c r="K421" s="223" t="s">
        <v>1</v>
      </c>
      <c r="L421" s="45"/>
      <c r="M421" s="228" t="s">
        <v>1</v>
      </c>
      <c r="N421" s="229" t="s">
        <v>43</v>
      </c>
      <c r="O421" s="92"/>
      <c r="P421" s="230">
        <f>O421*H421</f>
        <v>0</v>
      </c>
      <c r="Q421" s="230">
        <v>0</v>
      </c>
      <c r="R421" s="230">
        <f>Q421*H421</f>
        <v>0</v>
      </c>
      <c r="S421" s="230">
        <v>0</v>
      </c>
      <c r="T421" s="231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2" t="s">
        <v>299</v>
      </c>
      <c r="AT421" s="232" t="s">
        <v>294</v>
      </c>
      <c r="AU421" s="232" t="s">
        <v>85</v>
      </c>
      <c r="AY421" s="18" t="s">
        <v>292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8" t="s">
        <v>120</v>
      </c>
      <c r="BK421" s="233">
        <f>ROUND(I421*H421,2)</f>
        <v>0</v>
      </c>
      <c r="BL421" s="18" t="s">
        <v>299</v>
      </c>
      <c r="BM421" s="232" t="s">
        <v>2496</v>
      </c>
    </row>
    <row r="422" s="2" customFormat="1" ht="49.05" customHeight="1">
      <c r="A422" s="39"/>
      <c r="B422" s="40"/>
      <c r="C422" s="221" t="s">
        <v>1462</v>
      </c>
      <c r="D422" s="221" t="s">
        <v>294</v>
      </c>
      <c r="E422" s="222" t="s">
        <v>5555</v>
      </c>
      <c r="F422" s="223" t="s">
        <v>5556</v>
      </c>
      <c r="G422" s="224" t="s">
        <v>3216</v>
      </c>
      <c r="H422" s="225">
        <v>2</v>
      </c>
      <c r="I422" s="226"/>
      <c r="J422" s="227">
        <f>ROUND(I422*H422,2)</f>
        <v>0</v>
      </c>
      <c r="K422" s="223" t="s">
        <v>1</v>
      </c>
      <c r="L422" s="45"/>
      <c r="M422" s="228" t="s">
        <v>1</v>
      </c>
      <c r="N422" s="229" t="s">
        <v>43</v>
      </c>
      <c r="O422" s="92"/>
      <c r="P422" s="230">
        <f>O422*H422</f>
        <v>0</v>
      </c>
      <c r="Q422" s="230">
        <v>0</v>
      </c>
      <c r="R422" s="230">
        <f>Q422*H422</f>
        <v>0</v>
      </c>
      <c r="S422" s="230">
        <v>0</v>
      </c>
      <c r="T422" s="231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2" t="s">
        <v>299</v>
      </c>
      <c r="AT422" s="232" t="s">
        <v>294</v>
      </c>
      <c r="AU422" s="232" t="s">
        <v>85</v>
      </c>
      <c r="AY422" s="18" t="s">
        <v>292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8" t="s">
        <v>120</v>
      </c>
      <c r="BK422" s="233">
        <f>ROUND(I422*H422,2)</f>
        <v>0</v>
      </c>
      <c r="BL422" s="18" t="s">
        <v>299</v>
      </c>
      <c r="BM422" s="232" t="s">
        <v>2504</v>
      </c>
    </row>
    <row r="423" s="2" customFormat="1" ht="37.8" customHeight="1">
      <c r="A423" s="39"/>
      <c r="B423" s="40"/>
      <c r="C423" s="221" t="s">
        <v>1466</v>
      </c>
      <c r="D423" s="221" t="s">
        <v>294</v>
      </c>
      <c r="E423" s="222" t="s">
        <v>5557</v>
      </c>
      <c r="F423" s="223" t="s">
        <v>5475</v>
      </c>
      <c r="G423" s="224" t="s">
        <v>297</v>
      </c>
      <c r="H423" s="225">
        <v>1</v>
      </c>
      <c r="I423" s="226"/>
      <c r="J423" s="227">
        <f>ROUND(I423*H423,2)</f>
        <v>0</v>
      </c>
      <c r="K423" s="223" t="s">
        <v>1</v>
      </c>
      <c r="L423" s="45"/>
      <c r="M423" s="228" t="s">
        <v>1</v>
      </c>
      <c r="N423" s="229" t="s">
        <v>43</v>
      </c>
      <c r="O423" s="92"/>
      <c r="P423" s="230">
        <f>O423*H423</f>
        <v>0</v>
      </c>
      <c r="Q423" s="230">
        <v>0</v>
      </c>
      <c r="R423" s="230">
        <f>Q423*H423</f>
        <v>0</v>
      </c>
      <c r="S423" s="230">
        <v>0</v>
      </c>
      <c r="T423" s="231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2" t="s">
        <v>299</v>
      </c>
      <c r="AT423" s="232" t="s">
        <v>294</v>
      </c>
      <c r="AU423" s="232" t="s">
        <v>85</v>
      </c>
      <c r="AY423" s="18" t="s">
        <v>292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8" t="s">
        <v>120</v>
      </c>
      <c r="BK423" s="233">
        <f>ROUND(I423*H423,2)</f>
        <v>0</v>
      </c>
      <c r="BL423" s="18" t="s">
        <v>299</v>
      </c>
      <c r="BM423" s="232" t="s">
        <v>2514</v>
      </c>
    </row>
    <row r="424" s="2" customFormat="1" ht="33" customHeight="1">
      <c r="A424" s="39"/>
      <c r="B424" s="40"/>
      <c r="C424" s="221" t="s">
        <v>1470</v>
      </c>
      <c r="D424" s="221" t="s">
        <v>294</v>
      </c>
      <c r="E424" s="222" t="s">
        <v>5558</v>
      </c>
      <c r="F424" s="223" t="s">
        <v>5368</v>
      </c>
      <c r="G424" s="224" t="s">
        <v>5369</v>
      </c>
      <c r="H424" s="225">
        <v>51</v>
      </c>
      <c r="I424" s="226"/>
      <c r="J424" s="227">
        <f>ROUND(I424*H424,2)</f>
        <v>0</v>
      </c>
      <c r="K424" s="223" t="s">
        <v>1</v>
      </c>
      <c r="L424" s="45"/>
      <c r="M424" s="228" t="s">
        <v>1</v>
      </c>
      <c r="N424" s="229" t="s">
        <v>43</v>
      </c>
      <c r="O424" s="92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32" t="s">
        <v>299</v>
      </c>
      <c r="AT424" s="232" t="s">
        <v>294</v>
      </c>
      <c r="AU424" s="232" t="s">
        <v>85</v>
      </c>
      <c r="AY424" s="18" t="s">
        <v>292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8" t="s">
        <v>120</v>
      </c>
      <c r="BK424" s="233">
        <f>ROUND(I424*H424,2)</f>
        <v>0</v>
      </c>
      <c r="BL424" s="18" t="s">
        <v>299</v>
      </c>
      <c r="BM424" s="232" t="s">
        <v>2523</v>
      </c>
    </row>
    <row r="425" s="2" customFormat="1" ht="33" customHeight="1">
      <c r="A425" s="39"/>
      <c r="B425" s="40"/>
      <c r="C425" s="221" t="s">
        <v>1474</v>
      </c>
      <c r="D425" s="221" t="s">
        <v>294</v>
      </c>
      <c r="E425" s="222" t="s">
        <v>5559</v>
      </c>
      <c r="F425" s="223" t="s">
        <v>5375</v>
      </c>
      <c r="G425" s="224" t="s">
        <v>5369</v>
      </c>
      <c r="H425" s="225">
        <v>51</v>
      </c>
      <c r="I425" s="226"/>
      <c r="J425" s="227">
        <f>ROUND(I425*H425,2)</f>
        <v>0</v>
      </c>
      <c r="K425" s="223" t="s">
        <v>1</v>
      </c>
      <c r="L425" s="45"/>
      <c r="M425" s="228" t="s">
        <v>1</v>
      </c>
      <c r="N425" s="229" t="s">
        <v>43</v>
      </c>
      <c r="O425" s="92"/>
      <c r="P425" s="230">
        <f>O425*H425</f>
        <v>0</v>
      </c>
      <c r="Q425" s="230">
        <v>0</v>
      </c>
      <c r="R425" s="230">
        <f>Q425*H425</f>
        <v>0</v>
      </c>
      <c r="S425" s="230">
        <v>0</v>
      </c>
      <c r="T425" s="23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2" t="s">
        <v>299</v>
      </c>
      <c r="AT425" s="232" t="s">
        <v>294</v>
      </c>
      <c r="AU425" s="232" t="s">
        <v>85</v>
      </c>
      <c r="AY425" s="18" t="s">
        <v>292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8" t="s">
        <v>120</v>
      </c>
      <c r="BK425" s="233">
        <f>ROUND(I425*H425,2)</f>
        <v>0</v>
      </c>
      <c r="BL425" s="18" t="s">
        <v>299</v>
      </c>
      <c r="BM425" s="232" t="s">
        <v>2533</v>
      </c>
    </row>
    <row r="426" s="2" customFormat="1" ht="21.75" customHeight="1">
      <c r="A426" s="39"/>
      <c r="B426" s="40"/>
      <c r="C426" s="221" t="s">
        <v>1479</v>
      </c>
      <c r="D426" s="221" t="s">
        <v>294</v>
      </c>
      <c r="E426" s="222" t="s">
        <v>5560</v>
      </c>
      <c r="F426" s="223" t="s">
        <v>5383</v>
      </c>
      <c r="G426" s="224" t="s">
        <v>1738</v>
      </c>
      <c r="H426" s="225">
        <v>50</v>
      </c>
      <c r="I426" s="226"/>
      <c r="J426" s="227">
        <f>ROUND(I426*H426,2)</f>
        <v>0</v>
      </c>
      <c r="K426" s="223" t="s">
        <v>1</v>
      </c>
      <c r="L426" s="45"/>
      <c r="M426" s="228" t="s">
        <v>1</v>
      </c>
      <c r="N426" s="229" t="s">
        <v>43</v>
      </c>
      <c r="O426" s="92"/>
      <c r="P426" s="230">
        <f>O426*H426</f>
        <v>0</v>
      </c>
      <c r="Q426" s="230">
        <v>0</v>
      </c>
      <c r="R426" s="230">
        <f>Q426*H426</f>
        <v>0</v>
      </c>
      <c r="S426" s="230">
        <v>0</v>
      </c>
      <c r="T426" s="231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32" t="s">
        <v>299</v>
      </c>
      <c r="AT426" s="232" t="s">
        <v>294</v>
      </c>
      <c r="AU426" s="232" t="s">
        <v>85</v>
      </c>
      <c r="AY426" s="18" t="s">
        <v>292</v>
      </c>
      <c r="BE426" s="233">
        <f>IF(N426="základní",J426,0)</f>
        <v>0</v>
      </c>
      <c r="BF426" s="233">
        <f>IF(N426="snížená",J426,0)</f>
        <v>0</v>
      </c>
      <c r="BG426" s="233">
        <f>IF(N426="zákl. přenesená",J426,0)</f>
        <v>0</v>
      </c>
      <c r="BH426" s="233">
        <f>IF(N426="sníž. přenesená",J426,0)</f>
        <v>0</v>
      </c>
      <c r="BI426" s="233">
        <f>IF(N426="nulová",J426,0)</f>
        <v>0</v>
      </c>
      <c r="BJ426" s="18" t="s">
        <v>120</v>
      </c>
      <c r="BK426" s="233">
        <f>ROUND(I426*H426,2)</f>
        <v>0</v>
      </c>
      <c r="BL426" s="18" t="s">
        <v>299</v>
      </c>
      <c r="BM426" s="232" t="s">
        <v>2610</v>
      </c>
    </row>
    <row r="427" s="13" customFormat="1">
      <c r="A427" s="13"/>
      <c r="B427" s="234"/>
      <c r="C427" s="235"/>
      <c r="D427" s="236" t="s">
        <v>301</v>
      </c>
      <c r="E427" s="237" t="s">
        <v>1</v>
      </c>
      <c r="F427" s="238" t="s">
        <v>5384</v>
      </c>
      <c r="G427" s="235"/>
      <c r="H427" s="237" t="s">
        <v>1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4" t="s">
        <v>301</v>
      </c>
      <c r="AU427" s="244" t="s">
        <v>85</v>
      </c>
      <c r="AV427" s="13" t="s">
        <v>85</v>
      </c>
      <c r="AW427" s="13" t="s">
        <v>32</v>
      </c>
      <c r="AX427" s="13" t="s">
        <v>77</v>
      </c>
      <c r="AY427" s="244" t="s">
        <v>292</v>
      </c>
    </row>
    <row r="428" s="13" customFormat="1">
      <c r="A428" s="13"/>
      <c r="B428" s="234"/>
      <c r="C428" s="235"/>
      <c r="D428" s="236" t="s">
        <v>301</v>
      </c>
      <c r="E428" s="237" t="s">
        <v>1</v>
      </c>
      <c r="F428" s="238" t="s">
        <v>5385</v>
      </c>
      <c r="G428" s="235"/>
      <c r="H428" s="237" t="s">
        <v>1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301</v>
      </c>
      <c r="AU428" s="244" t="s">
        <v>85</v>
      </c>
      <c r="AV428" s="13" t="s">
        <v>85</v>
      </c>
      <c r="AW428" s="13" t="s">
        <v>32</v>
      </c>
      <c r="AX428" s="13" t="s">
        <v>77</v>
      </c>
      <c r="AY428" s="244" t="s">
        <v>292</v>
      </c>
    </row>
    <row r="429" s="13" customFormat="1">
      <c r="A429" s="13"/>
      <c r="B429" s="234"/>
      <c r="C429" s="235"/>
      <c r="D429" s="236" t="s">
        <v>301</v>
      </c>
      <c r="E429" s="237" t="s">
        <v>1</v>
      </c>
      <c r="F429" s="238" t="s">
        <v>5386</v>
      </c>
      <c r="G429" s="235"/>
      <c r="H429" s="237" t="s">
        <v>1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4" t="s">
        <v>301</v>
      </c>
      <c r="AU429" s="244" t="s">
        <v>85</v>
      </c>
      <c r="AV429" s="13" t="s">
        <v>85</v>
      </c>
      <c r="AW429" s="13" t="s">
        <v>32</v>
      </c>
      <c r="AX429" s="13" t="s">
        <v>77</v>
      </c>
      <c r="AY429" s="244" t="s">
        <v>292</v>
      </c>
    </row>
    <row r="430" s="14" customFormat="1">
      <c r="A430" s="14"/>
      <c r="B430" s="245"/>
      <c r="C430" s="246"/>
      <c r="D430" s="236" t="s">
        <v>301</v>
      </c>
      <c r="E430" s="247" t="s">
        <v>1</v>
      </c>
      <c r="F430" s="248" t="s">
        <v>693</v>
      </c>
      <c r="G430" s="246"/>
      <c r="H430" s="249">
        <v>50</v>
      </c>
      <c r="I430" s="250"/>
      <c r="J430" s="246"/>
      <c r="K430" s="246"/>
      <c r="L430" s="251"/>
      <c r="M430" s="252"/>
      <c r="N430" s="253"/>
      <c r="O430" s="253"/>
      <c r="P430" s="253"/>
      <c r="Q430" s="253"/>
      <c r="R430" s="253"/>
      <c r="S430" s="253"/>
      <c r="T430" s="25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5" t="s">
        <v>301</v>
      </c>
      <c r="AU430" s="255" t="s">
        <v>85</v>
      </c>
      <c r="AV430" s="14" t="s">
        <v>120</v>
      </c>
      <c r="AW430" s="14" t="s">
        <v>32</v>
      </c>
      <c r="AX430" s="14" t="s">
        <v>85</v>
      </c>
      <c r="AY430" s="255" t="s">
        <v>292</v>
      </c>
    </row>
    <row r="431" s="12" customFormat="1" ht="25.92" customHeight="1">
      <c r="A431" s="12"/>
      <c r="B431" s="205"/>
      <c r="C431" s="206"/>
      <c r="D431" s="207" t="s">
        <v>76</v>
      </c>
      <c r="E431" s="208" t="s">
        <v>5561</v>
      </c>
      <c r="F431" s="208" t="s">
        <v>5562</v>
      </c>
      <c r="G431" s="206"/>
      <c r="H431" s="206"/>
      <c r="I431" s="209"/>
      <c r="J431" s="210">
        <f>BK431</f>
        <v>0</v>
      </c>
      <c r="K431" s="206"/>
      <c r="L431" s="211"/>
      <c r="M431" s="212"/>
      <c r="N431" s="213"/>
      <c r="O431" s="213"/>
      <c r="P431" s="214">
        <f>SUM(P432:P466)</f>
        <v>0</v>
      </c>
      <c r="Q431" s="213"/>
      <c r="R431" s="214">
        <f>SUM(R432:R466)</f>
        <v>0</v>
      </c>
      <c r="S431" s="213"/>
      <c r="T431" s="215">
        <f>SUM(T432:T466)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16" t="s">
        <v>85</v>
      </c>
      <c r="AT431" s="217" t="s">
        <v>76</v>
      </c>
      <c r="AU431" s="217" t="s">
        <v>77</v>
      </c>
      <c r="AY431" s="216" t="s">
        <v>292</v>
      </c>
      <c r="BK431" s="218">
        <f>SUM(BK432:BK466)</f>
        <v>0</v>
      </c>
    </row>
    <row r="432" s="2" customFormat="1" ht="16.5" customHeight="1">
      <c r="A432" s="39"/>
      <c r="B432" s="40"/>
      <c r="C432" s="221" t="s">
        <v>1484</v>
      </c>
      <c r="D432" s="221" t="s">
        <v>294</v>
      </c>
      <c r="E432" s="222" t="s">
        <v>5563</v>
      </c>
      <c r="F432" s="223" t="s">
        <v>5564</v>
      </c>
      <c r="G432" s="224" t="s">
        <v>3216</v>
      </c>
      <c r="H432" s="225">
        <v>1</v>
      </c>
      <c r="I432" s="226"/>
      <c r="J432" s="227">
        <f>ROUND(I432*H432,2)</f>
        <v>0</v>
      </c>
      <c r="K432" s="223" t="s">
        <v>1</v>
      </c>
      <c r="L432" s="45"/>
      <c r="M432" s="228" t="s">
        <v>1</v>
      </c>
      <c r="N432" s="229" t="s">
        <v>43</v>
      </c>
      <c r="O432" s="92"/>
      <c r="P432" s="230">
        <f>O432*H432</f>
        <v>0</v>
      </c>
      <c r="Q432" s="230">
        <v>0</v>
      </c>
      <c r="R432" s="230">
        <f>Q432*H432</f>
        <v>0</v>
      </c>
      <c r="S432" s="230">
        <v>0</v>
      </c>
      <c r="T432" s="231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32" t="s">
        <v>299</v>
      </c>
      <c r="AT432" s="232" t="s">
        <v>294</v>
      </c>
      <c r="AU432" s="232" t="s">
        <v>85</v>
      </c>
      <c r="AY432" s="18" t="s">
        <v>292</v>
      </c>
      <c r="BE432" s="233">
        <f>IF(N432="základní",J432,0)</f>
        <v>0</v>
      </c>
      <c r="BF432" s="233">
        <f>IF(N432="snížená",J432,0)</f>
        <v>0</v>
      </c>
      <c r="BG432" s="233">
        <f>IF(N432="zákl. přenesená",J432,0)</f>
        <v>0</v>
      </c>
      <c r="BH432" s="233">
        <f>IF(N432="sníž. přenesená",J432,0)</f>
        <v>0</v>
      </c>
      <c r="BI432" s="233">
        <f>IF(N432="nulová",J432,0)</f>
        <v>0</v>
      </c>
      <c r="BJ432" s="18" t="s">
        <v>120</v>
      </c>
      <c r="BK432" s="233">
        <f>ROUND(I432*H432,2)</f>
        <v>0</v>
      </c>
      <c r="BL432" s="18" t="s">
        <v>299</v>
      </c>
      <c r="BM432" s="232" t="s">
        <v>2618</v>
      </c>
    </row>
    <row r="433" s="13" customFormat="1">
      <c r="A433" s="13"/>
      <c r="B433" s="234"/>
      <c r="C433" s="235"/>
      <c r="D433" s="236" t="s">
        <v>301</v>
      </c>
      <c r="E433" s="237" t="s">
        <v>1</v>
      </c>
      <c r="F433" s="238" t="s">
        <v>5565</v>
      </c>
      <c r="G433" s="235"/>
      <c r="H433" s="237" t="s">
        <v>1</v>
      </c>
      <c r="I433" s="239"/>
      <c r="J433" s="235"/>
      <c r="K433" s="235"/>
      <c r="L433" s="240"/>
      <c r="M433" s="241"/>
      <c r="N433" s="242"/>
      <c r="O433" s="242"/>
      <c r="P433" s="242"/>
      <c r="Q433" s="242"/>
      <c r="R433" s="242"/>
      <c r="S433" s="242"/>
      <c r="T433" s="24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4" t="s">
        <v>301</v>
      </c>
      <c r="AU433" s="244" t="s">
        <v>85</v>
      </c>
      <c r="AV433" s="13" t="s">
        <v>85</v>
      </c>
      <c r="AW433" s="13" t="s">
        <v>32</v>
      </c>
      <c r="AX433" s="13" t="s">
        <v>77</v>
      </c>
      <c r="AY433" s="244" t="s">
        <v>292</v>
      </c>
    </row>
    <row r="434" s="13" customFormat="1">
      <c r="A434" s="13"/>
      <c r="B434" s="234"/>
      <c r="C434" s="235"/>
      <c r="D434" s="236" t="s">
        <v>301</v>
      </c>
      <c r="E434" s="237" t="s">
        <v>1</v>
      </c>
      <c r="F434" s="238" t="s">
        <v>5566</v>
      </c>
      <c r="G434" s="235"/>
      <c r="H434" s="237" t="s">
        <v>1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4" t="s">
        <v>301</v>
      </c>
      <c r="AU434" s="244" t="s">
        <v>85</v>
      </c>
      <c r="AV434" s="13" t="s">
        <v>85</v>
      </c>
      <c r="AW434" s="13" t="s">
        <v>32</v>
      </c>
      <c r="AX434" s="13" t="s">
        <v>77</v>
      </c>
      <c r="AY434" s="244" t="s">
        <v>292</v>
      </c>
    </row>
    <row r="435" s="13" customFormat="1">
      <c r="A435" s="13"/>
      <c r="B435" s="234"/>
      <c r="C435" s="235"/>
      <c r="D435" s="236" t="s">
        <v>301</v>
      </c>
      <c r="E435" s="237" t="s">
        <v>1</v>
      </c>
      <c r="F435" s="238" t="s">
        <v>5567</v>
      </c>
      <c r="G435" s="235"/>
      <c r="H435" s="237" t="s">
        <v>1</v>
      </c>
      <c r="I435" s="239"/>
      <c r="J435" s="235"/>
      <c r="K435" s="235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301</v>
      </c>
      <c r="AU435" s="244" t="s">
        <v>85</v>
      </c>
      <c r="AV435" s="13" t="s">
        <v>85</v>
      </c>
      <c r="AW435" s="13" t="s">
        <v>32</v>
      </c>
      <c r="AX435" s="13" t="s">
        <v>77</v>
      </c>
      <c r="AY435" s="244" t="s">
        <v>292</v>
      </c>
    </row>
    <row r="436" s="13" customFormat="1">
      <c r="A436" s="13"/>
      <c r="B436" s="234"/>
      <c r="C436" s="235"/>
      <c r="D436" s="236" t="s">
        <v>301</v>
      </c>
      <c r="E436" s="237" t="s">
        <v>1</v>
      </c>
      <c r="F436" s="238" t="s">
        <v>5568</v>
      </c>
      <c r="G436" s="235"/>
      <c r="H436" s="237" t="s">
        <v>1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301</v>
      </c>
      <c r="AU436" s="244" t="s">
        <v>85</v>
      </c>
      <c r="AV436" s="13" t="s">
        <v>85</v>
      </c>
      <c r="AW436" s="13" t="s">
        <v>32</v>
      </c>
      <c r="AX436" s="13" t="s">
        <v>77</v>
      </c>
      <c r="AY436" s="244" t="s">
        <v>292</v>
      </c>
    </row>
    <row r="437" s="13" customFormat="1">
      <c r="A437" s="13"/>
      <c r="B437" s="234"/>
      <c r="C437" s="235"/>
      <c r="D437" s="236" t="s">
        <v>301</v>
      </c>
      <c r="E437" s="237" t="s">
        <v>1</v>
      </c>
      <c r="F437" s="238" t="s">
        <v>5569</v>
      </c>
      <c r="G437" s="235"/>
      <c r="H437" s="237" t="s">
        <v>1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301</v>
      </c>
      <c r="AU437" s="244" t="s">
        <v>85</v>
      </c>
      <c r="AV437" s="13" t="s">
        <v>85</v>
      </c>
      <c r="AW437" s="13" t="s">
        <v>32</v>
      </c>
      <c r="AX437" s="13" t="s">
        <v>77</v>
      </c>
      <c r="AY437" s="244" t="s">
        <v>292</v>
      </c>
    </row>
    <row r="438" s="13" customFormat="1">
      <c r="A438" s="13"/>
      <c r="B438" s="234"/>
      <c r="C438" s="235"/>
      <c r="D438" s="236" t="s">
        <v>301</v>
      </c>
      <c r="E438" s="237" t="s">
        <v>1</v>
      </c>
      <c r="F438" s="238" t="s">
        <v>5570</v>
      </c>
      <c r="G438" s="235"/>
      <c r="H438" s="237" t="s">
        <v>1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4" t="s">
        <v>301</v>
      </c>
      <c r="AU438" s="244" t="s">
        <v>85</v>
      </c>
      <c r="AV438" s="13" t="s">
        <v>85</v>
      </c>
      <c r="AW438" s="13" t="s">
        <v>32</v>
      </c>
      <c r="AX438" s="13" t="s">
        <v>77</v>
      </c>
      <c r="AY438" s="244" t="s">
        <v>292</v>
      </c>
    </row>
    <row r="439" s="13" customFormat="1">
      <c r="A439" s="13"/>
      <c r="B439" s="234"/>
      <c r="C439" s="235"/>
      <c r="D439" s="236" t="s">
        <v>301</v>
      </c>
      <c r="E439" s="237" t="s">
        <v>1</v>
      </c>
      <c r="F439" s="238" t="s">
        <v>5571</v>
      </c>
      <c r="G439" s="235"/>
      <c r="H439" s="237" t="s">
        <v>1</v>
      </c>
      <c r="I439" s="239"/>
      <c r="J439" s="235"/>
      <c r="K439" s="235"/>
      <c r="L439" s="240"/>
      <c r="M439" s="241"/>
      <c r="N439" s="242"/>
      <c r="O439" s="242"/>
      <c r="P439" s="242"/>
      <c r="Q439" s="242"/>
      <c r="R439" s="242"/>
      <c r="S439" s="242"/>
      <c r="T439" s="24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4" t="s">
        <v>301</v>
      </c>
      <c r="AU439" s="244" t="s">
        <v>85</v>
      </c>
      <c r="AV439" s="13" t="s">
        <v>85</v>
      </c>
      <c r="AW439" s="13" t="s">
        <v>32</v>
      </c>
      <c r="AX439" s="13" t="s">
        <v>77</v>
      </c>
      <c r="AY439" s="244" t="s">
        <v>292</v>
      </c>
    </row>
    <row r="440" s="13" customFormat="1">
      <c r="A440" s="13"/>
      <c r="B440" s="234"/>
      <c r="C440" s="235"/>
      <c r="D440" s="236" t="s">
        <v>301</v>
      </c>
      <c r="E440" s="237" t="s">
        <v>1</v>
      </c>
      <c r="F440" s="238" t="s">
        <v>5572</v>
      </c>
      <c r="G440" s="235"/>
      <c r="H440" s="237" t="s">
        <v>1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4" t="s">
        <v>301</v>
      </c>
      <c r="AU440" s="244" t="s">
        <v>85</v>
      </c>
      <c r="AV440" s="13" t="s">
        <v>85</v>
      </c>
      <c r="AW440" s="13" t="s">
        <v>32</v>
      </c>
      <c r="AX440" s="13" t="s">
        <v>77</v>
      </c>
      <c r="AY440" s="244" t="s">
        <v>292</v>
      </c>
    </row>
    <row r="441" s="13" customFormat="1">
      <c r="A441" s="13"/>
      <c r="B441" s="234"/>
      <c r="C441" s="235"/>
      <c r="D441" s="236" t="s">
        <v>301</v>
      </c>
      <c r="E441" s="237" t="s">
        <v>1</v>
      </c>
      <c r="F441" s="238" t="s">
        <v>5573</v>
      </c>
      <c r="G441" s="235"/>
      <c r="H441" s="237" t="s">
        <v>1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301</v>
      </c>
      <c r="AU441" s="244" t="s">
        <v>85</v>
      </c>
      <c r="AV441" s="13" t="s">
        <v>85</v>
      </c>
      <c r="AW441" s="13" t="s">
        <v>32</v>
      </c>
      <c r="AX441" s="13" t="s">
        <v>77</v>
      </c>
      <c r="AY441" s="244" t="s">
        <v>292</v>
      </c>
    </row>
    <row r="442" s="13" customFormat="1">
      <c r="A442" s="13"/>
      <c r="B442" s="234"/>
      <c r="C442" s="235"/>
      <c r="D442" s="236" t="s">
        <v>301</v>
      </c>
      <c r="E442" s="237" t="s">
        <v>1</v>
      </c>
      <c r="F442" s="238" t="s">
        <v>5574</v>
      </c>
      <c r="G442" s="235"/>
      <c r="H442" s="237" t="s">
        <v>1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301</v>
      </c>
      <c r="AU442" s="244" t="s">
        <v>85</v>
      </c>
      <c r="AV442" s="13" t="s">
        <v>85</v>
      </c>
      <c r="AW442" s="13" t="s">
        <v>32</v>
      </c>
      <c r="AX442" s="13" t="s">
        <v>77</v>
      </c>
      <c r="AY442" s="244" t="s">
        <v>292</v>
      </c>
    </row>
    <row r="443" s="14" customFormat="1">
      <c r="A443" s="14"/>
      <c r="B443" s="245"/>
      <c r="C443" s="246"/>
      <c r="D443" s="236" t="s">
        <v>301</v>
      </c>
      <c r="E443" s="247" t="s">
        <v>1</v>
      </c>
      <c r="F443" s="248" t="s">
        <v>85</v>
      </c>
      <c r="G443" s="246"/>
      <c r="H443" s="249">
        <v>1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301</v>
      </c>
      <c r="AU443" s="255" t="s">
        <v>85</v>
      </c>
      <c r="AV443" s="14" t="s">
        <v>120</v>
      </c>
      <c r="AW443" s="14" t="s">
        <v>32</v>
      </c>
      <c r="AX443" s="14" t="s">
        <v>85</v>
      </c>
      <c r="AY443" s="255" t="s">
        <v>292</v>
      </c>
    </row>
    <row r="444" s="2" customFormat="1" ht="16.5" customHeight="1">
      <c r="A444" s="39"/>
      <c r="B444" s="40"/>
      <c r="C444" s="221" t="s">
        <v>1490</v>
      </c>
      <c r="D444" s="221" t="s">
        <v>294</v>
      </c>
      <c r="E444" s="222" t="s">
        <v>5575</v>
      </c>
      <c r="F444" s="223" t="s">
        <v>5576</v>
      </c>
      <c r="G444" s="224" t="s">
        <v>3216</v>
      </c>
      <c r="H444" s="225">
        <v>1</v>
      </c>
      <c r="I444" s="226"/>
      <c r="J444" s="227">
        <f>ROUND(I444*H444,2)</f>
        <v>0</v>
      </c>
      <c r="K444" s="223" t="s">
        <v>1</v>
      </c>
      <c r="L444" s="45"/>
      <c r="M444" s="228" t="s">
        <v>1</v>
      </c>
      <c r="N444" s="229" t="s">
        <v>43</v>
      </c>
      <c r="O444" s="92"/>
      <c r="P444" s="230">
        <f>O444*H444</f>
        <v>0</v>
      </c>
      <c r="Q444" s="230">
        <v>0</v>
      </c>
      <c r="R444" s="230">
        <f>Q444*H444</f>
        <v>0</v>
      </c>
      <c r="S444" s="230">
        <v>0</v>
      </c>
      <c r="T444" s="231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32" t="s">
        <v>299</v>
      </c>
      <c r="AT444" s="232" t="s">
        <v>294</v>
      </c>
      <c r="AU444" s="232" t="s">
        <v>85</v>
      </c>
      <c r="AY444" s="18" t="s">
        <v>292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8" t="s">
        <v>120</v>
      </c>
      <c r="BK444" s="233">
        <f>ROUND(I444*H444,2)</f>
        <v>0</v>
      </c>
      <c r="BL444" s="18" t="s">
        <v>299</v>
      </c>
      <c r="BM444" s="232" t="s">
        <v>2627</v>
      </c>
    </row>
    <row r="445" s="13" customFormat="1">
      <c r="A445" s="13"/>
      <c r="B445" s="234"/>
      <c r="C445" s="235"/>
      <c r="D445" s="236" t="s">
        <v>301</v>
      </c>
      <c r="E445" s="237" t="s">
        <v>1</v>
      </c>
      <c r="F445" s="238" t="s">
        <v>5577</v>
      </c>
      <c r="G445" s="235"/>
      <c r="H445" s="237" t="s">
        <v>1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301</v>
      </c>
      <c r="AU445" s="244" t="s">
        <v>85</v>
      </c>
      <c r="AV445" s="13" t="s">
        <v>85</v>
      </c>
      <c r="AW445" s="13" t="s">
        <v>32</v>
      </c>
      <c r="AX445" s="13" t="s">
        <v>77</v>
      </c>
      <c r="AY445" s="244" t="s">
        <v>292</v>
      </c>
    </row>
    <row r="446" s="13" customFormat="1">
      <c r="A446" s="13"/>
      <c r="B446" s="234"/>
      <c r="C446" s="235"/>
      <c r="D446" s="236" t="s">
        <v>301</v>
      </c>
      <c r="E446" s="237" t="s">
        <v>1</v>
      </c>
      <c r="F446" s="238" t="s">
        <v>5578</v>
      </c>
      <c r="G446" s="235"/>
      <c r="H446" s="237" t="s">
        <v>1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301</v>
      </c>
      <c r="AU446" s="244" t="s">
        <v>85</v>
      </c>
      <c r="AV446" s="13" t="s">
        <v>85</v>
      </c>
      <c r="AW446" s="13" t="s">
        <v>32</v>
      </c>
      <c r="AX446" s="13" t="s">
        <v>77</v>
      </c>
      <c r="AY446" s="244" t="s">
        <v>292</v>
      </c>
    </row>
    <row r="447" s="13" customFormat="1">
      <c r="A447" s="13"/>
      <c r="B447" s="234"/>
      <c r="C447" s="235"/>
      <c r="D447" s="236" t="s">
        <v>301</v>
      </c>
      <c r="E447" s="237" t="s">
        <v>1</v>
      </c>
      <c r="F447" s="238" t="s">
        <v>5579</v>
      </c>
      <c r="G447" s="235"/>
      <c r="H447" s="237" t="s">
        <v>1</v>
      </c>
      <c r="I447" s="239"/>
      <c r="J447" s="235"/>
      <c r="K447" s="235"/>
      <c r="L447" s="240"/>
      <c r="M447" s="241"/>
      <c r="N447" s="242"/>
      <c r="O447" s="242"/>
      <c r="P447" s="242"/>
      <c r="Q447" s="242"/>
      <c r="R447" s="242"/>
      <c r="S447" s="242"/>
      <c r="T447" s="24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4" t="s">
        <v>301</v>
      </c>
      <c r="AU447" s="244" t="s">
        <v>85</v>
      </c>
      <c r="AV447" s="13" t="s">
        <v>85</v>
      </c>
      <c r="AW447" s="13" t="s">
        <v>32</v>
      </c>
      <c r="AX447" s="13" t="s">
        <v>77</v>
      </c>
      <c r="AY447" s="244" t="s">
        <v>292</v>
      </c>
    </row>
    <row r="448" s="13" customFormat="1">
      <c r="A448" s="13"/>
      <c r="B448" s="234"/>
      <c r="C448" s="235"/>
      <c r="D448" s="236" t="s">
        <v>301</v>
      </c>
      <c r="E448" s="237" t="s">
        <v>1</v>
      </c>
      <c r="F448" s="238" t="s">
        <v>5580</v>
      </c>
      <c r="G448" s="235"/>
      <c r="H448" s="237" t="s">
        <v>1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301</v>
      </c>
      <c r="AU448" s="244" t="s">
        <v>85</v>
      </c>
      <c r="AV448" s="13" t="s">
        <v>85</v>
      </c>
      <c r="AW448" s="13" t="s">
        <v>32</v>
      </c>
      <c r="AX448" s="13" t="s">
        <v>77</v>
      </c>
      <c r="AY448" s="244" t="s">
        <v>292</v>
      </c>
    </row>
    <row r="449" s="13" customFormat="1">
      <c r="A449" s="13"/>
      <c r="B449" s="234"/>
      <c r="C449" s="235"/>
      <c r="D449" s="236" t="s">
        <v>301</v>
      </c>
      <c r="E449" s="237" t="s">
        <v>1</v>
      </c>
      <c r="F449" s="238" t="s">
        <v>5581</v>
      </c>
      <c r="G449" s="235"/>
      <c r="H449" s="237" t="s">
        <v>1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301</v>
      </c>
      <c r="AU449" s="244" t="s">
        <v>85</v>
      </c>
      <c r="AV449" s="13" t="s">
        <v>85</v>
      </c>
      <c r="AW449" s="13" t="s">
        <v>32</v>
      </c>
      <c r="AX449" s="13" t="s">
        <v>77</v>
      </c>
      <c r="AY449" s="244" t="s">
        <v>292</v>
      </c>
    </row>
    <row r="450" s="13" customFormat="1">
      <c r="A450" s="13"/>
      <c r="B450" s="234"/>
      <c r="C450" s="235"/>
      <c r="D450" s="236" t="s">
        <v>301</v>
      </c>
      <c r="E450" s="237" t="s">
        <v>1</v>
      </c>
      <c r="F450" s="238" t="s">
        <v>5582</v>
      </c>
      <c r="G450" s="235"/>
      <c r="H450" s="237" t="s">
        <v>1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301</v>
      </c>
      <c r="AU450" s="244" t="s">
        <v>85</v>
      </c>
      <c r="AV450" s="13" t="s">
        <v>85</v>
      </c>
      <c r="AW450" s="13" t="s">
        <v>32</v>
      </c>
      <c r="AX450" s="13" t="s">
        <v>77</v>
      </c>
      <c r="AY450" s="244" t="s">
        <v>292</v>
      </c>
    </row>
    <row r="451" s="14" customFormat="1">
      <c r="A451" s="14"/>
      <c r="B451" s="245"/>
      <c r="C451" s="246"/>
      <c r="D451" s="236" t="s">
        <v>301</v>
      </c>
      <c r="E451" s="247" t="s">
        <v>1</v>
      </c>
      <c r="F451" s="248" t="s">
        <v>85</v>
      </c>
      <c r="G451" s="246"/>
      <c r="H451" s="249">
        <v>1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301</v>
      </c>
      <c r="AU451" s="255" t="s">
        <v>85</v>
      </c>
      <c r="AV451" s="14" t="s">
        <v>120</v>
      </c>
      <c r="AW451" s="14" t="s">
        <v>32</v>
      </c>
      <c r="AX451" s="14" t="s">
        <v>85</v>
      </c>
      <c r="AY451" s="255" t="s">
        <v>292</v>
      </c>
    </row>
    <row r="452" s="2" customFormat="1" ht="44.25" customHeight="1">
      <c r="A452" s="39"/>
      <c r="B452" s="40"/>
      <c r="C452" s="221" t="s">
        <v>1498</v>
      </c>
      <c r="D452" s="221" t="s">
        <v>294</v>
      </c>
      <c r="E452" s="222" t="s">
        <v>5583</v>
      </c>
      <c r="F452" s="223" t="s">
        <v>5584</v>
      </c>
      <c r="G452" s="224" t="s">
        <v>3216</v>
      </c>
      <c r="H452" s="225">
        <v>1</v>
      </c>
      <c r="I452" s="226"/>
      <c r="J452" s="227">
        <f>ROUND(I452*H452,2)</f>
        <v>0</v>
      </c>
      <c r="K452" s="223" t="s">
        <v>1</v>
      </c>
      <c r="L452" s="45"/>
      <c r="M452" s="228" t="s">
        <v>1</v>
      </c>
      <c r="N452" s="229" t="s">
        <v>43</v>
      </c>
      <c r="O452" s="92"/>
      <c r="P452" s="230">
        <f>O452*H452</f>
        <v>0</v>
      </c>
      <c r="Q452" s="230">
        <v>0</v>
      </c>
      <c r="R452" s="230">
        <f>Q452*H452</f>
        <v>0</v>
      </c>
      <c r="S452" s="230">
        <v>0</v>
      </c>
      <c r="T452" s="231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32" t="s">
        <v>299</v>
      </c>
      <c r="AT452" s="232" t="s">
        <v>294</v>
      </c>
      <c r="AU452" s="232" t="s">
        <v>85</v>
      </c>
      <c r="AY452" s="18" t="s">
        <v>292</v>
      </c>
      <c r="BE452" s="233">
        <f>IF(N452="základní",J452,0)</f>
        <v>0</v>
      </c>
      <c r="BF452" s="233">
        <f>IF(N452="snížená",J452,0)</f>
        <v>0</v>
      </c>
      <c r="BG452" s="233">
        <f>IF(N452="zákl. přenesená",J452,0)</f>
        <v>0</v>
      </c>
      <c r="BH452" s="233">
        <f>IF(N452="sníž. přenesená",J452,0)</f>
        <v>0</v>
      </c>
      <c r="BI452" s="233">
        <f>IF(N452="nulová",J452,0)</f>
        <v>0</v>
      </c>
      <c r="BJ452" s="18" t="s">
        <v>120</v>
      </c>
      <c r="BK452" s="233">
        <f>ROUND(I452*H452,2)</f>
        <v>0</v>
      </c>
      <c r="BL452" s="18" t="s">
        <v>299</v>
      </c>
      <c r="BM452" s="232" t="s">
        <v>2637</v>
      </c>
    </row>
    <row r="453" s="2" customFormat="1" ht="33" customHeight="1">
      <c r="A453" s="39"/>
      <c r="B453" s="40"/>
      <c r="C453" s="221" t="s">
        <v>1505</v>
      </c>
      <c r="D453" s="221" t="s">
        <v>294</v>
      </c>
      <c r="E453" s="222" t="s">
        <v>5585</v>
      </c>
      <c r="F453" s="223" t="s">
        <v>5586</v>
      </c>
      <c r="G453" s="224" t="s">
        <v>5369</v>
      </c>
      <c r="H453" s="225">
        <v>5</v>
      </c>
      <c r="I453" s="226"/>
      <c r="J453" s="227">
        <f>ROUND(I453*H453,2)</f>
        <v>0</v>
      </c>
      <c r="K453" s="223" t="s">
        <v>1</v>
      </c>
      <c r="L453" s="45"/>
      <c r="M453" s="228" t="s">
        <v>1</v>
      </c>
      <c r="N453" s="229" t="s">
        <v>43</v>
      </c>
      <c r="O453" s="92"/>
      <c r="P453" s="230">
        <f>O453*H453</f>
        <v>0</v>
      </c>
      <c r="Q453" s="230">
        <v>0</v>
      </c>
      <c r="R453" s="230">
        <f>Q453*H453</f>
        <v>0</v>
      </c>
      <c r="S453" s="230">
        <v>0</v>
      </c>
      <c r="T453" s="231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32" t="s">
        <v>299</v>
      </c>
      <c r="AT453" s="232" t="s">
        <v>294</v>
      </c>
      <c r="AU453" s="232" t="s">
        <v>85</v>
      </c>
      <c r="AY453" s="18" t="s">
        <v>292</v>
      </c>
      <c r="BE453" s="233">
        <f>IF(N453="základní",J453,0)</f>
        <v>0</v>
      </c>
      <c r="BF453" s="233">
        <f>IF(N453="snížená",J453,0)</f>
        <v>0</v>
      </c>
      <c r="BG453" s="233">
        <f>IF(N453="zákl. přenesená",J453,0)</f>
        <v>0</v>
      </c>
      <c r="BH453" s="233">
        <f>IF(N453="sníž. přenesená",J453,0)</f>
        <v>0</v>
      </c>
      <c r="BI453" s="233">
        <f>IF(N453="nulová",J453,0)</f>
        <v>0</v>
      </c>
      <c r="BJ453" s="18" t="s">
        <v>120</v>
      </c>
      <c r="BK453" s="233">
        <f>ROUND(I453*H453,2)</f>
        <v>0</v>
      </c>
      <c r="BL453" s="18" t="s">
        <v>299</v>
      </c>
      <c r="BM453" s="232" t="s">
        <v>528</v>
      </c>
    </row>
    <row r="454" s="2" customFormat="1" ht="24.15" customHeight="1">
      <c r="A454" s="39"/>
      <c r="B454" s="40"/>
      <c r="C454" s="221" t="s">
        <v>1511</v>
      </c>
      <c r="D454" s="221" t="s">
        <v>294</v>
      </c>
      <c r="E454" s="222" t="s">
        <v>5587</v>
      </c>
      <c r="F454" s="223" t="s">
        <v>5588</v>
      </c>
      <c r="G454" s="224" t="s">
        <v>5369</v>
      </c>
      <c r="H454" s="225">
        <v>3</v>
      </c>
      <c r="I454" s="226"/>
      <c r="J454" s="227">
        <f>ROUND(I454*H454,2)</f>
        <v>0</v>
      </c>
      <c r="K454" s="223" t="s">
        <v>1</v>
      </c>
      <c r="L454" s="45"/>
      <c r="M454" s="228" t="s">
        <v>1</v>
      </c>
      <c r="N454" s="229" t="s">
        <v>43</v>
      </c>
      <c r="O454" s="92"/>
      <c r="P454" s="230">
        <f>O454*H454</f>
        <v>0</v>
      </c>
      <c r="Q454" s="230">
        <v>0</v>
      </c>
      <c r="R454" s="230">
        <f>Q454*H454</f>
        <v>0</v>
      </c>
      <c r="S454" s="230">
        <v>0</v>
      </c>
      <c r="T454" s="231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2" t="s">
        <v>299</v>
      </c>
      <c r="AT454" s="232" t="s">
        <v>294</v>
      </c>
      <c r="AU454" s="232" t="s">
        <v>85</v>
      </c>
      <c r="AY454" s="18" t="s">
        <v>292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8" t="s">
        <v>120</v>
      </c>
      <c r="BK454" s="233">
        <f>ROUND(I454*H454,2)</f>
        <v>0</v>
      </c>
      <c r="BL454" s="18" t="s">
        <v>299</v>
      </c>
      <c r="BM454" s="232" t="s">
        <v>2671</v>
      </c>
    </row>
    <row r="455" s="2" customFormat="1" ht="16.5" customHeight="1">
      <c r="A455" s="39"/>
      <c r="B455" s="40"/>
      <c r="C455" s="221" t="s">
        <v>1516</v>
      </c>
      <c r="D455" s="221" t="s">
        <v>294</v>
      </c>
      <c r="E455" s="222" t="s">
        <v>5589</v>
      </c>
      <c r="F455" s="223" t="s">
        <v>5590</v>
      </c>
      <c r="G455" s="224" t="s">
        <v>1738</v>
      </c>
      <c r="H455" s="225">
        <v>10</v>
      </c>
      <c r="I455" s="226"/>
      <c r="J455" s="227">
        <f>ROUND(I455*H455,2)</f>
        <v>0</v>
      </c>
      <c r="K455" s="223" t="s">
        <v>1</v>
      </c>
      <c r="L455" s="45"/>
      <c r="M455" s="228" t="s">
        <v>1</v>
      </c>
      <c r="N455" s="229" t="s">
        <v>43</v>
      </c>
      <c r="O455" s="92"/>
      <c r="P455" s="230">
        <f>O455*H455</f>
        <v>0</v>
      </c>
      <c r="Q455" s="230">
        <v>0</v>
      </c>
      <c r="R455" s="230">
        <f>Q455*H455</f>
        <v>0</v>
      </c>
      <c r="S455" s="230">
        <v>0</v>
      </c>
      <c r="T455" s="231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32" t="s">
        <v>299</v>
      </c>
      <c r="AT455" s="232" t="s">
        <v>294</v>
      </c>
      <c r="AU455" s="232" t="s">
        <v>85</v>
      </c>
      <c r="AY455" s="18" t="s">
        <v>292</v>
      </c>
      <c r="BE455" s="233">
        <f>IF(N455="základní",J455,0)</f>
        <v>0</v>
      </c>
      <c r="BF455" s="233">
        <f>IF(N455="snížená",J455,0)</f>
        <v>0</v>
      </c>
      <c r="BG455" s="233">
        <f>IF(N455="zákl. přenesená",J455,0)</f>
        <v>0</v>
      </c>
      <c r="BH455" s="233">
        <f>IF(N455="sníž. přenesená",J455,0)</f>
        <v>0</v>
      </c>
      <c r="BI455" s="233">
        <f>IF(N455="nulová",J455,0)</f>
        <v>0</v>
      </c>
      <c r="BJ455" s="18" t="s">
        <v>120</v>
      </c>
      <c r="BK455" s="233">
        <f>ROUND(I455*H455,2)</f>
        <v>0</v>
      </c>
      <c r="BL455" s="18" t="s">
        <v>299</v>
      </c>
      <c r="BM455" s="232" t="s">
        <v>2746</v>
      </c>
    </row>
    <row r="456" s="2" customFormat="1" ht="66.75" customHeight="1">
      <c r="A456" s="39"/>
      <c r="B456" s="40"/>
      <c r="C456" s="221" t="s">
        <v>1519</v>
      </c>
      <c r="D456" s="221" t="s">
        <v>294</v>
      </c>
      <c r="E456" s="222" t="s">
        <v>5591</v>
      </c>
      <c r="F456" s="223" t="s">
        <v>5592</v>
      </c>
      <c r="G456" s="224" t="s">
        <v>3216</v>
      </c>
      <c r="H456" s="225">
        <v>2</v>
      </c>
      <c r="I456" s="226"/>
      <c r="J456" s="227">
        <f>ROUND(I456*H456,2)</f>
        <v>0</v>
      </c>
      <c r="K456" s="223" t="s">
        <v>1</v>
      </c>
      <c r="L456" s="45"/>
      <c r="M456" s="228" t="s">
        <v>1</v>
      </c>
      <c r="N456" s="229" t="s">
        <v>43</v>
      </c>
      <c r="O456" s="92"/>
      <c r="P456" s="230">
        <f>O456*H456</f>
        <v>0</v>
      </c>
      <c r="Q456" s="230">
        <v>0</v>
      </c>
      <c r="R456" s="230">
        <f>Q456*H456</f>
        <v>0</v>
      </c>
      <c r="S456" s="230">
        <v>0</v>
      </c>
      <c r="T456" s="231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32" t="s">
        <v>299</v>
      </c>
      <c r="AT456" s="232" t="s">
        <v>294</v>
      </c>
      <c r="AU456" s="232" t="s">
        <v>85</v>
      </c>
      <c r="AY456" s="18" t="s">
        <v>292</v>
      </c>
      <c r="BE456" s="233">
        <f>IF(N456="základní",J456,0)</f>
        <v>0</v>
      </c>
      <c r="BF456" s="233">
        <f>IF(N456="snížená",J456,0)</f>
        <v>0</v>
      </c>
      <c r="BG456" s="233">
        <f>IF(N456="zákl. přenesená",J456,0)</f>
        <v>0</v>
      </c>
      <c r="BH456" s="233">
        <f>IF(N456="sníž. přenesená",J456,0)</f>
        <v>0</v>
      </c>
      <c r="BI456" s="233">
        <f>IF(N456="nulová",J456,0)</f>
        <v>0</v>
      </c>
      <c r="BJ456" s="18" t="s">
        <v>120</v>
      </c>
      <c r="BK456" s="233">
        <f>ROUND(I456*H456,2)</f>
        <v>0</v>
      </c>
      <c r="BL456" s="18" t="s">
        <v>299</v>
      </c>
      <c r="BM456" s="232" t="s">
        <v>2755</v>
      </c>
    </row>
    <row r="457" s="2" customFormat="1" ht="44.25" customHeight="1">
      <c r="A457" s="39"/>
      <c r="B457" s="40"/>
      <c r="C457" s="221" t="s">
        <v>1526</v>
      </c>
      <c r="D457" s="221" t="s">
        <v>294</v>
      </c>
      <c r="E457" s="222" t="s">
        <v>5593</v>
      </c>
      <c r="F457" s="223" t="s">
        <v>5594</v>
      </c>
      <c r="G457" s="224" t="s">
        <v>3216</v>
      </c>
      <c r="H457" s="225">
        <v>2</v>
      </c>
      <c r="I457" s="226"/>
      <c r="J457" s="227">
        <f>ROUND(I457*H457,2)</f>
        <v>0</v>
      </c>
      <c r="K457" s="223" t="s">
        <v>1</v>
      </c>
      <c r="L457" s="45"/>
      <c r="M457" s="228" t="s">
        <v>1</v>
      </c>
      <c r="N457" s="229" t="s">
        <v>43</v>
      </c>
      <c r="O457" s="92"/>
      <c r="P457" s="230">
        <f>O457*H457</f>
        <v>0</v>
      </c>
      <c r="Q457" s="230">
        <v>0</v>
      </c>
      <c r="R457" s="230">
        <f>Q457*H457</f>
        <v>0</v>
      </c>
      <c r="S457" s="230">
        <v>0</v>
      </c>
      <c r="T457" s="231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32" t="s">
        <v>299</v>
      </c>
      <c r="AT457" s="232" t="s">
        <v>294</v>
      </c>
      <c r="AU457" s="232" t="s">
        <v>85</v>
      </c>
      <c r="AY457" s="18" t="s">
        <v>292</v>
      </c>
      <c r="BE457" s="233">
        <f>IF(N457="základní",J457,0)</f>
        <v>0</v>
      </c>
      <c r="BF457" s="233">
        <f>IF(N457="snížená",J457,0)</f>
        <v>0</v>
      </c>
      <c r="BG457" s="233">
        <f>IF(N457="zákl. přenesená",J457,0)</f>
        <v>0</v>
      </c>
      <c r="BH457" s="233">
        <f>IF(N457="sníž. přenesená",J457,0)</f>
        <v>0</v>
      </c>
      <c r="BI457" s="233">
        <f>IF(N457="nulová",J457,0)</f>
        <v>0</v>
      </c>
      <c r="BJ457" s="18" t="s">
        <v>120</v>
      </c>
      <c r="BK457" s="233">
        <f>ROUND(I457*H457,2)</f>
        <v>0</v>
      </c>
      <c r="BL457" s="18" t="s">
        <v>299</v>
      </c>
      <c r="BM457" s="232" t="s">
        <v>2766</v>
      </c>
    </row>
    <row r="458" s="2" customFormat="1" ht="55.5" customHeight="1">
      <c r="A458" s="39"/>
      <c r="B458" s="40"/>
      <c r="C458" s="221" t="s">
        <v>1531</v>
      </c>
      <c r="D458" s="221" t="s">
        <v>294</v>
      </c>
      <c r="E458" s="222" t="s">
        <v>5595</v>
      </c>
      <c r="F458" s="223" t="s">
        <v>5596</v>
      </c>
      <c r="G458" s="224" t="s">
        <v>5369</v>
      </c>
      <c r="H458" s="225">
        <v>2</v>
      </c>
      <c r="I458" s="226"/>
      <c r="J458" s="227">
        <f>ROUND(I458*H458,2)</f>
        <v>0</v>
      </c>
      <c r="K458" s="223" t="s">
        <v>1</v>
      </c>
      <c r="L458" s="45"/>
      <c r="M458" s="228" t="s">
        <v>1</v>
      </c>
      <c r="N458" s="229" t="s">
        <v>43</v>
      </c>
      <c r="O458" s="92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32" t="s">
        <v>299</v>
      </c>
      <c r="AT458" s="232" t="s">
        <v>294</v>
      </c>
      <c r="AU458" s="232" t="s">
        <v>85</v>
      </c>
      <c r="AY458" s="18" t="s">
        <v>292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8" t="s">
        <v>120</v>
      </c>
      <c r="BK458" s="233">
        <f>ROUND(I458*H458,2)</f>
        <v>0</v>
      </c>
      <c r="BL458" s="18" t="s">
        <v>299</v>
      </c>
      <c r="BM458" s="232" t="s">
        <v>5597</v>
      </c>
    </row>
    <row r="459" s="2" customFormat="1" ht="24.15" customHeight="1">
      <c r="A459" s="39"/>
      <c r="B459" s="40"/>
      <c r="C459" s="221" t="s">
        <v>1535</v>
      </c>
      <c r="D459" s="221" t="s">
        <v>294</v>
      </c>
      <c r="E459" s="222" t="s">
        <v>5598</v>
      </c>
      <c r="F459" s="223" t="s">
        <v>5599</v>
      </c>
      <c r="G459" s="224" t="s">
        <v>5369</v>
      </c>
      <c r="H459" s="225">
        <v>1</v>
      </c>
      <c r="I459" s="226"/>
      <c r="J459" s="227">
        <f>ROUND(I459*H459,2)</f>
        <v>0</v>
      </c>
      <c r="K459" s="223" t="s">
        <v>1</v>
      </c>
      <c r="L459" s="45"/>
      <c r="M459" s="228" t="s">
        <v>1</v>
      </c>
      <c r="N459" s="229" t="s">
        <v>43</v>
      </c>
      <c r="O459" s="92"/>
      <c r="P459" s="230">
        <f>O459*H459</f>
        <v>0</v>
      </c>
      <c r="Q459" s="230">
        <v>0</v>
      </c>
      <c r="R459" s="230">
        <f>Q459*H459</f>
        <v>0</v>
      </c>
      <c r="S459" s="230">
        <v>0</v>
      </c>
      <c r="T459" s="231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32" t="s">
        <v>299</v>
      </c>
      <c r="AT459" s="232" t="s">
        <v>294</v>
      </c>
      <c r="AU459" s="232" t="s">
        <v>85</v>
      </c>
      <c r="AY459" s="18" t="s">
        <v>292</v>
      </c>
      <c r="BE459" s="233">
        <f>IF(N459="základní",J459,0)</f>
        <v>0</v>
      </c>
      <c r="BF459" s="233">
        <f>IF(N459="snížená",J459,0)</f>
        <v>0</v>
      </c>
      <c r="BG459" s="233">
        <f>IF(N459="zákl. přenesená",J459,0)</f>
        <v>0</v>
      </c>
      <c r="BH459" s="233">
        <f>IF(N459="sníž. přenesená",J459,0)</f>
        <v>0</v>
      </c>
      <c r="BI459" s="233">
        <f>IF(N459="nulová",J459,0)</f>
        <v>0</v>
      </c>
      <c r="BJ459" s="18" t="s">
        <v>120</v>
      </c>
      <c r="BK459" s="233">
        <f>ROUND(I459*H459,2)</f>
        <v>0</v>
      </c>
      <c r="BL459" s="18" t="s">
        <v>299</v>
      </c>
      <c r="BM459" s="232" t="s">
        <v>2776</v>
      </c>
    </row>
    <row r="460" s="2" customFormat="1" ht="24.15" customHeight="1">
      <c r="A460" s="39"/>
      <c r="B460" s="40"/>
      <c r="C460" s="221" t="s">
        <v>1540</v>
      </c>
      <c r="D460" s="221" t="s">
        <v>294</v>
      </c>
      <c r="E460" s="222" t="s">
        <v>5600</v>
      </c>
      <c r="F460" s="223" t="s">
        <v>5601</v>
      </c>
      <c r="G460" s="224" t="s">
        <v>5351</v>
      </c>
      <c r="H460" s="225">
        <v>1</v>
      </c>
      <c r="I460" s="226"/>
      <c r="J460" s="227">
        <f>ROUND(I460*H460,2)</f>
        <v>0</v>
      </c>
      <c r="K460" s="223" t="s">
        <v>1</v>
      </c>
      <c r="L460" s="45"/>
      <c r="M460" s="228" t="s">
        <v>1</v>
      </c>
      <c r="N460" s="229" t="s">
        <v>43</v>
      </c>
      <c r="O460" s="92"/>
      <c r="P460" s="230">
        <f>O460*H460</f>
        <v>0</v>
      </c>
      <c r="Q460" s="230">
        <v>0</v>
      </c>
      <c r="R460" s="230">
        <f>Q460*H460</f>
        <v>0</v>
      </c>
      <c r="S460" s="230">
        <v>0</v>
      </c>
      <c r="T460" s="231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32" t="s">
        <v>299</v>
      </c>
      <c r="AT460" s="232" t="s">
        <v>294</v>
      </c>
      <c r="AU460" s="232" t="s">
        <v>85</v>
      </c>
      <c r="AY460" s="18" t="s">
        <v>292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8" t="s">
        <v>120</v>
      </c>
      <c r="BK460" s="233">
        <f>ROUND(I460*H460,2)</f>
        <v>0</v>
      </c>
      <c r="BL460" s="18" t="s">
        <v>299</v>
      </c>
      <c r="BM460" s="232" t="s">
        <v>2786</v>
      </c>
    </row>
    <row r="461" s="2" customFormat="1" ht="24.15" customHeight="1">
      <c r="A461" s="39"/>
      <c r="B461" s="40"/>
      <c r="C461" s="221" t="s">
        <v>1543</v>
      </c>
      <c r="D461" s="221" t="s">
        <v>294</v>
      </c>
      <c r="E461" s="222" t="s">
        <v>5602</v>
      </c>
      <c r="F461" s="223" t="s">
        <v>5603</v>
      </c>
      <c r="G461" s="224" t="s">
        <v>5369</v>
      </c>
      <c r="H461" s="225">
        <v>2</v>
      </c>
      <c r="I461" s="226"/>
      <c r="J461" s="227">
        <f>ROUND(I461*H461,2)</f>
        <v>0</v>
      </c>
      <c r="K461" s="223" t="s">
        <v>1</v>
      </c>
      <c r="L461" s="45"/>
      <c r="M461" s="228" t="s">
        <v>1</v>
      </c>
      <c r="N461" s="229" t="s">
        <v>43</v>
      </c>
      <c r="O461" s="92"/>
      <c r="P461" s="230">
        <f>O461*H461</f>
        <v>0</v>
      </c>
      <c r="Q461" s="230">
        <v>0</v>
      </c>
      <c r="R461" s="230">
        <f>Q461*H461</f>
        <v>0</v>
      </c>
      <c r="S461" s="230">
        <v>0</v>
      </c>
      <c r="T461" s="231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32" t="s">
        <v>299</v>
      </c>
      <c r="AT461" s="232" t="s">
        <v>294</v>
      </c>
      <c r="AU461" s="232" t="s">
        <v>85</v>
      </c>
      <c r="AY461" s="18" t="s">
        <v>292</v>
      </c>
      <c r="BE461" s="233">
        <f>IF(N461="základní",J461,0)</f>
        <v>0</v>
      </c>
      <c r="BF461" s="233">
        <f>IF(N461="snížená",J461,0)</f>
        <v>0</v>
      </c>
      <c r="BG461" s="233">
        <f>IF(N461="zákl. přenesená",J461,0)</f>
        <v>0</v>
      </c>
      <c r="BH461" s="233">
        <f>IF(N461="sníž. přenesená",J461,0)</f>
        <v>0</v>
      </c>
      <c r="BI461" s="233">
        <f>IF(N461="nulová",J461,0)</f>
        <v>0</v>
      </c>
      <c r="BJ461" s="18" t="s">
        <v>120</v>
      </c>
      <c r="BK461" s="233">
        <f>ROUND(I461*H461,2)</f>
        <v>0</v>
      </c>
      <c r="BL461" s="18" t="s">
        <v>299</v>
      </c>
      <c r="BM461" s="232" t="s">
        <v>2794</v>
      </c>
    </row>
    <row r="462" s="2" customFormat="1" ht="24.15" customHeight="1">
      <c r="A462" s="39"/>
      <c r="B462" s="40"/>
      <c r="C462" s="221" t="s">
        <v>1545</v>
      </c>
      <c r="D462" s="221" t="s">
        <v>294</v>
      </c>
      <c r="E462" s="222" t="s">
        <v>5604</v>
      </c>
      <c r="F462" s="223" t="s">
        <v>5605</v>
      </c>
      <c r="G462" s="224" t="s">
        <v>5369</v>
      </c>
      <c r="H462" s="225">
        <v>5</v>
      </c>
      <c r="I462" s="226"/>
      <c r="J462" s="227">
        <f>ROUND(I462*H462,2)</f>
        <v>0</v>
      </c>
      <c r="K462" s="223" t="s">
        <v>1</v>
      </c>
      <c r="L462" s="45"/>
      <c r="M462" s="228" t="s">
        <v>1</v>
      </c>
      <c r="N462" s="229" t="s">
        <v>43</v>
      </c>
      <c r="O462" s="92"/>
      <c r="P462" s="230">
        <f>O462*H462</f>
        <v>0</v>
      </c>
      <c r="Q462" s="230">
        <v>0</v>
      </c>
      <c r="R462" s="230">
        <f>Q462*H462</f>
        <v>0</v>
      </c>
      <c r="S462" s="230">
        <v>0</v>
      </c>
      <c r="T462" s="231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32" t="s">
        <v>299</v>
      </c>
      <c r="AT462" s="232" t="s">
        <v>294</v>
      </c>
      <c r="AU462" s="232" t="s">
        <v>85</v>
      </c>
      <c r="AY462" s="18" t="s">
        <v>292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8" t="s">
        <v>120</v>
      </c>
      <c r="BK462" s="233">
        <f>ROUND(I462*H462,2)</f>
        <v>0</v>
      </c>
      <c r="BL462" s="18" t="s">
        <v>299</v>
      </c>
      <c r="BM462" s="232" t="s">
        <v>2885</v>
      </c>
    </row>
    <row r="463" s="2" customFormat="1" ht="16.5" customHeight="1">
      <c r="A463" s="39"/>
      <c r="B463" s="40"/>
      <c r="C463" s="221" t="s">
        <v>1549</v>
      </c>
      <c r="D463" s="221" t="s">
        <v>294</v>
      </c>
      <c r="E463" s="222" t="s">
        <v>5606</v>
      </c>
      <c r="F463" s="223" t="s">
        <v>5607</v>
      </c>
      <c r="G463" s="224" t="s">
        <v>1738</v>
      </c>
      <c r="H463" s="225">
        <v>1</v>
      </c>
      <c r="I463" s="226"/>
      <c r="J463" s="227">
        <f>ROUND(I463*H463,2)</f>
        <v>0</v>
      </c>
      <c r="K463" s="223" t="s">
        <v>1</v>
      </c>
      <c r="L463" s="45"/>
      <c r="M463" s="228" t="s">
        <v>1</v>
      </c>
      <c r="N463" s="229" t="s">
        <v>43</v>
      </c>
      <c r="O463" s="92"/>
      <c r="P463" s="230">
        <f>O463*H463</f>
        <v>0</v>
      </c>
      <c r="Q463" s="230">
        <v>0</v>
      </c>
      <c r="R463" s="230">
        <f>Q463*H463</f>
        <v>0</v>
      </c>
      <c r="S463" s="230">
        <v>0</v>
      </c>
      <c r="T463" s="231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32" t="s">
        <v>299</v>
      </c>
      <c r="AT463" s="232" t="s">
        <v>294</v>
      </c>
      <c r="AU463" s="232" t="s">
        <v>85</v>
      </c>
      <c r="AY463" s="18" t="s">
        <v>292</v>
      </c>
      <c r="BE463" s="233">
        <f>IF(N463="základní",J463,0)</f>
        <v>0</v>
      </c>
      <c r="BF463" s="233">
        <f>IF(N463="snížená",J463,0)</f>
        <v>0</v>
      </c>
      <c r="BG463" s="233">
        <f>IF(N463="zákl. přenesená",J463,0)</f>
        <v>0</v>
      </c>
      <c r="BH463" s="233">
        <f>IF(N463="sníž. přenesená",J463,0)</f>
        <v>0</v>
      </c>
      <c r="BI463" s="233">
        <f>IF(N463="nulová",J463,0)</f>
        <v>0</v>
      </c>
      <c r="BJ463" s="18" t="s">
        <v>120</v>
      </c>
      <c r="BK463" s="233">
        <f>ROUND(I463*H463,2)</f>
        <v>0</v>
      </c>
      <c r="BL463" s="18" t="s">
        <v>299</v>
      </c>
      <c r="BM463" s="232" t="s">
        <v>2893</v>
      </c>
    </row>
    <row r="464" s="2" customFormat="1" ht="16.5" customHeight="1">
      <c r="A464" s="39"/>
      <c r="B464" s="40"/>
      <c r="C464" s="221" t="s">
        <v>1559</v>
      </c>
      <c r="D464" s="221" t="s">
        <v>294</v>
      </c>
      <c r="E464" s="222" t="s">
        <v>5608</v>
      </c>
      <c r="F464" s="223" t="s">
        <v>5609</v>
      </c>
      <c r="G464" s="224" t="s">
        <v>5351</v>
      </c>
      <c r="H464" s="225">
        <v>1</v>
      </c>
      <c r="I464" s="226"/>
      <c r="J464" s="227">
        <f>ROUND(I464*H464,2)</f>
        <v>0</v>
      </c>
      <c r="K464" s="223" t="s">
        <v>1</v>
      </c>
      <c r="L464" s="45"/>
      <c r="M464" s="228" t="s">
        <v>1</v>
      </c>
      <c r="N464" s="229" t="s">
        <v>43</v>
      </c>
      <c r="O464" s="92"/>
      <c r="P464" s="230">
        <f>O464*H464</f>
        <v>0</v>
      </c>
      <c r="Q464" s="230">
        <v>0</v>
      </c>
      <c r="R464" s="230">
        <f>Q464*H464</f>
        <v>0</v>
      </c>
      <c r="S464" s="230">
        <v>0</v>
      </c>
      <c r="T464" s="231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32" t="s">
        <v>299</v>
      </c>
      <c r="AT464" s="232" t="s">
        <v>294</v>
      </c>
      <c r="AU464" s="232" t="s">
        <v>85</v>
      </c>
      <c r="AY464" s="18" t="s">
        <v>292</v>
      </c>
      <c r="BE464" s="233">
        <f>IF(N464="základní",J464,0)</f>
        <v>0</v>
      </c>
      <c r="BF464" s="233">
        <f>IF(N464="snížená",J464,0)</f>
        <v>0</v>
      </c>
      <c r="BG464" s="233">
        <f>IF(N464="zákl. přenesená",J464,0)</f>
        <v>0</v>
      </c>
      <c r="BH464" s="233">
        <f>IF(N464="sníž. přenesená",J464,0)</f>
        <v>0</v>
      </c>
      <c r="BI464" s="233">
        <f>IF(N464="nulová",J464,0)</f>
        <v>0</v>
      </c>
      <c r="BJ464" s="18" t="s">
        <v>120</v>
      </c>
      <c r="BK464" s="233">
        <f>ROUND(I464*H464,2)</f>
        <v>0</v>
      </c>
      <c r="BL464" s="18" t="s">
        <v>299</v>
      </c>
      <c r="BM464" s="232" t="s">
        <v>2901</v>
      </c>
    </row>
    <row r="465" s="2" customFormat="1" ht="16.5" customHeight="1">
      <c r="A465" s="39"/>
      <c r="B465" s="40"/>
      <c r="C465" s="221" t="s">
        <v>1563</v>
      </c>
      <c r="D465" s="221" t="s">
        <v>294</v>
      </c>
      <c r="E465" s="222" t="s">
        <v>5610</v>
      </c>
      <c r="F465" s="223" t="s">
        <v>5611</v>
      </c>
      <c r="G465" s="224" t="s">
        <v>5351</v>
      </c>
      <c r="H465" s="225">
        <v>1</v>
      </c>
      <c r="I465" s="226"/>
      <c r="J465" s="227">
        <f>ROUND(I465*H465,2)</f>
        <v>0</v>
      </c>
      <c r="K465" s="223" t="s">
        <v>1</v>
      </c>
      <c r="L465" s="45"/>
      <c r="M465" s="228" t="s">
        <v>1</v>
      </c>
      <c r="N465" s="229" t="s">
        <v>43</v>
      </c>
      <c r="O465" s="92"/>
      <c r="P465" s="230">
        <f>O465*H465</f>
        <v>0</v>
      </c>
      <c r="Q465" s="230">
        <v>0</v>
      </c>
      <c r="R465" s="230">
        <f>Q465*H465</f>
        <v>0</v>
      </c>
      <c r="S465" s="230">
        <v>0</v>
      </c>
      <c r="T465" s="231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32" t="s">
        <v>299</v>
      </c>
      <c r="AT465" s="232" t="s">
        <v>294</v>
      </c>
      <c r="AU465" s="232" t="s">
        <v>85</v>
      </c>
      <c r="AY465" s="18" t="s">
        <v>292</v>
      </c>
      <c r="BE465" s="233">
        <f>IF(N465="základní",J465,0)</f>
        <v>0</v>
      </c>
      <c r="BF465" s="233">
        <f>IF(N465="snížená",J465,0)</f>
        <v>0</v>
      </c>
      <c r="BG465" s="233">
        <f>IF(N465="zákl. přenesená",J465,0)</f>
        <v>0</v>
      </c>
      <c r="BH465" s="233">
        <f>IF(N465="sníž. přenesená",J465,0)</f>
        <v>0</v>
      </c>
      <c r="BI465" s="233">
        <f>IF(N465="nulová",J465,0)</f>
        <v>0</v>
      </c>
      <c r="BJ465" s="18" t="s">
        <v>120</v>
      </c>
      <c r="BK465" s="233">
        <f>ROUND(I465*H465,2)</f>
        <v>0</v>
      </c>
      <c r="BL465" s="18" t="s">
        <v>299</v>
      </c>
      <c r="BM465" s="232" t="s">
        <v>2909</v>
      </c>
    </row>
    <row r="466" s="2" customFormat="1" ht="16.5" customHeight="1">
      <c r="A466" s="39"/>
      <c r="B466" s="40"/>
      <c r="C466" s="221" t="s">
        <v>1567</v>
      </c>
      <c r="D466" s="221" t="s">
        <v>294</v>
      </c>
      <c r="E466" s="222" t="s">
        <v>5612</v>
      </c>
      <c r="F466" s="223" t="s">
        <v>5613</v>
      </c>
      <c r="G466" s="224" t="s">
        <v>5351</v>
      </c>
      <c r="H466" s="225">
        <v>1</v>
      </c>
      <c r="I466" s="226"/>
      <c r="J466" s="227">
        <f>ROUND(I466*H466,2)</f>
        <v>0</v>
      </c>
      <c r="K466" s="223" t="s">
        <v>1</v>
      </c>
      <c r="L466" s="45"/>
      <c r="M466" s="228" t="s">
        <v>1</v>
      </c>
      <c r="N466" s="229" t="s">
        <v>43</v>
      </c>
      <c r="O466" s="92"/>
      <c r="P466" s="230">
        <f>O466*H466</f>
        <v>0</v>
      </c>
      <c r="Q466" s="230">
        <v>0</v>
      </c>
      <c r="R466" s="230">
        <f>Q466*H466</f>
        <v>0</v>
      </c>
      <c r="S466" s="230">
        <v>0</v>
      </c>
      <c r="T466" s="231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32" t="s">
        <v>299</v>
      </c>
      <c r="AT466" s="232" t="s">
        <v>294</v>
      </c>
      <c r="AU466" s="232" t="s">
        <v>85</v>
      </c>
      <c r="AY466" s="18" t="s">
        <v>292</v>
      </c>
      <c r="BE466" s="233">
        <f>IF(N466="základní",J466,0)</f>
        <v>0</v>
      </c>
      <c r="BF466" s="233">
        <f>IF(N466="snížená",J466,0)</f>
        <v>0</v>
      </c>
      <c r="BG466" s="233">
        <f>IF(N466="zákl. přenesená",J466,0)</f>
        <v>0</v>
      </c>
      <c r="BH466" s="233">
        <f>IF(N466="sníž. přenesená",J466,0)</f>
        <v>0</v>
      </c>
      <c r="BI466" s="233">
        <f>IF(N466="nulová",J466,0)</f>
        <v>0</v>
      </c>
      <c r="BJ466" s="18" t="s">
        <v>120</v>
      </c>
      <c r="BK466" s="233">
        <f>ROUND(I466*H466,2)</f>
        <v>0</v>
      </c>
      <c r="BL466" s="18" t="s">
        <v>299</v>
      </c>
      <c r="BM466" s="232" t="s">
        <v>2921</v>
      </c>
    </row>
    <row r="467" s="12" customFormat="1" ht="25.92" customHeight="1">
      <c r="A467" s="12"/>
      <c r="B467" s="205"/>
      <c r="C467" s="206"/>
      <c r="D467" s="207" t="s">
        <v>76</v>
      </c>
      <c r="E467" s="208" t="s">
        <v>5614</v>
      </c>
      <c r="F467" s="208" t="s">
        <v>5615</v>
      </c>
      <c r="G467" s="206"/>
      <c r="H467" s="206"/>
      <c r="I467" s="209"/>
      <c r="J467" s="210">
        <f>BK467</f>
        <v>0</v>
      </c>
      <c r="K467" s="206"/>
      <c r="L467" s="211"/>
      <c r="M467" s="212"/>
      <c r="N467" s="213"/>
      <c r="O467" s="213"/>
      <c r="P467" s="214">
        <f>SUM(P468:P473)</f>
        <v>0</v>
      </c>
      <c r="Q467" s="213"/>
      <c r="R467" s="214">
        <f>SUM(R468:R473)</f>
        <v>0</v>
      </c>
      <c r="S467" s="213"/>
      <c r="T467" s="215">
        <f>SUM(T468:T473)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16" t="s">
        <v>85</v>
      </c>
      <c r="AT467" s="217" t="s">
        <v>76</v>
      </c>
      <c r="AU467" s="217" t="s">
        <v>77</v>
      </c>
      <c r="AY467" s="216" t="s">
        <v>292</v>
      </c>
      <c r="BK467" s="218">
        <f>SUM(BK468:BK473)</f>
        <v>0</v>
      </c>
    </row>
    <row r="468" s="2" customFormat="1" ht="16.5" customHeight="1">
      <c r="A468" s="39"/>
      <c r="B468" s="40"/>
      <c r="C468" s="221" t="s">
        <v>1572</v>
      </c>
      <c r="D468" s="221" t="s">
        <v>294</v>
      </c>
      <c r="E468" s="222" t="s">
        <v>5616</v>
      </c>
      <c r="F468" s="223" t="s">
        <v>5617</v>
      </c>
      <c r="G468" s="224" t="s">
        <v>337</v>
      </c>
      <c r="H468" s="225">
        <v>120</v>
      </c>
      <c r="I468" s="226"/>
      <c r="J468" s="227">
        <f>ROUND(I468*H468,2)</f>
        <v>0</v>
      </c>
      <c r="K468" s="223" t="s">
        <v>1</v>
      </c>
      <c r="L468" s="45"/>
      <c r="M468" s="228" t="s">
        <v>1</v>
      </c>
      <c r="N468" s="229" t="s">
        <v>43</v>
      </c>
      <c r="O468" s="92"/>
      <c r="P468" s="230">
        <f>O468*H468</f>
        <v>0</v>
      </c>
      <c r="Q468" s="230">
        <v>0</v>
      </c>
      <c r="R468" s="230">
        <f>Q468*H468</f>
        <v>0</v>
      </c>
      <c r="S468" s="230">
        <v>0</v>
      </c>
      <c r="T468" s="231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32" t="s">
        <v>299</v>
      </c>
      <c r="AT468" s="232" t="s">
        <v>294</v>
      </c>
      <c r="AU468" s="232" t="s">
        <v>85</v>
      </c>
      <c r="AY468" s="18" t="s">
        <v>292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8" t="s">
        <v>120</v>
      </c>
      <c r="BK468" s="233">
        <f>ROUND(I468*H468,2)</f>
        <v>0</v>
      </c>
      <c r="BL468" s="18" t="s">
        <v>299</v>
      </c>
      <c r="BM468" s="232" t="s">
        <v>2931</v>
      </c>
    </row>
    <row r="469" s="2" customFormat="1" ht="16.5" customHeight="1">
      <c r="A469" s="39"/>
      <c r="B469" s="40"/>
      <c r="C469" s="221" t="s">
        <v>1576</v>
      </c>
      <c r="D469" s="221" t="s">
        <v>294</v>
      </c>
      <c r="E469" s="222" t="s">
        <v>5618</v>
      </c>
      <c r="F469" s="223" t="s">
        <v>5619</v>
      </c>
      <c r="G469" s="224" t="s">
        <v>337</v>
      </c>
      <c r="H469" s="225">
        <v>4</v>
      </c>
      <c r="I469" s="226"/>
      <c r="J469" s="227">
        <f>ROUND(I469*H469,2)</f>
        <v>0</v>
      </c>
      <c r="K469" s="223" t="s">
        <v>1</v>
      </c>
      <c r="L469" s="45"/>
      <c r="M469" s="228" t="s">
        <v>1</v>
      </c>
      <c r="N469" s="229" t="s">
        <v>43</v>
      </c>
      <c r="O469" s="92"/>
      <c r="P469" s="230">
        <f>O469*H469</f>
        <v>0</v>
      </c>
      <c r="Q469" s="230">
        <v>0</v>
      </c>
      <c r="R469" s="230">
        <f>Q469*H469</f>
        <v>0</v>
      </c>
      <c r="S469" s="230">
        <v>0</v>
      </c>
      <c r="T469" s="231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32" t="s">
        <v>299</v>
      </c>
      <c r="AT469" s="232" t="s">
        <v>294</v>
      </c>
      <c r="AU469" s="232" t="s">
        <v>85</v>
      </c>
      <c r="AY469" s="18" t="s">
        <v>292</v>
      </c>
      <c r="BE469" s="233">
        <f>IF(N469="základní",J469,0)</f>
        <v>0</v>
      </c>
      <c r="BF469" s="233">
        <f>IF(N469="snížená",J469,0)</f>
        <v>0</v>
      </c>
      <c r="BG469" s="233">
        <f>IF(N469="zákl. přenesená",J469,0)</f>
        <v>0</v>
      </c>
      <c r="BH469" s="233">
        <f>IF(N469="sníž. přenesená",J469,0)</f>
        <v>0</v>
      </c>
      <c r="BI469" s="233">
        <f>IF(N469="nulová",J469,0)</f>
        <v>0</v>
      </c>
      <c r="BJ469" s="18" t="s">
        <v>120</v>
      </c>
      <c r="BK469" s="233">
        <f>ROUND(I469*H469,2)</f>
        <v>0</v>
      </c>
      <c r="BL469" s="18" t="s">
        <v>299</v>
      </c>
      <c r="BM469" s="232" t="s">
        <v>2944</v>
      </c>
    </row>
    <row r="470" s="2" customFormat="1" ht="24.15" customHeight="1">
      <c r="A470" s="39"/>
      <c r="B470" s="40"/>
      <c r="C470" s="221" t="s">
        <v>1581</v>
      </c>
      <c r="D470" s="221" t="s">
        <v>294</v>
      </c>
      <c r="E470" s="222" t="s">
        <v>5620</v>
      </c>
      <c r="F470" s="223" t="s">
        <v>5621</v>
      </c>
      <c r="G470" s="224" t="s">
        <v>337</v>
      </c>
      <c r="H470" s="225">
        <v>16</v>
      </c>
      <c r="I470" s="226"/>
      <c r="J470" s="227">
        <f>ROUND(I470*H470,2)</f>
        <v>0</v>
      </c>
      <c r="K470" s="223" t="s">
        <v>1</v>
      </c>
      <c r="L470" s="45"/>
      <c r="M470" s="228" t="s">
        <v>1</v>
      </c>
      <c r="N470" s="229" t="s">
        <v>43</v>
      </c>
      <c r="O470" s="92"/>
      <c r="P470" s="230">
        <f>O470*H470</f>
        <v>0</v>
      </c>
      <c r="Q470" s="230">
        <v>0</v>
      </c>
      <c r="R470" s="230">
        <f>Q470*H470</f>
        <v>0</v>
      </c>
      <c r="S470" s="230">
        <v>0</v>
      </c>
      <c r="T470" s="231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32" t="s">
        <v>299</v>
      </c>
      <c r="AT470" s="232" t="s">
        <v>294</v>
      </c>
      <c r="AU470" s="232" t="s">
        <v>85</v>
      </c>
      <c r="AY470" s="18" t="s">
        <v>292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8" t="s">
        <v>120</v>
      </c>
      <c r="BK470" s="233">
        <f>ROUND(I470*H470,2)</f>
        <v>0</v>
      </c>
      <c r="BL470" s="18" t="s">
        <v>299</v>
      </c>
      <c r="BM470" s="232" t="s">
        <v>5622</v>
      </c>
    </row>
    <row r="471" s="2" customFormat="1" ht="49.05" customHeight="1">
      <c r="A471" s="39"/>
      <c r="B471" s="40"/>
      <c r="C471" s="221" t="s">
        <v>1586</v>
      </c>
      <c r="D471" s="221" t="s">
        <v>294</v>
      </c>
      <c r="E471" s="222" t="s">
        <v>5623</v>
      </c>
      <c r="F471" s="223" t="s">
        <v>5624</v>
      </c>
      <c r="G471" s="224" t="s">
        <v>337</v>
      </c>
      <c r="H471" s="225">
        <v>4</v>
      </c>
      <c r="I471" s="226"/>
      <c r="J471" s="227">
        <f>ROUND(I471*H471,2)</f>
        <v>0</v>
      </c>
      <c r="K471" s="223" t="s">
        <v>1</v>
      </c>
      <c r="L471" s="45"/>
      <c r="M471" s="228" t="s">
        <v>1</v>
      </c>
      <c r="N471" s="229" t="s">
        <v>43</v>
      </c>
      <c r="O471" s="92"/>
      <c r="P471" s="230">
        <f>O471*H471</f>
        <v>0</v>
      </c>
      <c r="Q471" s="230">
        <v>0</v>
      </c>
      <c r="R471" s="230">
        <f>Q471*H471</f>
        <v>0</v>
      </c>
      <c r="S471" s="230">
        <v>0</v>
      </c>
      <c r="T471" s="231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32" t="s">
        <v>299</v>
      </c>
      <c r="AT471" s="232" t="s">
        <v>294</v>
      </c>
      <c r="AU471" s="232" t="s">
        <v>85</v>
      </c>
      <c r="AY471" s="18" t="s">
        <v>292</v>
      </c>
      <c r="BE471" s="233">
        <f>IF(N471="základní",J471,0)</f>
        <v>0</v>
      </c>
      <c r="BF471" s="233">
        <f>IF(N471="snížená",J471,0)</f>
        <v>0</v>
      </c>
      <c r="BG471" s="233">
        <f>IF(N471="zákl. přenesená",J471,0)</f>
        <v>0</v>
      </c>
      <c r="BH471" s="233">
        <f>IF(N471="sníž. přenesená",J471,0)</f>
        <v>0</v>
      </c>
      <c r="BI471" s="233">
        <f>IF(N471="nulová",J471,0)</f>
        <v>0</v>
      </c>
      <c r="BJ471" s="18" t="s">
        <v>120</v>
      </c>
      <c r="BK471" s="233">
        <f>ROUND(I471*H471,2)</f>
        <v>0</v>
      </c>
      <c r="BL471" s="18" t="s">
        <v>299</v>
      </c>
      <c r="BM471" s="232" t="s">
        <v>5625</v>
      </c>
    </row>
    <row r="472" s="2" customFormat="1" ht="66.75" customHeight="1">
      <c r="A472" s="39"/>
      <c r="B472" s="40"/>
      <c r="C472" s="221" t="s">
        <v>1592</v>
      </c>
      <c r="D472" s="221" t="s">
        <v>294</v>
      </c>
      <c r="E472" s="222" t="s">
        <v>5626</v>
      </c>
      <c r="F472" s="223" t="s">
        <v>5627</v>
      </c>
      <c r="G472" s="224" t="s">
        <v>5351</v>
      </c>
      <c r="H472" s="225">
        <v>1</v>
      </c>
      <c r="I472" s="226"/>
      <c r="J472" s="227">
        <f>ROUND(I472*H472,2)</f>
        <v>0</v>
      </c>
      <c r="K472" s="223" t="s">
        <v>1</v>
      </c>
      <c r="L472" s="45"/>
      <c r="M472" s="228" t="s">
        <v>1</v>
      </c>
      <c r="N472" s="229" t="s">
        <v>43</v>
      </c>
      <c r="O472" s="92"/>
      <c r="P472" s="230">
        <f>O472*H472</f>
        <v>0</v>
      </c>
      <c r="Q472" s="230">
        <v>0</v>
      </c>
      <c r="R472" s="230">
        <f>Q472*H472</f>
        <v>0</v>
      </c>
      <c r="S472" s="230">
        <v>0</v>
      </c>
      <c r="T472" s="231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32" t="s">
        <v>299</v>
      </c>
      <c r="AT472" s="232" t="s">
        <v>294</v>
      </c>
      <c r="AU472" s="232" t="s">
        <v>85</v>
      </c>
      <c r="AY472" s="18" t="s">
        <v>292</v>
      </c>
      <c r="BE472" s="233">
        <f>IF(N472="základní",J472,0)</f>
        <v>0</v>
      </c>
      <c r="BF472" s="233">
        <f>IF(N472="snížená",J472,0)</f>
        <v>0</v>
      </c>
      <c r="BG472" s="233">
        <f>IF(N472="zákl. přenesená",J472,0)</f>
        <v>0</v>
      </c>
      <c r="BH472" s="233">
        <f>IF(N472="sníž. přenesená",J472,0)</f>
        <v>0</v>
      </c>
      <c r="BI472" s="233">
        <f>IF(N472="nulová",J472,0)</f>
        <v>0</v>
      </c>
      <c r="BJ472" s="18" t="s">
        <v>120</v>
      </c>
      <c r="BK472" s="233">
        <f>ROUND(I472*H472,2)</f>
        <v>0</v>
      </c>
      <c r="BL472" s="18" t="s">
        <v>299</v>
      </c>
      <c r="BM472" s="232" t="s">
        <v>5628</v>
      </c>
    </row>
    <row r="473" s="2" customFormat="1" ht="16.5" customHeight="1">
      <c r="A473" s="39"/>
      <c r="B473" s="40"/>
      <c r="C473" s="221" t="s">
        <v>1625</v>
      </c>
      <c r="D473" s="221" t="s">
        <v>294</v>
      </c>
      <c r="E473" s="222" t="s">
        <v>5629</v>
      </c>
      <c r="F473" s="223" t="s">
        <v>5630</v>
      </c>
      <c r="G473" s="224" t="s">
        <v>5351</v>
      </c>
      <c r="H473" s="225">
        <v>1</v>
      </c>
      <c r="I473" s="226"/>
      <c r="J473" s="227">
        <f>ROUND(I473*H473,2)</f>
        <v>0</v>
      </c>
      <c r="K473" s="223" t="s">
        <v>1</v>
      </c>
      <c r="L473" s="45"/>
      <c r="M473" s="288" t="s">
        <v>1</v>
      </c>
      <c r="N473" s="289" t="s">
        <v>43</v>
      </c>
      <c r="O473" s="290"/>
      <c r="P473" s="291">
        <f>O473*H473</f>
        <v>0</v>
      </c>
      <c r="Q473" s="291">
        <v>0</v>
      </c>
      <c r="R473" s="291">
        <f>Q473*H473</f>
        <v>0</v>
      </c>
      <c r="S473" s="291">
        <v>0</v>
      </c>
      <c r="T473" s="292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32" t="s">
        <v>299</v>
      </c>
      <c r="AT473" s="232" t="s">
        <v>294</v>
      </c>
      <c r="AU473" s="232" t="s">
        <v>85</v>
      </c>
      <c r="AY473" s="18" t="s">
        <v>292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8" t="s">
        <v>120</v>
      </c>
      <c r="BK473" s="233">
        <f>ROUND(I473*H473,2)</f>
        <v>0</v>
      </c>
      <c r="BL473" s="18" t="s">
        <v>299</v>
      </c>
      <c r="BM473" s="232" t="s">
        <v>5631</v>
      </c>
    </row>
    <row r="474" s="2" customFormat="1" ht="6.96" customHeight="1">
      <c r="A474" s="39"/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45"/>
      <c r="M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</row>
  </sheetData>
  <sheetProtection sheet="1" autoFilter="0" formatColumns="0" formatRows="0" objects="1" scenarios="1" spinCount="100000" saltValue="ZHgxE2N1a8rc56jsJD7Htj7Hz6DXtFrh6Od7Eky5t4ZZP2YLf5uARXYYhxozs935nfH8ek1O8z4xrjOSMY27gw==" hashValue="9Sus66YMPCaKPVwbT7FAPUCFJgCUrxIJCpRCqHN7vwTPuodv2QK27SIAIbqaqJs+CVLiOJnhZDt/gDn7+lgMwA==" algorithmName="SHA-512" password="CC35"/>
  <autoFilter ref="C125:K473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DESKTOP-PE070AD\Jana</dc:creator>
  <cp:lastModifiedBy>DESKTOP-PE070AD\Jana</cp:lastModifiedBy>
  <dcterms:created xsi:type="dcterms:W3CDTF">2023-10-13T08:53:03Z</dcterms:created>
  <dcterms:modified xsi:type="dcterms:W3CDTF">2023-10-13T08:54:09Z</dcterms:modified>
</cp:coreProperties>
</file>