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5\Písek\ZŠ T. Šobra\Stavba\TČ\Zadávací dokumentace\Přílohy\"/>
    </mc:Choice>
  </mc:AlternateContent>
  <xr:revisionPtr revIDLastSave="0" documentId="13_ncr:1_{7B1F28F0-5A05-41CE-BFCB-8B2554AA38B8}" xr6:coauthVersionLast="47" xr6:coauthVersionMax="47" xr10:uidLastSave="{00000000-0000-0000-0000-000000000000}"/>
  <bookViews>
    <workbookView xWindow="37695" yWindow="0" windowWidth="19365" windowHeight="16455" xr2:uid="{CE69F581-EF53-4F37-99D2-BA858F6864BF}"/>
  </bookViews>
  <sheets>
    <sheet name="Krycí list" sheetId="1" r:id="rId1"/>
    <sheet name="Rekapitulace" sheetId="2" r:id="rId2"/>
    <sheet name="Rozpočtové náklady" sheetId="3" r:id="rId3"/>
    <sheet name="Chladící okruh 1" sheetId="4" r:id="rId4"/>
    <sheet name="Chladící okruh 2" sheetId="6" r:id="rId5"/>
    <sheet name="Chladící okruh 3" sheetId="8" r:id="rId6"/>
    <sheet name="Chladící okruh 4" sheetId="10" r:id="rId7"/>
    <sheet name="Chladící okruh 5-R1" sheetId="5" r:id="rId8"/>
    <sheet name="Chladící okruh vlastní 1" sheetId="12" r:id="rId9"/>
    <sheet name="Chladící okruh vlastní 2" sheetId="13" r:id="rId10"/>
    <sheet name="Chladící okruh vlastní 3" sheetId="14" r:id="rId11"/>
    <sheet name="Chladící okruh vlastní 4" sheetId="15" r:id="rId12"/>
    <sheet name="E.kotel+elektroměr" sheetId="9" r:id="rId13"/>
    <sheet name="Výměníky" sheetId="11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5" l="1"/>
  <c r="F121" i="3"/>
  <c r="F162" i="3"/>
  <c r="F161" i="3"/>
  <c r="F160" i="3"/>
  <c r="F159" i="3"/>
  <c r="F158" i="3"/>
  <c r="F157" i="3"/>
  <c r="F114" i="3"/>
  <c r="E44" i="11"/>
  <c r="E18" i="11"/>
  <c r="F156" i="3" l="1"/>
  <c r="E13" i="2" s="1"/>
  <c r="E103" i="15"/>
  <c r="E101" i="3" s="1"/>
  <c r="F101" i="3" s="1"/>
  <c r="E100" i="15"/>
  <c r="E99" i="3" s="1"/>
  <c r="F99" i="3" s="1"/>
  <c r="E94" i="15"/>
  <c r="E93" i="15"/>
  <c r="E89" i="15"/>
  <c r="E85" i="15"/>
  <c r="E81" i="15"/>
  <c r="E77" i="15"/>
  <c r="E97" i="3" s="1"/>
  <c r="F97" i="3" s="1"/>
  <c r="E72" i="15"/>
  <c r="E69" i="15"/>
  <c r="E66" i="15"/>
  <c r="E63" i="15"/>
  <c r="E59" i="15"/>
  <c r="E95" i="3" s="1"/>
  <c r="F95" i="3" s="1"/>
  <c r="E54" i="15"/>
  <c r="E51" i="15"/>
  <c r="E48" i="15"/>
  <c r="E45" i="15"/>
  <c r="E40" i="15"/>
  <c r="E37" i="15"/>
  <c r="E34" i="15"/>
  <c r="E31" i="15"/>
  <c r="E28" i="15"/>
  <c r="E25" i="15"/>
  <c r="E22" i="15"/>
  <c r="E19" i="15"/>
  <c r="E16" i="15"/>
  <c r="E13" i="15"/>
  <c r="E10" i="15"/>
  <c r="E7" i="15"/>
  <c r="E4" i="15"/>
  <c r="E103" i="14"/>
  <c r="E91" i="3" s="1"/>
  <c r="F91" i="3" s="1"/>
  <c r="E100" i="14"/>
  <c r="E89" i="3" s="1"/>
  <c r="F89" i="3" s="1"/>
  <c r="E94" i="14"/>
  <c r="E93" i="14"/>
  <c r="E89" i="14"/>
  <c r="E85" i="14"/>
  <c r="E81" i="14"/>
  <c r="E77" i="14"/>
  <c r="E87" i="3" s="1"/>
  <c r="F87" i="3" s="1"/>
  <c r="E72" i="14"/>
  <c r="E69" i="14"/>
  <c r="E66" i="14"/>
  <c r="E63" i="14"/>
  <c r="E59" i="14"/>
  <c r="E85" i="3" s="1"/>
  <c r="F85" i="3" s="1"/>
  <c r="E54" i="14"/>
  <c r="E51" i="14"/>
  <c r="E48" i="14"/>
  <c r="E45" i="14"/>
  <c r="E40" i="14"/>
  <c r="E37" i="14"/>
  <c r="E34" i="14"/>
  <c r="E31" i="14"/>
  <c r="E28" i="14"/>
  <c r="E25" i="14"/>
  <c r="E22" i="14"/>
  <c r="E19" i="14"/>
  <c r="E16" i="14"/>
  <c r="E13" i="14"/>
  <c r="E10" i="14"/>
  <c r="E7" i="14"/>
  <c r="E4" i="14"/>
  <c r="E103" i="13"/>
  <c r="E81" i="3" s="1"/>
  <c r="F81" i="3" s="1"/>
  <c r="E100" i="13"/>
  <c r="E79" i="3" s="1"/>
  <c r="F79" i="3" s="1"/>
  <c r="E94" i="13"/>
  <c r="E93" i="13"/>
  <c r="E89" i="13"/>
  <c r="E85" i="13"/>
  <c r="E81" i="13"/>
  <c r="E77" i="13"/>
  <c r="E77" i="3" s="1"/>
  <c r="F77" i="3" s="1"/>
  <c r="E72" i="13"/>
  <c r="E69" i="13"/>
  <c r="E66" i="13"/>
  <c r="E63" i="13"/>
  <c r="E59" i="13"/>
  <c r="E75" i="3" s="1"/>
  <c r="F75" i="3" s="1"/>
  <c r="E54" i="13"/>
  <c r="E51" i="13"/>
  <c r="E48" i="13"/>
  <c r="E45" i="13"/>
  <c r="E40" i="13"/>
  <c r="E37" i="13"/>
  <c r="E34" i="13"/>
  <c r="E31" i="13"/>
  <c r="E28" i="13"/>
  <c r="E25" i="13"/>
  <c r="E22" i="13"/>
  <c r="E19" i="13"/>
  <c r="E16" i="13"/>
  <c r="E13" i="13"/>
  <c r="E10" i="13"/>
  <c r="E7" i="13"/>
  <c r="E4" i="13"/>
  <c r="E103" i="12"/>
  <c r="E71" i="3" s="1"/>
  <c r="F71" i="3" s="1"/>
  <c r="E100" i="12"/>
  <c r="E69" i="3" s="1"/>
  <c r="F69" i="3" s="1"/>
  <c r="E94" i="12"/>
  <c r="E93" i="12"/>
  <c r="E89" i="12"/>
  <c r="E85" i="12"/>
  <c r="E81" i="12"/>
  <c r="E77" i="12"/>
  <c r="E67" i="3" s="1"/>
  <c r="F67" i="3" s="1"/>
  <c r="E72" i="12"/>
  <c r="E69" i="12"/>
  <c r="E66" i="12"/>
  <c r="E63" i="12"/>
  <c r="E59" i="12"/>
  <c r="E65" i="3" s="1"/>
  <c r="F65" i="3" s="1"/>
  <c r="E54" i="12"/>
  <c r="E51" i="12"/>
  <c r="E48" i="12"/>
  <c r="E45" i="12"/>
  <c r="E40" i="12"/>
  <c r="E37" i="12"/>
  <c r="E34" i="12"/>
  <c r="E31" i="12"/>
  <c r="E28" i="12"/>
  <c r="E25" i="12"/>
  <c r="E22" i="12"/>
  <c r="E19" i="12"/>
  <c r="E16" i="12"/>
  <c r="E13" i="12"/>
  <c r="E10" i="12"/>
  <c r="E7" i="12"/>
  <c r="E4" i="12"/>
  <c r="E73" i="15" l="1"/>
  <c r="E96" i="3" s="1"/>
  <c r="F96" i="3" s="1"/>
  <c r="E96" i="15"/>
  <c r="E100" i="3" s="1"/>
  <c r="F100" i="3" s="1"/>
  <c r="E90" i="15"/>
  <c r="E98" i="3" s="1"/>
  <c r="F98" i="3" s="1"/>
  <c r="E55" i="15"/>
  <c r="E94" i="3" s="1"/>
  <c r="F94" i="3" s="1"/>
  <c r="E104" i="15"/>
  <c r="E96" i="14"/>
  <c r="E90" i="3" s="1"/>
  <c r="F90" i="3" s="1"/>
  <c r="E90" i="14"/>
  <c r="E88" i="3" s="1"/>
  <c r="F88" i="3" s="1"/>
  <c r="E73" i="14"/>
  <c r="E86" i="3" s="1"/>
  <c r="F86" i="3" s="1"/>
  <c r="E55" i="14"/>
  <c r="E84" i="3" s="1"/>
  <c r="F84" i="3" s="1"/>
  <c r="E104" i="14"/>
  <c r="E41" i="14"/>
  <c r="E83" i="3" s="1"/>
  <c r="F83" i="3" s="1"/>
  <c r="E96" i="13"/>
  <c r="E80" i="3" s="1"/>
  <c r="F80" i="3" s="1"/>
  <c r="E90" i="13"/>
  <c r="E78" i="3" s="1"/>
  <c r="F78" i="3" s="1"/>
  <c r="E73" i="13"/>
  <c r="E76" i="3" s="1"/>
  <c r="F76" i="3" s="1"/>
  <c r="E55" i="13"/>
  <c r="E74" i="3" s="1"/>
  <c r="F74" i="3" s="1"/>
  <c r="E104" i="13"/>
  <c r="E41" i="13"/>
  <c r="E73" i="3" s="1"/>
  <c r="F73" i="3" s="1"/>
  <c r="E96" i="12"/>
  <c r="E70" i="3" s="1"/>
  <c r="F70" i="3" s="1"/>
  <c r="E41" i="15"/>
  <c r="E93" i="3" s="1"/>
  <c r="F93" i="3" s="1"/>
  <c r="E90" i="12"/>
  <c r="E68" i="3" s="1"/>
  <c r="F68" i="3" s="1"/>
  <c r="E73" i="12"/>
  <c r="E66" i="3" s="1"/>
  <c r="F66" i="3" s="1"/>
  <c r="E55" i="12"/>
  <c r="E64" i="3" s="1"/>
  <c r="F64" i="3" s="1"/>
  <c r="E41" i="12"/>
  <c r="E63" i="3" s="1"/>
  <c r="F63" i="3" s="1"/>
  <c r="E104" i="12"/>
  <c r="F92" i="3" l="1"/>
  <c r="F82" i="3"/>
  <c r="F72" i="3"/>
  <c r="F62" i="3"/>
  <c r="F61" i="3" l="1"/>
  <c r="E7" i="2" s="1"/>
  <c r="E81" i="5"/>
  <c r="E56" i="3" s="1"/>
  <c r="E76" i="5"/>
  <c r="E73" i="5"/>
  <c r="E67" i="5"/>
  <c r="E58" i="5"/>
  <c r="E55" i="5"/>
  <c r="E52" i="5"/>
  <c r="E49" i="5"/>
  <c r="E107" i="5"/>
  <c r="E60" i="3" s="1"/>
  <c r="E104" i="5"/>
  <c r="E58" i="3" s="1"/>
  <c r="E98" i="5"/>
  <c r="E97" i="5"/>
  <c r="E93" i="5"/>
  <c r="E89" i="5"/>
  <c r="E85" i="5"/>
  <c r="E63" i="5"/>
  <c r="E54" i="3" s="1"/>
  <c r="E44" i="5"/>
  <c r="E41" i="5"/>
  <c r="E38" i="5"/>
  <c r="E35" i="5"/>
  <c r="E32" i="5"/>
  <c r="E29" i="5"/>
  <c r="E26" i="5"/>
  <c r="E23" i="5"/>
  <c r="E20" i="5"/>
  <c r="E17" i="5"/>
  <c r="E14" i="5"/>
  <c r="E11" i="5"/>
  <c r="E8" i="5"/>
  <c r="E5" i="5"/>
  <c r="E48" i="3"/>
  <c r="E103" i="10"/>
  <c r="E50" i="3" s="1"/>
  <c r="E100" i="10"/>
  <c r="E94" i="10"/>
  <c r="E93" i="10"/>
  <c r="E89" i="8"/>
  <c r="E85" i="8"/>
  <c r="E81" i="8"/>
  <c r="E36" i="3"/>
  <c r="E103" i="8"/>
  <c r="E40" i="3" s="1"/>
  <c r="E100" i="8"/>
  <c r="E38" i="3" s="1"/>
  <c r="E94" i="8"/>
  <c r="E93" i="8"/>
  <c r="E77" i="8"/>
  <c r="E72" i="8"/>
  <c r="E69" i="8"/>
  <c r="E66" i="8"/>
  <c r="E63" i="8"/>
  <c r="E59" i="8"/>
  <c r="E34" i="3" s="1"/>
  <c r="E54" i="8"/>
  <c r="E51" i="8"/>
  <c r="E48" i="8"/>
  <c r="E103" i="6"/>
  <c r="E30" i="3" s="1"/>
  <c r="E100" i="6"/>
  <c r="E28" i="3" s="1"/>
  <c r="E94" i="6"/>
  <c r="E93" i="6"/>
  <c r="E96" i="6" l="1"/>
  <c r="E29" i="3" s="1"/>
  <c r="E77" i="5"/>
  <c r="E55" i="3" s="1"/>
  <c r="E108" i="5"/>
  <c r="E59" i="5"/>
  <c r="E53" i="3" s="1"/>
  <c r="E100" i="5"/>
  <c r="E59" i="3" s="1"/>
  <c r="E94" i="5"/>
  <c r="E57" i="3" s="1"/>
  <c r="E45" i="5"/>
  <c r="E52" i="3" s="1"/>
  <c r="E96" i="10"/>
  <c r="E49" i="3" s="1"/>
  <c r="E96" i="8"/>
  <c r="E39" i="3" s="1"/>
  <c r="E73" i="8"/>
  <c r="E35" i="3" s="1"/>
  <c r="E94" i="4" l="1"/>
  <c r="E103" i="4"/>
  <c r="E20" i="3" s="1"/>
  <c r="E100" i="4"/>
  <c r="E18" i="3" s="1"/>
  <c r="E93" i="4"/>
  <c r="E45" i="8"/>
  <c r="E55" i="8" s="1"/>
  <c r="E33" i="3" s="1"/>
  <c r="E40" i="8"/>
  <c r="E37" i="8"/>
  <c r="E34" i="8"/>
  <c r="E31" i="8"/>
  <c r="E28" i="8"/>
  <c r="E25" i="8"/>
  <c r="E22" i="8"/>
  <c r="E19" i="8"/>
  <c r="E16" i="8"/>
  <c r="E13" i="8"/>
  <c r="E10" i="8"/>
  <c r="E7" i="8"/>
  <c r="E4" i="8"/>
  <c r="E104" i="8" l="1"/>
  <c r="E96" i="4"/>
  <c r="E19" i="3" s="1"/>
  <c r="E41" i="8"/>
  <c r="E32" i="3" s="1"/>
  <c r="E47" i="11" l="1"/>
  <c r="E31" i="11"/>
  <c r="E28" i="11"/>
  <c r="F154" i="3"/>
  <c r="F152" i="3"/>
  <c r="F150" i="3"/>
  <c r="F146" i="3"/>
  <c r="F136" i="3"/>
  <c r="F132" i="3"/>
  <c r="F126" i="3"/>
  <c r="F124" i="3"/>
  <c r="F109" i="3"/>
  <c r="F108" i="3"/>
  <c r="F107" i="3"/>
  <c r="F106" i="3"/>
  <c r="F120" i="3"/>
  <c r="F119" i="3"/>
  <c r="F118" i="3"/>
  <c r="F117" i="3"/>
  <c r="F116" i="3"/>
  <c r="F113" i="3"/>
  <c r="F123" i="3" l="1"/>
  <c r="E12" i="2" s="1"/>
  <c r="F115" i="3"/>
  <c r="E11" i="2" s="1"/>
  <c r="F105" i="3"/>
  <c r="E89" i="10"/>
  <c r="E85" i="10"/>
  <c r="E81" i="10"/>
  <c r="E77" i="10"/>
  <c r="E46" i="3" s="1"/>
  <c r="F46" i="3" s="1"/>
  <c r="E72" i="10"/>
  <c r="E69" i="10"/>
  <c r="E66" i="10"/>
  <c r="E63" i="10"/>
  <c r="E59" i="10"/>
  <c r="E44" i="3" s="1"/>
  <c r="F44" i="3" s="1"/>
  <c r="E54" i="10"/>
  <c r="E51" i="10"/>
  <c r="E48" i="10"/>
  <c r="E45" i="10"/>
  <c r="E40" i="10"/>
  <c r="E37" i="10"/>
  <c r="E34" i="10"/>
  <c r="E31" i="10"/>
  <c r="E28" i="10"/>
  <c r="E25" i="10"/>
  <c r="E22" i="10"/>
  <c r="E19" i="10"/>
  <c r="E16" i="10"/>
  <c r="E13" i="10"/>
  <c r="E10" i="10"/>
  <c r="E7" i="10"/>
  <c r="E4" i="10"/>
  <c r="F60" i="3"/>
  <c r="F59" i="3"/>
  <c r="F58" i="3"/>
  <c r="F57" i="3"/>
  <c r="F56" i="3"/>
  <c r="F55" i="3"/>
  <c r="F54" i="3"/>
  <c r="F53" i="3"/>
  <c r="F52" i="3"/>
  <c r="F50" i="3"/>
  <c r="F49" i="3"/>
  <c r="F48" i="3"/>
  <c r="F40" i="3"/>
  <c r="F39" i="3"/>
  <c r="F38" i="3"/>
  <c r="F36" i="3"/>
  <c r="F35" i="3"/>
  <c r="F34" i="3"/>
  <c r="F32" i="3"/>
  <c r="F30" i="3"/>
  <c r="F29" i="3"/>
  <c r="F28" i="3"/>
  <c r="E40" i="11"/>
  <c r="E37" i="11"/>
  <c r="E34" i="11"/>
  <c r="E25" i="11"/>
  <c r="E5" i="11"/>
  <c r="E8" i="11"/>
  <c r="E11" i="11"/>
  <c r="E14" i="11"/>
  <c r="E21" i="11"/>
  <c r="F20" i="3"/>
  <c r="F19" i="3"/>
  <c r="F18" i="3"/>
  <c r="E89" i="6"/>
  <c r="E85" i="6"/>
  <c r="E81" i="6"/>
  <c r="E77" i="6"/>
  <c r="E26" i="3" s="1"/>
  <c r="F26" i="3" s="1"/>
  <c r="E72" i="6"/>
  <c r="E69" i="6"/>
  <c r="E66" i="6"/>
  <c r="E63" i="6"/>
  <c r="E59" i="6"/>
  <c r="E24" i="3" s="1"/>
  <c r="F24" i="3" s="1"/>
  <c r="E54" i="6"/>
  <c r="E51" i="6"/>
  <c r="E48" i="6"/>
  <c r="E45" i="6"/>
  <c r="E40" i="6"/>
  <c r="E37" i="6"/>
  <c r="E34" i="6"/>
  <c r="E31" i="6"/>
  <c r="E28" i="6"/>
  <c r="E25" i="6"/>
  <c r="E22" i="6"/>
  <c r="E19" i="6"/>
  <c r="E16" i="6"/>
  <c r="E13" i="6"/>
  <c r="E10" i="6"/>
  <c r="E7" i="6"/>
  <c r="E4" i="6"/>
  <c r="E89" i="4"/>
  <c r="E85" i="4"/>
  <c r="E81" i="4"/>
  <c r="E77" i="4"/>
  <c r="F33" i="3" s="1"/>
  <c r="E72" i="4"/>
  <c r="E69" i="4"/>
  <c r="E66" i="4"/>
  <c r="E63" i="4"/>
  <c r="E59" i="4"/>
  <c r="E14" i="3" s="1"/>
  <c r="F14" i="3" s="1"/>
  <c r="E54" i="4"/>
  <c r="E51" i="4"/>
  <c r="E48" i="4"/>
  <c r="E45" i="4"/>
  <c r="E40" i="4"/>
  <c r="E37" i="4"/>
  <c r="E34" i="4"/>
  <c r="E31" i="4"/>
  <c r="E28" i="4"/>
  <c r="E25" i="4"/>
  <c r="E22" i="4"/>
  <c r="E19" i="4"/>
  <c r="E16" i="4"/>
  <c r="E13" i="4"/>
  <c r="E10" i="4"/>
  <c r="E7" i="4"/>
  <c r="E48" i="11" l="1"/>
  <c r="E104" i="3" s="1"/>
  <c r="F104" i="3" s="1"/>
  <c r="E9" i="2"/>
  <c r="E22" i="11"/>
  <c r="E103" i="3" s="1"/>
  <c r="F103" i="3" s="1"/>
  <c r="E90" i="10"/>
  <c r="E47" i="3" s="1"/>
  <c r="F47" i="3" s="1"/>
  <c r="E104" i="10"/>
  <c r="E104" i="6"/>
  <c r="F51" i="3"/>
  <c r="E90" i="6"/>
  <c r="E27" i="3" s="1"/>
  <c r="F27" i="3" s="1"/>
  <c r="E73" i="6"/>
  <c r="E25" i="3" s="1"/>
  <c r="F25" i="3" s="1"/>
  <c r="E55" i="6"/>
  <c r="E23" i="3" s="1"/>
  <c r="F23" i="3" s="1"/>
  <c r="E73" i="10"/>
  <c r="E45" i="3" s="1"/>
  <c r="F45" i="3" s="1"/>
  <c r="E55" i="10"/>
  <c r="E43" i="3" s="1"/>
  <c r="F43" i="3" s="1"/>
  <c r="E41" i="10"/>
  <c r="E42" i="3" s="1"/>
  <c r="F42" i="3" s="1"/>
  <c r="E90" i="4"/>
  <c r="E17" i="3" s="1"/>
  <c r="F17" i="3" s="1"/>
  <c r="E16" i="3"/>
  <c r="F16" i="3" s="1"/>
  <c r="E73" i="4"/>
  <c r="E15" i="3" s="1"/>
  <c r="F15" i="3" s="1"/>
  <c r="E55" i="4"/>
  <c r="E13" i="3" s="1"/>
  <c r="F13" i="3" s="1"/>
  <c r="E41" i="6"/>
  <c r="F102" i="3" l="1"/>
  <c r="E22" i="3"/>
  <c r="F22" i="3" s="1"/>
  <c r="F21" i="3" s="1"/>
  <c r="F41" i="3"/>
  <c r="E9" i="9"/>
  <c r="E5" i="9"/>
  <c r="E4" i="4"/>
  <c r="E41" i="4" s="1"/>
  <c r="E10" i="9" l="1"/>
  <c r="E112" i="3" s="1"/>
  <c r="F112" i="3" s="1"/>
  <c r="E12" i="3"/>
  <c r="F12" i="3" s="1"/>
  <c r="F11" i="3" s="1"/>
  <c r="E104" i="4"/>
  <c r="E8" i="2"/>
  <c r="I16" i="1" s="1"/>
  <c r="E90" i="8"/>
  <c r="E37" i="3" s="1"/>
  <c r="F37" i="3" s="1"/>
  <c r="F31" i="3" s="1"/>
  <c r="G17" i="1"/>
  <c r="F10" i="3" l="1"/>
  <c r="E6" i="2"/>
  <c r="F111" i="3"/>
  <c r="E10" i="2" s="1"/>
  <c r="I15" i="1" s="1"/>
  <c r="F8" i="3" l="1"/>
  <c r="I14" i="1"/>
  <c r="I17" i="1"/>
  <c r="E14" i="2" l="1"/>
  <c r="I18" i="1"/>
  <c r="I21" i="1" s="1"/>
  <c r="C22" i="1" s="1"/>
  <c r="F22" i="1" s="1"/>
  <c r="I22" i="1" s="1"/>
</calcChain>
</file>

<file path=xl/sharedStrings.xml><?xml version="1.0" encoding="utf-8"?>
<sst xmlns="http://schemas.openxmlformats.org/spreadsheetml/2006/main" count="7017" uniqueCount="664">
  <si>
    <t>Název akce:</t>
  </si>
  <si>
    <t>Stavební úpravy za účelem vybudování odborných učeben a komunitní tělocvičny u ZŠ T. Šobra Písek</t>
  </si>
  <si>
    <t>Objednatel:</t>
  </si>
  <si>
    <t>Základní škola Tomáše Šobra a Mateřská škola Písek</t>
  </si>
  <si>
    <t>IČ/DIČ:</t>
  </si>
  <si>
    <t>70943168</t>
  </si>
  <si>
    <t xml:space="preserve">Dílčí část:  </t>
  </si>
  <si>
    <t>Dodavatel:</t>
  </si>
  <si>
    <t>Druh nákladů:</t>
  </si>
  <si>
    <t xml:space="preserve">Stavební práce, dodávky a služby </t>
  </si>
  <si>
    <t>Ulice</t>
  </si>
  <si>
    <t>DIČ:</t>
  </si>
  <si>
    <t>Město / PSČ</t>
  </si>
  <si>
    <t>Začátek realizace:</t>
  </si>
  <si>
    <t>Konec realizace:</t>
  </si>
  <si>
    <t>Datum:</t>
  </si>
  <si>
    <t>Rozpočtové náklady v Kč</t>
  </si>
  <si>
    <t>A</t>
  </si>
  <si>
    <t xml:space="preserve">Rozpočtové náklady pro stavební práce, dodávky a služby </t>
  </si>
  <si>
    <t>1.</t>
  </si>
  <si>
    <t>2.</t>
  </si>
  <si>
    <t xml:space="preserve">Nabídková cena </t>
  </si>
  <si>
    <t>Celkem bez DPH</t>
  </si>
  <si>
    <t>Základ 0%</t>
  </si>
  <si>
    <t>Základ 15%</t>
  </si>
  <si>
    <t>DPH 15%</t>
  </si>
  <si>
    <t>Základ 21%</t>
  </si>
  <si>
    <t>DPH 21%</t>
  </si>
  <si>
    <t>Celkem včetně DPH</t>
  </si>
  <si>
    <t>Objednatel</t>
  </si>
  <si>
    <t>Dodavatel</t>
  </si>
  <si>
    <t>Datum a podpis</t>
  </si>
  <si>
    <t xml:space="preserve">Projekt:  </t>
  </si>
  <si>
    <t xml:space="preserve">Investor:  </t>
  </si>
  <si>
    <t>Základní škola Tomáše Šobra a Mateřská škola Písek, Šobrova 2070, 397 01 Písek</t>
  </si>
  <si>
    <t xml:space="preserve">Číslo položky </t>
  </si>
  <si>
    <t xml:space="preserve">Název položky </t>
  </si>
  <si>
    <t>MJ</t>
  </si>
  <si>
    <t xml:space="preserve">Množství </t>
  </si>
  <si>
    <t>Cena / MJ</t>
  </si>
  <si>
    <t>Celkem</t>
  </si>
  <si>
    <t>1.1.</t>
  </si>
  <si>
    <t xml:space="preserve">Celkem </t>
  </si>
  <si>
    <t>2025</t>
  </si>
  <si>
    <t xml:space="preserve">Rekapitulace soupisu stavebních prací, dodávek a služeb </t>
  </si>
  <si>
    <t xml:space="preserve">Kč bez DPH </t>
  </si>
  <si>
    <t xml:space="preserve">Položky dílčích částí soupisu prací, dodávek a služeb </t>
  </si>
  <si>
    <t xml:space="preserve"> </t>
  </si>
  <si>
    <t>Krycí list soupisu prací, dodávek a služeb</t>
  </si>
  <si>
    <t>kpl</t>
  </si>
  <si>
    <t xml:space="preserve">Výparník </t>
  </si>
  <si>
    <t>Mechanické provedení</t>
  </si>
  <si>
    <t>Hmotnostní tok chladiva</t>
  </si>
  <si>
    <t>Tepelný výkon (B0/W35)</t>
  </si>
  <si>
    <t xml:space="preserve">Napájení </t>
  </si>
  <si>
    <t>Provozní proud A</t>
  </si>
  <si>
    <t>Max. kondenzační teplota chladiva</t>
  </si>
  <si>
    <t>Min. vypařovací teplota chladiva</t>
  </si>
  <si>
    <t>Rozsah elektrického  příkonu kompresoru</t>
  </si>
  <si>
    <t xml:space="preserve">Výrobce </t>
  </si>
  <si>
    <t>Typové označení</t>
  </si>
  <si>
    <t>Kč/MJ bez DPH</t>
  </si>
  <si>
    <t>Počet MJ</t>
  </si>
  <si>
    <t>Kč celkem bez DPH</t>
  </si>
  <si>
    <t>Technické provedení</t>
  </si>
  <si>
    <t>Materiálová skladba výparníku</t>
  </si>
  <si>
    <t>Kondenzátor</t>
  </si>
  <si>
    <t>Objemový průtok topné vody</t>
  </si>
  <si>
    <t xml:space="preserve">Vstřikovací ventil </t>
  </si>
  <si>
    <t>Maximální provozní tlak</t>
  </si>
  <si>
    <t>Maximální provozní teplota</t>
  </si>
  <si>
    <t>Měřicí rozsah tlaku</t>
  </si>
  <si>
    <t>Tlakový senzor na výtlačné straně kompresoru</t>
  </si>
  <si>
    <t>Tlakový senzor na sací straně kompresoru</t>
  </si>
  <si>
    <t>Tlakový senzor straně za vstřikovascím ventilem</t>
  </si>
  <si>
    <t>Teploměr před vstřikovacím ventilem</t>
  </si>
  <si>
    <t>Teploměr za vstřikovacím ventilem</t>
  </si>
  <si>
    <t>Typ sezoru</t>
  </si>
  <si>
    <t>Měřící rozsah</t>
  </si>
  <si>
    <t>Rozsah výstupního signálu</t>
  </si>
  <si>
    <t>Typ výstupního signál</t>
  </si>
  <si>
    <t xml:space="preserve">Chladivo </t>
  </si>
  <si>
    <t>Chemické označení chladiva</t>
  </si>
  <si>
    <t>Hodnota GWP</t>
  </si>
  <si>
    <t xml:space="preserve">Princip měření </t>
  </si>
  <si>
    <t>Teplotní rozsah</t>
  </si>
  <si>
    <t>Meření průtoku, tlaku a teplot - strana kondenzátoru</t>
  </si>
  <si>
    <t>Chladící kompresor</t>
  </si>
  <si>
    <t>(pístový/šroubový/scroll/jiný)</t>
  </si>
  <si>
    <t xml:space="preserve">(kW) </t>
  </si>
  <si>
    <t xml:space="preserve">(°C) </t>
  </si>
  <si>
    <t xml:space="preserve">(°C) provozní minimum </t>
  </si>
  <si>
    <t xml:space="preserve">(°C) provozní maximum </t>
  </si>
  <si>
    <t>[kW] – min/max v provozním rozsahu</t>
  </si>
  <si>
    <t>(Uvést druh chladiva)</t>
  </si>
  <si>
    <t>(např. 3~ 400 V / 50 Hz)</t>
  </si>
  <si>
    <t>(jmenovitý proud při plném zatížění)</t>
  </si>
  <si>
    <t xml:space="preserve">Výrobce kompresoru </t>
  </si>
  <si>
    <t>Navržený model</t>
  </si>
  <si>
    <t xml:space="preserve">Technický list </t>
  </si>
  <si>
    <t>Odkaz na technický list v nabídce  nebo webový odkaz</t>
  </si>
  <si>
    <t>Pozice ve schématu</t>
  </si>
  <si>
    <t>Uvedení čísla pozice v legendě schématu</t>
  </si>
  <si>
    <t>(deskový/trubkový/jiný)</t>
  </si>
  <si>
    <t>Cladící výkon výparníku při B0/W35</t>
  </si>
  <si>
    <t>Informace o použitých materiálech (kontakt se směsí a chladivem)</t>
  </si>
  <si>
    <t xml:space="preserve">(kPa) – při jmenovitém průtoku </t>
  </si>
  <si>
    <t>Teplostěnná plocha výparníku</t>
  </si>
  <si>
    <r>
      <t>m</t>
    </r>
    <r>
      <rPr>
        <vertAlign val="superscript"/>
        <sz val="9"/>
        <color rgb="FF6600FF"/>
        <rFont val="Calibri"/>
        <family val="2"/>
        <charset val="238"/>
        <scheme val="minor"/>
      </rPr>
      <t>2</t>
    </r>
  </si>
  <si>
    <t>Výrobce výparníku</t>
  </si>
  <si>
    <t>Kompatibilita s chladivem</t>
  </si>
  <si>
    <t xml:space="preserve">Tepelný výkon kondenzátoru </t>
  </si>
  <si>
    <t xml:space="preserve">Ttlaková ztráta na straně nemrznoucí směsi </t>
  </si>
  <si>
    <t>Materiálová skladba kondenzátoru</t>
  </si>
  <si>
    <t>Informace o použitých materiálech (kontakt s TV a chladivem)</t>
  </si>
  <si>
    <t xml:space="preserve">Tlaková ztráta na straně TV </t>
  </si>
  <si>
    <t>Teplostěnná plocha kondenzátoru</t>
  </si>
  <si>
    <t>(krokový motor pulzní ventil, jiný)</t>
  </si>
  <si>
    <t xml:space="preserve">(bar) </t>
  </si>
  <si>
    <t xml:space="preserve">(°C) teplota chladiva </t>
  </si>
  <si>
    <t>(dle provozních podmínek sání)</t>
  </si>
  <si>
    <t>(Bar - min/max)</t>
  </si>
  <si>
    <t xml:space="preserve">Krytí senzoru </t>
  </si>
  <si>
    <t>(IP)</t>
  </si>
  <si>
    <t>Výrobce senzoru</t>
  </si>
  <si>
    <t>(např. proudový, napěťový, digit.)</t>
  </si>
  <si>
    <t>(od-do, nebo Modbus apod.)</t>
  </si>
  <si>
    <t>(např. analogový nebo digitální)</t>
  </si>
  <si>
    <t>°C - min/max</t>
  </si>
  <si>
    <t>(např. proudový, napěťový, digitální)</t>
  </si>
  <si>
    <t>Global Warming Potential</t>
  </si>
  <si>
    <t xml:space="preserve">Třída hořlavosti </t>
  </si>
  <si>
    <t>dle ASHRAE 34</t>
  </si>
  <si>
    <t>Výrobce chladiva</t>
  </si>
  <si>
    <t>Výrobce teploměru</t>
  </si>
  <si>
    <t xml:space="preserve">Teploměr na straně sání kompresoru </t>
  </si>
  <si>
    <t xml:space="preserve">Teploměr na straně výtlaku kompresoru </t>
  </si>
  <si>
    <t>Např. ultrazvukový, elektromagnetický, turbínkový, Coriolis apod.</t>
  </si>
  <si>
    <r>
      <t>m</t>
    </r>
    <r>
      <rPr>
        <vertAlign val="superscript"/>
        <sz val="9"/>
        <color rgb="FF6600FF"/>
        <rFont val="Calibri"/>
        <family val="2"/>
        <charset val="238"/>
        <scheme val="minor"/>
      </rPr>
      <t>3</t>
    </r>
    <r>
      <rPr>
        <sz val="9"/>
        <color rgb="FF6600FF"/>
        <rFont val="Calibri"/>
        <family val="2"/>
        <charset val="238"/>
        <scheme val="minor"/>
      </rPr>
      <t>/hod (min/max)</t>
    </r>
  </si>
  <si>
    <t xml:space="preserve">Rozsah průtoku </t>
  </si>
  <si>
    <t xml:space="preserve">Maximální průtok </t>
  </si>
  <si>
    <r>
      <t>Q</t>
    </r>
    <r>
      <rPr>
        <vertAlign val="subscript"/>
        <sz val="9"/>
        <color rgb="FF6600FF"/>
        <rFont val="Calibri"/>
        <family val="2"/>
        <charset val="238"/>
        <scheme val="minor"/>
      </rPr>
      <t>max</t>
    </r>
    <r>
      <rPr>
        <sz val="9"/>
        <color rgb="FF6600FF"/>
        <rFont val="Calibri"/>
        <family val="2"/>
        <charset val="238"/>
        <scheme val="minor"/>
      </rPr>
      <t xml:space="preserve"> m</t>
    </r>
    <r>
      <rPr>
        <vertAlign val="superscript"/>
        <sz val="9"/>
        <color rgb="FF6600FF"/>
        <rFont val="Calibri"/>
        <family val="2"/>
        <charset val="238"/>
        <scheme val="minor"/>
      </rPr>
      <t>3</t>
    </r>
    <r>
      <rPr>
        <sz val="9"/>
        <color rgb="FF6600FF"/>
        <rFont val="Calibri"/>
        <family val="2"/>
        <charset val="238"/>
        <scheme val="minor"/>
      </rPr>
      <t>/hod</t>
    </r>
  </si>
  <si>
    <t xml:space="preserve">Maximální pracovní tlak </t>
  </si>
  <si>
    <r>
      <t>(P</t>
    </r>
    <r>
      <rPr>
        <vertAlign val="subscript"/>
        <sz val="9"/>
        <color rgb="FF6600FF"/>
        <rFont val="Calibri"/>
        <family val="2"/>
        <charset val="238"/>
        <scheme val="minor"/>
      </rPr>
      <t>max</t>
    </r>
    <r>
      <rPr>
        <sz val="9"/>
        <color rgb="FF6600FF"/>
        <rFont val="Calibri"/>
        <family val="2"/>
        <charset val="238"/>
        <scheme val="minor"/>
      </rPr>
      <t xml:space="preserve"> bar)</t>
    </r>
  </si>
  <si>
    <t>Výrobce průtokoměru</t>
  </si>
  <si>
    <t>Max provozní tlak</t>
  </si>
  <si>
    <t>T &gt; 0 °C (od-do)</t>
  </si>
  <si>
    <t xml:space="preserve">Max. dopravní výška </t>
  </si>
  <si>
    <t>(m)</t>
  </si>
  <si>
    <t>Maximální průtok směsi STABILfrost</t>
  </si>
  <si>
    <t>(m³/h)</t>
  </si>
  <si>
    <t>Teplotní rozsah media (STABILfrost)</t>
  </si>
  <si>
    <r>
      <t>T</t>
    </r>
    <r>
      <rPr>
        <vertAlign val="subscript"/>
        <sz val="9"/>
        <color rgb="FF6600FF"/>
        <rFont val="Calibri"/>
        <family val="2"/>
        <charset val="238"/>
        <scheme val="minor"/>
      </rPr>
      <t>max</t>
    </r>
    <r>
      <rPr>
        <sz val="9"/>
        <color rgb="FF6600FF"/>
        <rFont val="Calibri"/>
        <family val="2"/>
        <charset val="238"/>
        <scheme val="minor"/>
      </rPr>
      <t xml:space="preserve"> &lt; 0 °C / &gt; 0 °C</t>
    </r>
  </si>
  <si>
    <t>Chladící výkon výparníku při B0/W35</t>
  </si>
  <si>
    <t xml:space="preserve">Průtok nemrznoucí směsi (STABILfrost) při koncentraci -15 °C </t>
  </si>
  <si>
    <t>Objemový průtok l/h nebo m³/h při ΔT = 3 K</t>
  </si>
  <si>
    <t>Objemový průtok l/h nebo m³/h při ΔT = 5 K</t>
  </si>
  <si>
    <t xml:space="preserve">(°C - od - do) </t>
  </si>
  <si>
    <t>Objemový průtok l/h nebo m³/h při ΔT = 6 K</t>
  </si>
  <si>
    <t xml:space="preserve">Tlaková ztráta na straně OT </t>
  </si>
  <si>
    <t>[kW] – při uvedené kondenzační teplotě a teplotním spádu topné vody (OT) 35/30 °C</t>
  </si>
  <si>
    <t>Informace o použitých materiálech (kontakt s OT a chladivem)</t>
  </si>
  <si>
    <t>(kg/h) při B0/TV65</t>
  </si>
  <si>
    <t>Chladící výkon výparníku při B0/TV65</t>
  </si>
  <si>
    <t>[kW] – při uvedené kondenzační teplotě a teplotním spádu teplé vody (TV) 65/60 °C</t>
  </si>
  <si>
    <t>Objemový průtok teplé vody 65/60 °C</t>
  </si>
  <si>
    <t>Maximální průtok topné vody (OT)</t>
  </si>
  <si>
    <t>Teplotní rozsah  topné vody (OT)</t>
  </si>
  <si>
    <t>Maximální průtok teplé vody (TV)</t>
  </si>
  <si>
    <t>Teplotní rozsah teplé vody (TV)</t>
  </si>
  <si>
    <t>(kW)</t>
  </si>
  <si>
    <t>Výparník/ Kondenzátor</t>
  </si>
  <si>
    <t>Informace o použitých materiálech (kontakt s OT/CHV a chladivem)</t>
  </si>
  <si>
    <t xml:space="preserve">Kondenzátor/ Výparník </t>
  </si>
  <si>
    <t>Tlaková ztráta na straně OT</t>
  </si>
  <si>
    <t>[°C] – pevně stanoveno: OT 35/30 °C</t>
  </si>
  <si>
    <t xml:space="preserve">Reverzní ventil </t>
  </si>
  <si>
    <t>(např. 4 cestný)</t>
  </si>
  <si>
    <t xml:space="preserve">Přepínací doba </t>
  </si>
  <si>
    <t>(max. s)</t>
  </si>
  <si>
    <t>Kpl</t>
  </si>
  <si>
    <t>ks</t>
  </si>
  <si>
    <t>kg</t>
  </si>
  <si>
    <t>Kpl.</t>
  </si>
  <si>
    <t>05/2025</t>
  </si>
  <si>
    <t xml:space="preserve">Dle technických požadavků - viz technická dokumentace pro zadání veřejné zakázky. </t>
  </si>
  <si>
    <t>Chladící okruh 1</t>
  </si>
  <si>
    <t>Chladící okruh 2</t>
  </si>
  <si>
    <t>1.2.</t>
  </si>
  <si>
    <t xml:space="preserve">1.1.1. </t>
  </si>
  <si>
    <t xml:space="preserve">1.1.2. </t>
  </si>
  <si>
    <t xml:space="preserve">1.1.3. </t>
  </si>
  <si>
    <t>Chladící okruh 3</t>
  </si>
  <si>
    <t xml:space="preserve">1.1.4. </t>
  </si>
  <si>
    <t>Chladící okruh 4</t>
  </si>
  <si>
    <t xml:space="preserve">1.1.5. </t>
  </si>
  <si>
    <t xml:space="preserve">1.1.6. </t>
  </si>
  <si>
    <t>Detektor úniku chladiva v chladícím okruhu 1</t>
  </si>
  <si>
    <t>Výměníky</t>
  </si>
  <si>
    <t xml:space="preserve">Elektroměr pro měření spotřeby příkonu el. energie kompresoru </t>
  </si>
  <si>
    <t>Elektrokotel 18 kW</t>
  </si>
  <si>
    <t>Systém tepelného čerpadla</t>
  </si>
  <si>
    <t>Ostatní náklady</t>
  </si>
  <si>
    <t>Typ připojení</t>
  </si>
  <si>
    <t>1 fázový/3 fázový</t>
  </si>
  <si>
    <t>Měřené veličiny</t>
  </si>
  <si>
    <t>úvést konkrétně</t>
  </si>
  <si>
    <t>Komunikační rozhraní</t>
  </si>
  <si>
    <t xml:space="preserve">Třída přesnosti </t>
  </si>
  <si>
    <t>dle ČSN EN 50470-3 ed. 2</t>
  </si>
  <si>
    <t>Napětí/proud</t>
  </si>
  <si>
    <t>Např: 3×230/400 V AC ±10 %/ 0,25–65 A</t>
  </si>
  <si>
    <t>Výrobce elektroměru</t>
  </si>
  <si>
    <t>např: Modbus RTU / TCP, BACnet MS/TP, M-Bus</t>
  </si>
  <si>
    <t xml:space="preserve">Chladící okruh 5 - reverzní </t>
  </si>
  <si>
    <t xml:space="preserve">Oběhové čerpadlo primární strany systému tepelného čerpadla - vrty    </t>
  </si>
  <si>
    <t xml:space="preserve">Elektroměr dle požadavků čl. 3.6. odst. c) Technické dokumentace pro zadání veřejné zakázky </t>
  </si>
  <si>
    <t xml:space="preserve">Elektroměr dle požadavků čl. 3.6.1. odst. a) Technické dokumentace pro zadání veřejné zakázky </t>
  </si>
  <si>
    <t xml:space="preserve">Příkon </t>
  </si>
  <si>
    <t>(např. 18 kW)</t>
  </si>
  <si>
    <t xml:space="preserve">Napětí </t>
  </si>
  <si>
    <t>(např. 3x400 V AC)</t>
  </si>
  <si>
    <t>Regulace</t>
  </si>
  <si>
    <t>např. 0–10 V / ON-OFF</t>
  </si>
  <si>
    <t>Počet stupňů/modulace</t>
  </si>
  <si>
    <t>(např. 3 stupně)</t>
  </si>
  <si>
    <t>(např. Modbus RTU)</t>
  </si>
  <si>
    <t>Např: 3×230/400 V AC ±10 %/ 0,25–80 A</t>
  </si>
  <si>
    <t>Výrobce elektrokotle</t>
  </si>
  <si>
    <t>Elektroměr pro měření spotřeby příkonu el. energie elektrokotle z FVE</t>
  </si>
  <si>
    <t>např. kWh, napětí, proud</t>
  </si>
  <si>
    <t>např. 3f</t>
  </si>
  <si>
    <t>Celkem chladící okruh č. 1</t>
  </si>
  <si>
    <t>Elektroměr pro měření spotřeby příkonu el. energie sekundárního okruhu systému TČ</t>
  </si>
  <si>
    <t>Elektroměr pro měření spotřeby příkonu el. energie primárního  okruhu systému TČ</t>
  </si>
  <si>
    <t>Celkem chladící okruh č. 3</t>
  </si>
  <si>
    <t>Chladící výkon výparníku při W12/6</t>
  </si>
  <si>
    <t>Průtok chladicí vody (12/6 °C)</t>
  </si>
  <si>
    <t>Tlaková ztráta na straně chladící vody</t>
  </si>
  <si>
    <t>Maximální průtok chladící vody</t>
  </si>
  <si>
    <t>Provozní rozsah chladící vody</t>
  </si>
  <si>
    <t>Oběhové čerpadlo sekundární strany tepelného čerpadla (chladícího okruhu 4)</t>
  </si>
  <si>
    <t>Oběhové čerpadlo primární strany tepelného čerpadla - chladící voda (chladící okruh 4)</t>
  </si>
  <si>
    <t xml:space="preserve">Elektroměr dle požadavků čl. 3.6.1. odst. b) Technické dokumentace pro zadání veřejné zakázky </t>
  </si>
  <si>
    <t>Celkem chladící okruh č. 4</t>
  </si>
  <si>
    <t xml:space="preserve">Min. vypařovací teplota chladiva při </t>
  </si>
  <si>
    <t>B0/W35</t>
  </si>
  <si>
    <t>Max. kondenzační teplota chladiva při</t>
  </si>
  <si>
    <t>Hmotnostní tok chladiva při</t>
  </si>
  <si>
    <t xml:space="preserve">(kg/h) </t>
  </si>
  <si>
    <t xml:space="preserve"> (B0/W35)</t>
  </si>
  <si>
    <t xml:space="preserve">Tepelný výkon kokmpresoru při </t>
  </si>
  <si>
    <t>Chladící výkon kompresoru při CHV12/6 a TV65/60</t>
  </si>
  <si>
    <t>Chladící výkon výparníku (reverz)</t>
  </si>
  <si>
    <t>Tepelný výkon kondenzátoru (reverz)</t>
  </si>
  <si>
    <t xml:space="preserve">Průtok nemrznoucí směsi </t>
  </si>
  <si>
    <t>Průtok vody (CHV 12/6 °C) - reverz</t>
  </si>
  <si>
    <t xml:space="preserve">(kPa)–při jmenovitém průtoku </t>
  </si>
  <si>
    <t>Ttlaková ztráta na straně nemrznoucí směsi (reverz)</t>
  </si>
  <si>
    <t>Ttlaková ztráta na straně CHV  (reverz)</t>
  </si>
  <si>
    <t xml:space="preserve">Odkaz na technický list v nabídce  nebo webový odkaz </t>
  </si>
  <si>
    <t>Technický list - prokázání dle odst. 3.2 technického zadání</t>
  </si>
  <si>
    <t>dle ASHRAE 34 nebo EN 378</t>
  </si>
  <si>
    <t>(g/s) při B0/W35</t>
  </si>
  <si>
    <t>Maximální provozní proud</t>
  </si>
  <si>
    <t>Tepelný výkon (W12/6 / W60/65)</t>
  </si>
  <si>
    <t>Min. vypařovací teplota chladiva při B0</t>
  </si>
  <si>
    <t>Max. kondenzační teplota chladiva při W35</t>
  </si>
  <si>
    <t xml:space="preserve">Min. vypařovací teplota chladiva při W12/6 </t>
  </si>
  <si>
    <t>Max. kondenzační teplota chladiva při W60/65</t>
  </si>
  <si>
    <t>Hmotnostní tok chladiva při W12/6 / W60/65</t>
  </si>
  <si>
    <t xml:space="preserve">(g/s) </t>
  </si>
  <si>
    <t xml:space="preserve">(kPa) – při stanoveném objemovém průtoku </t>
  </si>
  <si>
    <t>Objemový průtok topné vody (OT) 35/30 °C</t>
  </si>
  <si>
    <t>(kPa) – při stanoveném objemovém průtoku OT</t>
  </si>
  <si>
    <t>(kPa) – při stanoveném objemovém průtoku</t>
  </si>
  <si>
    <t>Objemový průtok teplé vody (TV) 65/60 °C</t>
  </si>
  <si>
    <t>Teplotní rozsah vypařovací teploty chladiva</t>
  </si>
  <si>
    <t>(°C) teplota chladiva od/do</t>
  </si>
  <si>
    <t>Maximální provozní rozsah teploty chladiva</t>
  </si>
  <si>
    <t xml:space="preserve">Typ čidla </t>
  </si>
  <si>
    <t>(např. Pt, Ni, NTC, PTC, KTY a jiné)</t>
  </si>
  <si>
    <t>Výrobce oběhového čerp.</t>
  </si>
  <si>
    <t>rozsahu od/do  °C</t>
  </si>
  <si>
    <t>Typ čidla</t>
  </si>
  <si>
    <t>(např. proudový, napěťový, digitální, impulsní)</t>
  </si>
  <si>
    <t>např: Modbus RTU / TCP, BACnet MS/TP, M-Bus, impulsní</t>
  </si>
  <si>
    <t>Tepelný výkon (B0/W65)</t>
  </si>
  <si>
    <t>(CHV12/6 &amp; TV60/65)</t>
  </si>
  <si>
    <t xml:space="preserve">(kW) CHV12/6 a TV60/65 </t>
  </si>
  <si>
    <t>Průtok nemrznoucí směsi (TV60/65) - reverz</t>
  </si>
  <si>
    <t>Topný výkon kondenzátoru při OT 30/35</t>
  </si>
  <si>
    <t>Tlakový senzor na straně za vstřikovascím ventilem</t>
  </si>
  <si>
    <t>Typ výstupního signálu</t>
  </si>
  <si>
    <t>Elektroměr pro měření spotřeby příkonu el. energie sekundárního okruhu s vazbou na chladící okruh 1</t>
  </si>
  <si>
    <t>Elektroměr pro měření spotřeby příkonu el. energie primárního  okruhu s vazbou na chladící okruh 1</t>
  </si>
  <si>
    <t>Elektroměr pro měření spotřeby příkonu el. energie kompresoru s vazbou na chladící okruh 1</t>
  </si>
  <si>
    <t>Oběhové čerpadlo primární strany systému tepelného čerpadla - vrty-vazba na chladící okruh 1</t>
  </si>
  <si>
    <t>Oběhové čerpadlo sekundární strany systému tepelného čerpadla - vazba na chladící okruh 1</t>
  </si>
  <si>
    <t>Vybavení chladícího okruhu č. 1</t>
  </si>
  <si>
    <t>Vybavení chladícího okruhu 1 celkem</t>
  </si>
  <si>
    <t>Měřidla průtoku, tlaku a teplot - primární strana výparníku - vrty - vazba na chladící okruh 1</t>
  </si>
  <si>
    <t>Měřidla průtoku, tlaku a teplot - strana kondenzátoru - vytápění (OT, TV) - vazba na chladící okruh 1</t>
  </si>
  <si>
    <t>Měřidla strany kondenzátoru celkem</t>
  </si>
  <si>
    <t>1.1.1.1.</t>
  </si>
  <si>
    <t>1.1.1.2.</t>
  </si>
  <si>
    <t>1.1.1.3.</t>
  </si>
  <si>
    <t>1.1.1.4.</t>
  </si>
  <si>
    <t>1.1.1.5.</t>
  </si>
  <si>
    <t>1.1.1.6.</t>
  </si>
  <si>
    <t>1.1.1.7.</t>
  </si>
  <si>
    <t>1.1.1.8.</t>
  </si>
  <si>
    <t>1.1.1.9.</t>
  </si>
  <si>
    <t>Krytování chladícho okruhu 1 (skříň a kompletační materiál)</t>
  </si>
  <si>
    <t xml:space="preserve">Výměník aktivního chlazení </t>
  </si>
  <si>
    <t>Materiálová skladba výměníku</t>
  </si>
  <si>
    <t xml:space="preserve">Informace o použitých materiálech </t>
  </si>
  <si>
    <t>Teplostěnná plocha výměníku</t>
  </si>
  <si>
    <t>Výrobce výměníku</t>
  </si>
  <si>
    <t>Výměníky a požadované příslušenství</t>
  </si>
  <si>
    <t>Celkem výměník aktivního chlazení</t>
  </si>
  <si>
    <t>Ostatní části rozvodů strojovny na straně Systému tepelného čerpadla</t>
  </si>
  <si>
    <t>1.1.2.1.</t>
  </si>
  <si>
    <t>1.1.2.2.</t>
  </si>
  <si>
    <t>1.1.2.3.</t>
  </si>
  <si>
    <t>1.1.2.4.</t>
  </si>
  <si>
    <t>1.1.2.5.</t>
  </si>
  <si>
    <t>1.1.2.6.</t>
  </si>
  <si>
    <t>1.1.2.7.</t>
  </si>
  <si>
    <t>1.1.2.8.</t>
  </si>
  <si>
    <t>1.1.2.9.</t>
  </si>
  <si>
    <t>Vybavení chladícího okruhu č. 2</t>
  </si>
  <si>
    <t>Měřidla průtoku, tlaku a teplot - primární strana výparníku - vrty - vazba na chladící okruh 2</t>
  </si>
  <si>
    <t>Oběhové čerpadlo primární strany systému tepelného čerpadla - vrty-vazba na chladící okruh 2</t>
  </si>
  <si>
    <t>Měřidla průtoku, tlaku a teplot - strana kondenzátoru - vytápění (OT, TV) - vazba na chladící okruh 2</t>
  </si>
  <si>
    <t>Oběhové čerpadlo sekundární strany systému tepelného čerpadla - vazba na chladící okruh 2</t>
  </si>
  <si>
    <t>Měřidla spotřeby elektřiny s vazbou na chladící okruh 2</t>
  </si>
  <si>
    <t>Měřidla spotřeby elektřiny s vazbou na chladící okruh 1</t>
  </si>
  <si>
    <t>Detektor úniku chladiva v chladícím okruhu 2</t>
  </si>
  <si>
    <t>Krytování chladícho okruhu 2 (skříň a kompletační materiál)</t>
  </si>
  <si>
    <t>Vybavení chladícího okruhu č. 3</t>
  </si>
  <si>
    <t>Měřidla průtoku, tlaku a teplot - primární strana výparníku - vrty - vazba na chladící okruh 3</t>
  </si>
  <si>
    <t>Oběhové čerpadlo primární strany systému tepelného čerpadla - vrty-vazba na chladící okruh 3</t>
  </si>
  <si>
    <t>Měřidla průtoku, tlaku a teplot - strana kondenzátoru - vytápění (OT, TV) - vazba na chladící okruh 3</t>
  </si>
  <si>
    <t>Oběhové čerpadlo sekundární strany systému tepelného čerpadla - vazba na chladící okruh 3</t>
  </si>
  <si>
    <t>Měřidla spotřeby elektřiny s vazbou na chladící okruh 3</t>
  </si>
  <si>
    <t>Detektor úniku chladiva v chladícím okruhu 3</t>
  </si>
  <si>
    <t>Krytování chladícho okruhu 3 (skříň a kompletační materiál)</t>
  </si>
  <si>
    <t>1.1.3.1.</t>
  </si>
  <si>
    <t>1.1.3.2.</t>
  </si>
  <si>
    <t>1.1.3.3.</t>
  </si>
  <si>
    <t>1.1.3.4.</t>
  </si>
  <si>
    <t>1.1.3.5.</t>
  </si>
  <si>
    <t>1.1.3.6.</t>
  </si>
  <si>
    <t>1.1.3.7.</t>
  </si>
  <si>
    <t>1.1.3.8.</t>
  </si>
  <si>
    <t>1.1.3.9.</t>
  </si>
  <si>
    <t>Vybavení chladícího okruhu č. 4</t>
  </si>
  <si>
    <t>Měřidla průtoku, tlaku a teplot - primární strana výparníku - vrty - vazba na chladící okruh 4</t>
  </si>
  <si>
    <t>Oběhové čerpadlo primární strany systému tepelného čerpadla - vrty-vazba na chladící okruh 4</t>
  </si>
  <si>
    <t>Měřidla průtoku, tlaku a teplot - strana kondenzátoru - vytápění (OT, TV) - vazba na chladící okruh 4</t>
  </si>
  <si>
    <t>Oběhové čerpadlo sekundární strany systému tepelného čerpadla - vazba na chladící okruh 4</t>
  </si>
  <si>
    <t>Měřidla spotřeby elektřiny s vazbou na chladící okruh 4</t>
  </si>
  <si>
    <t>Detektor úniku chladiva v chladícím okruhu 4</t>
  </si>
  <si>
    <t>Krytování chladícho okruhu 4 (skříň a kompletační materiál)</t>
  </si>
  <si>
    <t>Chladící okruh 5 R1</t>
  </si>
  <si>
    <t>Vybavení chladícího okruhu č. 5</t>
  </si>
  <si>
    <t>Měřidla průtoku, tlaku a teplot - primární strana výparníku - vrty - vazba na chladící okruh 5</t>
  </si>
  <si>
    <t>Oběhové čerpadlo primární strany systému tepelného čerpadla - vrty-vazba na chladící okruh 5</t>
  </si>
  <si>
    <t>Měřidla průtoku, tlaku a teplot - strana kondenzátoru - vytápění (OT, TV) - vazba na chladící okruh 5</t>
  </si>
  <si>
    <t>Oběhové čerpadlo sekundární strany systému tepelného čerpadla - vazba na chladící okruh 5</t>
  </si>
  <si>
    <t>Měřidla spotřeby elektřiny s vazbou na chladící okruh 5</t>
  </si>
  <si>
    <t>Detektor úniku chladiva v chladícím okruhu 5</t>
  </si>
  <si>
    <t>1.1.4.1.</t>
  </si>
  <si>
    <t>1.1.4.2.</t>
  </si>
  <si>
    <t>1.1.4.3.</t>
  </si>
  <si>
    <t>1.1.4.4.</t>
  </si>
  <si>
    <t>1.1.4.5.</t>
  </si>
  <si>
    <t>1.1.4.6.</t>
  </si>
  <si>
    <t>1.1.4.7.</t>
  </si>
  <si>
    <t>1.1.4.8.</t>
  </si>
  <si>
    <t>1.1.4.9.</t>
  </si>
  <si>
    <t>1.1.5.1.</t>
  </si>
  <si>
    <t>1.1.5.2.</t>
  </si>
  <si>
    <t>1.1.5.3.</t>
  </si>
  <si>
    <t>1.1.5.4.</t>
  </si>
  <si>
    <t>1.1.5.5.</t>
  </si>
  <si>
    <t>1.1.5.6.</t>
  </si>
  <si>
    <t>1.1.5.7.</t>
  </si>
  <si>
    <t>1.1.5.8.</t>
  </si>
  <si>
    <t>1.1.5.9.</t>
  </si>
  <si>
    <t>1.1.6.1.</t>
  </si>
  <si>
    <t>1.1.6.2.</t>
  </si>
  <si>
    <t>Elektrorozvaděč (viz. odst. 3.8. technické dokumentace)</t>
  </si>
  <si>
    <t xml:space="preserve">Hardware řídící jednotky systému tepelného čerpadla </t>
  </si>
  <si>
    <t>Ovládací SW řídí jednotky dle zadání (viz. čl. 3.9.2. technické dokumentace)</t>
  </si>
  <si>
    <t>Vizualizační SW řídí jednotky dle zadání (viz. čl. 3.9.3. technické dokumentace)</t>
  </si>
  <si>
    <t>SW EM řídí jednotky dle zadání (viz. čl. 3.9.4. technické dokumentace)</t>
  </si>
  <si>
    <t>2.1.</t>
  </si>
  <si>
    <t>2.2.</t>
  </si>
  <si>
    <t xml:space="preserve">Výrobní náklady - zahrnuje zakázkovou výrobu a montáž systému TČ </t>
  </si>
  <si>
    <t>d) Balení a příprava k dopravě</t>
  </si>
  <si>
    <t>2.3.</t>
  </si>
  <si>
    <t>Doprava</t>
  </si>
  <si>
    <t>2.4.</t>
  </si>
  <si>
    <t xml:space="preserve">Montáž </t>
  </si>
  <si>
    <t xml:space="preserve">a) Mechanická montáž systému TČ </t>
  </si>
  <si>
    <t xml:space="preserve"> - usazení tepelných čerpadel ve strojovně </t>
  </si>
  <si>
    <t xml:space="preserve"> - provedení rozvodů - primární strana a sekundární strana tepelných čerpadel </t>
  </si>
  <si>
    <t xml:space="preserve">primární strana se zapojením do okruhu geotermálních vrtů, sekundární strana se zapojením do nádrží teplé vody, nádrže topné vody a nádrže chladící vody. </t>
  </si>
  <si>
    <t xml:space="preserve">Uvedení do provozu - zkušební provoz </t>
  </si>
  <si>
    <t>2.5.</t>
  </si>
  <si>
    <t>2.6.</t>
  </si>
  <si>
    <t>Dokumentace skutečného provedení (DSPS)</t>
  </si>
  <si>
    <t>2.7.</t>
  </si>
  <si>
    <t>Vyškolení obsluhy</t>
  </si>
  <si>
    <t>a) Výroba mechanických částí chladicích okruhů (skříň, rám apod.)</t>
  </si>
  <si>
    <t>b) Montáž technologických komponent chladicích okruhů (kompresory, výměníky, potrubí apod)</t>
  </si>
  <si>
    <t xml:space="preserve">a) Nakládka ve výrobním závodě </t>
  </si>
  <si>
    <t>a) Vypracování dokumentace skutečného provedení díla včetně výchozích revizí, záručních listů, schémat zapojení a uživatelských manuálů.</t>
  </si>
  <si>
    <t>a) Zaškolení obsluhy a vypracování předávacích protokolů.</t>
  </si>
  <si>
    <t>2.8.</t>
  </si>
  <si>
    <t xml:space="preserve">Servisní prohlídky </t>
  </si>
  <si>
    <t xml:space="preserve">rok </t>
  </si>
  <si>
    <t>Vybavení chladícího okruhu 2 celkem</t>
  </si>
  <si>
    <t>Elektroměr pro měření spotřeby příkonu el. energie kompresoru s vazbou na chladící okruh 2</t>
  </si>
  <si>
    <t>Elektroměr pro měření spotřeby příkonu el. energie sekundárního okruhu s vazbou na chladící okruh 2</t>
  </si>
  <si>
    <t>Elektroměr pro měření spotřeby příkonu el. energie primárního  okruhu s vazbou na chladící okruh 2</t>
  </si>
  <si>
    <t xml:space="preserve">Elektro vybavení chladícího okruhu 1 (silnoproud, slaboproud, rozvodná skříň, svorkovnice, stykače, jističe,relé, pomocné kontakty apod.) - přívodní kabely </t>
  </si>
  <si>
    <t>Oddělovací výměník (topná voda/glykol)</t>
  </si>
  <si>
    <t>Vybavení chladícího okruhu 3 celkem</t>
  </si>
  <si>
    <r>
      <rPr>
        <b/>
        <sz val="12"/>
        <color theme="1"/>
        <rFont val="Calibri"/>
        <family val="2"/>
        <charset val="238"/>
        <scheme val="minor"/>
      </rPr>
      <t>Průtokoměr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rgb="FF6600FF"/>
        <rFont val="Calibri"/>
        <family val="2"/>
        <charset val="238"/>
        <scheme val="minor"/>
      </rPr>
      <t>včetně montážního příslušenství pro připojení k potrubí (příruby, těsnění, adaptéry)</t>
    </r>
  </si>
  <si>
    <r>
      <rPr>
        <b/>
        <sz val="11"/>
        <color theme="1"/>
        <rFont val="Calibri"/>
        <family val="2"/>
        <charset val="238"/>
        <scheme val="minor"/>
      </rPr>
      <t>Tlakoměr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rgb="FF6600FF"/>
        <rFont val="Calibri"/>
        <family val="2"/>
        <charset val="238"/>
        <scheme val="minor"/>
      </rPr>
      <t>včetně tvarovky / sedla, těsnění, adaptéru a připojovacího konektoru</t>
    </r>
  </si>
  <si>
    <r>
      <rPr>
        <b/>
        <sz val="10"/>
        <color theme="1"/>
        <rFont val="Calibri"/>
        <family val="2"/>
        <charset val="238"/>
        <scheme val="minor"/>
      </rPr>
      <t>Teploměr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před výparníkem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</si>
  <si>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rPr>
        <b/>
        <sz val="10"/>
        <color theme="1"/>
        <rFont val="Calibri"/>
        <family val="2"/>
        <charset val="238"/>
        <scheme val="minor"/>
      </rPr>
      <t>Teploměr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za výparníkem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</si>
  <si>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t xml:space="preserve">(např. potrubí, průhledítko, odlučovač, sběrač apod.) </t>
    </r>
    <r>
      <rPr>
        <b/>
        <sz val="10"/>
        <rFont val="Calibri"/>
        <family val="2"/>
        <charset val="238"/>
        <scheme val="minor"/>
      </rPr>
      <t>včetně potřebného montážního příslušenstv</t>
    </r>
    <r>
      <rPr>
        <b/>
        <sz val="10"/>
        <color rgb="FF6600FF"/>
        <rFont val="Calibri"/>
        <family val="2"/>
        <charset val="238"/>
        <scheme val="minor"/>
      </rPr>
      <t>í</t>
    </r>
    <r>
      <rPr>
        <sz val="10"/>
        <color rgb="FF6600FF"/>
        <rFont val="Calibri"/>
        <family val="2"/>
        <charset val="238"/>
        <scheme val="minor"/>
      </rPr>
      <t xml:space="preserve">
(např. přechodky, úchyty, těsnění, tepelná izolace apod.)</t>
    </r>
  </si>
  <si>
    <r>
      <rPr>
        <b/>
        <sz val="10"/>
        <color theme="1"/>
        <rFont val="Calibri"/>
        <family val="2"/>
        <charset val="238"/>
        <scheme val="minor"/>
      </rPr>
      <t xml:space="preserve">Oběhové čerpadlo primární strany -  elektronicky řízené s proměnlivými otáčkami </t>
    </r>
    <r>
      <rPr>
        <sz val="10"/>
        <color rgb="FF6600FF"/>
        <rFont val="Calibri"/>
        <family val="2"/>
        <charset val="238"/>
        <scheme val="minor"/>
      </rPr>
      <t>včetně montážního příslušenství
(příruby, přechodky / adaptéry pro plastové potrubí, těsnění a připojovacího konektoru – pokud není součástí čerpadla)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</si>
  <si>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rPr>
        <b/>
        <sz val="10"/>
        <color theme="1"/>
        <rFont val="Calibri"/>
        <family val="2"/>
        <charset val="238"/>
        <scheme val="minor"/>
      </rPr>
      <t>Teploměr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před kondenzátorem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</si>
  <si>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rPr>
        <b/>
        <sz val="10"/>
        <color theme="1"/>
        <rFont val="Calibri"/>
        <family val="2"/>
        <charset val="238"/>
        <scheme val="minor"/>
      </rPr>
      <t>Teploměr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za kondenzátorem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</si>
  <si>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t>Silnoproud, slaboproud, rozvodná skříň, svorkovnice, stykače, jističe,relé, pomocné kontakty apod. vč. přívodních kabelů od snímačů k řídící jednotce</t>
  </si>
  <si>
    <t>Ostatní elektro vybavení chladícího okruhu č. 1 (mimo elektroměrů)</t>
  </si>
  <si>
    <t>Výrobce detektoru</t>
  </si>
  <si>
    <t>Ostatní elektro vybavení chladícho okruhu 1 celkem</t>
  </si>
  <si>
    <t>Ochranné krytování prvků systému TČ ve vnitřním technickém prostoru, s krytím min. IP54, v souladu s ČSN EN 60204-1 ed. 3,
včetně pasivního odvětrání, odvodu kondenzátu a instalace na nožičkách/soklu (světlá výška min. 100 mm).</t>
  </si>
  <si>
    <t>Ostatní elektro vybavení chladícího okruhu č. 2 (mimo elektroměrů)</t>
  </si>
  <si>
    <t>Ostatní elektro vybavení chladícho okruhu 2 celkem</t>
  </si>
  <si>
    <t>Celkem chladící okruh č. 2</t>
  </si>
  <si>
    <r>
      <rPr>
        <b/>
        <sz val="11"/>
        <color theme="1"/>
        <rFont val="Calibri"/>
        <family val="2"/>
        <charset val="238"/>
        <scheme val="minor"/>
      </rPr>
      <t>Ostatní prvky chladícího okruhu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</si>
  <si>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Ostatní prvky chladícího okruhu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č. 1</t>
    </r>
  </si>
  <si>
    <t>Ostatní prvky chladícího okruhu č. 2</t>
  </si>
  <si>
    <r>
      <rPr>
        <b/>
        <sz val="11"/>
        <color theme="1"/>
        <rFont val="Calibri"/>
        <family val="2"/>
        <charset val="238"/>
        <scheme val="minor"/>
      </rPr>
      <t>Ostatní prvky chladícího okruhu</t>
    </r>
    <r>
      <rPr>
        <sz val="11"/>
        <color theme="1"/>
        <rFont val="Calibri"/>
        <family val="2"/>
        <charset val="238"/>
        <scheme val="minor"/>
      </rPr>
      <t xml:space="preserve"> č. 3</t>
    </r>
  </si>
  <si>
    <t>Oběhové čerpadlo sekundární strany tepelného čerpadla (chladícího okruhu 2)</t>
  </si>
  <si>
    <t>Ostatní elektro vybavení chladícího okruhu č. 3 (mimo elektroměrů)</t>
  </si>
  <si>
    <t>Ostatní elektro vybavení chladícho okruhu 3 celkem</t>
  </si>
  <si>
    <r>
      <rPr>
        <b/>
        <sz val="10"/>
        <color theme="1"/>
        <rFont val="Calibri"/>
        <family val="2"/>
        <charset val="238"/>
        <scheme val="minor"/>
      </rPr>
      <t xml:space="preserve">Oběhové čerpadlo sekundární strany -  elektronicky řízené s proměnlivými otáčkami </t>
    </r>
    <r>
      <rPr>
        <sz val="10"/>
        <color rgb="FF6600FF"/>
        <rFont val="Calibri"/>
        <family val="2"/>
        <charset val="238"/>
        <scheme val="minor"/>
      </rPr>
      <t>včetně montážního příslušenství
(příruby, přechodky / adaptéry pro plastové potrubí, těsnění a připojovacího konektoru – pokud není součástí čerpadla)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</si>
  <si>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Měřidla spotřeby elektřiny s vazbou na chladící okruh 3 - celkem</t>
  </si>
  <si>
    <t>Měřidla spotřeby elektřiny s vazbou na chladící okruh 2 - celkem</t>
  </si>
  <si>
    <t>Měřidla spotřeby elektřiny s vazbou na chladící okruh 1 - celkem</t>
  </si>
  <si>
    <r>
      <rPr>
        <b/>
        <sz val="11"/>
        <color theme="1"/>
        <rFont val="Calibri"/>
        <family val="2"/>
        <charset val="238"/>
        <scheme val="minor"/>
      </rPr>
      <t>Ostatní prvky chladícího okruhu</t>
    </r>
    <r>
      <rPr>
        <sz val="11"/>
        <color theme="1"/>
        <rFont val="Calibri"/>
        <family val="2"/>
        <charset val="238"/>
        <scheme val="minor"/>
      </rPr>
      <t xml:space="preserve"> č. 4</t>
    </r>
  </si>
  <si>
    <t>Meření průtoku, tlaku a teplot - strana kondenzátoru - vazba na chladící okruh 3</t>
  </si>
  <si>
    <t>Meření průtoku, tlaku a teplot - strana kondenzátoru - vazba na chladící okruh 4</t>
  </si>
  <si>
    <t>Meření průtoku, tlaku a teplot - primární strana výparníku - vazba na chladící okruh 4</t>
  </si>
  <si>
    <t>Ostatní elektro vybavení chladícího okruhu č. 4 (mimo elektroměrů)</t>
  </si>
  <si>
    <t>Vybavení chladícího okruhu 5 R1 celkem</t>
  </si>
  <si>
    <t>Měřidla strany výparníku/kondfenzátoru celkem</t>
  </si>
  <si>
    <t>Měřidla primární strany výparníku celkem</t>
  </si>
  <si>
    <t>Oběhové čerpadlo primární strany systému tepelného čerpadla - vrty-vazba na chladící okruh 5 - R1</t>
  </si>
  <si>
    <t>Meření průtoku, tlaku a teplot - strana výparníku/kondenzátoru - vrty - vazba na chldící okruh 5-R1</t>
  </si>
  <si>
    <t>Meření průtoku, tlaku a teplot - strana kondenzátoru/výparníku (OT,TV,CHV)</t>
  </si>
  <si>
    <t>Měřidla strany kondenzátoru /výparníku (OT,TV,CHV) celkem</t>
  </si>
  <si>
    <t>Oběhové čerpadlo sekundární strany systému tepelného čerpadla (OT,TV,CHV) - vazba na chladící okruh 5-R1</t>
  </si>
  <si>
    <t>Elektroměr pro měření spotřeby příkonu el. energie kompresoru s vazbou na chladící okruh 5-R1</t>
  </si>
  <si>
    <t>Elektroměr pro měření spotřeby příkonu el. energie sekundárního okruhu s vazbou na chladící okruh 5-R1</t>
  </si>
  <si>
    <t>Elektroměr pro měření spotřeby příkonu el. energie primárního  okruhu s vazbou na chladící okruh 5-R1</t>
  </si>
  <si>
    <t xml:space="preserve">Měřidla spotřeby elektřiny s vazbou na chladící okruh 5-R1 </t>
  </si>
  <si>
    <t>Ostatní elektro vybavení chladícího okruhu č. 5 R-1 (mimo elektroměrů)</t>
  </si>
  <si>
    <r>
      <rPr>
        <b/>
        <sz val="10"/>
        <color theme="1"/>
        <rFont val="Calibri"/>
        <family val="2"/>
        <charset val="238"/>
        <scheme val="minor"/>
      </rPr>
      <t>Průtokoměr výměníku aktivního chlazení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pro připojení k potrubí (příruby, těsnění, adaptéry)</t>
    </r>
  </si>
  <si>
    <r>
      <rPr>
        <b/>
        <sz val="10"/>
        <rFont val="Calibri"/>
        <family val="2"/>
        <charset val="238"/>
        <scheme val="minor"/>
      </rPr>
      <t>Oběhové čerpadlo u výměníku aktivního chlazení - elektronicky řízené s proměnlivými otáčkami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color rgb="FF6600FF"/>
        <rFont val="Calibri"/>
        <family val="2"/>
        <charset val="238"/>
        <scheme val="minor"/>
      </rPr>
      <t xml:space="preserve">včetně montážního příslušenství
(příruby, přechodky / adaptéry pro plastové potrubí, těsnění a připojovacího konektoru – pokud není součástí čerpadla) </t>
    </r>
  </si>
  <si>
    <r>
      <rPr>
        <b/>
        <sz val="10"/>
        <rFont val="Calibri"/>
        <family val="2"/>
        <charset val="238"/>
        <scheme val="minor"/>
      </rPr>
      <t>Teploměr na vstupu výměníku aktivního chlazení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</si>
  <si>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rPr>
        <b/>
        <sz val="10"/>
        <rFont val="Calibri"/>
        <family val="2"/>
        <charset val="238"/>
        <scheme val="minor"/>
      </rPr>
      <t xml:space="preserve">Teploměr na výstupu výměníku aktivního chlazení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</si>
  <si>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t xml:space="preserve">Teploměr na vstupu primární strany odělovacího výměníku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</si>
  <si>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t xml:space="preserve">Teploměr na výstupu primární strany odělovacího výměníku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</si>
  <si>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t xml:space="preserve">Teploměr na vstupu sekundární strany odělovacího výměníku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</si>
  <si>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t xml:space="preserve">Teploměr na výstupu sekundární strany odělovacího výměníku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(jímka, tvarovka, těsnění a připojovací konektor – pokud není pevný kabel součástí senzoru)</t>
    </r>
  </si>
  <si>
    <r>
      <rPr>
        <b/>
        <sz val="10"/>
        <rFont val="Calibri"/>
        <family val="2"/>
        <charset val="238"/>
        <scheme val="minor"/>
      </rPr>
      <t>Oběhové čerpadlo u oddělovacího výměníku - elektronicky řízené s proměnlivými otáčkami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
(příruby, přechodky / adaptéry pro plastové potrubí, těsnění a připojovacího konektoru – pokud není součástí čerpadla)</t>
    </r>
    <r>
      <rPr>
        <sz val="10"/>
        <rFont val="Calibri"/>
        <family val="2"/>
        <charset val="238"/>
        <scheme val="minor"/>
      </rPr>
      <t xml:space="preserve"> </t>
    </r>
  </si>
  <si>
    <r>
      <rPr>
        <b/>
        <sz val="10"/>
        <color theme="1"/>
        <rFont val="Calibri"/>
        <family val="2"/>
        <charset val="238"/>
        <scheme val="minor"/>
      </rPr>
      <t>Průtokoměr mezi nádrží chladu a oddělovacím výměníkem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rgb="FF6600FF"/>
        <rFont val="Calibri"/>
        <family val="2"/>
        <charset val="238"/>
        <scheme val="minor"/>
      </rPr>
      <t>včetně montážního příslušenství pro připojení k potrubí (příruby, těsnění, adaptéry)</t>
    </r>
  </si>
  <si>
    <t>1.1.6.3.</t>
  </si>
  <si>
    <t>1.1.6.4.</t>
  </si>
  <si>
    <t>Tepelný výkon při…..</t>
  </si>
  <si>
    <t xml:space="preserve">Min. vypařovací teplota chladiva při ….. </t>
  </si>
  <si>
    <t>Max. kondenzační teplota chladiva při ….......</t>
  </si>
  <si>
    <t>Hmotnostní tok chladiva při …........</t>
  </si>
  <si>
    <t>Chladící výkon výparníku při …..</t>
  </si>
  <si>
    <t>Objemový průtok teplé vody (TV) při …....</t>
  </si>
  <si>
    <t>Průtok …................</t>
  </si>
  <si>
    <t>Objemový průtok l/h nebo m³/h při ΔT = …......</t>
  </si>
  <si>
    <t>[kW] – při uvedené kondenzační teplotě a teplotním spádu ¨…...................... °C</t>
  </si>
  <si>
    <t>Objemový průtok l/h nebo m³/h při ΔT = …...... K</t>
  </si>
  <si>
    <t>(schopnost plynulé regulace průtoku) - ANO/NE</t>
  </si>
  <si>
    <t>(schopnost plynulé regulace průtoku) ANO/NE</t>
  </si>
  <si>
    <t xml:space="preserve">Oběhové čerpadlo primární strany tepelného čerpadla  </t>
  </si>
  <si>
    <t>Meření průtoku, tlaku a teplot - primární strana výparníku</t>
  </si>
  <si>
    <t>Oběhové čerpadlo sekundární strany tepelného čerpadla</t>
  </si>
  <si>
    <t>Měřidla spotřeby elektřiny CELKEKM</t>
  </si>
  <si>
    <t>Měřidla spotřeby elektřiny s vazbou na chladící okruh 4 CELKEKM</t>
  </si>
  <si>
    <t>Ostatní elektro vybavení chladícho okruhu  celkem</t>
  </si>
  <si>
    <t>Ostatní elektro vybavení chladícho okruhu 4 celkem</t>
  </si>
  <si>
    <t xml:space="preserve">Detektor úniku chladiva v chladícím okruhu </t>
  </si>
  <si>
    <t>Krytování chladícho okruhu  (skříň a kompletační materiál)</t>
  </si>
  <si>
    <t xml:space="preserve">Chladící okruhy - vlastní návrh </t>
  </si>
  <si>
    <t>Krytování chladícího okruhu 5 (skříň a kompletační materiál)</t>
  </si>
  <si>
    <t>Krytování chladícího okruhu 4 (skříň a kompletační materiál)</t>
  </si>
  <si>
    <t>Krytování chladícího okruhu 3 (skříň a kompletační materiál)</t>
  </si>
  <si>
    <t>Krytování chladícího okruhu 2 (skříň a kompletační materiál)</t>
  </si>
  <si>
    <t>Krytování chladícího okruhu 1 (skříň a kompletační materiál)</t>
  </si>
  <si>
    <t>Chladící okruh vlastní - 1</t>
  </si>
  <si>
    <t>Celkem chladící okruh vlastní 1</t>
  </si>
  <si>
    <t xml:space="preserve">Vlastní návrh chladícího okruhu 1 </t>
  </si>
  <si>
    <t xml:space="preserve">Vlastní návrh chladícího okruhu 2 </t>
  </si>
  <si>
    <t xml:space="preserve">Vlastní návrh chladícího okruhu 3 </t>
  </si>
  <si>
    <t xml:space="preserve">Vlastní návrh chladícího okruhu 4 </t>
  </si>
  <si>
    <t>1.1.6.1.1.</t>
  </si>
  <si>
    <t>1.1.6.1.2.</t>
  </si>
  <si>
    <t>1.1.6.1.3.</t>
  </si>
  <si>
    <t>1.1.6.1.4.</t>
  </si>
  <si>
    <t>1.1.6.1.5.</t>
  </si>
  <si>
    <t>1.1.6.1.6.</t>
  </si>
  <si>
    <t>1.1.6.1.7.</t>
  </si>
  <si>
    <t>1.1.6.1.8.</t>
  </si>
  <si>
    <t>1.1.6.1.9.</t>
  </si>
  <si>
    <t>Vybavení chladícího okruhu 1</t>
  </si>
  <si>
    <t>Měřidla průtoku, tlaku a teplot - strana kondenzátoru - vazba na chladící okruh 1</t>
  </si>
  <si>
    <t xml:space="preserve">Elektro vybavení chladícího okruhu 5 (silnoproud, slaboproud, rozvodná skříň, svorkovnice, stykače, jističe,relé, pomocné kontakty apod.) - přívodní kabely </t>
  </si>
  <si>
    <t xml:space="preserve">Elektro vybavení chladícího okruhu 4 (silnoproud, slaboproud, rozvodná skříň, svorkovnice, stykače, jističe,relé, pomocné kontakty apod.) - přívodní kabely </t>
  </si>
  <si>
    <t xml:space="preserve">Elektro vybavení chladícího okruhu 3 (silnoproud, slaboproud, rozvodná skříň, svorkovnice, stykače, jističe,relé, pomocné kontakty apod.) - přívodní kabely </t>
  </si>
  <si>
    <t xml:space="preserve">Elektro vybavení chladícího okruhu 2 (silnoproud, slaboproud, rozvodná skříň, svorkovnice, stykače, jističe,relé, pomocné kontakty apod.) - přívodní kabely </t>
  </si>
  <si>
    <t>1.1.6.2.1.</t>
  </si>
  <si>
    <t>1.1.6.2.2.</t>
  </si>
  <si>
    <t>1.1.6.2.3.</t>
  </si>
  <si>
    <t>1.1.6.2.4.</t>
  </si>
  <si>
    <t>1.1.6.2.5.</t>
  </si>
  <si>
    <t>1.1.6.2.6.</t>
  </si>
  <si>
    <t>1.1.6.2.7.</t>
  </si>
  <si>
    <t>1.1.6.2.8.</t>
  </si>
  <si>
    <t>Vybavení chladícího okruhu 2</t>
  </si>
  <si>
    <t>Měřidla průtoku, tlaku a teplot - strana kondenzátoru - vazba na chladící okruh 2</t>
  </si>
  <si>
    <t>1.1.6.2.9.</t>
  </si>
  <si>
    <t>Vybavení chladícího okruhu 3</t>
  </si>
  <si>
    <t>Měřidla průtoku, tlaku a teplot - strana kondenzátoru - vazba na chladící okruh 3</t>
  </si>
  <si>
    <t>1.1.6.3.1.</t>
  </si>
  <si>
    <t>1.1.6.3.2.</t>
  </si>
  <si>
    <t>1.1.6.3.3.</t>
  </si>
  <si>
    <t>1.1.6.3.4.</t>
  </si>
  <si>
    <t>1.1.6.3.5.</t>
  </si>
  <si>
    <t>1.1.6.3.6.</t>
  </si>
  <si>
    <t>1.1.6.3.7.</t>
  </si>
  <si>
    <t>1.1.6.3.8.</t>
  </si>
  <si>
    <t>1.1.6.3.9.</t>
  </si>
  <si>
    <t>1.1.6.4.1.</t>
  </si>
  <si>
    <t>1.1.6.4.2.</t>
  </si>
  <si>
    <t>1.1.6.4.3.</t>
  </si>
  <si>
    <t>1.1.6.4.4.</t>
  </si>
  <si>
    <t>1.1.6.4.5.</t>
  </si>
  <si>
    <t>1.1.6.4.6.</t>
  </si>
  <si>
    <t>1.1.6.4.7.</t>
  </si>
  <si>
    <t>1.1.6.4.8.</t>
  </si>
  <si>
    <t>1.1.6.4.9.</t>
  </si>
  <si>
    <t>Vybavení chladícího okruhu 4</t>
  </si>
  <si>
    <t>Měřidla průtoku, tlaku a teplot - strana kondenzátoru - vazba na chladící okruh 4</t>
  </si>
  <si>
    <t>Chladící okruh vlastní - 2</t>
  </si>
  <si>
    <t>Chladící okruh vlastní - 3</t>
  </si>
  <si>
    <t>Chladící okruh vlastní - 4</t>
  </si>
  <si>
    <t>Vybavení chladícího okruhu 4 celkem</t>
  </si>
  <si>
    <t>Chladící okruhy vzorové</t>
  </si>
  <si>
    <t>1.2.1.</t>
  </si>
  <si>
    <t>1.2.2.</t>
  </si>
  <si>
    <t>1.3.</t>
  </si>
  <si>
    <t>1.3.1.</t>
  </si>
  <si>
    <t>1.3.2.</t>
  </si>
  <si>
    <t>1.3.3.</t>
  </si>
  <si>
    <t>1.3.4.</t>
  </si>
  <si>
    <t>1.4.</t>
  </si>
  <si>
    <t xml:space="preserve">Chladící okruhy vzorové </t>
  </si>
  <si>
    <t xml:space="preserve">Chladící okruhy vlastní návrh </t>
  </si>
  <si>
    <t xml:space="preserve">Výměníky </t>
  </si>
  <si>
    <t xml:space="preserve">Řídící jednotka </t>
  </si>
  <si>
    <t>Elektrokotel, elektroměry elektrorozvaděč</t>
  </si>
  <si>
    <t>Elektro, MaR, SW</t>
  </si>
  <si>
    <t>Ostatní náklady (PD, výrobní náklady, montáže a instalace apod)</t>
  </si>
  <si>
    <t>Rozvody strojovny (materiál)</t>
  </si>
  <si>
    <t>Chladící okruhy TČ (materiál)</t>
  </si>
  <si>
    <t>„Technologie strojovny pro vytápění a chlazení – systém TČ (komplexní technologický celek)“</t>
  </si>
  <si>
    <t xml:space="preserve">VÝKAZ - VÝMĚR - SOUPIS PRACÍ, DODÁVEK A SLUŽEB </t>
  </si>
  <si>
    <t>Celkem oddělovací výměník</t>
  </si>
  <si>
    <t>(g/s nebo kg/h) při B0/W35</t>
  </si>
  <si>
    <t>Elektroměr pro měření spotřeby příkonu el. energie oběhového čerpadla</t>
  </si>
  <si>
    <t xml:space="preserve">Elektroměr dle požadavků čl. 3.6.1. odst. c) Technické dokumentace pro zadání veřejné zakázky </t>
  </si>
  <si>
    <t>Elektrokotel 18 kW dle požadavků čl. 3.7. Technické dokumentace pro zadání veřejné zakázky</t>
  </si>
  <si>
    <t xml:space="preserve">Elektroměr dle požadavků čl. 3.6.1 - požadavky měření odst. d) Technické dokumentace pro zadání veřejné zakázky </t>
  </si>
  <si>
    <t>Sběrnice (svorkovnice) pro zapojení snímačů teploty umístěných ve vrtech (viz. odst. 3.6.3. technické dokumentace)</t>
  </si>
  <si>
    <t>Detektor úniku chladiva v chladícím okruhu 1 - dle požadavků viz. bod 3.3. Technické dokumentace pro zadání</t>
  </si>
  <si>
    <t>Detektor úniku chladiva v chladícím okruhu 2 - dle požadavků viz. bod 3.3. Technické dokumentace pro zadání</t>
  </si>
  <si>
    <t>Detektor úniku chladiva v chladícím okruhu 3 - dle požadavků viz. bod 3.3. Technické dokumentace pro zadání</t>
  </si>
  <si>
    <t>Detektor úniku chladiva v chladícím okruhu 4 - dle požadavků viz. bod 3.3. Technické dokumentace pro zadání</t>
  </si>
  <si>
    <t>Detektor úniku chladiva v chladícím okruhu 5-R1 - dle požadavků viz. bod 3.3. Technické dokumentace pro zadání</t>
  </si>
  <si>
    <t>b) Oživení systému, nastavení parametrů, ověření funkcí</t>
  </si>
  <si>
    <t>c) Protokolace provozních stavů, přechod mezi režimy</t>
  </si>
  <si>
    <t>a) Koordinace přenosu dat z řídicí jednotky systému TČ do nadřazené MaR a zpět (obousměrná komunikace) s dodavatelem MaR, včetně ověření úplnosti a správnosti přenášených dat, jejich mapování na datové body MaR a potvrzení funkční integrace v rámci zkušebního provozu.</t>
  </si>
  <si>
    <t>c) Vypracování protokolů o vyhodnocení zkušebního provozu</t>
  </si>
  <si>
    <t>d) Testování ve výrobě (funkční zkoušky, zkoušky těsnosti, výchozí revize apod.)</t>
  </si>
  <si>
    <t>c) Montáž elektro rozvodů a řídicí jednotky</t>
  </si>
  <si>
    <t>b) Náklady na přepravu do místa plnění</t>
  </si>
  <si>
    <t>c) Vyložení a přesun zařízení do místa plnění</t>
  </si>
  <si>
    <t xml:space="preserve"> - provedení instalace elektrorozvaděče pro napájení Systému TČ</t>
  </si>
  <si>
    <t xml:space="preserve"> - provedení instalace elektro a datových rozvodů (kabeláže) celého Systému TČ včetně zapojení na hlavní MaR</t>
  </si>
  <si>
    <t>d) Provedení provozních zkoušek a vypracování protokolu o provozních zkouškách</t>
  </si>
  <si>
    <t>Sumarizace</t>
  </si>
  <si>
    <t>IČO:</t>
  </si>
  <si>
    <t>Ostatní (potrubí, armatury, ventily, výměníky, expanzní nádoby a další technologické části) pro propojení primární strany nádrží 2×1300 l s částí Systému tepelného čerpadla dle návrhu dodavatele.*)</t>
  </si>
  <si>
    <t>Ostatní (potrubí, armatury, ventily, výměníky, expanzní nádoby a další technologické části) pro propojení primární strany nádrže 1×1500 l s částí Systému tepelného čerpadla dle návrhu dodavatele.*)</t>
  </si>
  <si>
    <t>Ostatní (potrubí, armatury, vyntily, výměníky, expanzní nádoby a další technologické části) pro propojení primární strany nádrže 800 l s částí Systému tepelného čerpadla dle návrhu dodavatele.*)</t>
  </si>
  <si>
    <t>Ostatní (potrubí, armatury, ventily, výměníky, expanzní nádoby a další technologické části) pro propojení R/S geotermálních vrtů s částí Systému tepelného čerpadla dle návrhu dodavatele.*)</t>
  </si>
  <si>
    <t>Elektrokotel 18 kW (viz odst. 3.7. Technické dokumentace) a elektroměr</t>
  </si>
  <si>
    <t>1.5.</t>
  </si>
  <si>
    <t>Řídící jednotka pro řízení celého Systému tepelného čerpadla s funkcemi dle zadání (viz. čl. 3.9. technické dokumentace)</t>
  </si>
  <si>
    <t>Elektrická část systému TČ</t>
  </si>
  <si>
    <t>1.4.1.</t>
  </si>
  <si>
    <t>1.4.2.</t>
  </si>
  <si>
    <t>1.4.3.</t>
  </si>
  <si>
    <t>Elektroměr pro měření dodávky elektrické energie ze sítě nebo FVE</t>
  </si>
  <si>
    <t>1.5.1.</t>
  </si>
  <si>
    <t>1.5.2.</t>
  </si>
  <si>
    <t>1.5.3.</t>
  </si>
  <si>
    <t>1.5.4.</t>
  </si>
  <si>
    <t>1.5.5.</t>
  </si>
  <si>
    <t>Návazné závazky podle odst. 1.1.5. Smlouvy o DÍLO.</t>
  </si>
  <si>
    <t>VRN - vedlejší rozpočtové (režijní) náklady</t>
  </si>
  <si>
    <t>3.1.</t>
  </si>
  <si>
    <t>Nakládání s odpady a obaly vzniklými při realizaci díla</t>
  </si>
  <si>
    <t>Pojištění, cla, daně a správní poplatky spojené s plněním</t>
  </si>
  <si>
    <t>3.2.</t>
  </si>
  <si>
    <t>3.3.</t>
  </si>
  <si>
    <t>Zajištění záručních a bankovních závazků</t>
  </si>
  <si>
    <t>Ostatní vedlejší a režijní náklady nezbytné pro úplné provedení díla</t>
  </si>
  <si>
    <t>Součinnost při kontrolních dnech, kolaudaci a závěrečné komunikační akci</t>
  </si>
  <si>
    <t>3.4.</t>
  </si>
  <si>
    <t>b) Provedení zkušebního provozu včetně ověřovacích zkoušek v součinnosti s dodavatelem nadřazené MaR</t>
  </si>
  <si>
    <t>3.5.</t>
  </si>
  <si>
    <t>3.6.</t>
  </si>
  <si>
    <t>Licence a poplatky k software třetích osob nezahrnuté v položkách 1.5.3 až 1.5.5. Soupisu prací, dodávek a služeb</t>
  </si>
  <si>
    <t>1.5.6.</t>
  </si>
  <si>
    <t xml:space="preserve">kpl </t>
  </si>
  <si>
    <t xml:space="preserve">BACnet GATEWAY pro splnění požadavků dle odst. 3.9.1. Technické dokumentace pro zadání*) </t>
  </si>
  <si>
    <t>*) Tato položka bude oceněna pouze v případě, že samotný hardware dle položky 1.5.1. spolu se softwarem dle  položky 1.5.3. neobsahuje podporu standardu BACnet pro komunikaci s nadřazenou MaR podle požadavků odst. 3.9.1 Technické dokumentace pro zadání.</t>
  </si>
  <si>
    <t>Podřízená řídicí jednotka chladicího okruhu (včetně vstupních a výstupních modulů, napájení a nezbytného příslušenství), pokud není řízení chladícho okruhu zajištěno centrálně – viz položka č. 1.7 list „Rozpočtové náklady“*)</t>
  </si>
  <si>
    <t>Podřízená řídicí jednotka chladicího okruhu (včetně vstupních a výstupních modulů, napájení a nezbytného příslušenství), pokud není řízení chladIcÍho okruhu zajištěno centrálně – viz položka č. 1.7 list „Rozpočtové náklady“*)</t>
  </si>
  <si>
    <t>*)Dodavatel oceňuje tuto položku je-li relevantní - viz čl. 3.9. Technické dokumentace pro zadání</t>
  </si>
  <si>
    <t>*) Dodavatel oceňuje tuto položku je-li relevantní - viz čl. 3.9. Technické dokumentace pro zadání</t>
  </si>
  <si>
    <t>Celkem chladící okruh vlastní 2</t>
  </si>
  <si>
    <t>Celkem chladící okruh vlastní 3</t>
  </si>
  <si>
    <t>Celkem chladící okruh vlastní 4</t>
  </si>
  <si>
    <t>Technický návrh v podobě projektové dokumentace pro provedení DÍLA  musí být zpracován v návaznosti na návrh technického řešení, technická data a komponenty uvedené v nabídce a musí být minimálně v rozsahu uvedeném v čl. 1.1.1. písm. a) Smlouvy o DÍLO.</t>
  </si>
  <si>
    <t>Zpracování Technického návrhu v podobě projektové dokumentace pro provedení DÍLA na základě Smlouvy o DÍLO (čl. 1), zadávací dokumentace, technické dokumentace pro zadání veřejné zakázky a nabídky dodavatele - 1x v digitální podobě, 3x v tištěné podobě</t>
  </si>
  <si>
    <t>*) Položky 1.3.1 až 1.3..4 zahrnují i ostatní nezbytné technologické části a zařízení, které nejsou specifikovány samostatně, ale mohou být dle návrhu dodavatele (např. výměníky, oddělovací moduly, pojistné prvky apod.) nutné pro zajištění plné funkce Systému TČ. Tyto prvky musí být zřejmé z předloženého technického schématu Systému TČ a součástí cenové nabídky.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</si>
</sst>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6600FF"/>
      <name val="Calibri"/>
      <family val="2"/>
      <charset val="238"/>
      <scheme val="minor"/>
    </font>
    <font>
      <sz val="8"/>
      <color rgb="FF6600FF"/>
      <name val="Calibri"/>
      <family val="2"/>
      <charset val="238"/>
      <scheme val="minor"/>
    </font>
    <font>
      <sz val="10"/>
      <color rgb="FF6600FF"/>
      <name val="Calibri"/>
      <family val="2"/>
      <charset val="238"/>
      <scheme val="minor"/>
    </font>
    <font>
      <vertAlign val="superscript"/>
      <sz val="9"/>
      <color rgb="FF66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bscript"/>
      <sz val="9"/>
      <color rgb="FF66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6600FF"/>
      <name val="Calibri"/>
      <family val="2"/>
      <charset val="238"/>
      <scheme val="minor"/>
    </font>
    <font>
      <b/>
      <sz val="11"/>
      <color rgb="FF6600FF"/>
      <name val="Calibri"/>
      <family val="2"/>
      <charset val="238"/>
      <scheme val="minor"/>
    </font>
    <font>
      <i/>
      <sz val="10"/>
      <color rgb="FF6600FF"/>
      <name val="Calibri"/>
      <family val="2"/>
      <charset val="238"/>
      <scheme val="minor"/>
    </font>
    <font>
      <i/>
      <sz val="9"/>
      <color rgb="FF6600FF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6600FF"/>
      <name val="Calibri"/>
      <family val="2"/>
      <charset val="238"/>
      <scheme val="minor"/>
    </font>
    <font>
      <b/>
      <sz val="10"/>
      <color rgb="FF66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" fillId="0" borderId="0"/>
    <xf numFmtId="0" fontId="32" fillId="0" borderId="0" applyNumberFormat="0" applyFill="0" applyBorder="0" applyAlignment="0" applyProtection="0"/>
  </cellStyleXfs>
  <cellXfs count="394">
    <xf numFmtId="0" fontId="0" fillId="0" borderId="0" xfId="0"/>
    <xf numFmtId="0" fontId="14" fillId="0" borderId="0" xfId="1" applyFont="1" applyAlignment="1">
      <alignment vertical="center"/>
    </xf>
    <xf numFmtId="4" fontId="16" fillId="0" borderId="5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4" fontId="14" fillId="0" borderId="0" xfId="1" applyNumberFormat="1" applyFont="1" applyAlignment="1">
      <alignment vertical="center"/>
    </xf>
    <xf numFmtId="4" fontId="16" fillId="0" borderId="5" xfId="1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" fontId="0" fillId="0" borderId="7" xfId="0" applyNumberFormat="1" applyBorder="1" applyAlignment="1">
      <alignment vertical="center" shrinkToFit="1"/>
    </xf>
    <xf numFmtId="4" fontId="0" fillId="0" borderId="5" xfId="0" applyNumberFormat="1" applyBorder="1" applyAlignment="1">
      <alignment vertical="center" shrinkToFit="1"/>
    </xf>
    <xf numFmtId="4" fontId="0" fillId="0" borderId="0" xfId="0" applyNumberFormat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32" fillId="0" borderId="0" xfId="4" applyAlignment="1">
      <alignment vertical="center" wrapText="1"/>
    </xf>
    <xf numFmtId="0" fontId="14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4" fontId="0" fillId="0" borderId="5" xfId="0" applyNumberFormat="1" applyBorder="1" applyAlignment="1">
      <alignment horizontal="center" vertical="center" wrapText="1" shrinkToFit="1"/>
    </xf>
    <xf numFmtId="4" fontId="26" fillId="6" borderId="5" xfId="0" applyNumberFormat="1" applyFont="1" applyFill="1" applyBorder="1" applyAlignment="1" applyProtection="1">
      <alignment vertical="center" shrinkToFit="1"/>
      <protection locked="0"/>
    </xf>
    <xf numFmtId="4" fontId="39" fillId="0" borderId="5" xfId="1" applyNumberFormat="1" applyFont="1" applyBorder="1" applyAlignment="1">
      <alignment vertical="center" shrinkToFit="1"/>
    </xf>
    <xf numFmtId="4" fontId="14" fillId="0" borderId="5" xfId="1" applyNumberFormat="1" applyFont="1" applyBorder="1" applyAlignment="1">
      <alignment vertical="center" shrinkToFit="1"/>
    </xf>
    <xf numFmtId="0" fontId="5" fillId="6" borderId="5" xfId="1" applyFont="1" applyFill="1" applyBorder="1" applyAlignment="1" applyProtection="1">
      <alignment vertical="center" shrinkToFit="1"/>
      <protection locked="0"/>
    </xf>
    <xf numFmtId="0" fontId="5" fillId="6" borderId="5" xfId="1" applyFont="1" applyFill="1" applyBorder="1" applyAlignment="1" applyProtection="1">
      <alignment horizontal="left" vertical="center" wrapText="1"/>
      <protection locked="0"/>
    </xf>
    <xf numFmtId="4" fontId="37" fillId="6" borderId="5" xfId="0" applyNumberFormat="1" applyFont="1" applyFill="1" applyBorder="1" applyAlignment="1" applyProtection="1">
      <alignment vertical="center" shrinkToFit="1"/>
      <protection locked="0"/>
    </xf>
    <xf numFmtId="0" fontId="0" fillId="0" borderId="22" xfId="0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7" fillId="0" borderId="5" xfId="2" applyFont="1" applyBorder="1" applyAlignment="1">
      <alignment vertical="center" wrapText="1"/>
    </xf>
    <xf numFmtId="4" fontId="2" fillId="13" borderId="5" xfId="0" applyNumberFormat="1" applyFont="1" applyFill="1" applyBorder="1" applyAlignment="1">
      <alignment vertical="center" shrinkToFit="1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49" fontId="3" fillId="2" borderId="34" xfId="1" applyNumberFormat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vertical="center" shrinkToFit="1"/>
    </xf>
    <xf numFmtId="4" fontId="4" fillId="0" borderId="37" xfId="1" applyNumberFormat="1" applyFont="1" applyBorder="1" applyAlignment="1">
      <alignment vertical="center" shrinkToFit="1"/>
    </xf>
    <xf numFmtId="4" fontId="4" fillId="0" borderId="29" xfId="1" applyNumberFormat="1" applyFont="1" applyBorder="1" applyAlignment="1">
      <alignment vertical="center" shrinkToFit="1"/>
    </xf>
    <xf numFmtId="49" fontId="8" fillId="8" borderId="41" xfId="1" applyNumberFormat="1" applyFont="1" applyFill="1" applyBorder="1" applyAlignment="1">
      <alignment horizontal="center" vertical="center"/>
    </xf>
    <xf numFmtId="4" fontId="8" fillId="8" borderId="29" xfId="1" applyNumberFormat="1" applyFont="1" applyFill="1" applyBorder="1" applyAlignment="1">
      <alignment vertical="center" shrinkToFit="1"/>
    </xf>
    <xf numFmtId="0" fontId="4" fillId="0" borderId="30" xfId="1" applyFont="1" applyBorder="1" applyAlignment="1">
      <alignment vertical="center"/>
    </xf>
    <xf numFmtId="0" fontId="4" fillId="0" borderId="0" xfId="1" applyFont="1" applyAlignment="1">
      <alignment vertical="center"/>
    </xf>
    <xf numFmtId="4" fontId="8" fillId="2" borderId="23" xfId="1" applyNumberFormat="1" applyFont="1" applyFill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4" fontId="8" fillId="2" borderId="23" xfId="1" applyNumberFormat="1" applyFont="1" applyFill="1" applyBorder="1" applyAlignment="1">
      <alignment horizontal="right" vertical="center" shrinkToFit="1"/>
    </xf>
    <xf numFmtId="0" fontId="4" fillId="0" borderId="32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9" fontId="10" fillId="0" borderId="0" xfId="1" applyNumberFormat="1" applyFont="1" applyAlignment="1">
      <alignment horizontal="left" vertical="center"/>
    </xf>
    <xf numFmtId="0" fontId="4" fillId="0" borderId="18" xfId="1" applyFont="1" applyBorder="1" applyAlignment="1">
      <alignment vertical="center"/>
    </xf>
    <xf numFmtId="0" fontId="26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26" fillId="0" borderId="0" xfId="2" applyFont="1" applyAlignment="1">
      <alignment horizontal="center" vertical="center"/>
    </xf>
    <xf numFmtId="0" fontId="1" fillId="0" borderId="0" xfId="3" applyAlignment="1">
      <alignment vertical="center"/>
    </xf>
    <xf numFmtId="4" fontId="1" fillId="0" borderId="0" xfId="3" applyNumberFormat="1" applyAlignment="1">
      <alignment vertical="center"/>
    </xf>
    <xf numFmtId="0" fontId="25" fillId="0" borderId="0" xfId="2" applyFont="1" applyAlignment="1">
      <alignment vertical="center"/>
    </xf>
    <xf numFmtId="49" fontId="1" fillId="0" borderId="0" xfId="3" applyNumberFormat="1" applyAlignment="1">
      <alignment horizontal="left" vertical="center"/>
    </xf>
    <xf numFmtId="49" fontId="1" fillId="0" borderId="0" xfId="3" applyNumberFormat="1" applyAlignment="1">
      <alignment vertical="center"/>
    </xf>
    <xf numFmtId="4" fontId="26" fillId="0" borderId="0" xfId="2" applyNumberFormat="1" applyFont="1" applyAlignment="1">
      <alignment vertical="center"/>
    </xf>
    <xf numFmtId="0" fontId="26" fillId="3" borderId="5" xfId="2" applyFont="1" applyFill="1" applyBorder="1" applyAlignment="1">
      <alignment vertical="center" wrapText="1"/>
    </xf>
    <xf numFmtId="0" fontId="26" fillId="3" borderId="5" xfId="2" applyFont="1" applyFill="1" applyBorder="1" applyAlignment="1">
      <alignment vertical="center"/>
    </xf>
    <xf numFmtId="0" fontId="26" fillId="3" borderId="5" xfId="2" applyFont="1" applyFill="1" applyBorder="1" applyAlignment="1">
      <alignment horizontal="center" vertical="center"/>
    </xf>
    <xf numFmtId="0" fontId="25" fillId="5" borderId="5" xfId="2" applyFont="1" applyFill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7" fillId="0" borderId="22" xfId="2" applyFont="1" applyBorder="1" applyAlignment="1">
      <alignment vertical="center" wrapText="1"/>
    </xf>
    <xf numFmtId="0" fontId="26" fillId="0" borderId="31" xfId="2" applyFont="1" applyBorder="1" applyAlignment="1">
      <alignment vertical="center"/>
    </xf>
    <xf numFmtId="4" fontId="26" fillId="0" borderId="5" xfId="2" applyNumberFormat="1" applyFont="1" applyBorder="1" applyAlignment="1">
      <alignment vertical="center" shrinkToFit="1"/>
    </xf>
    <xf numFmtId="0" fontId="25" fillId="12" borderId="5" xfId="2" applyFont="1" applyFill="1" applyBorder="1" applyAlignment="1">
      <alignment horizontal="center" vertical="center"/>
    </xf>
    <xf numFmtId="4" fontId="25" fillId="12" borderId="5" xfId="2" applyNumberFormat="1" applyFont="1" applyFill="1" applyBorder="1" applyAlignment="1">
      <alignment vertical="center" shrinkToFit="1"/>
    </xf>
    <xf numFmtId="4" fontId="25" fillId="3" borderId="5" xfId="2" applyNumberFormat="1" applyFont="1" applyFill="1" applyBorder="1" applyAlignment="1">
      <alignment vertical="center" shrinkToFit="1"/>
    </xf>
    <xf numFmtId="0" fontId="38" fillId="0" borderId="5" xfId="2" applyFont="1" applyBorder="1" applyAlignment="1">
      <alignment horizontal="center" vertical="center"/>
    </xf>
    <xf numFmtId="0" fontId="38" fillId="0" borderId="5" xfId="2" applyFont="1" applyBorder="1" applyAlignment="1">
      <alignment horizontal="left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38" fillId="0" borderId="22" xfId="2" applyFont="1" applyBorder="1" applyAlignment="1">
      <alignment vertical="center"/>
    </xf>
    <xf numFmtId="0" fontId="38" fillId="0" borderId="22" xfId="2" applyFont="1" applyBorder="1" applyAlignment="1">
      <alignment vertical="center" wrapText="1"/>
    </xf>
    <xf numFmtId="0" fontId="25" fillId="11" borderId="5" xfId="2" applyFont="1" applyFill="1" applyBorder="1" applyAlignment="1">
      <alignment horizontal="center" vertical="center"/>
    </xf>
    <xf numFmtId="0" fontId="25" fillId="11" borderId="22" xfId="2" applyFont="1" applyFill="1" applyBorder="1" applyAlignment="1">
      <alignment vertical="center"/>
    </xf>
    <xf numFmtId="3" fontId="25" fillId="11" borderId="5" xfId="0" applyNumberFormat="1" applyFont="1" applyFill="1" applyBorder="1" applyAlignment="1">
      <alignment horizontal="center" vertical="center" shrinkToFit="1"/>
    </xf>
    <xf numFmtId="4" fontId="25" fillId="11" borderId="5" xfId="0" applyNumberFormat="1" applyFont="1" applyFill="1" applyBorder="1" applyAlignment="1">
      <alignment vertical="center" shrinkToFit="1"/>
    </xf>
    <xf numFmtId="0" fontId="25" fillId="10" borderId="5" xfId="2" applyFont="1" applyFill="1" applyBorder="1" applyAlignment="1">
      <alignment horizontal="center" vertical="center"/>
    </xf>
    <xf numFmtId="0" fontId="25" fillId="10" borderId="5" xfId="2" applyFont="1" applyFill="1" applyBorder="1" applyAlignment="1">
      <alignment horizontal="left" vertical="center" wrapText="1"/>
    </xf>
    <xf numFmtId="0" fontId="26" fillId="10" borderId="5" xfId="2" applyFont="1" applyFill="1" applyBorder="1" applyAlignment="1">
      <alignment horizontal="center" vertical="center"/>
    </xf>
    <xf numFmtId="3" fontId="26" fillId="10" borderId="5" xfId="0" applyNumberFormat="1" applyFont="1" applyFill="1" applyBorder="1" applyAlignment="1">
      <alignment horizontal="center" vertical="center" shrinkToFit="1"/>
    </xf>
    <xf numFmtId="4" fontId="26" fillId="10" borderId="5" xfId="0" applyNumberFormat="1" applyFont="1" applyFill="1" applyBorder="1" applyAlignment="1">
      <alignment vertical="center" shrinkToFit="1"/>
    </xf>
    <xf numFmtId="0" fontId="37" fillId="10" borderId="5" xfId="2" applyFont="1" applyFill="1" applyBorder="1" applyAlignment="1">
      <alignment horizontal="center" vertical="center"/>
    </xf>
    <xf numFmtId="0" fontId="38" fillId="10" borderId="5" xfId="2" applyFont="1" applyFill="1" applyBorder="1" applyAlignment="1">
      <alignment horizontal="left" vertical="center" wrapText="1"/>
    </xf>
    <xf numFmtId="0" fontId="38" fillId="10" borderId="5" xfId="2" applyFont="1" applyFill="1" applyBorder="1" applyAlignment="1">
      <alignment horizontal="center" vertical="center"/>
    </xf>
    <xf numFmtId="3" fontId="38" fillId="10" borderId="5" xfId="0" applyNumberFormat="1" applyFont="1" applyFill="1" applyBorder="1" applyAlignment="1">
      <alignment horizontal="center" vertical="center" shrinkToFit="1"/>
    </xf>
    <xf numFmtId="4" fontId="38" fillId="10" borderId="5" xfId="0" applyNumberFormat="1" applyFont="1" applyFill="1" applyBorder="1" applyAlignment="1">
      <alignment vertical="center" shrinkToFit="1"/>
    </xf>
    <xf numFmtId="0" fontId="38" fillId="10" borderId="5" xfId="2" applyFont="1" applyFill="1" applyBorder="1" applyAlignment="1">
      <alignment vertical="center" wrapText="1"/>
    </xf>
    <xf numFmtId="3" fontId="25" fillId="10" borderId="5" xfId="0" applyNumberFormat="1" applyFont="1" applyFill="1" applyBorder="1" applyAlignment="1">
      <alignment horizontal="center" vertical="center" shrinkToFit="1"/>
    </xf>
    <xf numFmtId="4" fontId="25" fillId="10" borderId="5" xfId="0" applyNumberFormat="1" applyFont="1" applyFill="1" applyBorder="1" applyAlignment="1">
      <alignment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22" xfId="2" applyFont="1" applyBorder="1" applyAlignment="1">
      <alignment vertical="center"/>
    </xf>
    <xf numFmtId="0" fontId="25" fillId="0" borderId="22" xfId="2" applyFont="1" applyBorder="1" applyAlignment="1">
      <alignment vertical="center" wrapText="1"/>
    </xf>
    <xf numFmtId="0" fontId="26" fillId="0" borderId="22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25" fillId="0" borderId="5" xfId="2" applyFont="1" applyBorder="1" applyAlignment="1">
      <alignment vertical="center"/>
    </xf>
    <xf numFmtId="0" fontId="40" fillId="0" borderId="5" xfId="2" applyFont="1" applyBorder="1" applyAlignment="1">
      <alignment vertical="center"/>
    </xf>
    <xf numFmtId="0" fontId="40" fillId="0" borderId="22" xfId="2" applyFont="1" applyBorder="1" applyAlignment="1">
      <alignment vertical="center"/>
    </xf>
    <xf numFmtId="0" fontId="26" fillId="0" borderId="9" xfId="2" applyFont="1" applyBorder="1" applyAlignment="1">
      <alignment horizontal="center" vertical="center"/>
    </xf>
    <xf numFmtId="4" fontId="25" fillId="0" borderId="5" xfId="2" applyNumberFormat="1" applyFont="1" applyBorder="1" applyAlignment="1">
      <alignment horizontal="center" vertical="center" shrinkToFit="1"/>
    </xf>
    <xf numFmtId="0" fontId="29" fillId="0" borderId="22" xfId="2" applyFont="1" applyBorder="1" applyAlignment="1">
      <alignment vertical="center" wrapText="1"/>
    </xf>
    <xf numFmtId="0" fontId="25" fillId="7" borderId="22" xfId="2" applyFont="1" applyFill="1" applyBorder="1" applyAlignment="1">
      <alignment vertical="center"/>
    </xf>
    <xf numFmtId="0" fontId="25" fillId="7" borderId="31" xfId="2" applyFont="1" applyFill="1" applyBorder="1" applyAlignment="1">
      <alignment vertical="center"/>
    </xf>
    <xf numFmtId="0" fontId="26" fillId="0" borderId="5" xfId="2" applyFont="1" applyBorder="1" applyAlignment="1">
      <alignment vertical="center" wrapText="1"/>
    </xf>
    <xf numFmtId="0" fontId="19" fillId="0" borderId="22" xfId="2" applyFont="1" applyBorder="1" applyAlignment="1">
      <alignment vertical="center" wrapText="1"/>
    </xf>
    <xf numFmtId="0" fontId="17" fillId="0" borderId="22" xfId="2" applyFont="1" applyBorder="1" applyAlignment="1">
      <alignment vertical="center" wrapText="1"/>
    </xf>
    <xf numFmtId="0" fontId="26" fillId="0" borderId="5" xfId="2" applyFont="1" applyBorder="1" applyAlignment="1">
      <alignment vertical="center"/>
    </xf>
    <xf numFmtId="0" fontId="31" fillId="0" borderId="15" xfId="2" applyFont="1" applyBorder="1" applyAlignment="1">
      <alignment horizontal="left" vertical="center" wrapText="1" indent="1"/>
    </xf>
    <xf numFmtId="0" fontId="37" fillId="0" borderId="5" xfId="2" applyFont="1" applyBorder="1" applyAlignment="1">
      <alignment vertical="center"/>
    </xf>
    <xf numFmtId="0" fontId="37" fillId="0" borderId="5" xfId="2" applyFont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4" fontId="0" fillId="6" borderId="7" xfId="0" applyNumberFormat="1" applyFill="1" applyBorder="1" applyAlignment="1" applyProtection="1">
      <alignment vertical="center" shrinkToFit="1"/>
      <protection locked="0"/>
    </xf>
    <xf numFmtId="0" fontId="24" fillId="6" borderId="7" xfId="0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0" fontId="24" fillId="6" borderId="31" xfId="0" applyFont="1" applyFill="1" applyBorder="1" applyAlignment="1" applyProtection="1">
      <alignment horizontal="center" vertical="center" wrapText="1"/>
      <protection locked="0"/>
    </xf>
    <xf numFmtId="0" fontId="24" fillId="6" borderId="5" xfId="0" applyFont="1" applyFill="1" applyBorder="1" applyAlignment="1" applyProtection="1">
      <alignment vertical="center" wrapText="1"/>
      <protection locked="0"/>
    </xf>
    <xf numFmtId="4" fontId="0" fillId="6" borderId="5" xfId="0" applyNumberFormat="1" applyFill="1" applyBorder="1" applyAlignment="1" applyProtection="1">
      <alignment vertical="center" shrinkToFit="1"/>
      <protection locked="0"/>
    </xf>
    <xf numFmtId="0" fontId="0" fillId="6" borderId="5" xfId="0" applyFill="1" applyBorder="1" applyAlignment="1" applyProtection="1">
      <alignment horizontal="center" vertical="center" shrinkToFit="1"/>
      <protection locked="0"/>
    </xf>
    <xf numFmtId="4" fontId="0" fillId="5" borderId="7" xfId="0" applyNumberFormat="1" applyFill="1" applyBorder="1" applyAlignment="1" applyProtection="1">
      <alignment vertical="center" shrinkToFit="1"/>
      <protection locked="0"/>
    </xf>
    <xf numFmtId="3" fontId="0" fillId="6" borderId="7" xfId="0" applyNumberFormat="1" applyFill="1" applyBorder="1" applyAlignment="1" applyProtection="1">
      <alignment horizontal="center" vertical="center" shrinkToFit="1"/>
      <protection locked="0"/>
    </xf>
    <xf numFmtId="0" fontId="24" fillId="6" borderId="7" xfId="0" applyFont="1" applyFill="1" applyBorder="1" applyAlignment="1" applyProtection="1">
      <alignment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vertical="center" wrapText="1"/>
      <protection locked="0"/>
    </xf>
    <xf numFmtId="0" fontId="24" fillId="6" borderId="23" xfId="0" applyFont="1" applyFill="1" applyBorder="1" applyAlignment="1" applyProtection="1">
      <alignment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21" fillId="8" borderId="7" xfId="0" applyFont="1" applyFill="1" applyBorder="1" applyAlignment="1">
      <alignment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32" fillId="0" borderId="0" xfId="4" applyAlignment="1" applyProtection="1">
      <alignment vertical="center" wrapText="1"/>
    </xf>
    <xf numFmtId="0" fontId="24" fillId="6" borderId="5" xfId="0" applyFont="1" applyFill="1" applyBorder="1" applyAlignment="1" applyProtection="1">
      <alignment vertical="center"/>
      <protection locked="0"/>
    </xf>
    <xf numFmtId="0" fontId="18" fillId="6" borderId="5" xfId="0" applyFont="1" applyFill="1" applyBorder="1" applyAlignment="1" applyProtection="1">
      <alignment vertical="center" wrapText="1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0" fillId="6" borderId="5" xfId="0" applyFill="1" applyBorder="1" applyAlignment="1" applyProtection="1">
      <alignment vertical="center" shrinkToFit="1"/>
      <protection locked="0"/>
    </xf>
    <xf numFmtId="4" fontId="0" fillId="13" borderId="5" xfId="0" applyNumberFormat="1" applyFill="1" applyBorder="1" applyAlignment="1">
      <alignment vertical="center" shrinkToFit="1"/>
    </xf>
    <xf numFmtId="4" fontId="25" fillId="5" borderId="0" xfId="2" applyNumberFormat="1" applyFont="1" applyFill="1" applyAlignment="1">
      <alignment vertical="center" shrinkToFit="1"/>
    </xf>
    <xf numFmtId="4" fontId="1" fillId="0" borderId="0" xfId="3" applyNumberFormat="1" applyAlignment="1">
      <alignment vertical="center" shrinkToFit="1"/>
    </xf>
    <xf numFmtId="4" fontId="26" fillId="0" borderId="0" xfId="2" applyNumberFormat="1" applyFont="1" applyAlignment="1">
      <alignment vertical="center" shrinkToFit="1"/>
    </xf>
    <xf numFmtId="4" fontId="26" fillId="4" borderId="22" xfId="2" applyNumberFormat="1" applyFont="1" applyFill="1" applyBorder="1" applyAlignment="1">
      <alignment horizontal="center" vertical="center" shrinkToFit="1"/>
    </xf>
    <xf numFmtId="4" fontId="26" fillId="4" borderId="5" xfId="2" applyNumberFormat="1" applyFont="1" applyFill="1" applyBorder="1" applyAlignment="1">
      <alignment horizontal="center" vertical="center" shrinkToFit="1"/>
    </xf>
    <xf numFmtId="4" fontId="26" fillId="0" borderId="23" xfId="2" applyNumberFormat="1" applyFont="1" applyBorder="1" applyAlignment="1">
      <alignment vertical="center" shrinkToFit="1"/>
    </xf>
    <xf numFmtId="4" fontId="38" fillId="0" borderId="5" xfId="2" applyNumberFormat="1" applyFont="1" applyBorder="1" applyAlignment="1">
      <alignment vertical="center" shrinkToFit="1"/>
    </xf>
    <xf numFmtId="4" fontId="38" fillId="0" borderId="31" xfId="2" applyNumberFormat="1" applyFont="1" applyBorder="1" applyAlignment="1">
      <alignment vertical="center" shrinkToFit="1"/>
    </xf>
    <xf numFmtId="4" fontId="25" fillId="11" borderId="5" xfId="2" applyNumberFormat="1" applyFont="1" applyFill="1" applyBorder="1" applyAlignment="1">
      <alignment vertical="center" shrinkToFit="1"/>
    </xf>
    <xf numFmtId="4" fontId="25" fillId="10" borderId="5" xfId="2" applyNumberFormat="1" applyFont="1" applyFill="1" applyBorder="1" applyAlignment="1">
      <alignment vertical="center" shrinkToFit="1"/>
    </xf>
    <xf numFmtId="4" fontId="38" fillId="10" borderId="5" xfId="2" applyNumberFormat="1" applyFont="1" applyFill="1" applyBorder="1" applyAlignment="1">
      <alignment vertical="center" shrinkToFit="1"/>
    </xf>
    <xf numFmtId="4" fontId="25" fillId="0" borderId="5" xfId="2" applyNumberFormat="1" applyFont="1" applyBorder="1" applyAlignment="1">
      <alignment vertical="center" shrinkToFit="1"/>
    </xf>
    <xf numFmtId="4" fontId="38" fillId="6" borderId="5" xfId="2" applyNumberFormat="1" applyFont="1" applyFill="1" applyBorder="1" applyAlignment="1" applyProtection="1">
      <alignment vertical="center" shrinkToFit="1"/>
      <protection locked="0"/>
    </xf>
    <xf numFmtId="4" fontId="26" fillId="0" borderId="5" xfId="2" applyNumberFormat="1" applyFont="1" applyBorder="1" applyAlignment="1">
      <alignment horizontal="center" vertical="center" shrinkToFit="1"/>
    </xf>
    <xf numFmtId="4" fontId="26" fillId="6" borderId="5" xfId="2" applyNumberFormat="1" applyFont="1" applyFill="1" applyBorder="1" applyAlignment="1" applyProtection="1">
      <alignment vertical="center" shrinkToFit="1"/>
      <protection locked="0"/>
    </xf>
    <xf numFmtId="4" fontId="26" fillId="6" borderId="9" xfId="2" applyNumberFormat="1" applyFont="1" applyFill="1" applyBorder="1" applyAlignment="1" applyProtection="1">
      <alignment vertical="center" shrinkToFit="1"/>
      <protection locked="0"/>
    </xf>
    <xf numFmtId="4" fontId="38" fillId="0" borderId="5" xfId="2" applyNumberFormat="1" applyFont="1" applyBorder="1" applyAlignment="1">
      <alignment horizontal="center" vertical="center" shrinkToFit="1"/>
    </xf>
    <xf numFmtId="4" fontId="38" fillId="5" borderId="5" xfId="2" applyNumberFormat="1" applyFont="1" applyFill="1" applyBorder="1" applyAlignment="1" applyProtection="1">
      <alignment vertical="center" shrinkToFit="1"/>
      <protection locked="0"/>
    </xf>
    <xf numFmtId="0" fontId="25" fillId="7" borderId="23" xfId="2" applyFont="1" applyFill="1" applyBorder="1" applyAlignment="1">
      <alignment vertical="center" shrinkToFit="1"/>
    </xf>
    <xf numFmtId="4" fontId="25" fillId="7" borderId="5" xfId="2" applyNumberFormat="1" applyFont="1" applyFill="1" applyBorder="1" applyAlignment="1">
      <alignment horizontal="center" vertical="center" shrinkToFit="1"/>
    </xf>
    <xf numFmtId="4" fontId="37" fillId="0" borderId="5" xfId="2" applyNumberFormat="1" applyFont="1" applyBorder="1" applyAlignment="1">
      <alignment horizontal="center" vertical="center" shrinkToFit="1"/>
    </xf>
    <xf numFmtId="49" fontId="9" fillId="0" borderId="27" xfId="1" applyNumberFormat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4" fontId="4" fillId="0" borderId="27" xfId="1" applyNumberFormat="1" applyFont="1" applyBorder="1" applyAlignment="1">
      <alignment horizontal="left" vertical="center" wrapText="1" shrinkToFit="1"/>
    </xf>
    <xf numFmtId="4" fontId="4" fillId="0" borderId="28" xfId="1" applyNumberFormat="1" applyFont="1" applyBorder="1" applyAlignment="1">
      <alignment horizontal="left" vertical="center" wrapText="1" shrinkToFit="1"/>
    </xf>
    <xf numFmtId="49" fontId="8" fillId="2" borderId="22" xfId="1" applyNumberFormat="1" applyFont="1" applyFill="1" applyBorder="1" applyAlignment="1">
      <alignment horizontal="left" vertical="center"/>
    </xf>
    <xf numFmtId="0" fontId="8" fillId="2" borderId="31" xfId="1" applyFont="1" applyFill="1" applyBorder="1" applyAlignment="1">
      <alignment horizontal="left" vertical="center"/>
    </xf>
    <xf numFmtId="49" fontId="9" fillId="0" borderId="34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49" fontId="9" fillId="0" borderId="35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36" xfId="1" applyNumberFormat="1" applyFont="1" applyBorder="1" applyAlignment="1">
      <alignment horizontal="center" vertical="center"/>
    </xf>
    <xf numFmtId="49" fontId="8" fillId="8" borderId="27" xfId="1" applyNumberFormat="1" applyFont="1" applyFill="1" applyBorder="1" applyAlignment="1">
      <alignment horizontal="left" vertical="center"/>
    </xf>
    <xf numFmtId="0" fontId="8" fillId="8" borderId="28" xfId="1" applyFont="1" applyFill="1" applyBorder="1" applyAlignment="1">
      <alignment horizontal="left" vertical="center"/>
    </xf>
    <xf numFmtId="49" fontId="8" fillId="8" borderId="27" xfId="1" applyNumberFormat="1" applyFont="1" applyFill="1" applyBorder="1" applyAlignment="1">
      <alignment vertical="center"/>
    </xf>
    <xf numFmtId="49" fontId="8" fillId="8" borderId="25" xfId="1" applyNumberFormat="1" applyFont="1" applyFill="1" applyBorder="1" applyAlignment="1">
      <alignment vertical="center"/>
    </xf>
    <xf numFmtId="14" fontId="4" fillId="6" borderId="6" xfId="1" applyNumberFormat="1" applyFont="1" applyFill="1" applyBorder="1" applyAlignment="1" applyProtection="1">
      <alignment horizontal="center" vertical="center"/>
      <protection locked="0"/>
    </xf>
    <xf numFmtId="0" fontId="4" fillId="6" borderId="17" xfId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7" fillId="0" borderId="38" xfId="1" applyNumberFormat="1" applyFont="1" applyBorder="1" applyAlignment="1">
      <alignment horizontal="center" vertical="center" wrapText="1"/>
    </xf>
    <xf numFmtId="49" fontId="7" fillId="0" borderId="39" xfId="1" applyNumberFormat="1" applyFont="1" applyBorder="1" applyAlignment="1">
      <alignment horizontal="center" vertical="center" wrapText="1"/>
    </xf>
    <xf numFmtId="49" fontId="7" fillId="0" borderId="40" xfId="1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0" borderId="42" xfId="1" applyNumberFormat="1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49" fontId="8" fillId="0" borderId="9" xfId="1" applyNumberFormat="1" applyFont="1" applyBorder="1" applyAlignment="1">
      <alignment horizontal="left" vertical="center" wrapText="1"/>
    </xf>
    <xf numFmtId="49" fontId="8" fillId="0" borderId="15" xfId="1" applyNumberFormat="1" applyFont="1" applyBorder="1" applyAlignment="1">
      <alignment horizontal="left" vertical="center" wrapText="1"/>
    </xf>
    <xf numFmtId="49" fontId="8" fillId="0" borderId="44" xfId="1" applyNumberFormat="1" applyFont="1" applyBorder="1" applyAlignment="1">
      <alignment horizontal="left" vertical="center" wrapText="1"/>
    </xf>
    <xf numFmtId="49" fontId="8" fillId="0" borderId="45" xfId="1" applyNumberFormat="1" applyFont="1" applyBorder="1" applyAlignment="1">
      <alignment horizontal="left" vertical="center" wrapText="1"/>
    </xf>
    <xf numFmtId="49" fontId="8" fillId="0" borderId="46" xfId="1" applyNumberFormat="1" applyFont="1" applyBorder="1" applyAlignment="1">
      <alignment horizontal="left" vertical="center" wrapText="1"/>
    </xf>
    <xf numFmtId="4" fontId="4" fillId="0" borderId="20" xfId="1" applyNumberFormat="1" applyFont="1" applyBorder="1" applyAlignment="1">
      <alignment horizontal="left" vertical="center" wrapText="1" shrinkToFit="1"/>
    </xf>
    <xf numFmtId="4" fontId="4" fillId="0" borderId="43" xfId="1" applyNumberFormat="1" applyFont="1" applyBorder="1" applyAlignment="1">
      <alignment horizontal="left" vertical="center" wrapText="1" shrinkToFit="1"/>
    </xf>
    <xf numFmtId="4" fontId="4" fillId="0" borderId="13" xfId="1" applyNumberFormat="1" applyFont="1" applyBorder="1" applyAlignment="1">
      <alignment vertical="center" wrapText="1" shrinkToFit="1"/>
    </xf>
    <xf numFmtId="4" fontId="4" fillId="0" borderId="14" xfId="1" applyNumberFormat="1" applyFont="1" applyBorder="1" applyAlignment="1">
      <alignment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49" fontId="4" fillId="0" borderId="12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4" xfId="1" applyNumberFormat="1" applyFont="1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6" borderId="5" xfId="1" applyFont="1" applyFill="1" applyBorder="1" applyAlignment="1" applyProtection="1">
      <alignment vertical="center" shrinkToFit="1"/>
      <protection locked="0"/>
    </xf>
    <xf numFmtId="49" fontId="4" fillId="6" borderId="6" xfId="1" applyNumberFormat="1" applyFont="1" applyFill="1" applyBorder="1" applyAlignment="1" applyProtection="1">
      <alignment horizontal="left" vertical="center"/>
      <protection locked="0"/>
    </xf>
    <xf numFmtId="0" fontId="4" fillId="6" borderId="6" xfId="1" applyFont="1" applyFill="1" applyBorder="1" applyAlignment="1" applyProtection="1">
      <alignment horizontal="left" vertical="center"/>
      <protection locked="0"/>
    </xf>
    <xf numFmtId="49" fontId="4" fillId="6" borderId="6" xfId="1" applyNumberFormat="1" applyFont="1" applyFill="1" applyBorder="1" applyAlignment="1" applyProtection="1">
      <alignment horizontal="center" vertical="center"/>
      <protection locked="0"/>
    </xf>
    <xf numFmtId="0" fontId="4" fillId="6" borderId="6" xfId="1" applyFont="1" applyFill="1" applyBorder="1" applyAlignment="1" applyProtection="1">
      <alignment horizontal="center" vertical="center"/>
      <protection locked="0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5" fillId="6" borderId="5" xfId="1" applyFont="1" applyFill="1" applyBorder="1" applyAlignment="1" applyProtection="1">
      <alignment vertical="center" wrapText="1"/>
      <protection locked="0"/>
    </xf>
    <xf numFmtId="0" fontId="14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3" borderId="22" xfId="2" applyFont="1" applyFill="1" applyBorder="1" applyAlignment="1">
      <alignment vertical="center"/>
    </xf>
    <xf numFmtId="0" fontId="26" fillId="3" borderId="31" xfId="2" applyFont="1" applyFill="1" applyBorder="1" applyAlignment="1">
      <alignment vertical="center"/>
    </xf>
    <xf numFmtId="0" fontId="26" fillId="3" borderId="23" xfId="2" applyFont="1" applyFill="1" applyBorder="1" applyAlignment="1">
      <alignment vertical="center"/>
    </xf>
    <xf numFmtId="0" fontId="28" fillId="0" borderId="31" xfId="2" applyFont="1" applyBorder="1" applyAlignment="1">
      <alignment horizontal="center" vertical="center" wrapText="1"/>
    </xf>
    <xf numFmtId="0" fontId="28" fillId="0" borderId="23" xfId="2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5" fillId="5" borderId="22" xfId="2" applyFont="1" applyFill="1" applyBorder="1" applyAlignment="1">
      <alignment vertical="center"/>
    </xf>
    <xf numFmtId="0" fontId="25" fillId="5" borderId="31" xfId="2" applyFont="1" applyFill="1" applyBorder="1" applyAlignment="1">
      <alignment vertical="center"/>
    </xf>
    <xf numFmtId="0" fontId="25" fillId="5" borderId="23" xfId="2" applyFont="1" applyFill="1" applyBorder="1" applyAlignment="1">
      <alignment vertical="center"/>
    </xf>
    <xf numFmtId="0" fontId="25" fillId="12" borderId="22" xfId="2" applyFont="1" applyFill="1" applyBorder="1" applyAlignment="1">
      <alignment vertical="center"/>
    </xf>
    <xf numFmtId="0" fontId="25" fillId="12" borderId="31" xfId="2" applyFont="1" applyFill="1" applyBorder="1" applyAlignment="1">
      <alignment vertical="center"/>
    </xf>
    <xf numFmtId="0" fontId="25" fillId="12" borderId="23" xfId="2" applyFont="1" applyFill="1" applyBorder="1" applyAlignment="1">
      <alignment vertical="center"/>
    </xf>
    <xf numFmtId="0" fontId="30" fillId="0" borderId="22" xfId="2" applyFont="1" applyBorder="1" applyAlignment="1">
      <alignment vertical="center" wrapText="1"/>
    </xf>
    <xf numFmtId="0" fontId="30" fillId="0" borderId="23" xfId="2" applyFont="1" applyBorder="1" applyAlignment="1">
      <alignment vertical="center" wrapText="1"/>
    </xf>
    <xf numFmtId="0" fontId="38" fillId="0" borderId="7" xfId="2" applyFont="1" applyBorder="1" applyAlignment="1">
      <alignment horizontal="center" vertical="center"/>
    </xf>
    <xf numFmtId="0" fontId="38" fillId="0" borderId="9" xfId="2" applyFont="1" applyBorder="1" applyAlignment="1">
      <alignment horizontal="center" vertical="center"/>
    </xf>
    <xf numFmtId="0" fontId="38" fillId="0" borderId="5" xfId="2" applyFont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4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4" fillId="6" borderId="31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33" fillId="7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 applyProtection="1">
      <alignment horizontal="center" vertical="center" wrapText="1"/>
      <protection locked="0"/>
    </xf>
    <xf numFmtId="0" fontId="24" fillId="6" borderId="30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4" fillId="6" borderId="7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3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6" borderId="22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24" fillId="6" borderId="12" xfId="0" applyFont="1" applyFill="1" applyBorder="1" applyAlignment="1" applyProtection="1">
      <alignment horizontal="center" vertical="center" wrapText="1"/>
      <protection locked="0"/>
    </xf>
    <xf numFmtId="0" fontId="24" fillId="6" borderId="11" xfId="0" applyFont="1" applyFill="1" applyBorder="1" applyAlignment="1" applyProtection="1">
      <alignment horizontal="center" vertical="center" wrapText="1"/>
      <protection locked="0"/>
    </xf>
    <xf numFmtId="0" fontId="21" fillId="8" borderId="7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21" fillId="8" borderId="22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7" fillId="6" borderId="22" xfId="0" applyFont="1" applyFill="1" applyBorder="1" applyAlignment="1" applyProtection="1">
      <alignment horizontal="center" vertical="center" wrapText="1"/>
      <protection locked="0"/>
    </xf>
    <xf numFmtId="0" fontId="17" fillId="6" borderId="31" xfId="0" applyFont="1" applyFill="1" applyBorder="1" applyAlignment="1" applyProtection="1">
      <alignment horizontal="center" vertical="center" wrapText="1"/>
      <protection locked="0"/>
    </xf>
    <xf numFmtId="0" fontId="17" fillId="6" borderId="23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>
      <alignment vertical="center" wrapText="1"/>
    </xf>
    <xf numFmtId="0" fontId="2" fillId="7" borderId="32" xfId="0" applyFont="1" applyFill="1" applyBorder="1" applyAlignment="1">
      <alignment vertical="center" wrapText="1"/>
    </xf>
    <xf numFmtId="0" fontId="0" fillId="13" borderId="5" xfId="0" applyFill="1" applyBorder="1" applyAlignment="1">
      <alignment vertical="center" wrapText="1"/>
    </xf>
    <xf numFmtId="0" fontId="37" fillId="0" borderId="5" xfId="2" applyFont="1" applyBorder="1" applyAlignment="1">
      <alignment horizontal="center" vertical="center" wrapText="1"/>
    </xf>
    <xf numFmtId="0" fontId="36" fillId="0" borderId="5" xfId="2" applyFont="1" applyBorder="1" applyAlignment="1">
      <alignment horizontal="center" vertical="center" wrapText="1"/>
    </xf>
    <xf numFmtId="0" fontId="37" fillId="9" borderId="5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37" fillId="0" borderId="5" xfId="2" applyFont="1" applyBorder="1" applyAlignment="1">
      <alignment vertical="center" wrapText="1"/>
    </xf>
  </cellXfs>
  <cellStyles count="5">
    <cellStyle name="Hypertextový odkaz" xfId="4" builtinId="8"/>
    <cellStyle name="Normal 2 2" xfId="3" xr:uid="{5DFF052A-4B0D-46FB-9969-7BB4A1A6DA84}"/>
    <cellStyle name="Normální" xfId="0" builtinId="0"/>
    <cellStyle name="Normální 2 2" xfId="2" xr:uid="{6D5E1D7C-A82E-48DD-AE7C-C3AFC0CF4163}"/>
    <cellStyle name="Normální 3" xfId="1" xr:uid="{9213DD00-3D0B-41F1-9FC6-9DC996D4730F}"/>
  </cellStyles>
  <dxfs count="0"/>
  <tableStyles count="0" defaultTableStyle="TableStyleMedium2" defaultPivotStyle="PivotStyleLight16"/>
  <colors>
    <mruColors>
      <color rgb="FFFFFFCC"/>
      <color rgb="FF6600FF"/>
      <color rgb="FF000099"/>
      <color rgb="FF66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D98C-9EBF-46B5-BE76-6CBD980D9DE7}">
  <sheetPr>
    <pageSetUpPr fitToPage="1"/>
  </sheetPr>
  <dimension ref="A1:I29"/>
  <sheetViews>
    <sheetView tabSelected="1" workbookViewId="0">
      <selection activeCell="C26" sqref="C26"/>
    </sheetView>
  </sheetViews>
  <sheetFormatPr defaultColWidth="9.140625" defaultRowHeight="15" x14ac:dyDescent="0.25"/>
  <cols>
    <col min="1" max="1" width="5.28515625" style="50" customWidth="1"/>
    <col min="2" max="2" width="10.7109375" style="50" customWidth="1"/>
    <col min="3" max="3" width="23.7109375" style="50" customWidth="1"/>
    <col min="4" max="4" width="8.85546875" style="50" customWidth="1"/>
    <col min="5" max="6" width="14.5703125" style="50" customWidth="1"/>
    <col min="7" max="7" width="9.7109375" style="50" customWidth="1"/>
    <col min="8" max="8" width="19.5703125" style="50" customWidth="1"/>
    <col min="9" max="9" width="12" style="50" customWidth="1"/>
    <col min="10" max="16384" width="9.140625" style="50"/>
  </cols>
  <sheetData>
    <row r="1" spans="1:9" ht="26.25" x14ac:dyDescent="0.25">
      <c r="A1" s="249" t="s">
        <v>48</v>
      </c>
      <c r="B1" s="250"/>
      <c r="C1" s="250"/>
      <c r="D1" s="250"/>
      <c r="E1" s="250"/>
      <c r="F1" s="250"/>
      <c r="G1" s="250"/>
      <c r="H1" s="250"/>
      <c r="I1" s="250"/>
    </row>
    <row r="2" spans="1:9" ht="8.25" customHeight="1" thickBot="1" x14ac:dyDescent="0.3">
      <c r="A2" s="48"/>
      <c r="B2" s="49"/>
      <c r="C2" s="49"/>
      <c r="D2" s="49"/>
      <c r="E2" s="49"/>
      <c r="F2" s="49"/>
      <c r="G2" s="49"/>
      <c r="H2" s="49"/>
      <c r="I2" s="49"/>
    </row>
    <row r="3" spans="1:9" ht="24.95" customHeight="1" x14ac:dyDescent="0.25">
      <c r="A3" s="251" t="s">
        <v>0</v>
      </c>
      <c r="B3" s="252"/>
      <c r="C3" s="253" t="s">
        <v>1</v>
      </c>
      <c r="D3" s="254"/>
      <c r="E3" s="256" t="s">
        <v>2</v>
      </c>
      <c r="F3" s="256" t="s">
        <v>3</v>
      </c>
      <c r="G3" s="252"/>
      <c r="H3" s="256" t="s">
        <v>4</v>
      </c>
      <c r="I3" s="257" t="s">
        <v>5</v>
      </c>
    </row>
    <row r="4" spans="1:9" ht="24.95" customHeight="1" x14ac:dyDescent="0.25">
      <c r="A4" s="243"/>
      <c r="B4" s="242"/>
      <c r="C4" s="255"/>
      <c r="D4" s="255"/>
      <c r="E4" s="242"/>
      <c r="F4" s="242"/>
      <c r="G4" s="242"/>
      <c r="H4" s="242"/>
      <c r="I4" s="258"/>
    </row>
    <row r="5" spans="1:9" ht="15" customHeight="1" x14ac:dyDescent="0.25">
      <c r="A5" s="241" t="s">
        <v>6</v>
      </c>
      <c r="B5" s="242"/>
      <c r="C5" s="235" t="s">
        <v>591</v>
      </c>
      <c r="D5" s="242"/>
      <c r="E5" s="259" t="s">
        <v>7</v>
      </c>
      <c r="F5" s="261"/>
      <c r="G5" s="261"/>
      <c r="H5" s="235" t="s">
        <v>617</v>
      </c>
      <c r="I5" s="247"/>
    </row>
    <row r="6" spans="1:9" ht="33.75" customHeight="1" x14ac:dyDescent="0.25">
      <c r="A6" s="243"/>
      <c r="B6" s="242"/>
      <c r="C6" s="242"/>
      <c r="D6" s="242"/>
      <c r="E6" s="260"/>
      <c r="F6" s="261"/>
      <c r="G6" s="261"/>
      <c r="H6" s="242"/>
      <c r="I6" s="248"/>
    </row>
    <row r="7" spans="1:9" ht="15" customHeight="1" x14ac:dyDescent="0.25">
      <c r="A7" s="241" t="s">
        <v>8</v>
      </c>
      <c r="B7" s="242"/>
      <c r="C7" s="235" t="s">
        <v>9</v>
      </c>
      <c r="D7" s="242"/>
      <c r="E7" s="51" t="s">
        <v>10</v>
      </c>
      <c r="F7" s="244" t="s">
        <v>47</v>
      </c>
      <c r="G7" s="244"/>
      <c r="H7" s="235" t="s">
        <v>11</v>
      </c>
      <c r="I7" s="245"/>
    </row>
    <row r="8" spans="1:9" x14ac:dyDescent="0.25">
      <c r="A8" s="243"/>
      <c r="B8" s="242"/>
      <c r="C8" s="242"/>
      <c r="D8" s="242"/>
      <c r="E8" s="52" t="s">
        <v>12</v>
      </c>
      <c r="F8" s="39" t="s">
        <v>47</v>
      </c>
      <c r="G8" s="40"/>
      <c r="H8" s="242"/>
      <c r="I8" s="246"/>
    </row>
    <row r="9" spans="1:9" ht="15" customHeight="1" x14ac:dyDescent="0.25">
      <c r="A9" s="227" t="s">
        <v>13</v>
      </c>
      <c r="B9" s="228"/>
      <c r="C9" s="231" t="s">
        <v>43</v>
      </c>
      <c r="D9" s="232"/>
      <c r="E9" s="235" t="s">
        <v>14</v>
      </c>
      <c r="F9" s="237">
        <v>2027</v>
      </c>
      <c r="G9" s="238"/>
      <c r="H9" s="240" t="s">
        <v>15</v>
      </c>
      <c r="I9" s="204"/>
    </row>
    <row r="10" spans="1:9" ht="15.75" thickBot="1" x14ac:dyDescent="0.3">
      <c r="A10" s="229"/>
      <c r="B10" s="230"/>
      <c r="C10" s="233"/>
      <c r="D10" s="234"/>
      <c r="E10" s="236"/>
      <c r="F10" s="239"/>
      <c r="G10" s="239"/>
      <c r="H10" s="236"/>
      <c r="I10" s="205"/>
    </row>
    <row r="11" spans="1:9" ht="8.25" customHeight="1" x14ac:dyDescent="0.25">
      <c r="A11" s="53"/>
      <c r="B11" s="53"/>
      <c r="C11" s="53"/>
      <c r="D11" s="53"/>
      <c r="E11" s="53"/>
      <c r="F11" s="53"/>
      <c r="G11" s="53"/>
      <c r="H11" s="53"/>
      <c r="I11" s="54"/>
    </row>
    <row r="12" spans="1:9" ht="24" thickBot="1" x14ac:dyDescent="0.3">
      <c r="A12" s="206" t="s">
        <v>16</v>
      </c>
      <c r="B12" s="207"/>
      <c r="C12" s="207"/>
      <c r="D12" s="207"/>
      <c r="E12" s="207"/>
      <c r="F12" s="207"/>
      <c r="G12" s="207"/>
      <c r="H12" s="207"/>
      <c r="I12" s="207"/>
    </row>
    <row r="13" spans="1:9" ht="27" thickBot="1" x14ac:dyDescent="0.3">
      <c r="A13" s="55" t="s">
        <v>17</v>
      </c>
      <c r="B13" s="208" t="s">
        <v>18</v>
      </c>
      <c r="C13" s="209"/>
      <c r="D13" s="209"/>
      <c r="E13" s="209"/>
      <c r="F13" s="209"/>
      <c r="G13" s="209"/>
      <c r="H13" s="209"/>
      <c r="I13" s="210"/>
    </row>
    <row r="14" spans="1:9" ht="25.5" customHeight="1" x14ac:dyDescent="0.25">
      <c r="A14" s="211" t="s">
        <v>19</v>
      </c>
      <c r="B14" s="214" t="s">
        <v>616</v>
      </c>
      <c r="C14" s="215"/>
      <c r="D14" s="215"/>
      <c r="E14" s="215"/>
      <c r="F14" s="216"/>
      <c r="G14" s="223" t="s">
        <v>590</v>
      </c>
      <c r="H14" s="224"/>
      <c r="I14" s="56">
        <f>Rekapitulace!E6+Rekapitulace!E7</f>
        <v>0</v>
      </c>
    </row>
    <row r="15" spans="1:9" ht="29.25" customHeight="1" x14ac:dyDescent="0.25">
      <c r="A15" s="212"/>
      <c r="B15" s="217"/>
      <c r="C15" s="218"/>
      <c r="D15" s="218"/>
      <c r="E15" s="218"/>
      <c r="F15" s="219"/>
      <c r="G15" s="225" t="s">
        <v>587</v>
      </c>
      <c r="H15" s="226"/>
      <c r="I15" s="57">
        <f>Rekapitulace!E10+Rekapitulace!E11+Rekapitulace!E12</f>
        <v>0</v>
      </c>
    </row>
    <row r="16" spans="1:9" ht="29.25" customHeight="1" x14ac:dyDescent="0.25">
      <c r="A16" s="212"/>
      <c r="B16" s="217"/>
      <c r="C16" s="218"/>
      <c r="D16" s="218"/>
      <c r="E16" s="218"/>
      <c r="F16" s="219"/>
      <c r="G16" s="225" t="s">
        <v>589</v>
      </c>
      <c r="H16" s="226"/>
      <c r="I16" s="57">
        <f>Rekapitulace!E8+Rekapitulace!E9</f>
        <v>0</v>
      </c>
    </row>
    <row r="17" spans="1:9" ht="44.25" customHeight="1" thickBot="1" x14ac:dyDescent="0.3">
      <c r="A17" s="213"/>
      <c r="B17" s="220"/>
      <c r="C17" s="221"/>
      <c r="D17" s="221"/>
      <c r="E17" s="221"/>
      <c r="F17" s="222"/>
      <c r="G17" s="190" t="str">
        <f>Rekapitulace!B13</f>
        <v>VRN - vedlejší rozpočtové (režijní) náklady</v>
      </c>
      <c r="H17" s="191"/>
      <c r="I17" s="58">
        <f>Rekapitulace!E13</f>
        <v>0</v>
      </c>
    </row>
    <row r="18" spans="1:9" ht="16.5" thickBot="1" x14ac:dyDescent="0.3">
      <c r="A18" s="59" t="s">
        <v>20</v>
      </c>
      <c r="B18" s="202" t="s">
        <v>21</v>
      </c>
      <c r="C18" s="203"/>
      <c r="D18" s="203"/>
      <c r="E18" s="203"/>
      <c r="F18" s="203"/>
      <c r="G18" s="200" t="s">
        <v>22</v>
      </c>
      <c r="H18" s="201"/>
      <c r="I18" s="60">
        <f>SUM(I14:I17)</f>
        <v>0</v>
      </c>
    </row>
    <row r="19" spans="1:9" x14ac:dyDescent="0.25">
      <c r="A19" s="61"/>
      <c r="B19" s="61"/>
      <c r="C19" s="61"/>
      <c r="G19" s="62"/>
      <c r="H19" s="62"/>
      <c r="I19" s="62"/>
    </row>
    <row r="20" spans="1:9" ht="15.75" x14ac:dyDescent="0.25">
      <c r="A20" s="192" t="s">
        <v>23</v>
      </c>
      <c r="B20" s="193"/>
      <c r="C20" s="63"/>
      <c r="D20" s="64"/>
      <c r="E20" s="61"/>
      <c r="F20" s="61"/>
      <c r="G20" s="61"/>
      <c r="H20" s="61"/>
      <c r="I20" s="61"/>
    </row>
    <row r="21" spans="1:9" ht="15.75" x14ac:dyDescent="0.25">
      <c r="A21" s="192" t="s">
        <v>24</v>
      </c>
      <c r="B21" s="193"/>
      <c r="C21" s="63"/>
      <c r="D21" s="192" t="s">
        <v>25</v>
      </c>
      <c r="E21" s="193"/>
      <c r="F21" s="63"/>
      <c r="G21" s="192" t="s">
        <v>22</v>
      </c>
      <c r="H21" s="193"/>
      <c r="I21" s="65">
        <f>I18</f>
        <v>0</v>
      </c>
    </row>
    <row r="22" spans="1:9" ht="15.75" x14ac:dyDescent="0.25">
      <c r="A22" s="192" t="s">
        <v>26</v>
      </c>
      <c r="B22" s="193"/>
      <c r="C22" s="65">
        <f>I21</f>
        <v>0</v>
      </c>
      <c r="D22" s="192" t="s">
        <v>27</v>
      </c>
      <c r="E22" s="193"/>
      <c r="F22" s="65">
        <f>C22*21%</f>
        <v>0</v>
      </c>
      <c r="G22" s="192" t="s">
        <v>28</v>
      </c>
      <c r="H22" s="193"/>
      <c r="I22" s="65">
        <f>C22+F22</f>
        <v>0</v>
      </c>
    </row>
    <row r="23" spans="1:9" ht="15.75" thickBot="1" x14ac:dyDescent="0.3">
      <c r="A23" s="66"/>
      <c r="B23" s="66"/>
      <c r="C23" s="66"/>
      <c r="D23" s="67"/>
      <c r="E23" s="67"/>
      <c r="F23" s="67"/>
      <c r="G23" s="67"/>
      <c r="H23" s="67"/>
      <c r="I23" s="67"/>
    </row>
    <row r="24" spans="1:9" x14ac:dyDescent="0.25">
      <c r="A24" s="68"/>
      <c r="B24" s="69"/>
      <c r="C24" s="69"/>
      <c r="D24" s="194" t="s">
        <v>29</v>
      </c>
      <c r="E24" s="195"/>
      <c r="F24" s="196"/>
      <c r="G24" s="194" t="s">
        <v>30</v>
      </c>
      <c r="H24" s="195"/>
      <c r="I24" s="196"/>
    </row>
    <row r="25" spans="1:9" x14ac:dyDescent="0.25">
      <c r="A25" s="68"/>
      <c r="B25" s="69"/>
      <c r="C25" s="69"/>
      <c r="D25" s="197"/>
      <c r="E25" s="198"/>
      <c r="F25" s="199"/>
      <c r="G25" s="197"/>
      <c r="H25" s="198"/>
      <c r="I25" s="199"/>
    </row>
    <row r="26" spans="1:9" x14ac:dyDescent="0.25">
      <c r="A26" s="68"/>
      <c r="B26" s="69"/>
      <c r="C26" s="69"/>
      <c r="D26" s="197"/>
      <c r="E26" s="198"/>
      <c r="F26" s="199"/>
      <c r="G26" s="197"/>
      <c r="H26" s="198"/>
      <c r="I26" s="199"/>
    </row>
    <row r="27" spans="1:9" x14ac:dyDescent="0.25">
      <c r="A27" s="68"/>
      <c r="B27" s="69"/>
      <c r="C27" s="69"/>
      <c r="D27" s="197"/>
      <c r="E27" s="198"/>
      <c r="F27" s="199"/>
      <c r="G27" s="197"/>
      <c r="H27" s="198"/>
      <c r="I27" s="199"/>
    </row>
    <row r="28" spans="1:9" ht="15.75" thickBot="1" x14ac:dyDescent="0.3">
      <c r="A28" s="68"/>
      <c r="B28" s="69"/>
      <c r="C28" s="69"/>
      <c r="D28" s="187" t="s">
        <v>31</v>
      </c>
      <c r="E28" s="188"/>
      <c r="F28" s="189"/>
      <c r="G28" s="187" t="s">
        <v>31</v>
      </c>
      <c r="H28" s="188"/>
      <c r="I28" s="189"/>
    </row>
    <row r="29" spans="1:9" x14ac:dyDescent="0.25">
      <c r="A29" s="70"/>
      <c r="B29" s="62"/>
      <c r="C29" s="62"/>
      <c r="D29" s="71"/>
      <c r="E29" s="71"/>
      <c r="F29" s="71"/>
      <c r="G29" s="71"/>
      <c r="H29" s="71"/>
      <c r="I29" s="71"/>
    </row>
  </sheetData>
  <sheetProtection algorithmName="SHA-512" hashValue="03SDKPNfJgPxO8ATL+362ZFF/Kx/tX3NOWUt3CP8zxsEuqguWKFc1EiEoljHKztHRTovn0hAWW6iaWlTShdGKA==" saltValue="PTf6NegQCiA5y4tLNIqdKQ==" spinCount="100000" sheet="1" objects="1" scenarios="1"/>
  <mergeCells count="47">
    <mergeCell ref="I5:I6"/>
    <mergeCell ref="A1:I1"/>
    <mergeCell ref="A3:B4"/>
    <mergeCell ref="C3:D4"/>
    <mergeCell ref="E3:E4"/>
    <mergeCell ref="F3:G4"/>
    <mergeCell ref="H3:H4"/>
    <mergeCell ref="I3:I4"/>
    <mergeCell ref="A5:B6"/>
    <mergeCell ref="C5:D6"/>
    <mergeCell ref="E5:E6"/>
    <mergeCell ref="F5:G6"/>
    <mergeCell ref="H5:H6"/>
    <mergeCell ref="A7:B8"/>
    <mergeCell ref="C7:D8"/>
    <mergeCell ref="F7:G7"/>
    <mergeCell ref="H7:H8"/>
    <mergeCell ref="I7:I8"/>
    <mergeCell ref="I9:I10"/>
    <mergeCell ref="A12:I12"/>
    <mergeCell ref="B13:I13"/>
    <mergeCell ref="A14:A17"/>
    <mergeCell ref="B14:F17"/>
    <mergeCell ref="G14:H14"/>
    <mergeCell ref="G15:H15"/>
    <mergeCell ref="A9:B10"/>
    <mergeCell ref="C9:D10"/>
    <mergeCell ref="E9:E10"/>
    <mergeCell ref="F9:G10"/>
    <mergeCell ref="H9:H10"/>
    <mergeCell ref="G16:H16"/>
    <mergeCell ref="D28:F28"/>
    <mergeCell ref="G28:I28"/>
    <mergeCell ref="G17:H17"/>
    <mergeCell ref="A22:B22"/>
    <mergeCell ref="D22:E22"/>
    <mergeCell ref="G22:H22"/>
    <mergeCell ref="D24:F24"/>
    <mergeCell ref="G24:I24"/>
    <mergeCell ref="D25:F27"/>
    <mergeCell ref="G25:I27"/>
    <mergeCell ref="G18:H18"/>
    <mergeCell ref="A20:B20"/>
    <mergeCell ref="A21:B21"/>
    <mergeCell ref="D21:E21"/>
    <mergeCell ref="G21:H21"/>
    <mergeCell ref="B18:F18"/>
  </mergeCells>
  <pageMargins left="1.299212598425197" right="0.31496062992125984" top="0.39370078740157483" bottom="0.39370078740157483" header="0.31496062992125984" footer="0.31496062992125984"/>
  <pageSetup paperSize="9" scale="9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0DCF-DD92-49BF-B726-BCD3DEA6327D}">
  <dimension ref="A2:V104"/>
  <sheetViews>
    <sheetView topLeftCell="A97" workbookViewId="0">
      <selection activeCell="F103" sqref="F103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6"/>
    <col min="6" max="6" width="13.140625" style="6" customWidth="1"/>
    <col min="7" max="7" width="20.42578125" style="6" customWidth="1"/>
    <col min="8" max="8" width="10.7109375" style="6" customWidth="1"/>
    <col min="9" max="9" width="11" style="7" customWidth="1"/>
    <col min="10" max="10" width="16.28515625" style="7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569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138" t="s">
        <v>488</v>
      </c>
      <c r="I2" s="138" t="s">
        <v>489</v>
      </c>
      <c r="J2" s="138" t="s">
        <v>490</v>
      </c>
      <c r="K2" s="138" t="s">
        <v>491</v>
      </c>
      <c r="L2" s="17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271</v>
      </c>
      <c r="L3" s="9" t="s">
        <v>93</v>
      </c>
      <c r="M3" s="9" t="s">
        <v>95</v>
      </c>
      <c r="N3" s="9" t="s">
        <v>264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51"/>
      <c r="D4" s="136"/>
      <c r="E4" s="20">
        <f>C4*D4</f>
        <v>0</v>
      </c>
      <c r="F4" s="137"/>
      <c r="G4" s="137"/>
      <c r="H4" s="137"/>
      <c r="I4" s="137"/>
      <c r="J4" s="137"/>
      <c r="K4" s="137"/>
      <c r="L4" s="137"/>
      <c r="M4" s="137"/>
      <c r="N4" s="137"/>
      <c r="O4" s="147"/>
      <c r="P4" s="147"/>
      <c r="Q4" s="13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138" t="s">
        <v>492</v>
      </c>
      <c r="I5" s="380" t="s">
        <v>494</v>
      </c>
      <c r="J5" s="380"/>
      <c r="K5" s="299" t="s">
        <v>65</v>
      </c>
      <c r="L5" s="299"/>
      <c r="M5" s="304" t="s">
        <v>238</v>
      </c>
      <c r="N5" s="304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79" t="s">
        <v>495</v>
      </c>
      <c r="J6" s="379"/>
      <c r="K6" s="300" t="s">
        <v>105</v>
      </c>
      <c r="L6" s="300"/>
      <c r="M6" s="308" t="s">
        <v>275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51"/>
      <c r="D7" s="136"/>
      <c r="E7" s="20">
        <f>C7*D7</f>
        <v>0</v>
      </c>
      <c r="F7" s="138"/>
      <c r="G7" s="137"/>
      <c r="H7" s="138"/>
      <c r="I7" s="301"/>
      <c r="J7" s="301"/>
      <c r="K7" s="301"/>
      <c r="L7" s="301"/>
      <c r="M7" s="301"/>
      <c r="N7" s="301"/>
      <c r="O7" s="138"/>
      <c r="P7" s="142"/>
      <c r="Q7" s="142"/>
      <c r="R7" s="138"/>
      <c r="S7" s="306"/>
      <c r="T7" s="307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380" t="s">
        <v>493</v>
      </c>
      <c r="L8" s="380"/>
      <c r="M8" s="299" t="s">
        <v>113</v>
      </c>
      <c r="N8" s="299"/>
      <c r="O8" s="8" t="s">
        <v>115</v>
      </c>
      <c r="P8" s="13" t="s">
        <v>116</v>
      </c>
      <c r="Q8" s="8" t="s">
        <v>59</v>
      </c>
      <c r="R8" s="8" t="s">
        <v>60</v>
      </c>
      <c r="S8" s="299" t="s">
        <v>101</v>
      </c>
      <c r="T8" s="299"/>
      <c r="U8" s="299" t="s">
        <v>99</v>
      </c>
      <c r="V8" s="299"/>
    </row>
    <row r="9" spans="1:22" ht="49.5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81" t="s">
        <v>496</v>
      </c>
      <c r="I9" s="382"/>
      <c r="J9" s="383"/>
      <c r="K9" s="384" t="s">
        <v>497</v>
      </c>
      <c r="L9" s="384"/>
      <c r="M9" s="300" t="s">
        <v>114</v>
      </c>
      <c r="N9" s="300"/>
      <c r="O9" s="10" t="s">
        <v>275</v>
      </c>
      <c r="P9" s="10" t="s">
        <v>108</v>
      </c>
      <c r="Q9" s="9" t="s">
        <v>109</v>
      </c>
      <c r="R9" s="9" t="s">
        <v>98</v>
      </c>
      <c r="S9" s="300" t="s">
        <v>102</v>
      </c>
      <c r="T9" s="300"/>
      <c r="U9" s="300" t="s">
        <v>100</v>
      </c>
      <c r="V9" s="300"/>
    </row>
    <row r="10" spans="1:22" ht="30" customHeight="1" x14ac:dyDescent="0.25">
      <c r="A10" s="299"/>
      <c r="B10" s="19" t="s">
        <v>181</v>
      </c>
      <c r="C10" s="151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138"/>
      <c r="P10" s="138"/>
      <c r="Q10" s="138"/>
      <c r="R10" s="142"/>
      <c r="S10" s="301"/>
      <c r="T10" s="301"/>
      <c r="U10" s="301"/>
      <c r="V10" s="301"/>
    </row>
    <row r="11" spans="1:22" ht="38.25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85</v>
      </c>
      <c r="K11" s="8" t="s">
        <v>69</v>
      </c>
      <c r="L11" s="13" t="s">
        <v>70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498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51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138"/>
      <c r="O13" s="306"/>
      <c r="P13" s="307"/>
      <c r="Q13" s="301"/>
      <c r="R13" s="301"/>
    </row>
    <row r="14" spans="1:22" ht="38.25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13" t="s">
        <v>69</v>
      </c>
      <c r="J14" s="13" t="s">
        <v>85</v>
      </c>
      <c r="K14" s="13" t="s">
        <v>122</v>
      </c>
      <c r="L14" s="13" t="s">
        <v>80</v>
      </c>
      <c r="M14" s="304" t="s">
        <v>79</v>
      </c>
      <c r="N14" s="304"/>
      <c r="O14" s="8" t="s">
        <v>59</v>
      </c>
      <c r="P14" s="8" t="s">
        <v>60</v>
      </c>
      <c r="Q14" s="8" t="s">
        <v>101</v>
      </c>
      <c r="R14" s="299" t="s">
        <v>99</v>
      </c>
      <c r="S14" s="299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10" t="s">
        <v>143</v>
      </c>
      <c r="J15" s="9" t="s">
        <v>120</v>
      </c>
      <c r="K15" s="10" t="s">
        <v>123</v>
      </c>
      <c r="L15" s="10" t="s">
        <v>125</v>
      </c>
      <c r="M15" s="308" t="s">
        <v>126</v>
      </c>
      <c r="N15" s="308"/>
      <c r="O15" s="10" t="s">
        <v>124</v>
      </c>
      <c r="P15" s="9" t="s">
        <v>98</v>
      </c>
      <c r="Q15" s="9" t="s">
        <v>102</v>
      </c>
      <c r="R15" s="300" t="s">
        <v>100</v>
      </c>
      <c r="S15" s="300"/>
    </row>
    <row r="16" spans="1:22" ht="30" customHeight="1" x14ac:dyDescent="0.25">
      <c r="A16" s="299"/>
      <c r="B16" s="19" t="s">
        <v>181</v>
      </c>
      <c r="C16" s="151"/>
      <c r="D16" s="136"/>
      <c r="E16" s="20">
        <f>C16*D16</f>
        <v>0</v>
      </c>
      <c r="F16" s="137"/>
      <c r="G16" s="138"/>
      <c r="H16" s="138"/>
      <c r="I16" s="329"/>
      <c r="J16" s="350"/>
      <c r="K16" s="138"/>
      <c r="L16" s="138"/>
      <c r="M16" s="306"/>
      <c r="N16" s="307"/>
      <c r="O16" s="138"/>
      <c r="P16" s="138"/>
      <c r="Q16" s="138"/>
      <c r="R16" s="306"/>
      <c r="S16" s="307"/>
    </row>
    <row r="17" spans="1:19" ht="38.25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13" t="s">
        <v>69</v>
      </c>
      <c r="J17" s="13" t="s">
        <v>85</v>
      </c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8" t="s">
        <v>60</v>
      </c>
      <c r="Q17" s="8" t="s">
        <v>101</v>
      </c>
      <c r="R17" s="299" t="s">
        <v>99</v>
      </c>
      <c r="S17" s="299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10" t="s">
        <v>143</v>
      </c>
      <c r="J18" s="9" t="s">
        <v>120</v>
      </c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9" t="s">
        <v>98</v>
      </c>
      <c r="Q18" s="9" t="s">
        <v>102</v>
      </c>
      <c r="R18" s="300" t="s">
        <v>100</v>
      </c>
      <c r="S18" s="300"/>
    </row>
    <row r="19" spans="1:19" ht="30" customHeight="1" x14ac:dyDescent="0.25">
      <c r="A19" s="299"/>
      <c r="B19" s="19" t="s">
        <v>181</v>
      </c>
      <c r="C19" s="151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138"/>
      <c r="Q19" s="138"/>
      <c r="R19" s="301"/>
      <c r="S19" s="301"/>
    </row>
    <row r="20" spans="1:19" ht="38.25" x14ac:dyDescent="0.25">
      <c r="A20" s="299" t="s">
        <v>74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13" t="s">
        <v>69</v>
      </c>
      <c r="J20" s="13" t="s">
        <v>85</v>
      </c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10" t="s">
        <v>143</v>
      </c>
      <c r="J21" s="9" t="s">
        <v>120</v>
      </c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51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138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79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15" t="s">
        <v>126</v>
      </c>
      <c r="K24" s="322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51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138"/>
      <c r="O25" s="306"/>
      <c r="P25" s="307"/>
      <c r="Q25" s="301"/>
      <c r="R25" s="301"/>
    </row>
    <row r="26" spans="1:19" ht="30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314" t="s">
        <v>79</v>
      </c>
      <c r="K26" s="314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15" t="s">
        <v>126</v>
      </c>
      <c r="K27" s="322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51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138"/>
      <c r="O28" s="306"/>
      <c r="P28" s="307"/>
      <c r="Q28" s="301"/>
      <c r="R28" s="301"/>
    </row>
    <row r="29" spans="1:19" ht="30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314" t="s">
        <v>79</v>
      </c>
      <c r="K29" s="314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15" t="s">
        <v>126</v>
      </c>
      <c r="K30" s="322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51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138"/>
      <c r="O31" s="306"/>
      <c r="P31" s="307"/>
      <c r="Q31" s="301"/>
      <c r="R31" s="301"/>
    </row>
    <row r="32" spans="1:19" ht="30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314" t="s">
        <v>79</v>
      </c>
      <c r="K32" s="314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9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15" t="s">
        <v>126</v>
      </c>
      <c r="K33" s="322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9" ht="30" customHeight="1" x14ac:dyDescent="0.25">
      <c r="A34" s="299"/>
      <c r="B34" s="19" t="s">
        <v>181</v>
      </c>
      <c r="C34" s="151"/>
      <c r="D34" s="136"/>
      <c r="E34" s="20">
        <f>C34*D34</f>
        <v>0</v>
      </c>
      <c r="F34" s="138"/>
      <c r="G34" s="138"/>
      <c r="H34" s="306"/>
      <c r="I34" s="307"/>
      <c r="J34" s="329"/>
      <c r="K34" s="350"/>
      <c r="L34" s="138"/>
      <c r="M34" s="138"/>
      <c r="N34" s="138"/>
      <c r="O34" s="306"/>
      <c r="P34" s="307"/>
      <c r="Q34" s="301"/>
      <c r="R34" s="301"/>
    </row>
    <row r="35" spans="1:19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9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9" ht="30" customHeight="1" x14ac:dyDescent="0.25">
      <c r="A37" s="299"/>
      <c r="B37" s="19" t="s">
        <v>182</v>
      </c>
      <c r="C37" s="151"/>
      <c r="D37" s="136"/>
      <c r="E37" s="20">
        <f>C37*D37</f>
        <v>0</v>
      </c>
      <c r="F37" s="138"/>
      <c r="G37" s="138"/>
      <c r="H37" s="138"/>
      <c r="I37" s="138"/>
      <c r="J37" s="301"/>
      <c r="K37" s="301"/>
    </row>
    <row r="38" spans="1:19" ht="45" customHeight="1" x14ac:dyDescent="0.25">
      <c r="A38" s="27" t="s">
        <v>447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K38" s="7"/>
    </row>
    <row r="39" spans="1:19" ht="69.95" customHeight="1" x14ac:dyDescent="0.25">
      <c r="A39" s="320" t="s">
        <v>435</v>
      </c>
      <c r="B39" s="299"/>
      <c r="C39" s="299"/>
      <c r="D39" s="299"/>
      <c r="E39" s="299"/>
      <c r="H39" s="7"/>
      <c r="K39" s="7"/>
    </row>
    <row r="40" spans="1:19" ht="69.95" customHeight="1" x14ac:dyDescent="0.25">
      <c r="A40" s="321"/>
      <c r="B40" s="8" t="s">
        <v>180</v>
      </c>
      <c r="C40" s="8">
        <v>1</v>
      </c>
      <c r="D40" s="136"/>
      <c r="E40" s="20">
        <f>C40*D40</f>
        <v>0</v>
      </c>
      <c r="H40" s="7"/>
      <c r="K40" s="7"/>
    </row>
    <row r="41" spans="1:19" ht="30" customHeight="1" x14ac:dyDescent="0.25">
      <c r="A41" s="297" t="s">
        <v>424</v>
      </c>
      <c r="B41" s="297"/>
      <c r="C41" s="297"/>
      <c r="D41" s="297"/>
      <c r="E41" s="47">
        <f>E4+E7+E10+E13+E16+E19+E22+E25+E28+E31+E34+E37+E40</f>
        <v>0</v>
      </c>
      <c r="F41" s="7"/>
      <c r="H41" s="7"/>
      <c r="K41" s="7"/>
    </row>
    <row r="42" spans="1:19" ht="30" customHeight="1" x14ac:dyDescent="0.25">
      <c r="A42" s="351" t="s">
        <v>501</v>
      </c>
      <c r="B42" s="352"/>
      <c r="C42" s="352"/>
      <c r="D42" s="353"/>
    </row>
    <row r="43" spans="1:19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80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9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285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9" ht="30" customHeight="1" x14ac:dyDescent="0.25">
      <c r="A45" s="299"/>
      <c r="B45" s="19" t="s">
        <v>181</v>
      </c>
      <c r="C45" s="152"/>
      <c r="D45" s="136"/>
      <c r="E45" s="20">
        <f>C45*D45</f>
        <v>0</v>
      </c>
      <c r="F45" s="301"/>
      <c r="G45" s="301"/>
      <c r="H45" s="142"/>
      <c r="I45" s="142"/>
      <c r="J45" s="138"/>
      <c r="K45" s="306"/>
      <c r="L45" s="307"/>
      <c r="M45" s="138"/>
      <c r="N45" s="138"/>
      <c r="O45" s="306"/>
      <c r="P45" s="307"/>
      <c r="Q45" s="306"/>
      <c r="R45" s="307"/>
    </row>
    <row r="46" spans="1:19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7" t="s">
        <v>145</v>
      </c>
      <c r="I46" s="13" t="s">
        <v>85</v>
      </c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8" t="s">
        <v>60</v>
      </c>
      <c r="P46" s="302" t="s">
        <v>101</v>
      </c>
      <c r="Q46" s="303"/>
      <c r="R46" s="299" t="s">
        <v>99</v>
      </c>
      <c r="S46" s="299"/>
    </row>
    <row r="47" spans="1:19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10" t="s">
        <v>143</v>
      </c>
      <c r="I47" s="9" t="s">
        <v>120</v>
      </c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9" t="s">
        <v>98</v>
      </c>
      <c r="P47" s="309" t="s">
        <v>102</v>
      </c>
      <c r="Q47" s="310"/>
      <c r="R47" s="300" t="s">
        <v>100</v>
      </c>
      <c r="S47" s="300"/>
    </row>
    <row r="48" spans="1:19" ht="30" customHeight="1" x14ac:dyDescent="0.25">
      <c r="A48" s="299"/>
      <c r="B48" s="19" t="s">
        <v>181</v>
      </c>
      <c r="C48" s="152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142"/>
      <c r="P48" s="306"/>
      <c r="Q48" s="307"/>
      <c r="R48" s="301"/>
      <c r="S48" s="301"/>
    </row>
    <row r="49" spans="1:19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3" t="s">
        <v>284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9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2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9" ht="45" customHeight="1" x14ac:dyDescent="0.25">
      <c r="A51" s="304"/>
      <c r="B51" s="19" t="s">
        <v>181</v>
      </c>
      <c r="C51" s="152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138"/>
      <c r="N51" s="306"/>
      <c r="O51" s="307"/>
      <c r="P51" s="306"/>
      <c r="Q51" s="307"/>
    </row>
    <row r="52" spans="1:19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3" t="s">
        <v>284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9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2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9" ht="45" customHeight="1" x14ac:dyDescent="0.25">
      <c r="A54" s="304"/>
      <c r="B54" s="19" t="s">
        <v>181</v>
      </c>
      <c r="C54" s="152"/>
      <c r="D54" s="136"/>
      <c r="E54" s="20">
        <f>C54*D54</f>
        <v>0</v>
      </c>
      <c r="F54" s="138"/>
      <c r="G54" s="138"/>
      <c r="H54" s="306"/>
      <c r="I54" s="307"/>
      <c r="J54" s="140"/>
      <c r="K54" s="138"/>
      <c r="L54" s="138"/>
      <c r="M54" s="138"/>
      <c r="N54" s="306"/>
      <c r="O54" s="307"/>
      <c r="P54" s="306"/>
      <c r="Q54" s="307"/>
    </row>
    <row r="55" spans="1:19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9" ht="30" customHeight="1" x14ac:dyDescent="0.25">
      <c r="A56" s="327" t="s">
        <v>500</v>
      </c>
      <c r="B56" s="327"/>
      <c r="C56" s="327"/>
      <c r="D56" s="327"/>
      <c r="E56" s="22"/>
    </row>
    <row r="57" spans="1:19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239</v>
      </c>
      <c r="H57" s="299" t="s">
        <v>240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9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283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9" ht="69.95" customHeight="1" x14ac:dyDescent="0.25">
      <c r="A59" s="304"/>
      <c r="B59" s="19" t="s">
        <v>181</v>
      </c>
      <c r="C59" s="152"/>
      <c r="D59" s="136"/>
      <c r="E59" s="21">
        <f>C59*D59</f>
        <v>0</v>
      </c>
      <c r="F59" s="138"/>
      <c r="G59" s="138"/>
      <c r="H59" s="306"/>
      <c r="I59" s="307"/>
      <c r="J59" s="138"/>
      <c r="K59" s="142"/>
      <c r="L59" s="142"/>
      <c r="M59" s="306"/>
      <c r="N59" s="307"/>
      <c r="O59" s="301"/>
      <c r="P59" s="301"/>
    </row>
    <row r="60" spans="1:19" ht="30" customHeight="1" x14ac:dyDescent="0.25">
      <c r="A60" s="327" t="s">
        <v>86</v>
      </c>
      <c r="B60" s="327"/>
      <c r="C60" s="327"/>
      <c r="D60" s="327"/>
      <c r="E60" s="22"/>
    </row>
    <row r="61" spans="1:19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9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9" ht="30" customHeight="1" x14ac:dyDescent="0.25">
      <c r="A63" s="299"/>
      <c r="B63" s="19" t="s">
        <v>181</v>
      </c>
      <c r="C63" s="152"/>
      <c r="D63" s="136"/>
      <c r="E63" s="20">
        <f>C63*D63</f>
        <v>0</v>
      </c>
      <c r="F63" s="301"/>
      <c r="G63" s="301"/>
      <c r="H63" s="142"/>
      <c r="I63" s="142"/>
      <c r="J63" s="138"/>
      <c r="K63" s="306"/>
      <c r="L63" s="307"/>
      <c r="M63" s="138"/>
      <c r="N63" s="138"/>
      <c r="O63" s="306"/>
      <c r="P63" s="307"/>
      <c r="Q63" s="306"/>
      <c r="R63" s="307"/>
    </row>
    <row r="64" spans="1:19" ht="36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23" t="s">
        <v>79</v>
      </c>
      <c r="M64" s="324"/>
      <c r="N64" s="8" t="s">
        <v>59</v>
      </c>
      <c r="O64" s="8" t="s">
        <v>60</v>
      </c>
      <c r="P64" s="302" t="s">
        <v>101</v>
      </c>
      <c r="Q64" s="303"/>
      <c r="R64" s="302" t="s">
        <v>99</v>
      </c>
      <c r="S64" s="303"/>
    </row>
    <row r="65" spans="1:19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15" t="s">
        <v>126</v>
      </c>
      <c r="M65" s="322"/>
      <c r="N65" s="10" t="s">
        <v>124</v>
      </c>
      <c r="O65" s="9" t="s">
        <v>98</v>
      </c>
      <c r="P65" s="309" t="s">
        <v>102</v>
      </c>
      <c r="Q65" s="310"/>
      <c r="R65" s="309" t="s">
        <v>100</v>
      </c>
      <c r="S65" s="310"/>
    </row>
    <row r="66" spans="1:19" ht="30" customHeight="1" x14ac:dyDescent="0.25">
      <c r="A66" s="299"/>
      <c r="B66" s="19" t="s">
        <v>181</v>
      </c>
      <c r="C66" s="152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142"/>
      <c r="P66" s="306"/>
      <c r="Q66" s="307"/>
      <c r="R66" s="301"/>
      <c r="S66" s="301"/>
    </row>
    <row r="67" spans="1:19" ht="30" customHeight="1" x14ac:dyDescent="0.25">
      <c r="A67" s="304" t="s">
        <v>433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3" t="s">
        <v>284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9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4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9" ht="45" customHeight="1" x14ac:dyDescent="0.25">
      <c r="A69" s="304"/>
      <c r="B69" s="19" t="s">
        <v>181</v>
      </c>
      <c r="C69" s="152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138"/>
      <c r="N69" s="306"/>
      <c r="O69" s="307"/>
      <c r="P69" s="306"/>
      <c r="Q69" s="307"/>
    </row>
    <row r="70" spans="1:19" ht="30" customHeight="1" x14ac:dyDescent="0.25">
      <c r="A70" s="304" t="s">
        <v>434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3" t="s">
        <v>284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9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4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9" ht="45" customHeight="1" x14ac:dyDescent="0.25">
      <c r="A72" s="304"/>
      <c r="B72" s="19" t="s">
        <v>181</v>
      </c>
      <c r="C72" s="152"/>
      <c r="D72" s="136"/>
      <c r="E72" s="20">
        <f>C72*D72</f>
        <v>0</v>
      </c>
      <c r="F72" s="138"/>
      <c r="G72" s="138"/>
      <c r="H72" s="306"/>
      <c r="I72" s="307"/>
      <c r="J72" s="140"/>
      <c r="K72" s="138"/>
      <c r="L72" s="138"/>
      <c r="M72" s="138"/>
      <c r="N72" s="306"/>
      <c r="O72" s="307"/>
      <c r="P72" s="306"/>
      <c r="Q72" s="307"/>
    </row>
    <row r="73" spans="1:19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9" ht="30" customHeight="1" x14ac:dyDescent="0.25">
      <c r="A74" s="327" t="s">
        <v>502</v>
      </c>
      <c r="B74" s="327"/>
      <c r="C74" s="327"/>
      <c r="D74" s="327"/>
      <c r="E74" s="22"/>
    </row>
    <row r="75" spans="1:19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9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9" ht="69.95" customHeight="1" x14ac:dyDescent="0.25">
      <c r="A77" s="304"/>
      <c r="B77" s="19" t="s">
        <v>181</v>
      </c>
      <c r="C77" s="152"/>
      <c r="D77" s="136"/>
      <c r="E77" s="21">
        <f>C77*D77</f>
        <v>0</v>
      </c>
      <c r="F77" s="138"/>
      <c r="G77" s="138"/>
      <c r="H77" s="306"/>
      <c r="I77" s="307"/>
      <c r="J77" s="138"/>
      <c r="K77" s="142"/>
      <c r="L77" s="142"/>
      <c r="M77" s="306"/>
      <c r="N77" s="307"/>
      <c r="O77" s="301"/>
      <c r="P77" s="301"/>
    </row>
    <row r="78" spans="1:19" ht="30" customHeight="1" x14ac:dyDescent="0.25">
      <c r="A78" s="327" t="s">
        <v>199</v>
      </c>
      <c r="B78" s="327"/>
      <c r="C78" s="327"/>
      <c r="D78" s="327"/>
      <c r="E78" s="22"/>
    </row>
    <row r="79" spans="1:19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9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9" t="s">
        <v>181</v>
      </c>
      <c r="C81" s="152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9" t="s">
        <v>181</v>
      </c>
      <c r="C85" s="152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142"/>
      <c r="N85" s="306"/>
      <c r="O85" s="313"/>
      <c r="P85" s="307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9" t="s">
        <v>181</v>
      </c>
      <c r="C89" s="152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142"/>
      <c r="N89" s="306"/>
      <c r="O89" s="313"/>
      <c r="P89" s="307"/>
      <c r="Q89" s="306"/>
      <c r="R89" s="307"/>
    </row>
    <row r="90" spans="1:18" ht="30" customHeight="1" x14ac:dyDescent="0.25">
      <c r="A90" s="297" t="s">
        <v>503</v>
      </c>
      <c r="B90" s="297"/>
      <c r="C90" s="297"/>
      <c r="D90" s="297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462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505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507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601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508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658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/vZ0TuoaDiRtyaXMXP3vxoBePUzbX9X5jjgFQhpxjlkEeY+Og9Mvk2tj9skGHTRR0Dt1l2hYAdaJBp9fQRCPDA==" saltValue="zJ+POe4UDz9KYPkgJ0AGJg==" spinCount="100000" sheet="1" objects="1" scenarios="1"/>
  <mergeCells count="403">
    <mergeCell ref="H100:I100"/>
    <mergeCell ref="J100:K100"/>
    <mergeCell ref="L100:M100"/>
    <mergeCell ref="A101:D101"/>
    <mergeCell ref="A102:A103"/>
    <mergeCell ref="A104:D104"/>
    <mergeCell ref="E98:E99"/>
    <mergeCell ref="H98:I98"/>
    <mergeCell ref="J98:K98"/>
    <mergeCell ref="L98:M98"/>
    <mergeCell ref="H99:I99"/>
    <mergeCell ref="J99:K99"/>
    <mergeCell ref="L99:M99"/>
    <mergeCell ref="A90:D90"/>
    <mergeCell ref="A91:D91"/>
    <mergeCell ref="A92:A93"/>
    <mergeCell ref="A96:D96"/>
    <mergeCell ref="A97:D97"/>
    <mergeCell ref="A98:A100"/>
    <mergeCell ref="B98:B99"/>
    <mergeCell ref="C98:C99"/>
    <mergeCell ref="D98:D99"/>
    <mergeCell ref="B95:D95"/>
    <mergeCell ref="A94:A95"/>
    <mergeCell ref="Q87:R87"/>
    <mergeCell ref="H88:I88"/>
    <mergeCell ref="N88:P88"/>
    <mergeCell ref="Q88:R88"/>
    <mergeCell ref="H89:I89"/>
    <mergeCell ref="N89:P89"/>
    <mergeCell ref="H85:I85"/>
    <mergeCell ref="N85:P85"/>
    <mergeCell ref="A86:D86"/>
    <mergeCell ref="A87:A89"/>
    <mergeCell ref="B87:B88"/>
    <mergeCell ref="C87:C88"/>
    <mergeCell ref="D87:D88"/>
    <mergeCell ref="E87:E88"/>
    <mergeCell ref="H87:I87"/>
    <mergeCell ref="N87:P87"/>
    <mergeCell ref="Q85:R85"/>
    <mergeCell ref="Q89:R89"/>
    <mergeCell ref="H83:I83"/>
    <mergeCell ref="N83:P83"/>
    <mergeCell ref="Q83:R83"/>
    <mergeCell ref="H84:I84"/>
    <mergeCell ref="N84:P84"/>
    <mergeCell ref="Q84:R84"/>
    <mergeCell ref="A82:D82"/>
    <mergeCell ref="A83:A85"/>
    <mergeCell ref="B83:B84"/>
    <mergeCell ref="C83:C84"/>
    <mergeCell ref="D83:D84"/>
    <mergeCell ref="E83:E84"/>
    <mergeCell ref="N79:P79"/>
    <mergeCell ref="Q79:R79"/>
    <mergeCell ref="H80:I80"/>
    <mergeCell ref="N80:P80"/>
    <mergeCell ref="Q80:R80"/>
    <mergeCell ref="H81:I81"/>
    <mergeCell ref="N81:P81"/>
    <mergeCell ref="Q81:R81"/>
    <mergeCell ref="H77:I77"/>
    <mergeCell ref="M77:N77"/>
    <mergeCell ref="O77:P77"/>
    <mergeCell ref="A78:D78"/>
    <mergeCell ref="A79:A81"/>
    <mergeCell ref="B79:B80"/>
    <mergeCell ref="C79:C80"/>
    <mergeCell ref="D79:D80"/>
    <mergeCell ref="E79:E80"/>
    <mergeCell ref="H79:I79"/>
    <mergeCell ref="E75:E76"/>
    <mergeCell ref="H75:I75"/>
    <mergeCell ref="M75:N75"/>
    <mergeCell ref="O75:P75"/>
    <mergeCell ref="H76:I76"/>
    <mergeCell ref="M76:N76"/>
    <mergeCell ref="O76:P76"/>
    <mergeCell ref="A73:D73"/>
    <mergeCell ref="A74:D74"/>
    <mergeCell ref="A75:A77"/>
    <mergeCell ref="B75:B76"/>
    <mergeCell ref="C75:C76"/>
    <mergeCell ref="D75:D76"/>
    <mergeCell ref="N70:O70"/>
    <mergeCell ref="P70:Q70"/>
    <mergeCell ref="H71:I71"/>
    <mergeCell ref="N71:O71"/>
    <mergeCell ref="P71:Q71"/>
    <mergeCell ref="H72:I72"/>
    <mergeCell ref="N72:O72"/>
    <mergeCell ref="P72:Q72"/>
    <mergeCell ref="A70:A72"/>
    <mergeCell ref="B70:B71"/>
    <mergeCell ref="C70:C71"/>
    <mergeCell ref="D70:D71"/>
    <mergeCell ref="E70:E71"/>
    <mergeCell ref="H70:I70"/>
    <mergeCell ref="A67:A69"/>
    <mergeCell ref="B67:B68"/>
    <mergeCell ref="C67:C68"/>
    <mergeCell ref="D67:D68"/>
    <mergeCell ref="E67:E68"/>
    <mergeCell ref="H67:I67"/>
    <mergeCell ref="L64:M64"/>
    <mergeCell ref="P64:Q64"/>
    <mergeCell ref="R64:S64"/>
    <mergeCell ref="H65:I65"/>
    <mergeCell ref="L65:M65"/>
    <mergeCell ref="P65:Q65"/>
    <mergeCell ref="R65:S65"/>
    <mergeCell ref="N67:O67"/>
    <mergeCell ref="P67:Q67"/>
    <mergeCell ref="H68:I68"/>
    <mergeCell ref="N68:O68"/>
    <mergeCell ref="P68:Q68"/>
    <mergeCell ref="H69:I69"/>
    <mergeCell ref="N69:O69"/>
    <mergeCell ref="P69:Q69"/>
    <mergeCell ref="H66:I66"/>
    <mergeCell ref="L66:M66"/>
    <mergeCell ref="P66:Q66"/>
    <mergeCell ref="K63:L63"/>
    <mergeCell ref="O63:P63"/>
    <mergeCell ref="Q63:R63"/>
    <mergeCell ref="A64:A66"/>
    <mergeCell ref="B64:B65"/>
    <mergeCell ref="C64:C65"/>
    <mergeCell ref="D64:D65"/>
    <mergeCell ref="E64:E65"/>
    <mergeCell ref="H64:I64"/>
    <mergeCell ref="R66:S66"/>
    <mergeCell ref="K61:L61"/>
    <mergeCell ref="O61:P61"/>
    <mergeCell ref="Q61:R61"/>
    <mergeCell ref="F62:G62"/>
    <mergeCell ref="K62:L62"/>
    <mergeCell ref="O62:P62"/>
    <mergeCell ref="Q62:R62"/>
    <mergeCell ref="H59:I59"/>
    <mergeCell ref="M59:N59"/>
    <mergeCell ref="O59:P59"/>
    <mergeCell ref="A60:D60"/>
    <mergeCell ref="A61:A63"/>
    <mergeCell ref="B61:B62"/>
    <mergeCell ref="C61:C62"/>
    <mergeCell ref="D61:D62"/>
    <mergeCell ref="E61:E62"/>
    <mergeCell ref="F61:G61"/>
    <mergeCell ref="E57:E58"/>
    <mergeCell ref="H57:I57"/>
    <mergeCell ref="F63:G63"/>
    <mergeCell ref="M57:N57"/>
    <mergeCell ref="O57:P57"/>
    <mergeCell ref="H58:I58"/>
    <mergeCell ref="M58:N58"/>
    <mergeCell ref="O58:P58"/>
    <mergeCell ref="A55:D55"/>
    <mergeCell ref="A56:D56"/>
    <mergeCell ref="A57:A59"/>
    <mergeCell ref="B57:B58"/>
    <mergeCell ref="C57:C58"/>
    <mergeCell ref="D57:D58"/>
    <mergeCell ref="N52:O52"/>
    <mergeCell ref="P52:Q52"/>
    <mergeCell ref="H53:I53"/>
    <mergeCell ref="N53:O53"/>
    <mergeCell ref="P53:Q53"/>
    <mergeCell ref="H54:I54"/>
    <mergeCell ref="N54:O54"/>
    <mergeCell ref="P54:Q54"/>
    <mergeCell ref="A52:A54"/>
    <mergeCell ref="B52:B53"/>
    <mergeCell ref="C52:C53"/>
    <mergeCell ref="D52:D53"/>
    <mergeCell ref="E52:E53"/>
    <mergeCell ref="H52:I52"/>
    <mergeCell ref="N49:O49"/>
    <mergeCell ref="P49:Q49"/>
    <mergeCell ref="H50:I50"/>
    <mergeCell ref="N50:O50"/>
    <mergeCell ref="P50:Q50"/>
    <mergeCell ref="H51:I51"/>
    <mergeCell ref="N51:O51"/>
    <mergeCell ref="P51:Q51"/>
    <mergeCell ref="A49:A51"/>
    <mergeCell ref="B49:B50"/>
    <mergeCell ref="C49:C50"/>
    <mergeCell ref="D49:D50"/>
    <mergeCell ref="E49:E50"/>
    <mergeCell ref="H49:I49"/>
    <mergeCell ref="A46:A48"/>
    <mergeCell ref="B46:B47"/>
    <mergeCell ref="C46:C47"/>
    <mergeCell ref="D46:D47"/>
    <mergeCell ref="E46:E47"/>
    <mergeCell ref="L46:M46"/>
    <mergeCell ref="P46:Q46"/>
    <mergeCell ref="R46:S46"/>
    <mergeCell ref="L47:M47"/>
    <mergeCell ref="P47:Q47"/>
    <mergeCell ref="R47:S47"/>
    <mergeCell ref="H48:I48"/>
    <mergeCell ref="L48:M48"/>
    <mergeCell ref="P48:Q48"/>
    <mergeCell ref="R48:S48"/>
    <mergeCell ref="O43:P43"/>
    <mergeCell ref="Q43:R43"/>
    <mergeCell ref="F44:G44"/>
    <mergeCell ref="K44:L44"/>
    <mergeCell ref="O44:P44"/>
    <mergeCell ref="Q44:R44"/>
    <mergeCell ref="F45:G45"/>
    <mergeCell ref="K45:L45"/>
    <mergeCell ref="O45:P45"/>
    <mergeCell ref="Q45:R45"/>
    <mergeCell ref="A39:A40"/>
    <mergeCell ref="A41:D41"/>
    <mergeCell ref="A42:D42"/>
    <mergeCell ref="A43:A45"/>
    <mergeCell ref="B43:B44"/>
    <mergeCell ref="C43:C44"/>
    <mergeCell ref="D43:D44"/>
    <mergeCell ref="J35:K35"/>
    <mergeCell ref="J36:K36"/>
    <mergeCell ref="J37:K37"/>
    <mergeCell ref="B38:B39"/>
    <mergeCell ref="C38:C39"/>
    <mergeCell ref="D38:D39"/>
    <mergeCell ref="E38:E39"/>
    <mergeCell ref="E43:E44"/>
    <mergeCell ref="F43:G43"/>
    <mergeCell ref="K43:L43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H33:I33"/>
    <mergeCell ref="J33:K33"/>
    <mergeCell ref="O33:P33"/>
    <mergeCell ref="Q33:R33"/>
    <mergeCell ref="O31:P31"/>
    <mergeCell ref="Q31:R31"/>
    <mergeCell ref="H32:I32"/>
    <mergeCell ref="O30:P30"/>
    <mergeCell ref="Q30:R30"/>
    <mergeCell ref="H28:I28"/>
    <mergeCell ref="J28:K28"/>
    <mergeCell ref="O28:P28"/>
    <mergeCell ref="Q28:R28"/>
    <mergeCell ref="J32:K32"/>
    <mergeCell ref="O32:P32"/>
    <mergeCell ref="Q32:R32"/>
    <mergeCell ref="O26:P26"/>
    <mergeCell ref="Q26:R26"/>
    <mergeCell ref="H27:I27"/>
    <mergeCell ref="J27:K27"/>
    <mergeCell ref="O27:P27"/>
    <mergeCell ref="Q27:R27"/>
    <mergeCell ref="J29:K29"/>
    <mergeCell ref="O29:P29"/>
    <mergeCell ref="Q29:R29"/>
    <mergeCell ref="A26:A28"/>
    <mergeCell ref="B26:B27"/>
    <mergeCell ref="C26:C27"/>
    <mergeCell ref="D26:D27"/>
    <mergeCell ref="E26:E27"/>
    <mergeCell ref="H26:I26"/>
    <mergeCell ref="J26:K26"/>
    <mergeCell ref="A29:A31"/>
    <mergeCell ref="B29:B30"/>
    <mergeCell ref="C29:C30"/>
    <mergeCell ref="D29:D30"/>
    <mergeCell ref="E29:E30"/>
    <mergeCell ref="H29:I29"/>
    <mergeCell ref="H30:I30"/>
    <mergeCell ref="J30:K30"/>
    <mergeCell ref="H31:I31"/>
    <mergeCell ref="J31:K31"/>
    <mergeCell ref="H24:I24"/>
    <mergeCell ref="J24:K24"/>
    <mergeCell ref="O24:P24"/>
    <mergeCell ref="Q24:R24"/>
    <mergeCell ref="A23:A25"/>
    <mergeCell ref="B23:B24"/>
    <mergeCell ref="C23:C24"/>
    <mergeCell ref="D23:D24"/>
    <mergeCell ref="E23:E24"/>
    <mergeCell ref="H23:I23"/>
    <mergeCell ref="H25:I25"/>
    <mergeCell ref="J25:K25"/>
    <mergeCell ref="O25:P25"/>
    <mergeCell ref="Q25:R25"/>
    <mergeCell ref="A20:A22"/>
    <mergeCell ref="B20:B21"/>
    <mergeCell ref="C20:C21"/>
    <mergeCell ref="D20:D21"/>
    <mergeCell ref="E20:E21"/>
    <mergeCell ref="M20:N20"/>
    <mergeCell ref="J23:K23"/>
    <mergeCell ref="O23:P23"/>
    <mergeCell ref="Q23:R23"/>
    <mergeCell ref="I16:J16"/>
    <mergeCell ref="M16:N16"/>
    <mergeCell ref="R16:S16"/>
    <mergeCell ref="R20:S20"/>
    <mergeCell ref="M21:N21"/>
    <mergeCell ref="R21:S21"/>
    <mergeCell ref="I22:J22"/>
    <mergeCell ref="M22:N22"/>
    <mergeCell ref="R22:S22"/>
    <mergeCell ref="A17:A19"/>
    <mergeCell ref="B17:B18"/>
    <mergeCell ref="C17:C18"/>
    <mergeCell ref="D17:D18"/>
    <mergeCell ref="E17:E18"/>
    <mergeCell ref="H13:I13"/>
    <mergeCell ref="O13:P13"/>
    <mergeCell ref="Q13:R13"/>
    <mergeCell ref="A14:A16"/>
    <mergeCell ref="B14:B15"/>
    <mergeCell ref="C14:C15"/>
    <mergeCell ref="D14:D15"/>
    <mergeCell ref="E14:E15"/>
    <mergeCell ref="M14:N14"/>
    <mergeCell ref="R14:S14"/>
    <mergeCell ref="M17:N17"/>
    <mergeCell ref="R17:S17"/>
    <mergeCell ref="M18:N18"/>
    <mergeCell ref="R18:S18"/>
    <mergeCell ref="I19:J19"/>
    <mergeCell ref="M19:N19"/>
    <mergeCell ref="R19:S19"/>
    <mergeCell ref="M15:N15"/>
    <mergeCell ref="R15:S15"/>
    <mergeCell ref="A11:A13"/>
    <mergeCell ref="B11:B12"/>
    <mergeCell ref="C11:C12"/>
    <mergeCell ref="D11:D12"/>
    <mergeCell ref="E11:E12"/>
    <mergeCell ref="M8:N8"/>
    <mergeCell ref="S8:T8"/>
    <mergeCell ref="U8:V8"/>
    <mergeCell ref="H9:J9"/>
    <mergeCell ref="K9:L9"/>
    <mergeCell ref="M9:N9"/>
    <mergeCell ref="S9:T9"/>
    <mergeCell ref="U9:V9"/>
    <mergeCell ref="H11:I11"/>
    <mergeCell ref="O11:P11"/>
    <mergeCell ref="Q11:R11"/>
    <mergeCell ref="H12:I12"/>
    <mergeCell ref="O12:P12"/>
    <mergeCell ref="Q12:R12"/>
    <mergeCell ref="H10:J10"/>
    <mergeCell ref="K10:L10"/>
    <mergeCell ref="M10:N10"/>
    <mergeCell ref="A8:A10"/>
    <mergeCell ref="B8:B9"/>
    <mergeCell ref="C8:C9"/>
    <mergeCell ref="D8:D9"/>
    <mergeCell ref="E8:E9"/>
    <mergeCell ref="H8:J8"/>
    <mergeCell ref="K8:L8"/>
    <mergeCell ref="S10:T10"/>
    <mergeCell ref="U10:V10"/>
    <mergeCell ref="I6:J6"/>
    <mergeCell ref="K6:L6"/>
    <mergeCell ref="M6:N6"/>
    <mergeCell ref="S6:T6"/>
    <mergeCell ref="S7:T7"/>
    <mergeCell ref="B2:B3"/>
    <mergeCell ref="C2:C3"/>
    <mergeCell ref="D2:D3"/>
    <mergeCell ref="E2:E3"/>
    <mergeCell ref="R2:S2"/>
    <mergeCell ref="A3:A4"/>
    <mergeCell ref="R3:S3"/>
    <mergeCell ref="R4:S4"/>
    <mergeCell ref="K5:L5"/>
    <mergeCell ref="M5:N5"/>
    <mergeCell ref="S5:T5"/>
    <mergeCell ref="A5:A7"/>
    <mergeCell ref="B5:B6"/>
    <mergeCell ref="C5:C6"/>
    <mergeCell ref="D5:D6"/>
    <mergeCell ref="E5:E6"/>
    <mergeCell ref="I5:J5"/>
    <mergeCell ref="I7:J7"/>
    <mergeCell ref="K7:L7"/>
    <mergeCell ref="M7:N7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8ECA-FFFF-4838-B4C4-647BD1A504F6}">
  <dimension ref="A2:V104"/>
  <sheetViews>
    <sheetView topLeftCell="A100" workbookViewId="0">
      <selection activeCell="D103" sqref="D103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6"/>
    <col min="6" max="6" width="13.140625" style="6" customWidth="1"/>
    <col min="7" max="7" width="20.42578125" style="6" customWidth="1"/>
    <col min="8" max="8" width="10.7109375" style="6" customWidth="1"/>
    <col min="9" max="9" width="11" style="7" customWidth="1"/>
    <col min="10" max="10" width="16.28515625" style="7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570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138" t="s">
        <v>488</v>
      </c>
      <c r="I2" s="138" t="s">
        <v>489</v>
      </c>
      <c r="J2" s="138" t="s">
        <v>490</v>
      </c>
      <c r="K2" s="138" t="s">
        <v>491</v>
      </c>
      <c r="L2" s="17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271</v>
      </c>
      <c r="L3" s="9" t="s">
        <v>93</v>
      </c>
      <c r="M3" s="9" t="s">
        <v>95</v>
      </c>
      <c r="N3" s="9" t="s">
        <v>264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51"/>
      <c r="D4" s="136"/>
      <c r="E4" s="20">
        <f>C4*D4</f>
        <v>0</v>
      </c>
      <c r="F4" s="137"/>
      <c r="G4" s="137"/>
      <c r="H4" s="137"/>
      <c r="I4" s="137"/>
      <c r="J4" s="137"/>
      <c r="K4" s="137"/>
      <c r="L4" s="137"/>
      <c r="M4" s="137"/>
      <c r="N4" s="137"/>
      <c r="O4" s="147"/>
      <c r="P4" s="147"/>
      <c r="Q4" s="13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138" t="s">
        <v>492</v>
      </c>
      <c r="I5" s="380" t="s">
        <v>494</v>
      </c>
      <c r="J5" s="380"/>
      <c r="K5" s="299" t="s">
        <v>65</v>
      </c>
      <c r="L5" s="299"/>
      <c r="M5" s="304" t="s">
        <v>238</v>
      </c>
      <c r="N5" s="304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79" t="s">
        <v>495</v>
      </c>
      <c r="J6" s="379"/>
      <c r="K6" s="300" t="s">
        <v>105</v>
      </c>
      <c r="L6" s="300"/>
      <c r="M6" s="308" t="s">
        <v>275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51"/>
      <c r="D7" s="136"/>
      <c r="E7" s="20">
        <f>C7*D7</f>
        <v>0</v>
      </c>
      <c r="F7" s="138"/>
      <c r="G7" s="137"/>
      <c r="H7" s="138"/>
      <c r="I7" s="301"/>
      <c r="J7" s="301"/>
      <c r="K7" s="301"/>
      <c r="L7" s="301"/>
      <c r="M7" s="301"/>
      <c r="N7" s="301"/>
      <c r="O7" s="138"/>
      <c r="P7" s="142"/>
      <c r="Q7" s="142"/>
      <c r="R7" s="138"/>
      <c r="S7" s="306"/>
      <c r="T7" s="307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380" t="s">
        <v>493</v>
      </c>
      <c r="L8" s="380"/>
      <c r="M8" s="299" t="s">
        <v>113</v>
      </c>
      <c r="N8" s="299"/>
      <c r="O8" s="8" t="s">
        <v>115</v>
      </c>
      <c r="P8" s="13" t="s">
        <v>116</v>
      </c>
      <c r="Q8" s="8" t="s">
        <v>59</v>
      </c>
      <c r="R8" s="8" t="s">
        <v>60</v>
      </c>
      <c r="S8" s="299" t="s">
        <v>101</v>
      </c>
      <c r="T8" s="299"/>
      <c r="U8" s="299" t="s">
        <v>99</v>
      </c>
      <c r="V8" s="299"/>
    </row>
    <row r="9" spans="1:22" ht="49.5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81" t="s">
        <v>496</v>
      </c>
      <c r="I9" s="382"/>
      <c r="J9" s="383"/>
      <c r="K9" s="384" t="s">
        <v>497</v>
      </c>
      <c r="L9" s="384"/>
      <c r="M9" s="300" t="s">
        <v>114</v>
      </c>
      <c r="N9" s="300"/>
      <c r="O9" s="10" t="s">
        <v>275</v>
      </c>
      <c r="P9" s="10" t="s">
        <v>108</v>
      </c>
      <c r="Q9" s="9" t="s">
        <v>109</v>
      </c>
      <c r="R9" s="9" t="s">
        <v>98</v>
      </c>
      <c r="S9" s="300" t="s">
        <v>102</v>
      </c>
      <c r="T9" s="300"/>
      <c r="U9" s="300" t="s">
        <v>100</v>
      </c>
      <c r="V9" s="300"/>
    </row>
    <row r="10" spans="1:22" ht="30" customHeight="1" x14ac:dyDescent="0.25">
      <c r="A10" s="299"/>
      <c r="B10" s="19" t="s">
        <v>181</v>
      </c>
      <c r="C10" s="151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138"/>
      <c r="P10" s="138"/>
      <c r="Q10" s="138"/>
      <c r="R10" s="142"/>
      <c r="S10" s="301"/>
      <c r="T10" s="301"/>
      <c r="U10" s="301"/>
      <c r="V10" s="301"/>
    </row>
    <row r="11" spans="1:22" ht="38.25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85</v>
      </c>
      <c r="K11" s="8" t="s">
        <v>69</v>
      </c>
      <c r="L11" s="13" t="s">
        <v>70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498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51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138"/>
      <c r="O13" s="306"/>
      <c r="P13" s="307"/>
      <c r="Q13" s="301"/>
      <c r="R13" s="301"/>
    </row>
    <row r="14" spans="1:22" ht="38.25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13" t="s">
        <v>69</v>
      </c>
      <c r="J14" s="13" t="s">
        <v>85</v>
      </c>
      <c r="K14" s="13" t="s">
        <v>122</v>
      </c>
      <c r="L14" s="13" t="s">
        <v>80</v>
      </c>
      <c r="M14" s="304" t="s">
        <v>79</v>
      </c>
      <c r="N14" s="304"/>
      <c r="O14" s="8" t="s">
        <v>59</v>
      </c>
      <c r="P14" s="8" t="s">
        <v>60</v>
      </c>
      <c r="Q14" s="8" t="s">
        <v>101</v>
      </c>
      <c r="R14" s="299" t="s">
        <v>99</v>
      </c>
      <c r="S14" s="299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10" t="s">
        <v>143</v>
      </c>
      <c r="J15" s="9" t="s">
        <v>120</v>
      </c>
      <c r="K15" s="10" t="s">
        <v>123</v>
      </c>
      <c r="L15" s="10" t="s">
        <v>125</v>
      </c>
      <c r="M15" s="308" t="s">
        <v>126</v>
      </c>
      <c r="N15" s="308"/>
      <c r="O15" s="10" t="s">
        <v>124</v>
      </c>
      <c r="P15" s="9" t="s">
        <v>98</v>
      </c>
      <c r="Q15" s="9" t="s">
        <v>102</v>
      </c>
      <c r="R15" s="300" t="s">
        <v>100</v>
      </c>
      <c r="S15" s="300"/>
    </row>
    <row r="16" spans="1:22" ht="30" customHeight="1" x14ac:dyDescent="0.25">
      <c r="A16" s="299"/>
      <c r="B16" s="19" t="s">
        <v>181</v>
      </c>
      <c r="C16" s="151"/>
      <c r="D16" s="136"/>
      <c r="E16" s="20">
        <f>C16*D16</f>
        <v>0</v>
      </c>
      <c r="F16" s="137"/>
      <c r="G16" s="138"/>
      <c r="H16" s="138"/>
      <c r="I16" s="329"/>
      <c r="J16" s="350"/>
      <c r="K16" s="138"/>
      <c r="L16" s="138"/>
      <c r="M16" s="306"/>
      <c r="N16" s="307"/>
      <c r="O16" s="138"/>
      <c r="P16" s="138"/>
      <c r="Q16" s="138"/>
      <c r="R16" s="306"/>
      <c r="S16" s="307"/>
    </row>
    <row r="17" spans="1:19" ht="38.25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13" t="s">
        <v>69</v>
      </c>
      <c r="J17" s="13" t="s">
        <v>85</v>
      </c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8" t="s">
        <v>60</v>
      </c>
      <c r="Q17" s="8" t="s">
        <v>101</v>
      </c>
      <c r="R17" s="299" t="s">
        <v>99</v>
      </c>
      <c r="S17" s="299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10" t="s">
        <v>143</v>
      </c>
      <c r="J18" s="9" t="s">
        <v>120</v>
      </c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9" t="s">
        <v>98</v>
      </c>
      <c r="Q18" s="9" t="s">
        <v>102</v>
      </c>
      <c r="R18" s="300" t="s">
        <v>100</v>
      </c>
      <c r="S18" s="300"/>
    </row>
    <row r="19" spans="1:19" ht="30" customHeight="1" x14ac:dyDescent="0.25">
      <c r="A19" s="299"/>
      <c r="B19" s="19" t="s">
        <v>181</v>
      </c>
      <c r="C19" s="151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138"/>
      <c r="Q19" s="138"/>
      <c r="R19" s="301"/>
      <c r="S19" s="301"/>
    </row>
    <row r="20" spans="1:19" ht="38.25" x14ac:dyDescent="0.25">
      <c r="A20" s="299" t="s">
        <v>74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13" t="s">
        <v>69</v>
      </c>
      <c r="J20" s="13" t="s">
        <v>85</v>
      </c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10" t="s">
        <v>143</v>
      </c>
      <c r="J21" s="9" t="s">
        <v>120</v>
      </c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51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138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79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15" t="s">
        <v>126</v>
      </c>
      <c r="K24" s="322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51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138"/>
      <c r="O25" s="306"/>
      <c r="P25" s="307"/>
      <c r="Q25" s="301"/>
      <c r="R25" s="301"/>
    </row>
    <row r="26" spans="1:19" ht="30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314" t="s">
        <v>79</v>
      </c>
      <c r="K26" s="314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15" t="s">
        <v>126</v>
      </c>
      <c r="K27" s="322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51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138"/>
      <c r="O28" s="306"/>
      <c r="P28" s="307"/>
      <c r="Q28" s="301"/>
      <c r="R28" s="301"/>
    </row>
    <row r="29" spans="1:19" ht="30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314" t="s">
        <v>79</v>
      </c>
      <c r="K29" s="314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15" t="s">
        <v>126</v>
      </c>
      <c r="K30" s="322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51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138"/>
      <c r="O31" s="306"/>
      <c r="P31" s="307"/>
      <c r="Q31" s="301"/>
      <c r="R31" s="301"/>
    </row>
    <row r="32" spans="1:19" ht="30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314" t="s">
        <v>79</v>
      </c>
      <c r="K32" s="314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9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15" t="s">
        <v>126</v>
      </c>
      <c r="K33" s="322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9" ht="30" customHeight="1" x14ac:dyDescent="0.25">
      <c r="A34" s="299"/>
      <c r="B34" s="19" t="s">
        <v>181</v>
      </c>
      <c r="C34" s="151"/>
      <c r="D34" s="136"/>
      <c r="E34" s="20">
        <f>C34*D34</f>
        <v>0</v>
      </c>
      <c r="F34" s="138"/>
      <c r="G34" s="138"/>
      <c r="H34" s="306"/>
      <c r="I34" s="307"/>
      <c r="J34" s="329"/>
      <c r="K34" s="350"/>
      <c r="L34" s="138"/>
      <c r="M34" s="138"/>
      <c r="N34" s="138"/>
      <c r="O34" s="306"/>
      <c r="P34" s="307"/>
      <c r="Q34" s="301"/>
      <c r="R34" s="301"/>
    </row>
    <row r="35" spans="1:19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9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9" ht="30" customHeight="1" x14ac:dyDescent="0.25">
      <c r="A37" s="299"/>
      <c r="B37" s="19" t="s">
        <v>182</v>
      </c>
      <c r="C37" s="151"/>
      <c r="D37" s="136"/>
      <c r="E37" s="20">
        <f>C37*D37</f>
        <v>0</v>
      </c>
      <c r="F37" s="138"/>
      <c r="G37" s="138"/>
      <c r="H37" s="138"/>
      <c r="I37" s="138"/>
      <c r="J37" s="301"/>
      <c r="K37" s="301"/>
    </row>
    <row r="38" spans="1:19" ht="45" customHeight="1" x14ac:dyDescent="0.25">
      <c r="A38" s="27" t="s">
        <v>447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K38" s="7"/>
    </row>
    <row r="39" spans="1:19" ht="69.95" customHeight="1" x14ac:dyDescent="0.25">
      <c r="A39" s="320" t="s">
        <v>435</v>
      </c>
      <c r="B39" s="299"/>
      <c r="C39" s="299"/>
      <c r="D39" s="299"/>
      <c r="E39" s="299"/>
      <c r="H39" s="7"/>
      <c r="K39" s="7"/>
    </row>
    <row r="40" spans="1:19" ht="69.95" customHeight="1" x14ac:dyDescent="0.25">
      <c r="A40" s="321"/>
      <c r="B40" s="8" t="s">
        <v>180</v>
      </c>
      <c r="C40" s="8">
        <v>1</v>
      </c>
      <c r="D40" s="136"/>
      <c r="E40" s="20">
        <f>C40*D40</f>
        <v>0</v>
      </c>
      <c r="H40" s="7"/>
      <c r="K40" s="7"/>
    </row>
    <row r="41" spans="1:19" ht="30" customHeight="1" x14ac:dyDescent="0.25">
      <c r="A41" s="297" t="s">
        <v>430</v>
      </c>
      <c r="B41" s="297"/>
      <c r="C41" s="297"/>
      <c r="D41" s="297"/>
      <c r="E41" s="47">
        <f>E4+E7+E10+E13+E16+E19+E22+E25+E28+E31+E34+E37+E40</f>
        <v>0</v>
      </c>
      <c r="F41" s="7"/>
      <c r="H41" s="7"/>
      <c r="K41" s="7"/>
    </row>
    <row r="42" spans="1:19" ht="30" customHeight="1" x14ac:dyDescent="0.25">
      <c r="A42" s="351" t="s">
        <v>501</v>
      </c>
      <c r="B42" s="352"/>
      <c r="C42" s="352"/>
      <c r="D42" s="353"/>
    </row>
    <row r="43" spans="1:19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80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9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285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9" ht="30" customHeight="1" x14ac:dyDescent="0.25">
      <c r="A45" s="299"/>
      <c r="B45" s="19" t="s">
        <v>181</v>
      </c>
      <c r="C45" s="152"/>
      <c r="D45" s="136"/>
      <c r="E45" s="20">
        <f>C45*D45</f>
        <v>0</v>
      </c>
      <c r="F45" s="301"/>
      <c r="G45" s="301"/>
      <c r="H45" s="142"/>
      <c r="I45" s="142"/>
      <c r="J45" s="138"/>
      <c r="K45" s="306"/>
      <c r="L45" s="307"/>
      <c r="M45" s="138"/>
      <c r="N45" s="138"/>
      <c r="O45" s="306"/>
      <c r="P45" s="307"/>
      <c r="Q45" s="306"/>
      <c r="R45" s="307"/>
    </row>
    <row r="46" spans="1:19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7" t="s">
        <v>145</v>
      </c>
      <c r="I46" s="13" t="s">
        <v>85</v>
      </c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8" t="s">
        <v>60</v>
      </c>
      <c r="P46" s="302" t="s">
        <v>101</v>
      </c>
      <c r="Q46" s="303"/>
      <c r="R46" s="299" t="s">
        <v>99</v>
      </c>
      <c r="S46" s="299"/>
    </row>
    <row r="47" spans="1:19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10" t="s">
        <v>143</v>
      </c>
      <c r="I47" s="9" t="s">
        <v>120</v>
      </c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9" t="s">
        <v>98</v>
      </c>
      <c r="P47" s="309" t="s">
        <v>102</v>
      </c>
      <c r="Q47" s="310"/>
      <c r="R47" s="300" t="s">
        <v>100</v>
      </c>
      <c r="S47" s="300"/>
    </row>
    <row r="48" spans="1:19" ht="30" customHeight="1" x14ac:dyDescent="0.25">
      <c r="A48" s="299"/>
      <c r="B48" s="19" t="s">
        <v>181</v>
      </c>
      <c r="C48" s="152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142"/>
      <c r="P48" s="306"/>
      <c r="Q48" s="307"/>
      <c r="R48" s="301"/>
      <c r="S48" s="301"/>
    </row>
    <row r="49" spans="1:19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3" t="s">
        <v>284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9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2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9" ht="45" customHeight="1" x14ac:dyDescent="0.25">
      <c r="A51" s="304"/>
      <c r="B51" s="19" t="s">
        <v>181</v>
      </c>
      <c r="C51" s="152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138"/>
      <c r="N51" s="306"/>
      <c r="O51" s="307"/>
      <c r="P51" s="306"/>
      <c r="Q51" s="307"/>
    </row>
    <row r="52" spans="1:19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3" t="s">
        <v>284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9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2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9" ht="45" customHeight="1" x14ac:dyDescent="0.25">
      <c r="A54" s="304"/>
      <c r="B54" s="19" t="s">
        <v>181</v>
      </c>
      <c r="C54" s="152"/>
      <c r="D54" s="136"/>
      <c r="E54" s="20">
        <f>C54*D54</f>
        <v>0</v>
      </c>
      <c r="F54" s="138"/>
      <c r="G54" s="138"/>
      <c r="H54" s="306"/>
      <c r="I54" s="307"/>
      <c r="J54" s="140"/>
      <c r="K54" s="138"/>
      <c r="L54" s="138"/>
      <c r="M54" s="138"/>
      <c r="N54" s="306"/>
      <c r="O54" s="307"/>
      <c r="P54" s="306"/>
      <c r="Q54" s="307"/>
    </row>
    <row r="55" spans="1:19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9" ht="30" customHeight="1" x14ac:dyDescent="0.25">
      <c r="A56" s="327" t="s">
        <v>500</v>
      </c>
      <c r="B56" s="327"/>
      <c r="C56" s="327"/>
      <c r="D56" s="327"/>
      <c r="E56" s="22"/>
    </row>
    <row r="57" spans="1:19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239</v>
      </c>
      <c r="H57" s="299" t="s">
        <v>240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9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283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9" ht="69.95" customHeight="1" x14ac:dyDescent="0.25">
      <c r="A59" s="304"/>
      <c r="B59" s="19" t="s">
        <v>181</v>
      </c>
      <c r="C59" s="152"/>
      <c r="D59" s="136"/>
      <c r="E59" s="21">
        <f>C59*D59</f>
        <v>0</v>
      </c>
      <c r="F59" s="138"/>
      <c r="G59" s="138"/>
      <c r="H59" s="306"/>
      <c r="I59" s="307"/>
      <c r="J59" s="138"/>
      <c r="K59" s="142"/>
      <c r="L59" s="142"/>
      <c r="M59" s="306"/>
      <c r="N59" s="307"/>
      <c r="O59" s="301"/>
      <c r="P59" s="301"/>
    </row>
    <row r="60" spans="1:19" ht="30" customHeight="1" x14ac:dyDescent="0.25">
      <c r="A60" s="327" t="s">
        <v>86</v>
      </c>
      <c r="B60" s="327"/>
      <c r="C60" s="327"/>
      <c r="D60" s="327"/>
      <c r="E60" s="22"/>
    </row>
    <row r="61" spans="1:19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9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9" ht="30" customHeight="1" x14ac:dyDescent="0.25">
      <c r="A63" s="299"/>
      <c r="B63" s="19" t="s">
        <v>181</v>
      </c>
      <c r="C63" s="152"/>
      <c r="D63" s="136"/>
      <c r="E63" s="20">
        <f>C63*D63</f>
        <v>0</v>
      </c>
      <c r="F63" s="301"/>
      <c r="G63" s="301"/>
      <c r="H63" s="142"/>
      <c r="I63" s="142"/>
      <c r="J63" s="138"/>
      <c r="K63" s="306"/>
      <c r="L63" s="307"/>
      <c r="M63" s="138"/>
      <c r="N63" s="138"/>
      <c r="O63" s="306"/>
      <c r="P63" s="307"/>
      <c r="Q63" s="306"/>
      <c r="R63" s="307"/>
    </row>
    <row r="64" spans="1:19" ht="36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23" t="s">
        <v>79</v>
      </c>
      <c r="M64" s="324"/>
      <c r="N64" s="8" t="s">
        <v>59</v>
      </c>
      <c r="O64" s="8" t="s">
        <v>60</v>
      </c>
      <c r="P64" s="302" t="s">
        <v>101</v>
      </c>
      <c r="Q64" s="303"/>
      <c r="R64" s="302" t="s">
        <v>99</v>
      </c>
      <c r="S64" s="303"/>
    </row>
    <row r="65" spans="1:19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15" t="s">
        <v>126</v>
      </c>
      <c r="M65" s="322"/>
      <c r="N65" s="10" t="s">
        <v>124</v>
      </c>
      <c r="O65" s="9" t="s">
        <v>98</v>
      </c>
      <c r="P65" s="309" t="s">
        <v>102</v>
      </c>
      <c r="Q65" s="310"/>
      <c r="R65" s="309" t="s">
        <v>100</v>
      </c>
      <c r="S65" s="310"/>
    </row>
    <row r="66" spans="1:19" ht="30" customHeight="1" x14ac:dyDescent="0.25">
      <c r="A66" s="299"/>
      <c r="B66" s="19" t="s">
        <v>181</v>
      </c>
      <c r="C66" s="152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142"/>
      <c r="P66" s="306"/>
      <c r="Q66" s="307"/>
      <c r="R66" s="301"/>
      <c r="S66" s="301"/>
    </row>
    <row r="67" spans="1:19" ht="30" customHeight="1" x14ac:dyDescent="0.25">
      <c r="A67" s="304" t="s">
        <v>433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3" t="s">
        <v>284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9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4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9" ht="45" customHeight="1" x14ac:dyDescent="0.25">
      <c r="A69" s="304"/>
      <c r="B69" s="19" t="s">
        <v>181</v>
      </c>
      <c r="C69" s="152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138"/>
      <c r="N69" s="306"/>
      <c r="O69" s="307"/>
      <c r="P69" s="306"/>
      <c r="Q69" s="307"/>
    </row>
    <row r="70" spans="1:19" ht="30" customHeight="1" x14ac:dyDescent="0.25">
      <c r="A70" s="304" t="s">
        <v>434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3" t="s">
        <v>284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9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4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9" ht="45" customHeight="1" x14ac:dyDescent="0.25">
      <c r="A72" s="304"/>
      <c r="B72" s="19" t="s">
        <v>181</v>
      </c>
      <c r="C72" s="152"/>
      <c r="D72" s="136"/>
      <c r="E72" s="20">
        <f>C72*D72</f>
        <v>0</v>
      </c>
      <c r="F72" s="138"/>
      <c r="G72" s="138"/>
      <c r="H72" s="306"/>
      <c r="I72" s="307"/>
      <c r="J72" s="140"/>
      <c r="K72" s="138"/>
      <c r="L72" s="138"/>
      <c r="M72" s="138"/>
      <c r="N72" s="306"/>
      <c r="O72" s="307"/>
      <c r="P72" s="306"/>
      <c r="Q72" s="307"/>
    </row>
    <row r="73" spans="1:19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9" ht="30" customHeight="1" x14ac:dyDescent="0.25">
      <c r="A74" s="327" t="s">
        <v>502</v>
      </c>
      <c r="B74" s="327"/>
      <c r="C74" s="327"/>
      <c r="D74" s="327"/>
      <c r="E74" s="22"/>
    </row>
    <row r="75" spans="1:19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9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9" ht="69.95" customHeight="1" x14ac:dyDescent="0.25">
      <c r="A77" s="304"/>
      <c r="B77" s="19" t="s">
        <v>181</v>
      </c>
      <c r="C77" s="152"/>
      <c r="D77" s="136"/>
      <c r="E77" s="21">
        <f>C77*D77</f>
        <v>0</v>
      </c>
      <c r="F77" s="138"/>
      <c r="G77" s="138"/>
      <c r="H77" s="306"/>
      <c r="I77" s="307"/>
      <c r="J77" s="138"/>
      <c r="K77" s="142"/>
      <c r="L77" s="142"/>
      <c r="M77" s="306"/>
      <c r="N77" s="307"/>
      <c r="O77" s="301"/>
      <c r="P77" s="301"/>
    </row>
    <row r="78" spans="1:19" ht="30" customHeight="1" x14ac:dyDescent="0.25">
      <c r="A78" s="327" t="s">
        <v>199</v>
      </c>
      <c r="B78" s="327"/>
      <c r="C78" s="327"/>
      <c r="D78" s="327"/>
      <c r="E78" s="22"/>
    </row>
    <row r="79" spans="1:19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9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9" t="s">
        <v>181</v>
      </c>
      <c r="C81" s="152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9" t="s">
        <v>181</v>
      </c>
      <c r="C85" s="152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142"/>
      <c r="N85" s="306"/>
      <c r="O85" s="313"/>
      <c r="P85" s="307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9" t="s">
        <v>181</v>
      </c>
      <c r="C89" s="152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142"/>
      <c r="N89" s="306"/>
      <c r="O89" s="313"/>
      <c r="P89" s="307"/>
      <c r="Q89" s="306"/>
      <c r="R89" s="307"/>
    </row>
    <row r="90" spans="1:18" ht="30" customHeight="1" x14ac:dyDescent="0.25">
      <c r="A90" s="297" t="s">
        <v>503</v>
      </c>
      <c r="B90" s="297"/>
      <c r="C90" s="297"/>
      <c r="D90" s="297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462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505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507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602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508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659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/5ohI0Gh8Ab+8NI48vazVd/rmGHl9KadYOcFemxnbh6jnEc8hbkvPUFL+hY77kzt6XDhG+437wCWzSXm1/899g==" saltValue="2C0lFv/Yg2HLpuLuwf+0dA==" spinCount="100000" sheet="1" objects="1" scenarios="1"/>
  <mergeCells count="403">
    <mergeCell ref="H100:I100"/>
    <mergeCell ref="J100:K100"/>
    <mergeCell ref="L100:M100"/>
    <mergeCell ref="A101:D101"/>
    <mergeCell ref="A102:A103"/>
    <mergeCell ref="A104:D104"/>
    <mergeCell ref="E98:E99"/>
    <mergeCell ref="H98:I98"/>
    <mergeCell ref="J98:K98"/>
    <mergeCell ref="L98:M98"/>
    <mergeCell ref="H99:I99"/>
    <mergeCell ref="J99:K99"/>
    <mergeCell ref="L99:M99"/>
    <mergeCell ref="A90:D90"/>
    <mergeCell ref="A91:D91"/>
    <mergeCell ref="A92:A93"/>
    <mergeCell ref="A96:D96"/>
    <mergeCell ref="A97:D97"/>
    <mergeCell ref="A98:A100"/>
    <mergeCell ref="B98:B99"/>
    <mergeCell ref="C98:C99"/>
    <mergeCell ref="D98:D99"/>
    <mergeCell ref="B95:D95"/>
    <mergeCell ref="A94:A95"/>
    <mergeCell ref="Q87:R87"/>
    <mergeCell ref="H88:I88"/>
    <mergeCell ref="N88:P88"/>
    <mergeCell ref="Q88:R88"/>
    <mergeCell ref="H89:I89"/>
    <mergeCell ref="N89:P89"/>
    <mergeCell ref="H85:I85"/>
    <mergeCell ref="N85:P85"/>
    <mergeCell ref="A86:D86"/>
    <mergeCell ref="A87:A89"/>
    <mergeCell ref="B87:B88"/>
    <mergeCell ref="C87:C88"/>
    <mergeCell ref="D87:D88"/>
    <mergeCell ref="E87:E88"/>
    <mergeCell ref="H87:I87"/>
    <mergeCell ref="N87:P87"/>
    <mergeCell ref="Q85:R85"/>
    <mergeCell ref="Q89:R89"/>
    <mergeCell ref="H83:I83"/>
    <mergeCell ref="N83:P83"/>
    <mergeCell ref="Q83:R83"/>
    <mergeCell ref="H84:I84"/>
    <mergeCell ref="N84:P84"/>
    <mergeCell ref="Q84:R84"/>
    <mergeCell ref="A82:D82"/>
    <mergeCell ref="A83:A85"/>
    <mergeCell ref="B83:B84"/>
    <mergeCell ref="C83:C84"/>
    <mergeCell ref="D83:D84"/>
    <mergeCell ref="E83:E84"/>
    <mergeCell ref="N79:P79"/>
    <mergeCell ref="Q79:R79"/>
    <mergeCell ref="H80:I80"/>
    <mergeCell ref="N80:P80"/>
    <mergeCell ref="Q80:R80"/>
    <mergeCell ref="H81:I81"/>
    <mergeCell ref="N81:P81"/>
    <mergeCell ref="Q81:R81"/>
    <mergeCell ref="H77:I77"/>
    <mergeCell ref="M77:N77"/>
    <mergeCell ref="O77:P77"/>
    <mergeCell ref="A78:D78"/>
    <mergeCell ref="A79:A81"/>
    <mergeCell ref="B79:B80"/>
    <mergeCell ref="C79:C80"/>
    <mergeCell ref="D79:D80"/>
    <mergeCell ref="E79:E80"/>
    <mergeCell ref="H79:I79"/>
    <mergeCell ref="E75:E76"/>
    <mergeCell ref="H75:I75"/>
    <mergeCell ref="M75:N75"/>
    <mergeCell ref="O75:P75"/>
    <mergeCell ref="H76:I76"/>
    <mergeCell ref="M76:N76"/>
    <mergeCell ref="O76:P76"/>
    <mergeCell ref="A73:D73"/>
    <mergeCell ref="A74:D74"/>
    <mergeCell ref="A75:A77"/>
    <mergeCell ref="B75:B76"/>
    <mergeCell ref="C75:C76"/>
    <mergeCell ref="D75:D76"/>
    <mergeCell ref="N70:O70"/>
    <mergeCell ref="P70:Q70"/>
    <mergeCell ref="H71:I71"/>
    <mergeCell ref="N71:O71"/>
    <mergeCell ref="P71:Q71"/>
    <mergeCell ref="H72:I72"/>
    <mergeCell ref="N72:O72"/>
    <mergeCell ref="P72:Q72"/>
    <mergeCell ref="A70:A72"/>
    <mergeCell ref="B70:B71"/>
    <mergeCell ref="C70:C71"/>
    <mergeCell ref="D70:D71"/>
    <mergeCell ref="E70:E71"/>
    <mergeCell ref="H70:I70"/>
    <mergeCell ref="A67:A69"/>
    <mergeCell ref="B67:B68"/>
    <mergeCell ref="C67:C68"/>
    <mergeCell ref="D67:D68"/>
    <mergeCell ref="E67:E68"/>
    <mergeCell ref="H67:I67"/>
    <mergeCell ref="L64:M64"/>
    <mergeCell ref="P64:Q64"/>
    <mergeCell ref="R64:S64"/>
    <mergeCell ref="H65:I65"/>
    <mergeCell ref="L65:M65"/>
    <mergeCell ref="P65:Q65"/>
    <mergeCell ref="R65:S65"/>
    <mergeCell ref="N67:O67"/>
    <mergeCell ref="P67:Q67"/>
    <mergeCell ref="H68:I68"/>
    <mergeCell ref="N68:O68"/>
    <mergeCell ref="P68:Q68"/>
    <mergeCell ref="H69:I69"/>
    <mergeCell ref="N69:O69"/>
    <mergeCell ref="P69:Q69"/>
    <mergeCell ref="H66:I66"/>
    <mergeCell ref="L66:M66"/>
    <mergeCell ref="P66:Q66"/>
    <mergeCell ref="K63:L63"/>
    <mergeCell ref="O63:P63"/>
    <mergeCell ref="Q63:R63"/>
    <mergeCell ref="A64:A66"/>
    <mergeCell ref="B64:B65"/>
    <mergeCell ref="C64:C65"/>
    <mergeCell ref="D64:D65"/>
    <mergeCell ref="E64:E65"/>
    <mergeCell ref="H64:I64"/>
    <mergeCell ref="R66:S66"/>
    <mergeCell ref="K61:L61"/>
    <mergeCell ref="O61:P61"/>
    <mergeCell ref="Q61:R61"/>
    <mergeCell ref="F62:G62"/>
    <mergeCell ref="K62:L62"/>
    <mergeCell ref="O62:P62"/>
    <mergeCell ref="Q62:R62"/>
    <mergeCell ref="H59:I59"/>
    <mergeCell ref="M59:N59"/>
    <mergeCell ref="O59:P59"/>
    <mergeCell ref="A60:D60"/>
    <mergeCell ref="A61:A63"/>
    <mergeCell ref="B61:B62"/>
    <mergeCell ref="C61:C62"/>
    <mergeCell ref="D61:D62"/>
    <mergeCell ref="E61:E62"/>
    <mergeCell ref="F61:G61"/>
    <mergeCell ref="E57:E58"/>
    <mergeCell ref="H57:I57"/>
    <mergeCell ref="F63:G63"/>
    <mergeCell ref="M57:N57"/>
    <mergeCell ref="O57:P57"/>
    <mergeCell ref="H58:I58"/>
    <mergeCell ref="M58:N58"/>
    <mergeCell ref="O58:P58"/>
    <mergeCell ref="A55:D55"/>
    <mergeCell ref="A56:D56"/>
    <mergeCell ref="A57:A59"/>
    <mergeCell ref="B57:B58"/>
    <mergeCell ref="C57:C58"/>
    <mergeCell ref="D57:D58"/>
    <mergeCell ref="N52:O52"/>
    <mergeCell ref="P52:Q52"/>
    <mergeCell ref="H53:I53"/>
    <mergeCell ref="N53:O53"/>
    <mergeCell ref="P53:Q53"/>
    <mergeCell ref="H54:I54"/>
    <mergeCell ref="N54:O54"/>
    <mergeCell ref="P54:Q54"/>
    <mergeCell ref="A52:A54"/>
    <mergeCell ref="B52:B53"/>
    <mergeCell ref="C52:C53"/>
    <mergeCell ref="D52:D53"/>
    <mergeCell ref="E52:E53"/>
    <mergeCell ref="H52:I52"/>
    <mergeCell ref="N49:O49"/>
    <mergeCell ref="P49:Q49"/>
    <mergeCell ref="H50:I50"/>
    <mergeCell ref="N50:O50"/>
    <mergeCell ref="P50:Q50"/>
    <mergeCell ref="H51:I51"/>
    <mergeCell ref="N51:O51"/>
    <mergeCell ref="P51:Q51"/>
    <mergeCell ref="A49:A51"/>
    <mergeCell ref="B49:B50"/>
    <mergeCell ref="C49:C50"/>
    <mergeCell ref="D49:D50"/>
    <mergeCell ref="E49:E50"/>
    <mergeCell ref="H49:I49"/>
    <mergeCell ref="A46:A48"/>
    <mergeCell ref="B46:B47"/>
    <mergeCell ref="C46:C47"/>
    <mergeCell ref="D46:D47"/>
    <mergeCell ref="E46:E47"/>
    <mergeCell ref="L46:M46"/>
    <mergeCell ref="P46:Q46"/>
    <mergeCell ref="R46:S46"/>
    <mergeCell ref="L47:M47"/>
    <mergeCell ref="P47:Q47"/>
    <mergeCell ref="R47:S47"/>
    <mergeCell ref="H48:I48"/>
    <mergeCell ref="L48:M48"/>
    <mergeCell ref="P48:Q48"/>
    <mergeCell ref="R48:S48"/>
    <mergeCell ref="O43:P43"/>
    <mergeCell ref="Q43:R43"/>
    <mergeCell ref="F44:G44"/>
    <mergeCell ref="K44:L44"/>
    <mergeCell ref="O44:P44"/>
    <mergeCell ref="Q44:R44"/>
    <mergeCell ref="F45:G45"/>
    <mergeCell ref="K45:L45"/>
    <mergeCell ref="O45:P45"/>
    <mergeCell ref="Q45:R45"/>
    <mergeCell ref="A39:A40"/>
    <mergeCell ref="A41:D41"/>
    <mergeCell ref="A42:D42"/>
    <mergeCell ref="A43:A45"/>
    <mergeCell ref="B43:B44"/>
    <mergeCell ref="C43:C44"/>
    <mergeCell ref="D43:D44"/>
    <mergeCell ref="J35:K35"/>
    <mergeCell ref="J36:K36"/>
    <mergeCell ref="J37:K37"/>
    <mergeCell ref="B38:B39"/>
    <mergeCell ref="C38:C39"/>
    <mergeCell ref="D38:D39"/>
    <mergeCell ref="E38:E39"/>
    <mergeCell ref="E43:E44"/>
    <mergeCell ref="F43:G43"/>
    <mergeCell ref="K43:L43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H33:I33"/>
    <mergeCell ref="J33:K33"/>
    <mergeCell ref="O33:P33"/>
    <mergeCell ref="Q33:R33"/>
    <mergeCell ref="O31:P31"/>
    <mergeCell ref="Q31:R31"/>
    <mergeCell ref="H32:I32"/>
    <mergeCell ref="O30:P30"/>
    <mergeCell ref="Q30:R30"/>
    <mergeCell ref="H28:I28"/>
    <mergeCell ref="J28:K28"/>
    <mergeCell ref="O28:P28"/>
    <mergeCell ref="Q28:R28"/>
    <mergeCell ref="J32:K32"/>
    <mergeCell ref="O32:P32"/>
    <mergeCell ref="Q32:R32"/>
    <mergeCell ref="O26:P26"/>
    <mergeCell ref="Q26:R26"/>
    <mergeCell ref="H27:I27"/>
    <mergeCell ref="J27:K27"/>
    <mergeCell ref="O27:P27"/>
    <mergeCell ref="Q27:R27"/>
    <mergeCell ref="J29:K29"/>
    <mergeCell ref="O29:P29"/>
    <mergeCell ref="Q29:R29"/>
    <mergeCell ref="A26:A28"/>
    <mergeCell ref="B26:B27"/>
    <mergeCell ref="C26:C27"/>
    <mergeCell ref="D26:D27"/>
    <mergeCell ref="E26:E27"/>
    <mergeCell ref="H26:I26"/>
    <mergeCell ref="J26:K26"/>
    <mergeCell ref="A29:A31"/>
    <mergeCell ref="B29:B30"/>
    <mergeCell ref="C29:C30"/>
    <mergeCell ref="D29:D30"/>
    <mergeCell ref="E29:E30"/>
    <mergeCell ref="H29:I29"/>
    <mergeCell ref="H30:I30"/>
    <mergeCell ref="J30:K30"/>
    <mergeCell ref="H31:I31"/>
    <mergeCell ref="J31:K31"/>
    <mergeCell ref="H24:I24"/>
    <mergeCell ref="J24:K24"/>
    <mergeCell ref="O24:P24"/>
    <mergeCell ref="Q24:R24"/>
    <mergeCell ref="A23:A25"/>
    <mergeCell ref="B23:B24"/>
    <mergeCell ref="C23:C24"/>
    <mergeCell ref="D23:D24"/>
    <mergeCell ref="E23:E24"/>
    <mergeCell ref="H23:I23"/>
    <mergeCell ref="H25:I25"/>
    <mergeCell ref="J25:K25"/>
    <mergeCell ref="O25:P25"/>
    <mergeCell ref="Q25:R25"/>
    <mergeCell ref="A20:A22"/>
    <mergeCell ref="B20:B21"/>
    <mergeCell ref="C20:C21"/>
    <mergeCell ref="D20:D21"/>
    <mergeCell ref="E20:E21"/>
    <mergeCell ref="M20:N20"/>
    <mergeCell ref="J23:K23"/>
    <mergeCell ref="O23:P23"/>
    <mergeCell ref="Q23:R23"/>
    <mergeCell ref="I16:J16"/>
    <mergeCell ref="M16:N16"/>
    <mergeCell ref="R16:S16"/>
    <mergeCell ref="R20:S20"/>
    <mergeCell ref="M21:N21"/>
    <mergeCell ref="R21:S21"/>
    <mergeCell ref="I22:J22"/>
    <mergeCell ref="M22:N22"/>
    <mergeCell ref="R22:S22"/>
    <mergeCell ref="A17:A19"/>
    <mergeCell ref="B17:B18"/>
    <mergeCell ref="C17:C18"/>
    <mergeCell ref="D17:D18"/>
    <mergeCell ref="E17:E18"/>
    <mergeCell ref="H13:I13"/>
    <mergeCell ref="O13:P13"/>
    <mergeCell ref="Q13:R13"/>
    <mergeCell ref="A14:A16"/>
    <mergeCell ref="B14:B15"/>
    <mergeCell ref="C14:C15"/>
    <mergeCell ref="D14:D15"/>
    <mergeCell ref="E14:E15"/>
    <mergeCell ref="M14:N14"/>
    <mergeCell ref="R14:S14"/>
    <mergeCell ref="M17:N17"/>
    <mergeCell ref="R17:S17"/>
    <mergeCell ref="M18:N18"/>
    <mergeCell ref="R18:S18"/>
    <mergeCell ref="I19:J19"/>
    <mergeCell ref="M19:N19"/>
    <mergeCell ref="R19:S19"/>
    <mergeCell ref="M15:N15"/>
    <mergeCell ref="R15:S15"/>
    <mergeCell ref="A11:A13"/>
    <mergeCell ref="B11:B12"/>
    <mergeCell ref="C11:C12"/>
    <mergeCell ref="D11:D12"/>
    <mergeCell ref="E11:E12"/>
    <mergeCell ref="M8:N8"/>
    <mergeCell ref="S8:T8"/>
    <mergeCell ref="U8:V8"/>
    <mergeCell ref="H9:J9"/>
    <mergeCell ref="K9:L9"/>
    <mergeCell ref="M9:N9"/>
    <mergeCell ref="S9:T9"/>
    <mergeCell ref="U9:V9"/>
    <mergeCell ref="H11:I11"/>
    <mergeCell ref="O11:P11"/>
    <mergeCell ref="Q11:R11"/>
    <mergeCell ref="H12:I12"/>
    <mergeCell ref="O12:P12"/>
    <mergeCell ref="Q12:R12"/>
    <mergeCell ref="H10:J10"/>
    <mergeCell ref="K10:L10"/>
    <mergeCell ref="M10:N10"/>
    <mergeCell ref="A8:A10"/>
    <mergeCell ref="B8:B9"/>
    <mergeCell ref="C8:C9"/>
    <mergeCell ref="D8:D9"/>
    <mergeCell ref="E8:E9"/>
    <mergeCell ref="H8:J8"/>
    <mergeCell ref="K8:L8"/>
    <mergeCell ref="S10:T10"/>
    <mergeCell ref="U10:V10"/>
    <mergeCell ref="I6:J6"/>
    <mergeCell ref="K6:L6"/>
    <mergeCell ref="M6:N6"/>
    <mergeCell ref="S6:T6"/>
    <mergeCell ref="S7:T7"/>
    <mergeCell ref="B2:B3"/>
    <mergeCell ref="C2:C3"/>
    <mergeCell ref="D2:D3"/>
    <mergeCell ref="E2:E3"/>
    <mergeCell ref="R2:S2"/>
    <mergeCell ref="A3:A4"/>
    <mergeCell ref="R3:S3"/>
    <mergeCell ref="R4:S4"/>
    <mergeCell ref="K5:L5"/>
    <mergeCell ref="M5:N5"/>
    <mergeCell ref="S5:T5"/>
    <mergeCell ref="A5:A7"/>
    <mergeCell ref="B5:B6"/>
    <mergeCell ref="C5:C6"/>
    <mergeCell ref="D5:D6"/>
    <mergeCell ref="E5:E6"/>
    <mergeCell ref="I5:J5"/>
    <mergeCell ref="I7:J7"/>
    <mergeCell ref="K7:L7"/>
    <mergeCell ref="M7:N7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DAA3-D1B5-4009-A5F8-9CEB81AAFA8D}">
  <dimension ref="A2:V104"/>
  <sheetViews>
    <sheetView topLeftCell="A95" zoomScaleNormal="100" workbookViewId="0">
      <selection activeCell="D103" sqref="D103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6"/>
    <col min="6" max="6" width="13.140625" style="6" customWidth="1"/>
    <col min="7" max="7" width="20.42578125" style="6" customWidth="1"/>
    <col min="8" max="8" width="10.7109375" style="6" customWidth="1"/>
    <col min="9" max="9" width="11" style="7" customWidth="1"/>
    <col min="10" max="10" width="16.28515625" style="7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571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138" t="s">
        <v>488</v>
      </c>
      <c r="I2" s="138" t="s">
        <v>489</v>
      </c>
      <c r="J2" s="138" t="s">
        <v>490</v>
      </c>
      <c r="K2" s="138" t="s">
        <v>491</v>
      </c>
      <c r="L2" s="17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271</v>
      </c>
      <c r="L3" s="9" t="s">
        <v>93</v>
      </c>
      <c r="M3" s="9" t="s">
        <v>95</v>
      </c>
      <c r="N3" s="9" t="s">
        <v>264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51"/>
      <c r="D4" s="136"/>
      <c r="E4" s="20">
        <f>C4*D4</f>
        <v>0</v>
      </c>
      <c r="F4" s="137"/>
      <c r="G4" s="137"/>
      <c r="H4" s="137"/>
      <c r="I4" s="137"/>
      <c r="J4" s="137"/>
      <c r="K4" s="137"/>
      <c r="L4" s="137"/>
      <c r="M4" s="137"/>
      <c r="N4" s="137"/>
      <c r="O4" s="147"/>
      <c r="P4" s="147"/>
      <c r="Q4" s="13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138" t="s">
        <v>492</v>
      </c>
      <c r="I5" s="380" t="s">
        <v>494</v>
      </c>
      <c r="J5" s="380"/>
      <c r="K5" s="299" t="s">
        <v>65</v>
      </c>
      <c r="L5" s="299"/>
      <c r="M5" s="304" t="s">
        <v>238</v>
      </c>
      <c r="N5" s="304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79" t="s">
        <v>495</v>
      </c>
      <c r="J6" s="379"/>
      <c r="K6" s="300" t="s">
        <v>105</v>
      </c>
      <c r="L6" s="300"/>
      <c r="M6" s="308" t="s">
        <v>275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51"/>
      <c r="D7" s="136"/>
      <c r="E7" s="20">
        <f>C7*D7</f>
        <v>0</v>
      </c>
      <c r="F7" s="138"/>
      <c r="G7" s="137"/>
      <c r="H7" s="138"/>
      <c r="I7" s="301"/>
      <c r="J7" s="301"/>
      <c r="K7" s="301"/>
      <c r="L7" s="301"/>
      <c r="M7" s="301"/>
      <c r="N7" s="301"/>
      <c r="O7" s="138"/>
      <c r="P7" s="142"/>
      <c r="Q7" s="142"/>
      <c r="R7" s="138"/>
      <c r="S7" s="306"/>
      <c r="T7" s="307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380" t="s">
        <v>493</v>
      </c>
      <c r="L8" s="380"/>
      <c r="M8" s="299" t="s">
        <v>113</v>
      </c>
      <c r="N8" s="299"/>
      <c r="O8" s="8" t="s">
        <v>115</v>
      </c>
      <c r="P8" s="13" t="s">
        <v>116</v>
      </c>
      <c r="Q8" s="8" t="s">
        <v>59</v>
      </c>
      <c r="R8" s="8" t="s">
        <v>60</v>
      </c>
      <c r="S8" s="299" t="s">
        <v>101</v>
      </c>
      <c r="T8" s="299"/>
      <c r="U8" s="299" t="s">
        <v>99</v>
      </c>
      <c r="V8" s="299"/>
    </row>
    <row r="9" spans="1:22" ht="49.5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81" t="s">
        <v>496</v>
      </c>
      <c r="I9" s="382"/>
      <c r="J9" s="383"/>
      <c r="K9" s="384" t="s">
        <v>497</v>
      </c>
      <c r="L9" s="384"/>
      <c r="M9" s="300" t="s">
        <v>114</v>
      </c>
      <c r="N9" s="300"/>
      <c r="O9" s="10" t="s">
        <v>275</v>
      </c>
      <c r="P9" s="10" t="s">
        <v>108</v>
      </c>
      <c r="Q9" s="9" t="s">
        <v>109</v>
      </c>
      <c r="R9" s="9" t="s">
        <v>98</v>
      </c>
      <c r="S9" s="300" t="s">
        <v>102</v>
      </c>
      <c r="T9" s="300"/>
      <c r="U9" s="300" t="s">
        <v>100</v>
      </c>
      <c r="V9" s="300"/>
    </row>
    <row r="10" spans="1:22" ht="30" customHeight="1" x14ac:dyDescent="0.25">
      <c r="A10" s="299"/>
      <c r="B10" s="19" t="s">
        <v>181</v>
      </c>
      <c r="C10" s="151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138"/>
      <c r="P10" s="138"/>
      <c r="Q10" s="138"/>
      <c r="R10" s="142"/>
      <c r="S10" s="301"/>
      <c r="T10" s="301"/>
      <c r="U10" s="301"/>
      <c r="V10" s="301"/>
    </row>
    <row r="11" spans="1:22" ht="38.25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85</v>
      </c>
      <c r="K11" s="8" t="s">
        <v>69</v>
      </c>
      <c r="L11" s="13" t="s">
        <v>70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498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51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138"/>
      <c r="O13" s="306"/>
      <c r="P13" s="307"/>
      <c r="Q13" s="301"/>
      <c r="R13" s="301"/>
    </row>
    <row r="14" spans="1:22" ht="38.25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13" t="s">
        <v>69</v>
      </c>
      <c r="J14" s="13" t="s">
        <v>85</v>
      </c>
      <c r="K14" s="13" t="s">
        <v>122</v>
      </c>
      <c r="L14" s="13" t="s">
        <v>80</v>
      </c>
      <c r="M14" s="304" t="s">
        <v>79</v>
      </c>
      <c r="N14" s="304"/>
      <c r="O14" s="8" t="s">
        <v>59</v>
      </c>
      <c r="P14" s="8" t="s">
        <v>60</v>
      </c>
      <c r="Q14" s="8" t="s">
        <v>101</v>
      </c>
      <c r="R14" s="299" t="s">
        <v>99</v>
      </c>
      <c r="S14" s="299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10" t="s">
        <v>143</v>
      </c>
      <c r="J15" s="9" t="s">
        <v>120</v>
      </c>
      <c r="K15" s="10" t="s">
        <v>123</v>
      </c>
      <c r="L15" s="10" t="s">
        <v>125</v>
      </c>
      <c r="M15" s="308" t="s">
        <v>126</v>
      </c>
      <c r="N15" s="308"/>
      <c r="O15" s="10" t="s">
        <v>124</v>
      </c>
      <c r="P15" s="9" t="s">
        <v>98</v>
      </c>
      <c r="Q15" s="9" t="s">
        <v>102</v>
      </c>
      <c r="R15" s="300" t="s">
        <v>100</v>
      </c>
      <c r="S15" s="300"/>
    </row>
    <row r="16" spans="1:22" ht="30" customHeight="1" x14ac:dyDescent="0.25">
      <c r="A16" s="299"/>
      <c r="B16" s="19" t="s">
        <v>181</v>
      </c>
      <c r="C16" s="151"/>
      <c r="D16" s="136"/>
      <c r="E16" s="20">
        <f>C16*D16</f>
        <v>0</v>
      </c>
      <c r="F16" s="137"/>
      <c r="G16" s="138"/>
      <c r="H16" s="138"/>
      <c r="I16" s="329"/>
      <c r="J16" s="350"/>
      <c r="K16" s="138"/>
      <c r="L16" s="138"/>
      <c r="M16" s="306"/>
      <c r="N16" s="307"/>
      <c r="O16" s="138"/>
      <c r="P16" s="138"/>
      <c r="Q16" s="138"/>
      <c r="R16" s="306"/>
      <c r="S16" s="307"/>
    </row>
    <row r="17" spans="1:19" ht="38.25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13" t="s">
        <v>69</v>
      </c>
      <c r="J17" s="13" t="s">
        <v>85</v>
      </c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8" t="s">
        <v>60</v>
      </c>
      <c r="Q17" s="8" t="s">
        <v>101</v>
      </c>
      <c r="R17" s="299" t="s">
        <v>99</v>
      </c>
      <c r="S17" s="299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10" t="s">
        <v>143</v>
      </c>
      <c r="J18" s="9" t="s">
        <v>120</v>
      </c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9" t="s">
        <v>98</v>
      </c>
      <c r="Q18" s="9" t="s">
        <v>102</v>
      </c>
      <c r="R18" s="300" t="s">
        <v>100</v>
      </c>
      <c r="S18" s="300"/>
    </row>
    <row r="19" spans="1:19" ht="30" customHeight="1" x14ac:dyDescent="0.25">
      <c r="A19" s="299"/>
      <c r="B19" s="19" t="s">
        <v>181</v>
      </c>
      <c r="C19" s="151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138"/>
      <c r="Q19" s="138"/>
      <c r="R19" s="301"/>
      <c r="S19" s="301"/>
    </row>
    <row r="20" spans="1:19" ht="38.25" x14ac:dyDescent="0.25">
      <c r="A20" s="299" t="s">
        <v>74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13" t="s">
        <v>69</v>
      </c>
      <c r="J20" s="13" t="s">
        <v>85</v>
      </c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10" t="s">
        <v>143</v>
      </c>
      <c r="J21" s="9" t="s">
        <v>120</v>
      </c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51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138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79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15" t="s">
        <v>126</v>
      </c>
      <c r="K24" s="322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51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138"/>
      <c r="O25" s="306"/>
      <c r="P25" s="307"/>
      <c r="Q25" s="301"/>
      <c r="R25" s="301"/>
    </row>
    <row r="26" spans="1:19" ht="30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314" t="s">
        <v>79</v>
      </c>
      <c r="K26" s="314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15" t="s">
        <v>126</v>
      </c>
      <c r="K27" s="322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51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138"/>
      <c r="O28" s="306"/>
      <c r="P28" s="307"/>
      <c r="Q28" s="301"/>
      <c r="R28" s="301"/>
    </row>
    <row r="29" spans="1:19" ht="30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314" t="s">
        <v>79</v>
      </c>
      <c r="K29" s="314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15" t="s">
        <v>126</v>
      </c>
      <c r="K30" s="322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51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138"/>
      <c r="O31" s="306"/>
      <c r="P31" s="307"/>
      <c r="Q31" s="301"/>
      <c r="R31" s="301"/>
    </row>
    <row r="32" spans="1:19" ht="30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314" t="s">
        <v>79</v>
      </c>
      <c r="K32" s="314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9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15" t="s">
        <v>126</v>
      </c>
      <c r="K33" s="322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9" ht="30" customHeight="1" x14ac:dyDescent="0.25">
      <c r="A34" s="299"/>
      <c r="B34" s="19" t="s">
        <v>181</v>
      </c>
      <c r="C34" s="151"/>
      <c r="D34" s="136"/>
      <c r="E34" s="20">
        <f>C34*D34</f>
        <v>0</v>
      </c>
      <c r="F34" s="138"/>
      <c r="G34" s="138"/>
      <c r="H34" s="306"/>
      <c r="I34" s="307"/>
      <c r="J34" s="329"/>
      <c r="K34" s="350"/>
      <c r="L34" s="138"/>
      <c r="M34" s="138"/>
      <c r="N34" s="138"/>
      <c r="O34" s="306"/>
      <c r="P34" s="307"/>
      <c r="Q34" s="301"/>
      <c r="R34" s="301"/>
    </row>
    <row r="35" spans="1:19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9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9" ht="30" customHeight="1" x14ac:dyDescent="0.25">
      <c r="A37" s="299"/>
      <c r="B37" s="19" t="s">
        <v>182</v>
      </c>
      <c r="C37" s="151"/>
      <c r="D37" s="136"/>
      <c r="E37" s="20">
        <f>C37*D37</f>
        <v>0</v>
      </c>
      <c r="F37" s="138"/>
      <c r="G37" s="138"/>
      <c r="H37" s="138"/>
      <c r="I37" s="138"/>
      <c r="J37" s="301"/>
      <c r="K37" s="301"/>
    </row>
    <row r="38" spans="1:19" ht="45" customHeight="1" x14ac:dyDescent="0.25">
      <c r="A38" s="27" t="s">
        <v>447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K38" s="7"/>
    </row>
    <row r="39" spans="1:19" ht="69.95" customHeight="1" x14ac:dyDescent="0.25">
      <c r="A39" s="320" t="s">
        <v>435</v>
      </c>
      <c r="B39" s="299"/>
      <c r="C39" s="299"/>
      <c r="D39" s="299"/>
      <c r="E39" s="299"/>
      <c r="H39" s="7"/>
      <c r="K39" s="7"/>
    </row>
    <row r="40" spans="1:19" ht="69.95" customHeight="1" x14ac:dyDescent="0.25">
      <c r="A40" s="321"/>
      <c r="B40" s="8" t="s">
        <v>180</v>
      </c>
      <c r="C40" s="8">
        <v>1</v>
      </c>
      <c r="D40" s="136"/>
      <c r="E40" s="20">
        <f>C40*D40</f>
        <v>0</v>
      </c>
      <c r="H40" s="7"/>
      <c r="K40" s="7"/>
    </row>
    <row r="41" spans="1:19" ht="30" customHeight="1" x14ac:dyDescent="0.25">
      <c r="A41" s="297" t="s">
        <v>572</v>
      </c>
      <c r="B41" s="297"/>
      <c r="C41" s="297"/>
      <c r="D41" s="297"/>
      <c r="E41" s="47">
        <f>E4+E7+E10+E13+E16+E19+E22+E25+E28+E31+E34+E37+E40</f>
        <v>0</v>
      </c>
      <c r="F41" s="7"/>
      <c r="H41" s="7"/>
      <c r="K41" s="7"/>
    </row>
    <row r="42" spans="1:19" ht="30" customHeight="1" x14ac:dyDescent="0.25">
      <c r="A42" s="351" t="s">
        <v>501</v>
      </c>
      <c r="B42" s="352"/>
      <c r="C42" s="352"/>
      <c r="D42" s="353"/>
    </row>
    <row r="43" spans="1:19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80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9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285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9" ht="30" customHeight="1" x14ac:dyDescent="0.25">
      <c r="A45" s="299"/>
      <c r="B45" s="19" t="s">
        <v>181</v>
      </c>
      <c r="C45" s="152"/>
      <c r="D45" s="136"/>
      <c r="E45" s="20">
        <f>C45*D45</f>
        <v>0</v>
      </c>
      <c r="F45" s="301"/>
      <c r="G45" s="301"/>
      <c r="H45" s="142"/>
      <c r="I45" s="142"/>
      <c r="J45" s="138"/>
      <c r="K45" s="306"/>
      <c r="L45" s="307"/>
      <c r="M45" s="138"/>
      <c r="N45" s="138"/>
      <c r="O45" s="306"/>
      <c r="P45" s="307"/>
      <c r="Q45" s="306"/>
      <c r="R45" s="307"/>
    </row>
    <row r="46" spans="1:19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7" t="s">
        <v>145</v>
      </c>
      <c r="I46" s="13" t="s">
        <v>85</v>
      </c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8" t="s">
        <v>60</v>
      </c>
      <c r="P46" s="302" t="s">
        <v>101</v>
      </c>
      <c r="Q46" s="303"/>
      <c r="R46" s="299" t="s">
        <v>99</v>
      </c>
      <c r="S46" s="299"/>
    </row>
    <row r="47" spans="1:19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10" t="s">
        <v>143</v>
      </c>
      <c r="I47" s="9" t="s">
        <v>120</v>
      </c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9" t="s">
        <v>98</v>
      </c>
      <c r="P47" s="309" t="s">
        <v>102</v>
      </c>
      <c r="Q47" s="310"/>
      <c r="R47" s="300" t="s">
        <v>100</v>
      </c>
      <c r="S47" s="300"/>
    </row>
    <row r="48" spans="1:19" ht="30" customHeight="1" x14ac:dyDescent="0.25">
      <c r="A48" s="299"/>
      <c r="B48" s="19" t="s">
        <v>181</v>
      </c>
      <c r="C48" s="152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142"/>
      <c r="P48" s="306"/>
      <c r="Q48" s="307"/>
      <c r="R48" s="301"/>
      <c r="S48" s="301"/>
    </row>
    <row r="49" spans="1:19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3" t="s">
        <v>284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9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2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9" ht="45" customHeight="1" x14ac:dyDescent="0.25">
      <c r="A51" s="304"/>
      <c r="B51" s="19" t="s">
        <v>181</v>
      </c>
      <c r="C51" s="152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138"/>
      <c r="N51" s="306"/>
      <c r="O51" s="307"/>
      <c r="P51" s="306"/>
      <c r="Q51" s="307"/>
    </row>
    <row r="52" spans="1:19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3" t="s">
        <v>284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9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2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9" ht="45" customHeight="1" x14ac:dyDescent="0.25">
      <c r="A54" s="304"/>
      <c r="B54" s="19" t="s">
        <v>181</v>
      </c>
      <c r="C54" s="152"/>
      <c r="D54" s="136"/>
      <c r="E54" s="20">
        <f>C54*D54</f>
        <v>0</v>
      </c>
      <c r="F54" s="138"/>
      <c r="G54" s="138"/>
      <c r="H54" s="306"/>
      <c r="I54" s="307"/>
      <c r="J54" s="140"/>
      <c r="K54" s="138"/>
      <c r="L54" s="138"/>
      <c r="M54" s="138"/>
      <c r="N54" s="306"/>
      <c r="O54" s="307"/>
      <c r="P54" s="306"/>
      <c r="Q54" s="307"/>
    </row>
    <row r="55" spans="1:19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9" ht="30" customHeight="1" x14ac:dyDescent="0.25">
      <c r="A56" s="327" t="s">
        <v>500</v>
      </c>
      <c r="B56" s="327"/>
      <c r="C56" s="327"/>
      <c r="D56" s="327"/>
      <c r="E56" s="22"/>
    </row>
    <row r="57" spans="1:19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239</v>
      </c>
      <c r="H57" s="299" t="s">
        <v>240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9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283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9" ht="69.95" customHeight="1" x14ac:dyDescent="0.25">
      <c r="A59" s="304"/>
      <c r="B59" s="19" t="s">
        <v>181</v>
      </c>
      <c r="C59" s="152"/>
      <c r="D59" s="136"/>
      <c r="E59" s="21">
        <f>C59*D59</f>
        <v>0</v>
      </c>
      <c r="F59" s="138"/>
      <c r="G59" s="138"/>
      <c r="H59" s="306"/>
      <c r="I59" s="307"/>
      <c r="J59" s="138"/>
      <c r="K59" s="142"/>
      <c r="L59" s="142"/>
      <c r="M59" s="306"/>
      <c r="N59" s="307"/>
      <c r="O59" s="301"/>
      <c r="P59" s="301"/>
    </row>
    <row r="60" spans="1:19" ht="30" customHeight="1" x14ac:dyDescent="0.25">
      <c r="A60" s="327" t="s">
        <v>86</v>
      </c>
      <c r="B60" s="327"/>
      <c r="C60" s="327"/>
      <c r="D60" s="327"/>
      <c r="E60" s="22"/>
    </row>
    <row r="61" spans="1:19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9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9" ht="30" customHeight="1" x14ac:dyDescent="0.25">
      <c r="A63" s="299"/>
      <c r="B63" s="19" t="s">
        <v>181</v>
      </c>
      <c r="C63" s="152"/>
      <c r="D63" s="136"/>
      <c r="E63" s="20">
        <f>C63*D63</f>
        <v>0</v>
      </c>
      <c r="F63" s="301"/>
      <c r="G63" s="301"/>
      <c r="H63" s="142"/>
      <c r="I63" s="142"/>
      <c r="J63" s="138"/>
      <c r="K63" s="306"/>
      <c r="L63" s="307"/>
      <c r="M63" s="138"/>
      <c r="N63" s="138"/>
      <c r="O63" s="306"/>
      <c r="P63" s="307"/>
      <c r="Q63" s="306"/>
      <c r="R63" s="307"/>
    </row>
    <row r="64" spans="1:19" ht="36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23" t="s">
        <v>79</v>
      </c>
      <c r="M64" s="324"/>
      <c r="N64" s="8" t="s">
        <v>59</v>
      </c>
      <c r="O64" s="8" t="s">
        <v>60</v>
      </c>
      <c r="P64" s="302" t="s">
        <v>101</v>
      </c>
      <c r="Q64" s="303"/>
      <c r="R64" s="302" t="s">
        <v>99</v>
      </c>
      <c r="S64" s="303"/>
    </row>
    <row r="65" spans="1:19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15" t="s">
        <v>126</v>
      </c>
      <c r="M65" s="322"/>
      <c r="N65" s="10" t="s">
        <v>124</v>
      </c>
      <c r="O65" s="9" t="s">
        <v>98</v>
      </c>
      <c r="P65" s="309" t="s">
        <v>102</v>
      </c>
      <c r="Q65" s="310"/>
      <c r="R65" s="309" t="s">
        <v>100</v>
      </c>
      <c r="S65" s="310"/>
    </row>
    <row r="66" spans="1:19" ht="30" customHeight="1" x14ac:dyDescent="0.25">
      <c r="A66" s="299"/>
      <c r="B66" s="19" t="s">
        <v>181</v>
      </c>
      <c r="C66" s="152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142"/>
      <c r="P66" s="306"/>
      <c r="Q66" s="307"/>
      <c r="R66" s="301"/>
      <c r="S66" s="301"/>
    </row>
    <row r="67" spans="1:19" ht="30" customHeight="1" x14ac:dyDescent="0.25">
      <c r="A67" s="304" t="s">
        <v>433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3" t="s">
        <v>284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9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4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9" ht="45" customHeight="1" x14ac:dyDescent="0.25">
      <c r="A69" s="304"/>
      <c r="B69" s="19" t="s">
        <v>181</v>
      </c>
      <c r="C69" s="152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138"/>
      <c r="N69" s="306"/>
      <c r="O69" s="307"/>
      <c r="P69" s="306"/>
      <c r="Q69" s="307"/>
    </row>
    <row r="70" spans="1:19" ht="30" customHeight="1" x14ac:dyDescent="0.25">
      <c r="A70" s="304" t="s">
        <v>434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3" t="s">
        <v>284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9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4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9" ht="45" customHeight="1" x14ac:dyDescent="0.25">
      <c r="A72" s="304"/>
      <c r="B72" s="19" t="s">
        <v>181</v>
      </c>
      <c r="C72" s="152"/>
      <c r="D72" s="136"/>
      <c r="E72" s="20">
        <f>C72*D72</f>
        <v>0</v>
      </c>
      <c r="F72" s="138"/>
      <c r="G72" s="138"/>
      <c r="H72" s="306"/>
      <c r="I72" s="307"/>
      <c r="J72" s="140"/>
      <c r="K72" s="138"/>
      <c r="L72" s="138"/>
      <c r="M72" s="138"/>
      <c r="N72" s="306"/>
      <c r="O72" s="307"/>
      <c r="P72" s="306"/>
      <c r="Q72" s="307"/>
    </row>
    <row r="73" spans="1:19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9" ht="30" customHeight="1" x14ac:dyDescent="0.25">
      <c r="A74" s="327" t="s">
        <v>502</v>
      </c>
      <c r="B74" s="327"/>
      <c r="C74" s="327"/>
      <c r="D74" s="327"/>
      <c r="E74" s="22"/>
    </row>
    <row r="75" spans="1:19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9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9" ht="69.95" customHeight="1" x14ac:dyDescent="0.25">
      <c r="A77" s="304"/>
      <c r="B77" s="19" t="s">
        <v>181</v>
      </c>
      <c r="C77" s="152"/>
      <c r="D77" s="136"/>
      <c r="E77" s="21">
        <f>C77*D77</f>
        <v>0</v>
      </c>
      <c r="F77" s="138"/>
      <c r="G77" s="138"/>
      <c r="H77" s="306"/>
      <c r="I77" s="307"/>
      <c r="J77" s="138"/>
      <c r="K77" s="142"/>
      <c r="L77" s="142"/>
      <c r="M77" s="306"/>
      <c r="N77" s="307"/>
      <c r="O77" s="301"/>
      <c r="P77" s="301"/>
    </row>
    <row r="78" spans="1:19" ht="30" customHeight="1" x14ac:dyDescent="0.25">
      <c r="A78" s="327" t="s">
        <v>199</v>
      </c>
      <c r="B78" s="327"/>
      <c r="C78" s="327"/>
      <c r="D78" s="327"/>
      <c r="E78" s="22"/>
    </row>
    <row r="79" spans="1:19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9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9" t="s">
        <v>181</v>
      </c>
      <c r="C81" s="152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9" t="s">
        <v>181</v>
      </c>
      <c r="C85" s="152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142"/>
      <c r="N85" s="306"/>
      <c r="O85" s="313"/>
      <c r="P85" s="307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9" t="s">
        <v>181</v>
      </c>
      <c r="C89" s="152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142"/>
      <c r="N89" s="306"/>
      <c r="O89" s="313"/>
      <c r="P89" s="307"/>
      <c r="Q89" s="306"/>
      <c r="R89" s="307"/>
    </row>
    <row r="90" spans="1:18" ht="30" customHeight="1" x14ac:dyDescent="0.25">
      <c r="A90" s="297" t="s">
        <v>503</v>
      </c>
      <c r="B90" s="297"/>
      <c r="C90" s="297"/>
      <c r="D90" s="297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462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505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507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603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508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660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KHHxq8xf+0xyxbdZ4GSoLwQYg0Uv80RayQk2KTu/sbH75wMyzSFonsACnujIsD8Ce6ninSLyZ/us6B/jijttCQ==" saltValue="11y7tNnJb04WXv6/B3mFZA==" spinCount="100000" sheet="1" objects="1" scenarios="1"/>
  <mergeCells count="403">
    <mergeCell ref="H100:I100"/>
    <mergeCell ref="J100:K100"/>
    <mergeCell ref="L100:M100"/>
    <mergeCell ref="A101:D101"/>
    <mergeCell ref="A102:A103"/>
    <mergeCell ref="A104:D104"/>
    <mergeCell ref="E98:E99"/>
    <mergeCell ref="H98:I98"/>
    <mergeCell ref="J98:K98"/>
    <mergeCell ref="L98:M98"/>
    <mergeCell ref="H99:I99"/>
    <mergeCell ref="J99:K99"/>
    <mergeCell ref="L99:M99"/>
    <mergeCell ref="A90:D90"/>
    <mergeCell ref="A91:D91"/>
    <mergeCell ref="A92:A93"/>
    <mergeCell ref="A96:D96"/>
    <mergeCell ref="A97:D97"/>
    <mergeCell ref="A98:A100"/>
    <mergeCell ref="B98:B99"/>
    <mergeCell ref="C98:C99"/>
    <mergeCell ref="D98:D99"/>
    <mergeCell ref="B95:D95"/>
    <mergeCell ref="A94:A95"/>
    <mergeCell ref="Q87:R87"/>
    <mergeCell ref="H88:I88"/>
    <mergeCell ref="N88:P88"/>
    <mergeCell ref="Q88:R88"/>
    <mergeCell ref="H89:I89"/>
    <mergeCell ref="N89:P89"/>
    <mergeCell ref="H85:I85"/>
    <mergeCell ref="N85:P85"/>
    <mergeCell ref="A86:D86"/>
    <mergeCell ref="A87:A89"/>
    <mergeCell ref="B87:B88"/>
    <mergeCell ref="C87:C88"/>
    <mergeCell ref="D87:D88"/>
    <mergeCell ref="E87:E88"/>
    <mergeCell ref="H87:I87"/>
    <mergeCell ref="N87:P87"/>
    <mergeCell ref="Q85:R85"/>
    <mergeCell ref="Q89:R89"/>
    <mergeCell ref="H83:I83"/>
    <mergeCell ref="N83:P83"/>
    <mergeCell ref="Q83:R83"/>
    <mergeCell ref="H84:I84"/>
    <mergeCell ref="N84:P84"/>
    <mergeCell ref="Q84:R84"/>
    <mergeCell ref="A82:D82"/>
    <mergeCell ref="A83:A85"/>
    <mergeCell ref="B83:B84"/>
    <mergeCell ref="C83:C84"/>
    <mergeCell ref="D83:D84"/>
    <mergeCell ref="E83:E84"/>
    <mergeCell ref="N79:P79"/>
    <mergeCell ref="Q79:R79"/>
    <mergeCell ref="H80:I80"/>
    <mergeCell ref="N80:P80"/>
    <mergeCell ref="Q80:R80"/>
    <mergeCell ref="H81:I81"/>
    <mergeCell ref="N81:P81"/>
    <mergeCell ref="Q81:R81"/>
    <mergeCell ref="H77:I77"/>
    <mergeCell ref="M77:N77"/>
    <mergeCell ref="O77:P77"/>
    <mergeCell ref="A78:D78"/>
    <mergeCell ref="A79:A81"/>
    <mergeCell ref="B79:B80"/>
    <mergeCell ref="C79:C80"/>
    <mergeCell ref="D79:D80"/>
    <mergeCell ref="E79:E80"/>
    <mergeCell ref="H79:I79"/>
    <mergeCell ref="E75:E76"/>
    <mergeCell ref="H75:I75"/>
    <mergeCell ref="M75:N75"/>
    <mergeCell ref="O75:P75"/>
    <mergeCell ref="H76:I76"/>
    <mergeCell ref="M76:N76"/>
    <mergeCell ref="O76:P76"/>
    <mergeCell ref="A73:D73"/>
    <mergeCell ref="A74:D74"/>
    <mergeCell ref="A75:A77"/>
    <mergeCell ref="B75:B76"/>
    <mergeCell ref="C75:C76"/>
    <mergeCell ref="D75:D76"/>
    <mergeCell ref="N70:O70"/>
    <mergeCell ref="P70:Q70"/>
    <mergeCell ref="H71:I71"/>
    <mergeCell ref="N71:O71"/>
    <mergeCell ref="P71:Q71"/>
    <mergeCell ref="H72:I72"/>
    <mergeCell ref="N72:O72"/>
    <mergeCell ref="P72:Q72"/>
    <mergeCell ref="A70:A72"/>
    <mergeCell ref="B70:B71"/>
    <mergeCell ref="C70:C71"/>
    <mergeCell ref="D70:D71"/>
    <mergeCell ref="E70:E71"/>
    <mergeCell ref="H70:I70"/>
    <mergeCell ref="A67:A69"/>
    <mergeCell ref="B67:B68"/>
    <mergeCell ref="C67:C68"/>
    <mergeCell ref="D67:D68"/>
    <mergeCell ref="E67:E68"/>
    <mergeCell ref="H67:I67"/>
    <mergeCell ref="L64:M64"/>
    <mergeCell ref="P64:Q64"/>
    <mergeCell ref="R64:S64"/>
    <mergeCell ref="H65:I65"/>
    <mergeCell ref="L65:M65"/>
    <mergeCell ref="P65:Q65"/>
    <mergeCell ref="R65:S65"/>
    <mergeCell ref="N67:O67"/>
    <mergeCell ref="P67:Q67"/>
    <mergeCell ref="H68:I68"/>
    <mergeCell ref="N68:O68"/>
    <mergeCell ref="P68:Q68"/>
    <mergeCell ref="H69:I69"/>
    <mergeCell ref="N69:O69"/>
    <mergeCell ref="P69:Q69"/>
    <mergeCell ref="H66:I66"/>
    <mergeCell ref="L66:M66"/>
    <mergeCell ref="P66:Q66"/>
    <mergeCell ref="K63:L63"/>
    <mergeCell ref="O63:P63"/>
    <mergeCell ref="Q63:R63"/>
    <mergeCell ref="A64:A66"/>
    <mergeCell ref="B64:B65"/>
    <mergeCell ref="C64:C65"/>
    <mergeCell ref="D64:D65"/>
    <mergeCell ref="E64:E65"/>
    <mergeCell ref="H64:I64"/>
    <mergeCell ref="R66:S66"/>
    <mergeCell ref="K61:L61"/>
    <mergeCell ref="O61:P61"/>
    <mergeCell ref="Q61:R61"/>
    <mergeCell ref="F62:G62"/>
    <mergeCell ref="K62:L62"/>
    <mergeCell ref="O62:P62"/>
    <mergeCell ref="Q62:R62"/>
    <mergeCell ref="H59:I59"/>
    <mergeCell ref="M59:N59"/>
    <mergeCell ref="O59:P59"/>
    <mergeCell ref="A60:D60"/>
    <mergeCell ref="A61:A63"/>
    <mergeCell ref="B61:B62"/>
    <mergeCell ref="C61:C62"/>
    <mergeCell ref="D61:D62"/>
    <mergeCell ref="E61:E62"/>
    <mergeCell ref="F61:G61"/>
    <mergeCell ref="E57:E58"/>
    <mergeCell ref="H57:I57"/>
    <mergeCell ref="F63:G63"/>
    <mergeCell ref="M57:N57"/>
    <mergeCell ref="O57:P57"/>
    <mergeCell ref="H58:I58"/>
    <mergeCell ref="M58:N58"/>
    <mergeCell ref="O58:P58"/>
    <mergeCell ref="A55:D55"/>
    <mergeCell ref="A56:D56"/>
    <mergeCell ref="A57:A59"/>
    <mergeCell ref="B57:B58"/>
    <mergeCell ref="C57:C58"/>
    <mergeCell ref="D57:D58"/>
    <mergeCell ref="N52:O52"/>
    <mergeCell ref="P52:Q52"/>
    <mergeCell ref="H53:I53"/>
    <mergeCell ref="N53:O53"/>
    <mergeCell ref="P53:Q53"/>
    <mergeCell ref="H54:I54"/>
    <mergeCell ref="N54:O54"/>
    <mergeCell ref="P54:Q54"/>
    <mergeCell ref="A52:A54"/>
    <mergeCell ref="B52:B53"/>
    <mergeCell ref="C52:C53"/>
    <mergeCell ref="D52:D53"/>
    <mergeCell ref="E52:E53"/>
    <mergeCell ref="H52:I52"/>
    <mergeCell ref="N49:O49"/>
    <mergeCell ref="P49:Q49"/>
    <mergeCell ref="H50:I50"/>
    <mergeCell ref="N50:O50"/>
    <mergeCell ref="P50:Q50"/>
    <mergeCell ref="H51:I51"/>
    <mergeCell ref="N51:O51"/>
    <mergeCell ref="P51:Q51"/>
    <mergeCell ref="A49:A51"/>
    <mergeCell ref="B49:B50"/>
    <mergeCell ref="C49:C50"/>
    <mergeCell ref="D49:D50"/>
    <mergeCell ref="E49:E50"/>
    <mergeCell ref="H49:I49"/>
    <mergeCell ref="A46:A48"/>
    <mergeCell ref="B46:B47"/>
    <mergeCell ref="C46:C47"/>
    <mergeCell ref="D46:D47"/>
    <mergeCell ref="E46:E47"/>
    <mergeCell ref="L46:M46"/>
    <mergeCell ref="P46:Q46"/>
    <mergeCell ref="R46:S46"/>
    <mergeCell ref="L47:M47"/>
    <mergeCell ref="P47:Q47"/>
    <mergeCell ref="R47:S47"/>
    <mergeCell ref="H48:I48"/>
    <mergeCell ref="L48:M48"/>
    <mergeCell ref="P48:Q48"/>
    <mergeCell ref="R48:S48"/>
    <mergeCell ref="O43:P43"/>
    <mergeCell ref="Q43:R43"/>
    <mergeCell ref="F44:G44"/>
    <mergeCell ref="K44:L44"/>
    <mergeCell ref="O44:P44"/>
    <mergeCell ref="Q44:R44"/>
    <mergeCell ref="F45:G45"/>
    <mergeCell ref="K45:L45"/>
    <mergeCell ref="O45:P45"/>
    <mergeCell ref="Q45:R45"/>
    <mergeCell ref="A39:A40"/>
    <mergeCell ref="A41:D41"/>
    <mergeCell ref="A42:D42"/>
    <mergeCell ref="A43:A45"/>
    <mergeCell ref="B43:B44"/>
    <mergeCell ref="C43:C44"/>
    <mergeCell ref="D43:D44"/>
    <mergeCell ref="J35:K35"/>
    <mergeCell ref="J36:K36"/>
    <mergeCell ref="J37:K37"/>
    <mergeCell ref="B38:B39"/>
    <mergeCell ref="C38:C39"/>
    <mergeCell ref="D38:D39"/>
    <mergeCell ref="E38:E39"/>
    <mergeCell ref="E43:E44"/>
    <mergeCell ref="F43:G43"/>
    <mergeCell ref="K43:L43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H33:I33"/>
    <mergeCell ref="J33:K33"/>
    <mergeCell ref="O33:P33"/>
    <mergeCell ref="Q33:R33"/>
    <mergeCell ref="O31:P31"/>
    <mergeCell ref="Q31:R31"/>
    <mergeCell ref="H32:I32"/>
    <mergeCell ref="O30:P30"/>
    <mergeCell ref="Q30:R30"/>
    <mergeCell ref="H28:I28"/>
    <mergeCell ref="J28:K28"/>
    <mergeCell ref="O28:P28"/>
    <mergeCell ref="Q28:R28"/>
    <mergeCell ref="J32:K32"/>
    <mergeCell ref="O32:P32"/>
    <mergeCell ref="Q32:R32"/>
    <mergeCell ref="O26:P26"/>
    <mergeCell ref="Q26:R26"/>
    <mergeCell ref="H27:I27"/>
    <mergeCell ref="J27:K27"/>
    <mergeCell ref="O27:P27"/>
    <mergeCell ref="Q27:R27"/>
    <mergeCell ref="J29:K29"/>
    <mergeCell ref="O29:P29"/>
    <mergeCell ref="Q29:R29"/>
    <mergeCell ref="A26:A28"/>
    <mergeCell ref="B26:B27"/>
    <mergeCell ref="C26:C27"/>
    <mergeCell ref="D26:D27"/>
    <mergeCell ref="E26:E27"/>
    <mergeCell ref="H26:I26"/>
    <mergeCell ref="J26:K26"/>
    <mergeCell ref="A29:A31"/>
    <mergeCell ref="B29:B30"/>
    <mergeCell ref="C29:C30"/>
    <mergeCell ref="D29:D30"/>
    <mergeCell ref="E29:E30"/>
    <mergeCell ref="H29:I29"/>
    <mergeCell ref="H30:I30"/>
    <mergeCell ref="J30:K30"/>
    <mergeCell ref="H31:I31"/>
    <mergeCell ref="J31:K31"/>
    <mergeCell ref="H24:I24"/>
    <mergeCell ref="J24:K24"/>
    <mergeCell ref="O24:P24"/>
    <mergeCell ref="Q24:R24"/>
    <mergeCell ref="A23:A25"/>
    <mergeCell ref="B23:B24"/>
    <mergeCell ref="C23:C24"/>
    <mergeCell ref="D23:D24"/>
    <mergeCell ref="E23:E24"/>
    <mergeCell ref="H23:I23"/>
    <mergeCell ref="H25:I25"/>
    <mergeCell ref="J25:K25"/>
    <mergeCell ref="O25:P25"/>
    <mergeCell ref="Q25:R25"/>
    <mergeCell ref="A20:A22"/>
    <mergeCell ref="B20:B21"/>
    <mergeCell ref="C20:C21"/>
    <mergeCell ref="D20:D21"/>
    <mergeCell ref="E20:E21"/>
    <mergeCell ref="M20:N20"/>
    <mergeCell ref="J23:K23"/>
    <mergeCell ref="O23:P23"/>
    <mergeCell ref="Q23:R23"/>
    <mergeCell ref="I16:J16"/>
    <mergeCell ref="M16:N16"/>
    <mergeCell ref="R16:S16"/>
    <mergeCell ref="R20:S20"/>
    <mergeCell ref="M21:N21"/>
    <mergeCell ref="R21:S21"/>
    <mergeCell ref="I22:J22"/>
    <mergeCell ref="M22:N22"/>
    <mergeCell ref="R22:S22"/>
    <mergeCell ref="A17:A19"/>
    <mergeCell ref="B17:B18"/>
    <mergeCell ref="C17:C18"/>
    <mergeCell ref="D17:D18"/>
    <mergeCell ref="E17:E18"/>
    <mergeCell ref="H13:I13"/>
    <mergeCell ref="O13:P13"/>
    <mergeCell ref="Q13:R13"/>
    <mergeCell ref="A14:A16"/>
    <mergeCell ref="B14:B15"/>
    <mergeCell ref="C14:C15"/>
    <mergeCell ref="D14:D15"/>
    <mergeCell ref="E14:E15"/>
    <mergeCell ref="M14:N14"/>
    <mergeCell ref="R14:S14"/>
    <mergeCell ref="M17:N17"/>
    <mergeCell ref="R17:S17"/>
    <mergeCell ref="M18:N18"/>
    <mergeCell ref="R18:S18"/>
    <mergeCell ref="I19:J19"/>
    <mergeCell ref="M19:N19"/>
    <mergeCell ref="R19:S19"/>
    <mergeCell ref="M15:N15"/>
    <mergeCell ref="R15:S15"/>
    <mergeCell ref="A11:A13"/>
    <mergeCell ref="B11:B12"/>
    <mergeCell ref="C11:C12"/>
    <mergeCell ref="D11:D12"/>
    <mergeCell ref="E11:E12"/>
    <mergeCell ref="M8:N8"/>
    <mergeCell ref="S8:T8"/>
    <mergeCell ref="U8:V8"/>
    <mergeCell ref="H9:J9"/>
    <mergeCell ref="K9:L9"/>
    <mergeCell ref="M9:N9"/>
    <mergeCell ref="S9:T9"/>
    <mergeCell ref="U9:V9"/>
    <mergeCell ref="H11:I11"/>
    <mergeCell ref="O11:P11"/>
    <mergeCell ref="Q11:R11"/>
    <mergeCell ref="H12:I12"/>
    <mergeCell ref="O12:P12"/>
    <mergeCell ref="Q12:R12"/>
    <mergeCell ref="H10:J10"/>
    <mergeCell ref="K10:L10"/>
    <mergeCell ref="M10:N10"/>
    <mergeCell ref="A8:A10"/>
    <mergeCell ref="B8:B9"/>
    <mergeCell ref="C8:C9"/>
    <mergeCell ref="D8:D9"/>
    <mergeCell ref="E8:E9"/>
    <mergeCell ref="H8:J8"/>
    <mergeCell ref="K8:L8"/>
    <mergeCell ref="S10:T10"/>
    <mergeCell ref="U10:V10"/>
    <mergeCell ref="I6:J6"/>
    <mergeCell ref="K6:L6"/>
    <mergeCell ref="M6:N6"/>
    <mergeCell ref="S6:T6"/>
    <mergeCell ref="S7:T7"/>
    <mergeCell ref="B2:B3"/>
    <mergeCell ref="C2:C3"/>
    <mergeCell ref="D2:D3"/>
    <mergeCell ref="E2:E3"/>
    <mergeCell ref="R2:S2"/>
    <mergeCell ref="A3:A4"/>
    <mergeCell ref="R3:S3"/>
    <mergeCell ref="R4:S4"/>
    <mergeCell ref="K5:L5"/>
    <mergeCell ref="M5:N5"/>
    <mergeCell ref="S5:T5"/>
    <mergeCell ref="A5:A7"/>
    <mergeCell ref="B5:B6"/>
    <mergeCell ref="C5:C6"/>
    <mergeCell ref="D5:D6"/>
    <mergeCell ref="E5:E6"/>
    <mergeCell ref="I5:J5"/>
    <mergeCell ref="I7:J7"/>
    <mergeCell ref="K7:L7"/>
    <mergeCell ref="M7:N7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B626-8593-4CB3-B8E6-81E271064A94}">
  <dimension ref="A2:R10"/>
  <sheetViews>
    <sheetView zoomScaleNormal="100" workbookViewId="0">
      <selection activeCell="C9" sqref="C9:D9"/>
    </sheetView>
  </sheetViews>
  <sheetFormatPr defaultColWidth="8.85546875" defaultRowHeight="15" x14ac:dyDescent="0.25"/>
  <cols>
    <col min="1" max="1" width="17" style="6" customWidth="1"/>
    <col min="2" max="3" width="8.85546875" style="6"/>
    <col min="4" max="5" width="8.85546875" style="22"/>
    <col min="6" max="6" width="13.140625" style="6" customWidth="1"/>
    <col min="7" max="7" width="20.42578125" style="6" customWidth="1"/>
    <col min="8" max="8" width="10.7109375" style="6" customWidth="1"/>
    <col min="9" max="9" width="11" style="6" customWidth="1"/>
    <col min="10" max="10" width="16.28515625" style="6" bestFit="1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18" ht="30" customHeight="1" x14ac:dyDescent="0.25">
      <c r="A2" s="363" t="s">
        <v>200</v>
      </c>
      <c r="B2" s="364"/>
      <c r="C2" s="364"/>
      <c r="D2" s="364"/>
      <c r="E2" s="364"/>
    </row>
    <row r="3" spans="1:18" ht="30" customHeight="1" x14ac:dyDescent="0.25">
      <c r="A3" s="304" t="s">
        <v>597</v>
      </c>
      <c r="B3" s="299" t="s">
        <v>37</v>
      </c>
      <c r="C3" s="299" t="s">
        <v>62</v>
      </c>
      <c r="D3" s="305" t="s">
        <v>61</v>
      </c>
      <c r="E3" s="305" t="s">
        <v>63</v>
      </c>
      <c r="F3" s="8" t="s">
        <v>218</v>
      </c>
      <c r="G3" s="8" t="s">
        <v>220</v>
      </c>
      <c r="H3" s="299" t="s">
        <v>222</v>
      </c>
      <c r="I3" s="299"/>
      <c r="J3" s="17" t="s">
        <v>224</v>
      </c>
      <c r="K3" s="17" t="s">
        <v>207</v>
      </c>
      <c r="L3" s="8" t="s">
        <v>59</v>
      </c>
      <c r="M3" s="8" t="s">
        <v>60</v>
      </c>
      <c r="N3" s="302" t="s">
        <v>101</v>
      </c>
      <c r="O3" s="303"/>
      <c r="P3" s="302" t="s">
        <v>99</v>
      </c>
      <c r="Q3" s="303"/>
    </row>
    <row r="4" spans="1:18" ht="30" customHeight="1" x14ac:dyDescent="0.25">
      <c r="A4" s="304"/>
      <c r="B4" s="299"/>
      <c r="C4" s="299"/>
      <c r="D4" s="305"/>
      <c r="E4" s="305"/>
      <c r="F4" s="10" t="s">
        <v>219</v>
      </c>
      <c r="G4" s="10" t="s">
        <v>221</v>
      </c>
      <c r="H4" s="308" t="s">
        <v>223</v>
      </c>
      <c r="I4" s="308"/>
      <c r="J4" s="10" t="s">
        <v>225</v>
      </c>
      <c r="K4" s="10" t="s">
        <v>226</v>
      </c>
      <c r="L4" s="10" t="s">
        <v>228</v>
      </c>
      <c r="M4" s="9" t="s">
        <v>98</v>
      </c>
      <c r="N4" s="309" t="s">
        <v>102</v>
      </c>
      <c r="O4" s="310"/>
      <c r="P4" s="309" t="s">
        <v>100</v>
      </c>
      <c r="Q4" s="310"/>
    </row>
    <row r="5" spans="1:18" ht="30" customHeight="1" x14ac:dyDescent="0.25">
      <c r="A5" s="304"/>
      <c r="B5" s="18" t="s">
        <v>181</v>
      </c>
      <c r="C5" s="164"/>
      <c r="D5" s="143"/>
      <c r="E5" s="21">
        <f>C5*D5</f>
        <v>0</v>
      </c>
      <c r="F5" s="142"/>
      <c r="G5" s="142"/>
      <c r="H5" s="306"/>
      <c r="I5" s="307"/>
      <c r="J5" s="142"/>
      <c r="K5" s="142"/>
      <c r="L5" s="142"/>
      <c r="M5" s="142"/>
      <c r="N5" s="306"/>
      <c r="O5" s="307"/>
      <c r="P5" s="306"/>
      <c r="Q5" s="307"/>
    </row>
    <row r="6" spans="1:18" ht="30" customHeight="1" x14ac:dyDescent="0.25">
      <c r="A6" s="385" t="s">
        <v>229</v>
      </c>
      <c r="B6" s="386"/>
      <c r="C6" s="386"/>
      <c r="D6" s="386"/>
      <c r="E6" s="386"/>
    </row>
    <row r="7" spans="1:18" ht="30" customHeight="1" x14ac:dyDescent="0.25">
      <c r="A7" s="304" t="s">
        <v>598</v>
      </c>
      <c r="B7" s="299" t="s">
        <v>37</v>
      </c>
      <c r="C7" s="299" t="s">
        <v>62</v>
      </c>
      <c r="D7" s="305" t="s">
        <v>61</v>
      </c>
      <c r="E7" s="305" t="s">
        <v>63</v>
      </c>
      <c r="F7" s="8" t="s">
        <v>203</v>
      </c>
      <c r="G7" s="8" t="s">
        <v>205</v>
      </c>
      <c r="H7" s="299" t="s">
        <v>207</v>
      </c>
      <c r="I7" s="299"/>
      <c r="J7" s="17" t="s">
        <v>210</v>
      </c>
      <c r="K7" s="17" t="s">
        <v>208</v>
      </c>
      <c r="L7" s="8" t="s">
        <v>59</v>
      </c>
      <c r="M7" s="8" t="s">
        <v>60</v>
      </c>
      <c r="N7" s="302" t="s">
        <v>101</v>
      </c>
      <c r="O7" s="331"/>
      <c r="P7" s="303"/>
      <c r="Q7" s="302" t="s">
        <v>99</v>
      </c>
      <c r="R7" s="303"/>
    </row>
    <row r="8" spans="1:18" ht="30" customHeight="1" x14ac:dyDescent="0.25">
      <c r="A8" s="304"/>
      <c r="B8" s="299"/>
      <c r="C8" s="299"/>
      <c r="D8" s="305"/>
      <c r="E8" s="305"/>
      <c r="F8" s="10" t="s">
        <v>231</v>
      </c>
      <c r="G8" s="10" t="s">
        <v>230</v>
      </c>
      <c r="H8" s="308" t="s">
        <v>213</v>
      </c>
      <c r="I8" s="308"/>
      <c r="J8" s="10" t="s">
        <v>227</v>
      </c>
      <c r="K8" s="10" t="s">
        <v>209</v>
      </c>
      <c r="L8" s="10" t="s">
        <v>212</v>
      </c>
      <c r="M8" s="9" t="s">
        <v>98</v>
      </c>
      <c r="N8" s="309" t="s">
        <v>102</v>
      </c>
      <c r="O8" s="342"/>
      <c r="P8" s="310"/>
      <c r="Q8" s="309" t="s">
        <v>100</v>
      </c>
      <c r="R8" s="310"/>
    </row>
    <row r="9" spans="1:18" ht="30" customHeight="1" x14ac:dyDescent="0.25">
      <c r="A9" s="304"/>
      <c r="B9" s="18" t="s">
        <v>181</v>
      </c>
      <c r="C9" s="164"/>
      <c r="D9" s="143"/>
      <c r="E9" s="21">
        <f>C9*D9</f>
        <v>0</v>
      </c>
      <c r="F9" s="142"/>
      <c r="G9" s="142"/>
      <c r="H9" s="306"/>
      <c r="I9" s="307"/>
      <c r="J9" s="142"/>
      <c r="K9" s="142"/>
      <c r="L9" s="142"/>
      <c r="M9" s="142"/>
      <c r="N9" s="306"/>
      <c r="O9" s="313"/>
      <c r="P9" s="307"/>
      <c r="Q9" s="306"/>
      <c r="R9" s="307"/>
    </row>
    <row r="10" spans="1:18" ht="25.5" customHeight="1" x14ac:dyDescent="0.25">
      <c r="A10" s="298" t="s">
        <v>42</v>
      </c>
      <c r="B10" s="298"/>
      <c r="C10" s="298"/>
      <c r="D10" s="298"/>
      <c r="E10" s="47">
        <f>E5+E9</f>
        <v>0</v>
      </c>
    </row>
  </sheetData>
  <sheetProtection algorithmName="SHA-512" hashValue="ic6MaiEk/WTt0ASFv1BPR6BByAvJ749VxtX07Q9ATfUi/T2EuPr/3jn8zQMf0WtnH7j22vQVKFiht3gI9zLekg==" saltValue="2y+HaNHMOLT/glEnC8v72g==" spinCount="100000" sheet="1" objects="1" scenarios="1"/>
  <mergeCells count="31">
    <mergeCell ref="A10:D10"/>
    <mergeCell ref="A2:E2"/>
    <mergeCell ref="E3:E4"/>
    <mergeCell ref="H5:I5"/>
    <mergeCell ref="A3:A5"/>
    <mergeCell ref="B3:B4"/>
    <mergeCell ref="C3:C4"/>
    <mergeCell ref="D3:D4"/>
    <mergeCell ref="H4:I4"/>
    <mergeCell ref="H9:I9"/>
    <mergeCell ref="A6:E6"/>
    <mergeCell ref="A7:A9"/>
    <mergeCell ref="B7:B8"/>
    <mergeCell ref="C7:C8"/>
    <mergeCell ref="D7:D8"/>
    <mergeCell ref="E7:E8"/>
    <mergeCell ref="Q9:R9"/>
    <mergeCell ref="N9:P9"/>
    <mergeCell ref="H7:I7"/>
    <mergeCell ref="H3:I3"/>
    <mergeCell ref="N5:O5"/>
    <mergeCell ref="Q7:R7"/>
    <mergeCell ref="H8:I8"/>
    <mergeCell ref="N8:P8"/>
    <mergeCell ref="Q8:R8"/>
    <mergeCell ref="P3:Q3"/>
    <mergeCell ref="P4:Q4"/>
    <mergeCell ref="P5:Q5"/>
    <mergeCell ref="N3:O3"/>
    <mergeCell ref="N4:O4"/>
    <mergeCell ref="N7:P7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41B8-B887-4D54-A666-5C05CAF870C6}">
  <dimension ref="A2:S48"/>
  <sheetViews>
    <sheetView topLeftCell="A2" workbookViewId="0">
      <pane xSplit="1" ySplit="1" topLeftCell="B38" activePane="bottomRight" state="frozenSplit"/>
      <selection activeCell="A2" sqref="A2"/>
      <selection pane="topRight" activeCell="B2" sqref="B2"/>
      <selection pane="bottomLeft" activeCell="A3" sqref="A3"/>
      <selection pane="bottomRight" activeCell="C51" sqref="C51"/>
    </sheetView>
  </sheetViews>
  <sheetFormatPr defaultColWidth="8.85546875" defaultRowHeight="15" x14ac:dyDescent="0.25"/>
  <cols>
    <col min="1" max="1" width="17" style="6" customWidth="1"/>
    <col min="2" max="3" width="8.85546875" style="6"/>
    <col min="4" max="5" width="8.85546875" style="22"/>
    <col min="6" max="6" width="13.140625" style="6" customWidth="1"/>
    <col min="7" max="8" width="13.28515625" style="6" customWidth="1"/>
    <col min="9" max="9" width="11.42578125" style="6" customWidth="1"/>
    <col min="10" max="10" width="11.85546875" style="6" customWidth="1"/>
    <col min="11" max="11" width="20" style="6" customWidth="1"/>
    <col min="12" max="12" width="16.28515625" style="6" customWidth="1"/>
    <col min="13" max="13" width="10.7109375" style="6" customWidth="1"/>
    <col min="14" max="14" width="17" style="6" customWidth="1"/>
    <col min="15" max="15" width="12.85546875" style="6" customWidth="1"/>
    <col min="16" max="16" width="17.7109375" style="6" customWidth="1"/>
    <col min="17" max="17" width="12.85546875" style="6" customWidth="1"/>
    <col min="18" max="18" width="17.7109375" style="6" customWidth="1"/>
    <col min="19" max="20" width="12.7109375" style="6" customWidth="1"/>
    <col min="21" max="16384" width="8.85546875" style="6"/>
  </cols>
  <sheetData>
    <row r="2" spans="1:18" ht="30" customHeight="1" x14ac:dyDescent="0.25">
      <c r="A2" s="363" t="s">
        <v>319</v>
      </c>
      <c r="B2" s="364"/>
      <c r="C2" s="364"/>
      <c r="D2" s="364"/>
      <c r="E2" s="364"/>
    </row>
    <row r="3" spans="1:18" s="7" customFormat="1" ht="60.75" customHeight="1" x14ac:dyDescent="0.25">
      <c r="A3" s="391" t="s">
        <v>314</v>
      </c>
      <c r="B3" s="299" t="s">
        <v>37</v>
      </c>
      <c r="C3" s="299" t="s">
        <v>62</v>
      </c>
      <c r="D3" s="299" t="s">
        <v>61</v>
      </c>
      <c r="E3" s="299" t="s">
        <v>63</v>
      </c>
      <c r="F3" s="8" t="s">
        <v>64</v>
      </c>
      <c r="G3" s="299" t="s">
        <v>315</v>
      </c>
      <c r="H3" s="299"/>
      <c r="I3" s="13" t="s">
        <v>317</v>
      </c>
      <c r="J3" s="8" t="s">
        <v>59</v>
      </c>
      <c r="K3" s="8" t="s">
        <v>60</v>
      </c>
      <c r="L3" s="8" t="s">
        <v>101</v>
      </c>
      <c r="M3" s="299" t="s">
        <v>99</v>
      </c>
      <c r="N3" s="299"/>
    </row>
    <row r="4" spans="1:18" s="7" customFormat="1" ht="30" customHeight="1" x14ac:dyDescent="0.25">
      <c r="A4" s="391"/>
      <c r="B4" s="299"/>
      <c r="C4" s="299"/>
      <c r="D4" s="299"/>
      <c r="E4" s="299"/>
      <c r="F4" s="9" t="s">
        <v>103</v>
      </c>
      <c r="G4" s="300" t="s">
        <v>316</v>
      </c>
      <c r="H4" s="300"/>
      <c r="I4" s="10" t="s">
        <v>108</v>
      </c>
      <c r="J4" s="9" t="s">
        <v>318</v>
      </c>
      <c r="K4" s="9" t="s">
        <v>98</v>
      </c>
      <c r="L4" s="9" t="s">
        <v>102</v>
      </c>
      <c r="M4" s="300" t="s">
        <v>100</v>
      </c>
      <c r="N4" s="300"/>
    </row>
    <row r="5" spans="1:18" ht="30" customHeight="1" x14ac:dyDescent="0.25">
      <c r="A5" s="391"/>
      <c r="B5" s="18" t="s">
        <v>181</v>
      </c>
      <c r="C5" s="144"/>
      <c r="D5" s="143"/>
      <c r="E5" s="21">
        <f>C5*D5</f>
        <v>0</v>
      </c>
      <c r="F5" s="138"/>
      <c r="G5" s="329"/>
      <c r="H5" s="330"/>
      <c r="I5" s="138"/>
      <c r="J5" s="142"/>
      <c r="K5" s="138"/>
      <c r="L5" s="138"/>
      <c r="M5" s="306"/>
      <c r="N5" s="307"/>
    </row>
    <row r="6" spans="1:18" x14ac:dyDescent="0.25">
      <c r="A6" s="393" t="s">
        <v>478</v>
      </c>
      <c r="B6" s="299" t="s">
        <v>37</v>
      </c>
      <c r="C6" s="299" t="s">
        <v>62</v>
      </c>
      <c r="D6" s="299" t="s">
        <v>61</v>
      </c>
      <c r="E6" s="299" t="s">
        <v>63</v>
      </c>
      <c r="F6" s="7" t="s">
        <v>77</v>
      </c>
      <c r="G6" s="8" t="s">
        <v>78</v>
      </c>
      <c r="H6" s="299" t="s">
        <v>80</v>
      </c>
      <c r="I6" s="299"/>
      <c r="J6" s="23" t="s">
        <v>284</v>
      </c>
      <c r="K6" s="8" t="s">
        <v>122</v>
      </c>
      <c r="L6" s="7" t="s">
        <v>59</v>
      </c>
      <c r="M6" s="299" t="s">
        <v>60</v>
      </c>
      <c r="N6" s="299"/>
      <c r="O6" s="302" t="s">
        <v>101</v>
      </c>
      <c r="P6" s="303"/>
      <c r="Q6" s="302" t="s">
        <v>99</v>
      </c>
      <c r="R6" s="303"/>
    </row>
    <row r="7" spans="1:18" ht="60" customHeight="1" x14ac:dyDescent="0.25">
      <c r="A7" s="393"/>
      <c r="B7" s="299"/>
      <c r="C7" s="299"/>
      <c r="D7" s="299"/>
      <c r="E7" s="299"/>
      <c r="F7" s="9" t="s">
        <v>127</v>
      </c>
      <c r="G7" s="10" t="s">
        <v>128</v>
      </c>
      <c r="H7" s="315" t="s">
        <v>129</v>
      </c>
      <c r="I7" s="322"/>
      <c r="J7" s="24" t="s">
        <v>281</v>
      </c>
      <c r="K7" s="10" t="s">
        <v>123</v>
      </c>
      <c r="L7" s="14" t="s">
        <v>134</v>
      </c>
      <c r="M7" s="300" t="s">
        <v>98</v>
      </c>
      <c r="N7" s="300"/>
      <c r="O7" s="309" t="s">
        <v>102</v>
      </c>
      <c r="P7" s="310"/>
      <c r="Q7" s="309" t="s">
        <v>100</v>
      </c>
      <c r="R7" s="310"/>
    </row>
    <row r="8" spans="1:18" ht="60" customHeight="1" x14ac:dyDescent="0.25">
      <c r="A8" s="393"/>
      <c r="B8" s="18" t="s">
        <v>181</v>
      </c>
      <c r="C8" s="144"/>
      <c r="D8" s="143"/>
      <c r="E8" s="21">
        <f>C8*D8</f>
        <v>0</v>
      </c>
      <c r="F8" s="138"/>
      <c r="G8" s="138"/>
      <c r="H8" s="301"/>
      <c r="I8" s="301"/>
      <c r="J8" s="138"/>
      <c r="K8" s="138"/>
      <c r="L8" s="138"/>
      <c r="M8" s="301"/>
      <c r="N8" s="301"/>
      <c r="O8" s="301"/>
      <c r="P8" s="301"/>
      <c r="Q8" s="301"/>
      <c r="R8" s="301"/>
    </row>
    <row r="9" spans="1:18" ht="30" customHeight="1" x14ac:dyDescent="0.25">
      <c r="A9" s="388" t="s">
        <v>479</v>
      </c>
      <c r="B9" s="299" t="s">
        <v>37</v>
      </c>
      <c r="C9" s="299" t="s">
        <v>62</v>
      </c>
      <c r="D9" s="299" t="s">
        <v>61</v>
      </c>
      <c r="E9" s="299" t="s">
        <v>63</v>
      </c>
      <c r="F9" s="8" t="s">
        <v>77</v>
      </c>
      <c r="G9" s="8" t="s">
        <v>78</v>
      </c>
      <c r="H9" s="299" t="s">
        <v>80</v>
      </c>
      <c r="I9" s="299"/>
      <c r="J9" s="8" t="s">
        <v>284</v>
      </c>
      <c r="K9" s="8" t="s">
        <v>122</v>
      </c>
      <c r="L9" s="8" t="s">
        <v>59</v>
      </c>
      <c r="M9" s="299" t="s">
        <v>60</v>
      </c>
      <c r="N9" s="299"/>
      <c r="O9" s="302" t="s">
        <v>101</v>
      </c>
      <c r="P9" s="303"/>
      <c r="Q9" s="302" t="s">
        <v>99</v>
      </c>
      <c r="R9" s="303"/>
    </row>
    <row r="10" spans="1:18" ht="69.95" customHeight="1" x14ac:dyDescent="0.25">
      <c r="A10" s="388"/>
      <c r="B10" s="299"/>
      <c r="C10" s="299"/>
      <c r="D10" s="299"/>
      <c r="E10" s="299"/>
      <c r="F10" s="9" t="s">
        <v>127</v>
      </c>
      <c r="G10" s="10" t="s">
        <v>128</v>
      </c>
      <c r="H10" s="308" t="s">
        <v>129</v>
      </c>
      <c r="I10" s="308"/>
      <c r="J10" s="10" t="s">
        <v>281</v>
      </c>
      <c r="K10" s="10" t="s">
        <v>123</v>
      </c>
      <c r="L10" s="10" t="s">
        <v>134</v>
      </c>
      <c r="M10" s="300" t="s">
        <v>98</v>
      </c>
      <c r="N10" s="300"/>
      <c r="O10" s="309" t="s">
        <v>102</v>
      </c>
      <c r="P10" s="310"/>
      <c r="Q10" s="309" t="s">
        <v>100</v>
      </c>
      <c r="R10" s="310"/>
    </row>
    <row r="11" spans="1:18" ht="69.95" customHeight="1" x14ac:dyDescent="0.25">
      <c r="A11" s="388"/>
      <c r="B11" s="18" t="s">
        <v>181</v>
      </c>
      <c r="C11" s="144"/>
      <c r="D11" s="143"/>
      <c r="E11" s="21">
        <f>C11*D11</f>
        <v>0</v>
      </c>
      <c r="F11" s="138"/>
      <c r="G11" s="138"/>
      <c r="H11" s="301"/>
      <c r="I11" s="301"/>
      <c r="J11" s="138"/>
      <c r="K11" s="138"/>
      <c r="L11" s="138"/>
      <c r="M11" s="301"/>
      <c r="N11" s="301"/>
      <c r="O11" s="301"/>
      <c r="P11" s="301"/>
      <c r="Q11" s="301"/>
      <c r="R11" s="301"/>
    </row>
    <row r="12" spans="1:18" ht="69.95" customHeight="1" x14ac:dyDescent="0.25">
      <c r="A12" s="390" t="s">
        <v>477</v>
      </c>
      <c r="B12" s="299" t="s">
        <v>37</v>
      </c>
      <c r="C12" s="299" t="s">
        <v>62</v>
      </c>
      <c r="D12" s="305" t="s">
        <v>61</v>
      </c>
      <c r="E12" s="305" t="s">
        <v>63</v>
      </c>
      <c r="F12" s="8" t="s">
        <v>147</v>
      </c>
      <c r="G12" s="8" t="s">
        <v>166</v>
      </c>
      <c r="H12" s="299" t="s">
        <v>167</v>
      </c>
      <c r="I12" s="299"/>
      <c r="J12" s="17" t="s">
        <v>145</v>
      </c>
      <c r="K12" s="8" t="s">
        <v>59</v>
      </c>
      <c r="L12" s="299" t="s">
        <v>60</v>
      </c>
      <c r="M12" s="299"/>
      <c r="N12" s="302" t="s">
        <v>101</v>
      </c>
      <c r="O12" s="303"/>
      <c r="P12" s="302" t="s">
        <v>99</v>
      </c>
      <c r="Q12" s="303"/>
    </row>
    <row r="13" spans="1:18" ht="69.95" customHeight="1" x14ac:dyDescent="0.25">
      <c r="A13" s="390"/>
      <c r="B13" s="299"/>
      <c r="C13" s="299"/>
      <c r="D13" s="305"/>
      <c r="E13" s="305"/>
      <c r="F13" s="10" t="s">
        <v>148</v>
      </c>
      <c r="G13" s="10" t="s">
        <v>150</v>
      </c>
      <c r="H13" s="308" t="s">
        <v>146</v>
      </c>
      <c r="I13" s="308"/>
      <c r="J13" s="10" t="s">
        <v>143</v>
      </c>
      <c r="K13" s="10" t="s">
        <v>134</v>
      </c>
      <c r="L13" s="300" t="s">
        <v>98</v>
      </c>
      <c r="M13" s="300"/>
      <c r="N13" s="309" t="s">
        <v>102</v>
      </c>
      <c r="O13" s="310"/>
      <c r="P13" s="309" t="s">
        <v>100</v>
      </c>
      <c r="Q13" s="310"/>
    </row>
    <row r="14" spans="1:18" ht="69.95" customHeight="1" x14ac:dyDescent="0.25">
      <c r="A14" s="390"/>
      <c r="B14" s="18" t="s">
        <v>181</v>
      </c>
      <c r="C14" s="144"/>
      <c r="D14" s="143"/>
      <c r="E14" s="21">
        <f>C14*D14</f>
        <v>0</v>
      </c>
      <c r="F14" s="138"/>
      <c r="G14" s="138"/>
      <c r="H14" s="301"/>
      <c r="I14" s="301"/>
      <c r="J14" s="138"/>
      <c r="K14" s="138"/>
      <c r="L14" s="301"/>
      <c r="M14" s="301"/>
      <c r="N14" s="301"/>
      <c r="O14" s="301"/>
      <c r="P14" s="301"/>
      <c r="Q14" s="301"/>
    </row>
    <row r="15" spans="1:18" ht="30" customHeight="1" x14ac:dyDescent="0.25">
      <c r="A15" s="326" t="s">
        <v>595</v>
      </c>
      <c r="B15" s="326"/>
      <c r="C15" s="326"/>
      <c r="D15" s="326"/>
      <c r="F15" s="7"/>
    </row>
    <row r="16" spans="1:18" ht="30" customHeight="1" x14ac:dyDescent="0.25">
      <c r="A16" s="304" t="s">
        <v>596</v>
      </c>
      <c r="B16" s="299" t="s">
        <v>37</v>
      </c>
      <c r="C16" s="299" t="s">
        <v>62</v>
      </c>
      <c r="D16" s="305" t="s">
        <v>61</v>
      </c>
      <c r="E16" s="305" t="s">
        <v>63</v>
      </c>
      <c r="F16" s="8" t="s">
        <v>203</v>
      </c>
      <c r="G16" s="8" t="s">
        <v>205</v>
      </c>
      <c r="H16" s="299" t="s">
        <v>207</v>
      </c>
      <c r="I16" s="299"/>
      <c r="J16" s="17" t="s">
        <v>210</v>
      </c>
      <c r="K16" s="17" t="s">
        <v>208</v>
      </c>
      <c r="L16" s="8" t="s">
        <v>59</v>
      </c>
      <c r="M16" s="299" t="s">
        <v>60</v>
      </c>
      <c r="N16" s="299"/>
      <c r="O16" s="299" t="s">
        <v>101</v>
      </c>
      <c r="P16" s="299"/>
      <c r="Q16" s="299" t="s">
        <v>99</v>
      </c>
      <c r="R16" s="299"/>
    </row>
    <row r="17" spans="1:19" ht="30" customHeight="1" x14ac:dyDescent="0.25">
      <c r="A17" s="304"/>
      <c r="B17" s="299"/>
      <c r="C17" s="299"/>
      <c r="D17" s="305"/>
      <c r="E17" s="305"/>
      <c r="F17" s="10" t="s">
        <v>204</v>
      </c>
      <c r="G17" s="10" t="s">
        <v>206</v>
      </c>
      <c r="H17" s="308" t="s">
        <v>213</v>
      </c>
      <c r="I17" s="308"/>
      <c r="J17" s="10" t="s">
        <v>211</v>
      </c>
      <c r="K17" s="10" t="s">
        <v>209</v>
      </c>
      <c r="L17" s="10" t="s">
        <v>212</v>
      </c>
      <c r="M17" s="300" t="s">
        <v>98</v>
      </c>
      <c r="N17" s="300"/>
      <c r="O17" s="300" t="s">
        <v>102</v>
      </c>
      <c r="P17" s="300"/>
      <c r="Q17" s="300" t="s">
        <v>100</v>
      </c>
      <c r="R17" s="300"/>
    </row>
    <row r="18" spans="1:19" ht="30" customHeight="1" x14ac:dyDescent="0.25">
      <c r="A18" s="304"/>
      <c r="B18" s="18" t="s">
        <v>181</v>
      </c>
      <c r="C18" s="144"/>
      <c r="D18" s="136"/>
      <c r="E18" s="20">
        <f>C18*D18</f>
        <v>0</v>
      </c>
      <c r="F18" s="138"/>
      <c r="G18" s="138"/>
      <c r="H18" s="306"/>
      <c r="I18" s="307"/>
      <c r="J18" s="142"/>
      <c r="K18" s="138"/>
      <c r="L18" s="138"/>
      <c r="M18" s="301"/>
      <c r="N18" s="301"/>
      <c r="O18" s="301"/>
      <c r="P18" s="301"/>
      <c r="Q18" s="301"/>
      <c r="R18" s="301"/>
    </row>
    <row r="19" spans="1:19" ht="25.5" x14ac:dyDescent="0.25">
      <c r="A19" s="392" t="s">
        <v>476</v>
      </c>
      <c r="B19" s="299" t="s">
        <v>37</v>
      </c>
      <c r="C19" s="299" t="s">
        <v>62</v>
      </c>
      <c r="D19" s="305" t="s">
        <v>61</v>
      </c>
      <c r="E19" s="305" t="s">
        <v>63</v>
      </c>
      <c r="F19" s="299" t="s">
        <v>84</v>
      </c>
      <c r="G19" s="299"/>
      <c r="H19" s="13" t="s">
        <v>139</v>
      </c>
      <c r="I19" s="13" t="s">
        <v>140</v>
      </c>
      <c r="J19" s="13" t="s">
        <v>142</v>
      </c>
      <c r="K19" s="299" t="s">
        <v>80</v>
      </c>
      <c r="L19" s="299"/>
      <c r="M19" s="8" t="s">
        <v>59</v>
      </c>
      <c r="N19" s="299" t="s">
        <v>60</v>
      </c>
      <c r="O19" s="299"/>
      <c r="P19" s="299" t="s">
        <v>101</v>
      </c>
      <c r="Q19" s="299"/>
      <c r="R19" s="299" t="s">
        <v>99</v>
      </c>
      <c r="S19" s="299"/>
    </row>
    <row r="20" spans="1:19" ht="60" customHeight="1" x14ac:dyDescent="0.25">
      <c r="A20" s="392"/>
      <c r="B20" s="299"/>
      <c r="C20" s="299"/>
      <c r="D20" s="305"/>
      <c r="E20" s="305"/>
      <c r="F20" s="300" t="s">
        <v>137</v>
      </c>
      <c r="G20" s="300"/>
      <c r="H20" s="10" t="s">
        <v>138</v>
      </c>
      <c r="I20" s="10" t="s">
        <v>141</v>
      </c>
      <c r="J20" s="10" t="s">
        <v>143</v>
      </c>
      <c r="K20" s="308" t="s">
        <v>129</v>
      </c>
      <c r="L20" s="308"/>
      <c r="M20" s="10" t="s">
        <v>144</v>
      </c>
      <c r="N20" s="300" t="s">
        <v>98</v>
      </c>
      <c r="O20" s="300"/>
      <c r="P20" s="300" t="s">
        <v>102</v>
      </c>
      <c r="Q20" s="300"/>
      <c r="R20" s="300" t="s">
        <v>100</v>
      </c>
      <c r="S20" s="300"/>
    </row>
    <row r="21" spans="1:19" ht="60" customHeight="1" x14ac:dyDescent="0.25">
      <c r="A21" s="392"/>
      <c r="B21" s="18" t="s">
        <v>181</v>
      </c>
      <c r="C21" s="144"/>
      <c r="D21" s="143"/>
      <c r="E21" s="21">
        <f>C21*D21</f>
        <v>0</v>
      </c>
      <c r="F21" s="301"/>
      <c r="G21" s="301"/>
      <c r="H21" s="138"/>
      <c r="I21" s="138"/>
      <c r="J21" s="138"/>
      <c r="K21" s="301"/>
      <c r="L21" s="301"/>
      <c r="M21" s="138"/>
      <c r="N21" s="301"/>
      <c r="O21" s="301"/>
      <c r="P21" s="301"/>
      <c r="Q21" s="301"/>
      <c r="R21" s="301"/>
      <c r="S21" s="301"/>
    </row>
    <row r="22" spans="1:19" ht="30" customHeight="1" x14ac:dyDescent="0.25">
      <c r="A22" s="298" t="s">
        <v>320</v>
      </c>
      <c r="B22" s="298"/>
      <c r="C22" s="298"/>
      <c r="D22" s="298"/>
      <c r="E22" s="47">
        <f>E5+E8+E11+E14+E18+E21</f>
        <v>0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s="7" customFormat="1" ht="60.75" customHeight="1" x14ac:dyDescent="0.25">
      <c r="A23" s="391" t="s">
        <v>429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64</v>
      </c>
      <c r="G23" s="299" t="s">
        <v>315</v>
      </c>
      <c r="H23" s="299"/>
      <c r="I23" s="13" t="s">
        <v>317</v>
      </c>
      <c r="J23" s="8" t="s">
        <v>59</v>
      </c>
      <c r="K23" s="8" t="s">
        <v>60</v>
      </c>
      <c r="L23" s="8" t="s">
        <v>101</v>
      </c>
      <c r="M23" s="299" t="s">
        <v>99</v>
      </c>
      <c r="N23" s="299"/>
    </row>
    <row r="24" spans="1:19" s="7" customFormat="1" ht="30" customHeight="1" x14ac:dyDescent="0.25">
      <c r="A24" s="391"/>
      <c r="B24" s="299"/>
      <c r="C24" s="299"/>
      <c r="D24" s="299"/>
      <c r="E24" s="299"/>
      <c r="F24" s="9" t="s">
        <v>103</v>
      </c>
      <c r="G24" s="300" t="s">
        <v>316</v>
      </c>
      <c r="H24" s="300"/>
      <c r="I24" s="10" t="s">
        <v>108</v>
      </c>
      <c r="J24" s="9" t="s">
        <v>318</v>
      </c>
      <c r="K24" s="9" t="s">
        <v>98</v>
      </c>
      <c r="L24" s="9" t="s">
        <v>102</v>
      </c>
      <c r="M24" s="300" t="s">
        <v>100</v>
      </c>
      <c r="N24" s="300"/>
    </row>
    <row r="25" spans="1:19" ht="30" customHeight="1" x14ac:dyDescent="0.25">
      <c r="A25" s="391"/>
      <c r="B25" s="18" t="s">
        <v>181</v>
      </c>
      <c r="C25" s="144"/>
      <c r="D25" s="143"/>
      <c r="E25" s="21">
        <f>C25*D25</f>
        <v>0</v>
      </c>
      <c r="F25" s="138"/>
      <c r="G25" s="301"/>
      <c r="H25" s="301"/>
      <c r="I25" s="138"/>
      <c r="J25" s="142"/>
      <c r="K25" s="142"/>
      <c r="L25" s="142"/>
      <c r="M25" s="306"/>
      <c r="N25" s="307"/>
    </row>
    <row r="26" spans="1:19" x14ac:dyDescent="0.25">
      <c r="A26" s="389" t="s">
        <v>480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8" t="s">
        <v>78</v>
      </c>
      <c r="H26" s="299" t="s">
        <v>80</v>
      </c>
      <c r="I26" s="299"/>
      <c r="J26" s="23" t="s">
        <v>284</v>
      </c>
      <c r="K26" s="8" t="s">
        <v>122</v>
      </c>
      <c r="L26" s="7" t="s">
        <v>59</v>
      </c>
      <c r="M26" s="299" t="s">
        <v>60</v>
      </c>
      <c r="N26" s="299"/>
      <c r="O26" s="302" t="s">
        <v>101</v>
      </c>
      <c r="P26" s="303"/>
      <c r="Q26" s="302" t="s">
        <v>99</v>
      </c>
      <c r="R26" s="303"/>
    </row>
    <row r="27" spans="1:19" ht="69.95" customHeight="1" x14ac:dyDescent="0.25">
      <c r="A27" s="388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24" t="s">
        <v>281</v>
      </c>
      <c r="K27" s="10" t="s">
        <v>123</v>
      </c>
      <c r="L27" s="14" t="s">
        <v>134</v>
      </c>
      <c r="M27" s="300" t="s">
        <v>98</v>
      </c>
      <c r="N27" s="300"/>
      <c r="O27" s="309" t="s">
        <v>102</v>
      </c>
      <c r="P27" s="310"/>
      <c r="Q27" s="309" t="s">
        <v>100</v>
      </c>
      <c r="R27" s="310"/>
    </row>
    <row r="28" spans="1:19" ht="69.95" customHeight="1" x14ac:dyDescent="0.25">
      <c r="A28" s="388"/>
      <c r="B28" s="18" t="s">
        <v>181</v>
      </c>
      <c r="C28" s="144"/>
      <c r="D28" s="143"/>
      <c r="E28" s="21">
        <f>C28*D28</f>
        <v>0</v>
      </c>
      <c r="F28" s="138"/>
      <c r="G28" s="138"/>
      <c r="H28" s="301"/>
      <c r="I28" s="301"/>
      <c r="J28" s="138"/>
      <c r="K28" s="138"/>
      <c r="L28" s="138"/>
      <c r="M28" s="301"/>
      <c r="N28" s="301"/>
      <c r="O28" s="301"/>
      <c r="P28" s="301"/>
      <c r="Q28" s="301"/>
      <c r="R28" s="301"/>
    </row>
    <row r="29" spans="1:19" ht="30" customHeight="1" x14ac:dyDescent="0.25">
      <c r="A29" s="389" t="s">
        <v>481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8" t="s">
        <v>77</v>
      </c>
      <c r="G29" s="8" t="s">
        <v>78</v>
      </c>
      <c r="H29" s="299" t="s">
        <v>80</v>
      </c>
      <c r="I29" s="299"/>
      <c r="J29" s="8" t="s">
        <v>284</v>
      </c>
      <c r="K29" s="8" t="s">
        <v>122</v>
      </c>
      <c r="L29" s="8" t="s">
        <v>59</v>
      </c>
      <c r="M29" s="299" t="s">
        <v>60</v>
      </c>
      <c r="N29" s="299"/>
      <c r="O29" s="302" t="s">
        <v>101</v>
      </c>
      <c r="P29" s="303"/>
      <c r="Q29" s="302" t="s">
        <v>99</v>
      </c>
      <c r="R29" s="303"/>
    </row>
    <row r="30" spans="1:19" ht="69.95" customHeight="1" x14ac:dyDescent="0.25">
      <c r="A30" s="388"/>
      <c r="B30" s="299"/>
      <c r="C30" s="299"/>
      <c r="D30" s="299"/>
      <c r="E30" s="299"/>
      <c r="F30" s="9" t="s">
        <v>127</v>
      </c>
      <c r="G30" s="10" t="s">
        <v>128</v>
      </c>
      <c r="H30" s="308" t="s">
        <v>129</v>
      </c>
      <c r="I30" s="308"/>
      <c r="J30" s="10" t="s">
        <v>281</v>
      </c>
      <c r="K30" s="10" t="s">
        <v>123</v>
      </c>
      <c r="L30" s="10" t="s">
        <v>134</v>
      </c>
      <c r="M30" s="300" t="s">
        <v>98</v>
      </c>
      <c r="N30" s="300"/>
      <c r="O30" s="309" t="s">
        <v>102</v>
      </c>
      <c r="P30" s="310"/>
      <c r="Q30" s="309" t="s">
        <v>100</v>
      </c>
      <c r="R30" s="310"/>
    </row>
    <row r="31" spans="1:19" ht="69.95" customHeight="1" x14ac:dyDescent="0.25">
      <c r="A31" s="388"/>
      <c r="B31" s="18" t="s">
        <v>181</v>
      </c>
      <c r="C31" s="144"/>
      <c r="D31" s="143"/>
      <c r="E31" s="21">
        <f>C31*D31</f>
        <v>0</v>
      </c>
      <c r="F31" s="138"/>
      <c r="G31" s="138"/>
      <c r="H31" s="301"/>
      <c r="I31" s="301"/>
      <c r="J31" s="138"/>
      <c r="K31" s="138"/>
      <c r="L31" s="138"/>
      <c r="M31" s="301"/>
      <c r="N31" s="301"/>
      <c r="O31" s="301"/>
      <c r="P31" s="301"/>
      <c r="Q31" s="301"/>
      <c r="R31" s="301"/>
    </row>
    <row r="32" spans="1:19" ht="15" customHeight="1" x14ac:dyDescent="0.25">
      <c r="A32" s="389" t="s">
        <v>482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8" t="s">
        <v>78</v>
      </c>
      <c r="H32" s="299" t="s">
        <v>80</v>
      </c>
      <c r="I32" s="299"/>
      <c r="J32" s="23" t="s">
        <v>284</v>
      </c>
      <c r="K32" s="8" t="s">
        <v>122</v>
      </c>
      <c r="L32" s="7" t="s">
        <v>59</v>
      </c>
      <c r="M32" s="299" t="s">
        <v>60</v>
      </c>
      <c r="N32" s="299"/>
      <c r="O32" s="302" t="s">
        <v>101</v>
      </c>
      <c r="P32" s="303"/>
      <c r="Q32" s="302" t="s">
        <v>99</v>
      </c>
      <c r="R32" s="303"/>
    </row>
    <row r="33" spans="1:19" ht="69.95" customHeight="1" x14ac:dyDescent="0.25">
      <c r="A33" s="388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24" t="s">
        <v>281</v>
      </c>
      <c r="K33" s="10" t="s">
        <v>123</v>
      </c>
      <c r="L33" s="14" t="s">
        <v>134</v>
      </c>
      <c r="M33" s="300" t="s">
        <v>98</v>
      </c>
      <c r="N33" s="300"/>
      <c r="O33" s="309" t="s">
        <v>102</v>
      </c>
      <c r="P33" s="310"/>
      <c r="Q33" s="309" t="s">
        <v>100</v>
      </c>
      <c r="R33" s="310"/>
    </row>
    <row r="34" spans="1:19" ht="69.95" customHeight="1" x14ac:dyDescent="0.25">
      <c r="A34" s="388"/>
      <c r="B34" s="18" t="s">
        <v>181</v>
      </c>
      <c r="C34" s="144"/>
      <c r="D34" s="143"/>
      <c r="E34" s="21">
        <f>C34*D34</f>
        <v>0</v>
      </c>
      <c r="F34" s="138"/>
      <c r="G34" s="138"/>
      <c r="H34" s="301"/>
      <c r="I34" s="301"/>
      <c r="J34" s="138"/>
      <c r="K34" s="138"/>
      <c r="L34" s="138"/>
      <c r="M34" s="301"/>
      <c r="N34" s="301"/>
      <c r="O34" s="301"/>
      <c r="P34" s="301"/>
      <c r="Q34" s="301"/>
      <c r="R34" s="301"/>
    </row>
    <row r="35" spans="1:19" ht="30" customHeight="1" x14ac:dyDescent="0.25">
      <c r="A35" s="389" t="s">
        <v>483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8" t="s">
        <v>77</v>
      </c>
      <c r="G35" s="8" t="s">
        <v>78</v>
      </c>
      <c r="H35" s="299" t="s">
        <v>80</v>
      </c>
      <c r="I35" s="299"/>
      <c r="J35" s="8" t="s">
        <v>284</v>
      </c>
      <c r="K35" s="8" t="s">
        <v>122</v>
      </c>
      <c r="L35" s="8" t="s">
        <v>59</v>
      </c>
      <c r="M35" s="299" t="s">
        <v>60</v>
      </c>
      <c r="N35" s="299"/>
      <c r="O35" s="302" t="s">
        <v>101</v>
      </c>
      <c r="P35" s="303"/>
      <c r="Q35" s="302" t="s">
        <v>99</v>
      </c>
      <c r="R35" s="303"/>
    </row>
    <row r="36" spans="1:19" ht="69.95" customHeight="1" x14ac:dyDescent="0.25">
      <c r="A36" s="388"/>
      <c r="B36" s="299"/>
      <c r="C36" s="299"/>
      <c r="D36" s="299"/>
      <c r="E36" s="299"/>
      <c r="F36" s="9" t="s">
        <v>127</v>
      </c>
      <c r="G36" s="10" t="s">
        <v>128</v>
      </c>
      <c r="H36" s="308" t="s">
        <v>129</v>
      </c>
      <c r="I36" s="308"/>
      <c r="J36" s="10" t="s">
        <v>281</v>
      </c>
      <c r="K36" s="10" t="s">
        <v>123</v>
      </c>
      <c r="L36" s="10" t="s">
        <v>134</v>
      </c>
      <c r="M36" s="300" t="s">
        <v>98</v>
      </c>
      <c r="N36" s="300"/>
      <c r="O36" s="309" t="s">
        <v>102</v>
      </c>
      <c r="P36" s="310"/>
      <c r="Q36" s="309" t="s">
        <v>100</v>
      </c>
      <c r="R36" s="310"/>
    </row>
    <row r="37" spans="1:19" ht="69.95" customHeight="1" x14ac:dyDescent="0.25">
      <c r="A37" s="388"/>
      <c r="B37" s="18" t="s">
        <v>181</v>
      </c>
      <c r="C37" s="144"/>
      <c r="D37" s="143"/>
      <c r="E37" s="21">
        <f>C37*D37</f>
        <v>0</v>
      </c>
      <c r="F37" s="138"/>
      <c r="G37" s="138"/>
      <c r="H37" s="301"/>
      <c r="I37" s="301"/>
      <c r="J37" s="138"/>
      <c r="K37" s="138"/>
      <c r="L37" s="138"/>
      <c r="M37" s="301"/>
      <c r="N37" s="301"/>
      <c r="O37" s="301"/>
      <c r="P37" s="301"/>
      <c r="Q37" s="301"/>
      <c r="R37" s="301"/>
    </row>
    <row r="38" spans="1:19" ht="69.95" customHeight="1" x14ac:dyDescent="0.25">
      <c r="A38" s="388" t="s">
        <v>484</v>
      </c>
      <c r="B38" s="299" t="s">
        <v>37</v>
      </c>
      <c r="C38" s="299" t="s">
        <v>62</v>
      </c>
      <c r="D38" s="305" t="s">
        <v>61</v>
      </c>
      <c r="E38" s="305" t="s">
        <v>63</v>
      </c>
      <c r="F38" s="8" t="s">
        <v>147</v>
      </c>
      <c r="G38" s="8" t="s">
        <v>166</v>
      </c>
      <c r="H38" s="299" t="s">
        <v>167</v>
      </c>
      <c r="I38" s="299"/>
      <c r="J38" s="17" t="s">
        <v>145</v>
      </c>
      <c r="K38" s="8" t="s">
        <v>59</v>
      </c>
      <c r="L38" s="299" t="s">
        <v>60</v>
      </c>
      <c r="M38" s="299"/>
      <c r="N38" s="302" t="s">
        <v>101</v>
      </c>
      <c r="O38" s="303"/>
      <c r="P38" s="302" t="s">
        <v>99</v>
      </c>
      <c r="Q38" s="303"/>
    </row>
    <row r="39" spans="1:19" ht="69.95" customHeight="1" x14ac:dyDescent="0.25">
      <c r="A39" s="388"/>
      <c r="B39" s="299"/>
      <c r="C39" s="299"/>
      <c r="D39" s="305"/>
      <c r="E39" s="305"/>
      <c r="F39" s="10" t="s">
        <v>148</v>
      </c>
      <c r="G39" s="10" t="s">
        <v>150</v>
      </c>
      <c r="H39" s="308" t="s">
        <v>146</v>
      </c>
      <c r="I39" s="308"/>
      <c r="J39" s="10" t="s">
        <v>143</v>
      </c>
      <c r="K39" s="10" t="s">
        <v>134</v>
      </c>
      <c r="L39" s="300" t="s">
        <v>98</v>
      </c>
      <c r="M39" s="300"/>
      <c r="N39" s="309" t="s">
        <v>102</v>
      </c>
      <c r="O39" s="310"/>
      <c r="P39" s="309" t="s">
        <v>100</v>
      </c>
      <c r="Q39" s="310"/>
    </row>
    <row r="40" spans="1:19" ht="69.95" customHeight="1" x14ac:dyDescent="0.25">
      <c r="A40" s="388"/>
      <c r="B40" s="18" t="s">
        <v>181</v>
      </c>
      <c r="C40" s="144"/>
      <c r="D40" s="143"/>
      <c r="E40" s="21">
        <f>C40*D40</f>
        <v>0</v>
      </c>
      <c r="F40" s="138"/>
      <c r="G40" s="138"/>
      <c r="H40" s="301"/>
      <c r="I40" s="301"/>
      <c r="J40" s="138"/>
      <c r="K40" s="138"/>
      <c r="L40" s="301"/>
      <c r="M40" s="301"/>
      <c r="N40" s="301"/>
      <c r="O40" s="301"/>
      <c r="P40" s="301"/>
      <c r="Q40" s="301"/>
    </row>
    <row r="41" spans="1:19" ht="30" customHeight="1" x14ac:dyDescent="0.25">
      <c r="A41" s="326" t="s">
        <v>595</v>
      </c>
      <c r="B41" s="326"/>
      <c r="C41" s="326"/>
      <c r="D41" s="326"/>
      <c r="F41" s="7"/>
    </row>
    <row r="42" spans="1:19" ht="30" customHeight="1" x14ac:dyDescent="0.25">
      <c r="A42" s="304" t="s">
        <v>596</v>
      </c>
      <c r="B42" s="299" t="s">
        <v>37</v>
      </c>
      <c r="C42" s="299" t="s">
        <v>62</v>
      </c>
      <c r="D42" s="305" t="s">
        <v>61</v>
      </c>
      <c r="E42" s="305" t="s">
        <v>63</v>
      </c>
      <c r="F42" s="8" t="s">
        <v>203</v>
      </c>
      <c r="G42" s="8" t="s">
        <v>205</v>
      </c>
      <c r="H42" s="299" t="s">
        <v>207</v>
      </c>
      <c r="I42" s="299"/>
      <c r="J42" s="17" t="s">
        <v>210</v>
      </c>
      <c r="K42" s="17" t="s">
        <v>208</v>
      </c>
      <c r="L42" s="8" t="s">
        <v>59</v>
      </c>
      <c r="M42" s="299" t="s">
        <v>60</v>
      </c>
      <c r="N42" s="299"/>
      <c r="O42" s="299" t="s">
        <v>101</v>
      </c>
      <c r="P42" s="299"/>
      <c r="Q42" s="299" t="s">
        <v>99</v>
      </c>
      <c r="R42" s="299"/>
    </row>
    <row r="43" spans="1:19" ht="51.75" customHeight="1" x14ac:dyDescent="0.25">
      <c r="A43" s="304"/>
      <c r="B43" s="299"/>
      <c r="C43" s="299"/>
      <c r="D43" s="305"/>
      <c r="E43" s="305"/>
      <c r="F43" s="10" t="s">
        <v>204</v>
      </c>
      <c r="G43" s="10" t="s">
        <v>206</v>
      </c>
      <c r="H43" s="308" t="s">
        <v>213</v>
      </c>
      <c r="I43" s="308"/>
      <c r="J43" s="9" t="s">
        <v>211</v>
      </c>
      <c r="K43" s="10" t="s">
        <v>209</v>
      </c>
      <c r="L43" s="10" t="s">
        <v>212</v>
      </c>
      <c r="M43" s="300" t="s">
        <v>98</v>
      </c>
      <c r="N43" s="300"/>
      <c r="O43" s="300" t="s">
        <v>102</v>
      </c>
      <c r="P43" s="300"/>
      <c r="Q43" s="300" t="s">
        <v>100</v>
      </c>
      <c r="R43" s="300"/>
    </row>
    <row r="44" spans="1:19" ht="30" customHeight="1" x14ac:dyDescent="0.25">
      <c r="A44" s="304"/>
      <c r="B44" s="18" t="s">
        <v>181</v>
      </c>
      <c r="C44" s="144"/>
      <c r="D44" s="136"/>
      <c r="E44" s="20">
        <f>C44*D44</f>
        <v>0</v>
      </c>
      <c r="F44" s="138"/>
      <c r="G44" s="138"/>
      <c r="H44" s="306"/>
      <c r="I44" s="307"/>
      <c r="J44" s="142"/>
      <c r="K44" s="138"/>
      <c r="L44" s="138"/>
      <c r="M44" s="301"/>
      <c r="N44" s="301"/>
      <c r="O44" s="301"/>
      <c r="P44" s="301"/>
      <c r="Q44" s="301"/>
      <c r="R44" s="301"/>
    </row>
    <row r="45" spans="1:19" ht="25.5" x14ac:dyDescent="0.25">
      <c r="A45" s="304" t="s">
        <v>485</v>
      </c>
      <c r="B45" s="299" t="s">
        <v>37</v>
      </c>
      <c r="C45" s="299" t="s">
        <v>62</v>
      </c>
      <c r="D45" s="305" t="s">
        <v>61</v>
      </c>
      <c r="E45" s="305" t="s">
        <v>63</v>
      </c>
      <c r="F45" s="299" t="s">
        <v>84</v>
      </c>
      <c r="G45" s="299"/>
      <c r="H45" s="13" t="s">
        <v>139</v>
      </c>
      <c r="I45" s="13" t="s">
        <v>140</v>
      </c>
      <c r="J45" s="13" t="s">
        <v>142</v>
      </c>
      <c r="K45" s="299" t="s">
        <v>80</v>
      </c>
      <c r="L45" s="299"/>
      <c r="M45" s="8" t="s">
        <v>59</v>
      </c>
      <c r="N45" s="299" t="s">
        <v>60</v>
      </c>
      <c r="O45" s="299"/>
      <c r="P45" s="299" t="s">
        <v>101</v>
      </c>
      <c r="Q45" s="299"/>
      <c r="R45" s="299" t="s">
        <v>99</v>
      </c>
      <c r="S45" s="299"/>
    </row>
    <row r="46" spans="1:19" ht="45" customHeight="1" x14ac:dyDescent="0.25">
      <c r="A46" s="304"/>
      <c r="B46" s="299"/>
      <c r="C46" s="299"/>
      <c r="D46" s="305"/>
      <c r="E46" s="305"/>
      <c r="F46" s="300" t="s">
        <v>137</v>
      </c>
      <c r="G46" s="300"/>
      <c r="H46" s="10" t="s">
        <v>138</v>
      </c>
      <c r="I46" s="10" t="s">
        <v>141</v>
      </c>
      <c r="J46" s="10" t="s">
        <v>143</v>
      </c>
      <c r="K46" s="308" t="s">
        <v>129</v>
      </c>
      <c r="L46" s="308"/>
      <c r="M46" s="10" t="s">
        <v>144</v>
      </c>
      <c r="N46" s="300" t="s">
        <v>98</v>
      </c>
      <c r="O46" s="300"/>
      <c r="P46" s="300" t="s">
        <v>102</v>
      </c>
      <c r="Q46" s="300"/>
      <c r="R46" s="300" t="s">
        <v>100</v>
      </c>
      <c r="S46" s="300"/>
    </row>
    <row r="47" spans="1:19" ht="45" customHeight="1" x14ac:dyDescent="0.25">
      <c r="A47" s="304"/>
      <c r="B47" s="18" t="s">
        <v>181</v>
      </c>
      <c r="C47" s="144"/>
      <c r="D47" s="143"/>
      <c r="E47" s="21">
        <f>C47*D47</f>
        <v>0</v>
      </c>
      <c r="F47" s="301"/>
      <c r="G47" s="301"/>
      <c r="H47" s="138"/>
      <c r="I47" s="138"/>
      <c r="J47" s="138"/>
      <c r="K47" s="301"/>
      <c r="L47" s="301"/>
      <c r="M47" s="138"/>
      <c r="N47" s="301"/>
      <c r="O47" s="301"/>
      <c r="P47" s="301"/>
      <c r="Q47" s="301"/>
      <c r="R47" s="301"/>
      <c r="S47" s="301"/>
    </row>
    <row r="48" spans="1:19" ht="30" customHeight="1" x14ac:dyDescent="0.25">
      <c r="A48" s="387" t="s">
        <v>593</v>
      </c>
      <c r="B48" s="387"/>
      <c r="C48" s="387"/>
      <c r="D48" s="387"/>
      <c r="E48" s="165">
        <f>E25+E28+E31+E34+E37+E40+E44+E47</f>
        <v>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</sheetData>
  <sheetProtection algorithmName="SHA-512" hashValue="Uea8zHZ7ge8VGw7pczOcwxzabCPeX7pIRVdJ//aOF5ZfC+8+W3UPtVH5omck0V+bQY9JeeoLS203lWOQYxgn4A==" saltValue="xbYJjlURgjiInNMl7p5QWg==" spinCount="100000" sheet="1" objects="1" scenarios="1"/>
  <mergeCells count="237">
    <mergeCell ref="A29:A31"/>
    <mergeCell ref="B29:B30"/>
    <mergeCell ref="C29:C30"/>
    <mergeCell ref="D29:D30"/>
    <mergeCell ref="E29:E30"/>
    <mergeCell ref="H29:I29"/>
    <mergeCell ref="M29:N29"/>
    <mergeCell ref="O29:P29"/>
    <mergeCell ref="Q29:R29"/>
    <mergeCell ref="H30:I30"/>
    <mergeCell ref="M30:N30"/>
    <mergeCell ref="O30:P30"/>
    <mergeCell ref="Q30:R30"/>
    <mergeCell ref="H31:I31"/>
    <mergeCell ref="M31:N31"/>
    <mergeCell ref="O31:P31"/>
    <mergeCell ref="Q31:R31"/>
    <mergeCell ref="A26:A28"/>
    <mergeCell ref="B26:B27"/>
    <mergeCell ref="C26:C27"/>
    <mergeCell ref="D26:D27"/>
    <mergeCell ref="E26:E27"/>
    <mergeCell ref="H26:I26"/>
    <mergeCell ref="M26:N26"/>
    <mergeCell ref="O26:P26"/>
    <mergeCell ref="Q26:R26"/>
    <mergeCell ref="H27:I27"/>
    <mergeCell ref="M27:N27"/>
    <mergeCell ref="O27:P27"/>
    <mergeCell ref="Q27:R27"/>
    <mergeCell ref="H28:I28"/>
    <mergeCell ref="M28:N28"/>
    <mergeCell ref="O28:P28"/>
    <mergeCell ref="Q28:R28"/>
    <mergeCell ref="A2:E2"/>
    <mergeCell ref="G24:H24"/>
    <mergeCell ref="M24:N24"/>
    <mergeCell ref="A23:A25"/>
    <mergeCell ref="B23:B24"/>
    <mergeCell ref="C23:C24"/>
    <mergeCell ref="D23:D24"/>
    <mergeCell ref="E23:E24"/>
    <mergeCell ref="R19:S19"/>
    <mergeCell ref="H13:I13"/>
    <mergeCell ref="A19:A21"/>
    <mergeCell ref="B19:B20"/>
    <mergeCell ref="C19:C20"/>
    <mergeCell ref="D19:D20"/>
    <mergeCell ref="E19:E20"/>
    <mergeCell ref="O6:P6"/>
    <mergeCell ref="A6:A8"/>
    <mergeCell ref="M3:N3"/>
    <mergeCell ref="G4:H4"/>
    <mergeCell ref="M4:N4"/>
    <mergeCell ref="G5:H5"/>
    <mergeCell ref="M5:N5"/>
    <mergeCell ref="M6:N6"/>
    <mergeCell ref="M7:N7"/>
    <mergeCell ref="Q7:R7"/>
    <mergeCell ref="H8:I8"/>
    <mergeCell ref="Q8:R8"/>
    <mergeCell ref="H7:I7"/>
    <mergeCell ref="A3:A5"/>
    <mergeCell ref="B3:B4"/>
    <mergeCell ref="C3:C4"/>
    <mergeCell ref="D3:D4"/>
    <mergeCell ref="E3:E4"/>
    <mergeCell ref="G3:H3"/>
    <mergeCell ref="M8:N8"/>
    <mergeCell ref="A9:A11"/>
    <mergeCell ref="A12:A14"/>
    <mergeCell ref="B12:B13"/>
    <mergeCell ref="C12:C13"/>
    <mergeCell ref="D12:D13"/>
    <mergeCell ref="E12:E13"/>
    <mergeCell ref="E9:E10"/>
    <mergeCell ref="H10:I10"/>
    <mergeCell ref="B6:B7"/>
    <mergeCell ref="C6:C7"/>
    <mergeCell ref="D6:D7"/>
    <mergeCell ref="E6:E7"/>
    <mergeCell ref="H6:I6"/>
    <mergeCell ref="H9:I9"/>
    <mergeCell ref="H11:I11"/>
    <mergeCell ref="B9:B10"/>
    <mergeCell ref="C9:C10"/>
    <mergeCell ref="D9:D10"/>
    <mergeCell ref="F19:G19"/>
    <mergeCell ref="K19:L19"/>
    <mergeCell ref="N19:O19"/>
    <mergeCell ref="P19:Q19"/>
    <mergeCell ref="H12:I12"/>
    <mergeCell ref="L12:M12"/>
    <mergeCell ref="N12:O12"/>
    <mergeCell ref="P12:Q12"/>
    <mergeCell ref="L13:M13"/>
    <mergeCell ref="N13:O13"/>
    <mergeCell ref="P13:Q13"/>
    <mergeCell ref="Q16:R16"/>
    <mergeCell ref="Q17:R17"/>
    <mergeCell ref="Q18:R18"/>
    <mergeCell ref="Q9:R9"/>
    <mergeCell ref="M9:N9"/>
    <mergeCell ref="Q6:R6"/>
    <mergeCell ref="O7:P7"/>
    <mergeCell ref="O8:P8"/>
    <mergeCell ref="A22:D22"/>
    <mergeCell ref="G23:H23"/>
    <mergeCell ref="M23:N23"/>
    <mergeCell ref="M10:N10"/>
    <mergeCell ref="M11:N11"/>
    <mergeCell ref="O9:P9"/>
    <mergeCell ref="O10:P10"/>
    <mergeCell ref="Q10:R10"/>
    <mergeCell ref="O11:P11"/>
    <mergeCell ref="Q11:R11"/>
    <mergeCell ref="F20:G20"/>
    <mergeCell ref="K20:L20"/>
    <mergeCell ref="N20:O20"/>
    <mergeCell ref="P20:Q20"/>
    <mergeCell ref="R20:S20"/>
    <mergeCell ref="F21:G21"/>
    <mergeCell ref="K21:L21"/>
    <mergeCell ref="N21:O21"/>
    <mergeCell ref="P21:Q21"/>
    <mergeCell ref="M34:N34"/>
    <mergeCell ref="O34:P34"/>
    <mergeCell ref="Q34:R34"/>
    <mergeCell ref="R21:S21"/>
    <mergeCell ref="H14:I14"/>
    <mergeCell ref="G25:H25"/>
    <mergeCell ref="M25:N25"/>
    <mergeCell ref="A32:A34"/>
    <mergeCell ref="B32:B33"/>
    <mergeCell ref="C32:C33"/>
    <mergeCell ref="D32:D33"/>
    <mergeCell ref="E32:E33"/>
    <mergeCell ref="H32:I32"/>
    <mergeCell ref="M32:N32"/>
    <mergeCell ref="H34:I34"/>
    <mergeCell ref="O32:P32"/>
    <mergeCell ref="Q32:R32"/>
    <mergeCell ref="H33:I33"/>
    <mergeCell ref="M33:N33"/>
    <mergeCell ref="O33:P33"/>
    <mergeCell ref="Q33:R33"/>
    <mergeCell ref="L14:M14"/>
    <mergeCell ref="N14:O14"/>
    <mergeCell ref="P14:Q14"/>
    <mergeCell ref="N39:O39"/>
    <mergeCell ref="P39:Q39"/>
    <mergeCell ref="H37:I37"/>
    <mergeCell ref="M37:N37"/>
    <mergeCell ref="O37:P37"/>
    <mergeCell ref="Q37:R37"/>
    <mergeCell ref="H38:I38"/>
    <mergeCell ref="A35:A37"/>
    <mergeCell ref="B35:B36"/>
    <mergeCell ref="C35:C36"/>
    <mergeCell ref="D35:D36"/>
    <mergeCell ref="E35:E36"/>
    <mergeCell ref="H35:I35"/>
    <mergeCell ref="M35:N35"/>
    <mergeCell ref="O35:P35"/>
    <mergeCell ref="Q35:R35"/>
    <mergeCell ref="H36:I36"/>
    <mergeCell ref="M36:N36"/>
    <mergeCell ref="O36:P36"/>
    <mergeCell ref="Q36:R36"/>
    <mergeCell ref="H40:I40"/>
    <mergeCell ref="L40:M40"/>
    <mergeCell ref="N40:O40"/>
    <mergeCell ref="P40:Q40"/>
    <mergeCell ref="A45:A47"/>
    <mergeCell ref="B45:B46"/>
    <mergeCell ref="C45:C46"/>
    <mergeCell ref="D45:D46"/>
    <mergeCell ref="E45:E46"/>
    <mergeCell ref="F45:G45"/>
    <mergeCell ref="A38:A40"/>
    <mergeCell ref="B38:B39"/>
    <mergeCell ref="C38:C39"/>
    <mergeCell ref="D38:D39"/>
    <mergeCell ref="E38:E39"/>
    <mergeCell ref="F47:G47"/>
    <mergeCell ref="K47:L47"/>
    <mergeCell ref="N47:O47"/>
    <mergeCell ref="P47:Q47"/>
    <mergeCell ref="L38:M38"/>
    <mergeCell ref="N38:O38"/>
    <mergeCell ref="P38:Q38"/>
    <mergeCell ref="H39:I39"/>
    <mergeCell ref="L39:M39"/>
    <mergeCell ref="R47:S47"/>
    <mergeCell ref="A48:D48"/>
    <mergeCell ref="K45:L45"/>
    <mergeCell ref="N45:O45"/>
    <mergeCell ref="P45:Q45"/>
    <mergeCell ref="R45:S45"/>
    <mergeCell ref="F46:G46"/>
    <mergeCell ref="K46:L46"/>
    <mergeCell ref="N46:O46"/>
    <mergeCell ref="P46:Q46"/>
    <mergeCell ref="R46:S46"/>
    <mergeCell ref="A15:D15"/>
    <mergeCell ref="A16:A18"/>
    <mergeCell ref="B16:B17"/>
    <mergeCell ref="C16:C17"/>
    <mergeCell ref="D16:D17"/>
    <mergeCell ref="E16:E17"/>
    <mergeCell ref="H16:I16"/>
    <mergeCell ref="M16:N16"/>
    <mergeCell ref="O16:P16"/>
    <mergeCell ref="H17:I17"/>
    <mergeCell ref="M17:N17"/>
    <mergeCell ref="O17:P17"/>
    <mergeCell ref="H18:I18"/>
    <mergeCell ref="M18:N18"/>
    <mergeCell ref="O18:P18"/>
    <mergeCell ref="A41:D41"/>
    <mergeCell ref="A42:A44"/>
    <mergeCell ref="B42:B43"/>
    <mergeCell ref="C42:C43"/>
    <mergeCell ref="D42:D43"/>
    <mergeCell ref="E42:E43"/>
    <mergeCell ref="H42:I42"/>
    <mergeCell ref="M42:N42"/>
    <mergeCell ref="O42:P42"/>
    <mergeCell ref="Q42:R42"/>
    <mergeCell ref="H43:I43"/>
    <mergeCell ref="M43:N43"/>
    <mergeCell ref="O43:P43"/>
    <mergeCell ref="Q43:R43"/>
    <mergeCell ref="H44:I44"/>
    <mergeCell ref="M44:N44"/>
    <mergeCell ref="O44:P44"/>
    <mergeCell ref="Q44:R44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85A-3893-4176-B843-666D69438BF7}">
  <dimension ref="A1:E14"/>
  <sheetViews>
    <sheetView workbookViewId="0">
      <selection activeCell="B10" sqref="B10:D10"/>
    </sheetView>
  </sheetViews>
  <sheetFormatPr defaultColWidth="9.140625" defaultRowHeight="14.25" x14ac:dyDescent="0.25"/>
  <cols>
    <col min="1" max="2" width="3.85546875" style="3" customWidth="1"/>
    <col min="3" max="3" width="5.28515625" style="3" customWidth="1"/>
    <col min="4" max="4" width="61.28515625" style="1" customWidth="1"/>
    <col min="5" max="5" width="13.7109375" style="4" customWidth="1"/>
    <col min="6" max="16384" width="9.140625" style="1"/>
  </cols>
  <sheetData>
    <row r="1" spans="1:5" ht="18" x14ac:dyDescent="0.25">
      <c r="A1" s="267" t="s">
        <v>44</v>
      </c>
      <c r="B1" s="267"/>
      <c r="C1" s="267"/>
      <c r="D1" s="267"/>
      <c r="E1" s="267"/>
    </row>
    <row r="2" spans="1:5" ht="41.25" customHeight="1" x14ac:dyDescent="0.25">
      <c r="A2" s="265" t="s">
        <v>1</v>
      </c>
      <c r="B2" s="265"/>
      <c r="C2" s="265"/>
      <c r="D2" s="265"/>
      <c r="E2" s="265"/>
    </row>
    <row r="3" spans="1:5" ht="41.25" customHeight="1" x14ac:dyDescent="0.25">
      <c r="A3" s="265" t="s">
        <v>591</v>
      </c>
      <c r="B3" s="265"/>
      <c r="C3" s="265"/>
      <c r="D3" s="265"/>
      <c r="E3" s="265"/>
    </row>
    <row r="4" spans="1:5" ht="15" x14ac:dyDescent="0.25">
      <c r="A4" s="263" t="s">
        <v>46</v>
      </c>
      <c r="B4" s="263"/>
      <c r="C4" s="263"/>
      <c r="D4" s="263"/>
      <c r="E4" s="2" t="s">
        <v>45</v>
      </c>
    </row>
    <row r="5" spans="1:5" x14ac:dyDescent="0.25">
      <c r="A5" s="264"/>
      <c r="B5" s="264"/>
      <c r="C5" s="264"/>
      <c r="D5" s="264"/>
      <c r="E5" s="264"/>
    </row>
    <row r="6" spans="1:5" x14ac:dyDescent="0.25">
      <c r="A6" s="32">
        <v>1</v>
      </c>
      <c r="B6" s="262" t="s">
        <v>582</v>
      </c>
      <c r="C6" s="262"/>
      <c r="D6" s="262"/>
      <c r="E6" s="37">
        <f>'Rozpočtové náklady'!F11+'Rozpočtové náklady'!F21+'Rozpočtové náklady'!F31+'Rozpočtové náklady'!F41+'Rozpočtové náklady'!F51</f>
        <v>0</v>
      </c>
    </row>
    <row r="7" spans="1:5" x14ac:dyDescent="0.25">
      <c r="A7" s="32">
        <v>2</v>
      </c>
      <c r="B7" s="262" t="s">
        <v>583</v>
      </c>
      <c r="C7" s="262"/>
      <c r="D7" s="262"/>
      <c r="E7" s="38">
        <f>'Rozpočtové náklady'!F61</f>
        <v>0</v>
      </c>
    </row>
    <row r="8" spans="1:5" x14ac:dyDescent="0.25">
      <c r="A8" s="32">
        <v>3</v>
      </c>
      <c r="B8" s="262" t="s">
        <v>584</v>
      </c>
      <c r="C8" s="262"/>
      <c r="D8" s="262"/>
      <c r="E8" s="38">
        <f>'Rozpočtové náklady'!F102</f>
        <v>0</v>
      </c>
    </row>
    <row r="9" spans="1:5" ht="20.25" customHeight="1" x14ac:dyDescent="0.25">
      <c r="A9" s="32">
        <v>4</v>
      </c>
      <c r="B9" s="266" t="s">
        <v>321</v>
      </c>
      <c r="C9" s="266"/>
      <c r="D9" s="266"/>
      <c r="E9" s="38">
        <f>'Rozpočtové náklady'!F105</f>
        <v>0</v>
      </c>
    </row>
    <row r="10" spans="1:5" x14ac:dyDescent="0.25">
      <c r="A10" s="32">
        <v>5</v>
      </c>
      <c r="B10" s="262" t="s">
        <v>586</v>
      </c>
      <c r="C10" s="262"/>
      <c r="D10" s="262"/>
      <c r="E10" s="38">
        <f>'Rozpočtové náklady'!F111</f>
        <v>0</v>
      </c>
    </row>
    <row r="11" spans="1:5" x14ac:dyDescent="0.25">
      <c r="A11" s="32">
        <v>6</v>
      </c>
      <c r="B11" s="262" t="s">
        <v>585</v>
      </c>
      <c r="C11" s="262"/>
      <c r="D11" s="262"/>
      <c r="E11" s="38">
        <f>'Rozpočtové náklady'!F115</f>
        <v>0</v>
      </c>
    </row>
    <row r="12" spans="1:5" x14ac:dyDescent="0.25">
      <c r="A12" s="32">
        <v>7</v>
      </c>
      <c r="B12" s="262" t="s">
        <v>588</v>
      </c>
      <c r="C12" s="262"/>
      <c r="D12" s="262"/>
      <c r="E12" s="38">
        <f>'Rozpočtové náklady'!F123</f>
        <v>0</v>
      </c>
    </row>
    <row r="13" spans="1:5" x14ac:dyDescent="0.25">
      <c r="A13" s="32">
        <v>8</v>
      </c>
      <c r="B13" s="262" t="s">
        <v>636</v>
      </c>
      <c r="C13" s="262"/>
      <c r="D13" s="262"/>
      <c r="E13" s="38">
        <f>'Rozpočtové náklady'!F156</f>
        <v>0</v>
      </c>
    </row>
    <row r="14" spans="1:5" ht="15" x14ac:dyDescent="0.25">
      <c r="B14" s="263" t="s">
        <v>42</v>
      </c>
      <c r="C14" s="263"/>
      <c r="D14" s="263"/>
      <c r="E14" s="5">
        <f>SUM(E6:E13)</f>
        <v>0</v>
      </c>
    </row>
  </sheetData>
  <sheetProtection algorithmName="SHA-512" hashValue="wMvW9Nq6ooV5b2g9xAQEs0LNhDhqobBtnQGz40n8vRu/8CubyCT+JIlgeMWPiBtiCWBPDUpmfzOgEK/f/fPx7Q==" saltValue="Z3w2C65JrDNapI5Gvi9uQQ==" spinCount="100000" sheet="1" objects="1" scenarios="1"/>
  <mergeCells count="14">
    <mergeCell ref="A1:E1"/>
    <mergeCell ref="A2:E2"/>
    <mergeCell ref="A4:D4"/>
    <mergeCell ref="B6:D6"/>
    <mergeCell ref="B7:D7"/>
    <mergeCell ref="B8:D8"/>
    <mergeCell ref="B13:D13"/>
    <mergeCell ref="B14:D14"/>
    <mergeCell ref="A5:E5"/>
    <mergeCell ref="A3:E3"/>
    <mergeCell ref="B9:D9"/>
    <mergeCell ref="B10:D10"/>
    <mergeCell ref="B11:D11"/>
    <mergeCell ref="B12:D12"/>
  </mergeCells>
  <pageMargins left="0.70866141732283472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78D9-E347-4E27-95E0-BF202EB0F9ED}">
  <dimension ref="A1:I162"/>
  <sheetViews>
    <sheetView zoomScale="130" zoomScaleNormal="130" workbookViewId="0">
      <pane ySplit="3" topLeftCell="A145" activePane="bottomLeft" state="frozenSplit"/>
      <selection pane="bottomLeft" activeCell="D163" sqref="D163"/>
    </sheetView>
  </sheetViews>
  <sheetFormatPr defaultColWidth="9.140625" defaultRowHeight="15" x14ac:dyDescent="0.25"/>
  <cols>
    <col min="1" max="1" width="7.85546875" style="72" customWidth="1"/>
    <col min="2" max="2" width="63.7109375" style="72" customWidth="1"/>
    <col min="3" max="3" width="9.140625" style="74"/>
    <col min="4" max="4" width="8.42578125" style="72" customWidth="1"/>
    <col min="5" max="5" width="12.7109375" style="168" customWidth="1"/>
    <col min="6" max="6" width="13" style="168" customWidth="1"/>
    <col min="7" max="7" width="12.42578125" style="72" customWidth="1"/>
    <col min="8" max="16384" width="9.140625" style="72"/>
  </cols>
  <sheetData>
    <row r="1" spans="1:9" ht="23.25" customHeight="1" x14ac:dyDescent="0.25">
      <c r="A1" s="285" t="s">
        <v>592</v>
      </c>
      <c r="B1" s="285"/>
      <c r="C1" s="285"/>
      <c r="D1" s="285"/>
      <c r="E1" s="285"/>
      <c r="F1" s="285"/>
    </row>
    <row r="2" spans="1:9" x14ac:dyDescent="0.25">
      <c r="A2" s="73" t="s">
        <v>32</v>
      </c>
      <c r="B2" s="72" t="s">
        <v>1</v>
      </c>
      <c r="D2" s="75"/>
      <c r="E2" s="167"/>
      <c r="F2" s="167"/>
      <c r="G2" s="75"/>
      <c r="H2" s="75"/>
      <c r="I2" s="75"/>
    </row>
    <row r="3" spans="1:9" x14ac:dyDescent="0.25">
      <c r="A3" s="73"/>
      <c r="B3" s="77" t="s">
        <v>591</v>
      </c>
      <c r="D3" s="75"/>
      <c r="E3" s="167"/>
      <c r="F3" s="167"/>
      <c r="H3" s="75"/>
      <c r="I3" s="75"/>
    </row>
    <row r="4" spans="1:9" x14ac:dyDescent="0.25">
      <c r="A4" s="73" t="s">
        <v>33</v>
      </c>
      <c r="B4" s="72" t="s">
        <v>34</v>
      </c>
      <c r="D4" s="75"/>
      <c r="E4" s="167"/>
      <c r="F4" s="167"/>
      <c r="G4" s="76"/>
      <c r="H4" s="75"/>
      <c r="I4" s="75"/>
    </row>
    <row r="5" spans="1:9" x14ac:dyDescent="0.25">
      <c r="A5" s="73" t="s">
        <v>15</v>
      </c>
      <c r="B5" s="78" t="s">
        <v>184</v>
      </c>
      <c r="D5" s="79"/>
      <c r="E5" s="167"/>
      <c r="F5" s="167"/>
      <c r="G5" s="76"/>
      <c r="H5" s="75"/>
      <c r="I5" s="75"/>
    </row>
    <row r="6" spans="1:9" x14ac:dyDescent="0.25">
      <c r="G6" s="80"/>
    </row>
    <row r="7" spans="1:9" ht="30" x14ac:dyDescent="0.25">
      <c r="A7" s="81" t="s">
        <v>35</v>
      </c>
      <c r="B7" s="82" t="s">
        <v>36</v>
      </c>
      <c r="C7" s="83" t="s">
        <v>37</v>
      </c>
      <c r="D7" s="83" t="s">
        <v>38</v>
      </c>
      <c r="E7" s="169" t="s">
        <v>39</v>
      </c>
      <c r="F7" s="170" t="s">
        <v>40</v>
      </c>
    </row>
    <row r="8" spans="1:9" s="77" customFormat="1" x14ac:dyDescent="0.25">
      <c r="A8" s="84">
        <v>1</v>
      </c>
      <c r="B8" s="286" t="s">
        <v>201</v>
      </c>
      <c r="C8" s="287"/>
      <c r="D8" s="287"/>
      <c r="E8" s="288"/>
      <c r="F8" s="166">
        <f>F10+F102+F105+F111+F115+F123+F156</f>
        <v>0</v>
      </c>
    </row>
    <row r="9" spans="1:9" ht="30" customHeight="1" x14ac:dyDescent="0.25">
      <c r="A9" s="85"/>
      <c r="B9" s="86" t="s">
        <v>185</v>
      </c>
      <c r="C9" s="87"/>
      <c r="D9" s="87"/>
      <c r="E9" s="171"/>
      <c r="F9" s="88"/>
    </row>
    <row r="10" spans="1:9" s="77" customFormat="1" x14ac:dyDescent="0.25">
      <c r="A10" s="89" t="s">
        <v>41</v>
      </c>
      <c r="B10" s="289" t="s">
        <v>573</v>
      </c>
      <c r="C10" s="290"/>
      <c r="D10" s="290"/>
      <c r="E10" s="291"/>
      <c r="F10" s="90">
        <f>F11+F21+F31+F41+F51+F61</f>
        <v>0</v>
      </c>
    </row>
    <row r="11" spans="1:9" x14ac:dyDescent="0.25">
      <c r="A11" s="83" t="s">
        <v>189</v>
      </c>
      <c r="B11" s="280" t="s">
        <v>186</v>
      </c>
      <c r="C11" s="281"/>
      <c r="D11" s="281"/>
      <c r="E11" s="282"/>
      <c r="F11" s="91">
        <f>SUM(F12:F20)</f>
        <v>0</v>
      </c>
    </row>
    <row r="12" spans="1:9" x14ac:dyDescent="0.25">
      <c r="A12" s="92" t="s">
        <v>304</v>
      </c>
      <c r="B12" s="93" t="s">
        <v>299</v>
      </c>
      <c r="C12" s="94" t="s">
        <v>49</v>
      </c>
      <c r="D12" s="94">
        <v>1</v>
      </c>
      <c r="E12" s="172">
        <f>'Chladící okruh 1'!E41</f>
        <v>0</v>
      </c>
      <c r="F12" s="172">
        <f>D12*E12</f>
        <v>0</v>
      </c>
    </row>
    <row r="13" spans="1:9" ht="25.5" x14ac:dyDescent="0.25">
      <c r="A13" s="92" t="s">
        <v>305</v>
      </c>
      <c r="B13" s="95" t="s">
        <v>301</v>
      </c>
      <c r="C13" s="94" t="s">
        <v>49</v>
      </c>
      <c r="D13" s="94">
        <v>1</v>
      </c>
      <c r="E13" s="172">
        <f>'Chladící okruh 1'!E55</f>
        <v>0</v>
      </c>
      <c r="F13" s="172">
        <f t="shared" ref="F13:F19" si="0">D13*E13</f>
        <v>0</v>
      </c>
    </row>
    <row r="14" spans="1:9" ht="25.5" x14ac:dyDescent="0.25">
      <c r="A14" s="92" t="s">
        <v>306</v>
      </c>
      <c r="B14" s="95" t="s">
        <v>297</v>
      </c>
      <c r="C14" s="94" t="s">
        <v>49</v>
      </c>
      <c r="D14" s="94">
        <v>1</v>
      </c>
      <c r="E14" s="172">
        <f>'Chladící okruh 1'!E59</f>
        <v>0</v>
      </c>
      <c r="F14" s="172">
        <f t="shared" si="0"/>
        <v>0</v>
      </c>
    </row>
    <row r="15" spans="1:9" ht="25.5" x14ac:dyDescent="0.25">
      <c r="A15" s="92" t="s">
        <v>307</v>
      </c>
      <c r="B15" s="93" t="s">
        <v>302</v>
      </c>
      <c r="C15" s="94" t="s">
        <v>49</v>
      </c>
      <c r="D15" s="94">
        <v>1</v>
      </c>
      <c r="E15" s="173">
        <f>'Chladící okruh 1'!E73</f>
        <v>0</v>
      </c>
      <c r="F15" s="172">
        <f t="shared" si="0"/>
        <v>0</v>
      </c>
    </row>
    <row r="16" spans="1:9" ht="25.5" x14ac:dyDescent="0.25">
      <c r="A16" s="92" t="s">
        <v>308</v>
      </c>
      <c r="B16" s="95" t="s">
        <v>298</v>
      </c>
      <c r="C16" s="94" t="s">
        <v>49</v>
      </c>
      <c r="D16" s="94">
        <v>1</v>
      </c>
      <c r="E16" s="172">
        <f>'Chladící okruh 1'!E77</f>
        <v>0</v>
      </c>
      <c r="F16" s="172">
        <f t="shared" si="0"/>
        <v>0</v>
      </c>
    </row>
    <row r="17" spans="1:6" x14ac:dyDescent="0.25">
      <c r="A17" s="92" t="s">
        <v>309</v>
      </c>
      <c r="B17" s="95" t="s">
        <v>337</v>
      </c>
      <c r="C17" s="94" t="s">
        <v>49</v>
      </c>
      <c r="D17" s="94">
        <v>1</v>
      </c>
      <c r="E17" s="172">
        <f>'Chladící okruh 1'!E90</f>
        <v>0</v>
      </c>
      <c r="F17" s="172">
        <f t="shared" si="0"/>
        <v>0</v>
      </c>
    </row>
    <row r="18" spans="1:6" x14ac:dyDescent="0.25">
      <c r="A18" s="92" t="s">
        <v>310</v>
      </c>
      <c r="B18" s="96" t="s">
        <v>197</v>
      </c>
      <c r="C18" s="94" t="s">
        <v>181</v>
      </c>
      <c r="D18" s="94">
        <v>1</v>
      </c>
      <c r="E18" s="172">
        <f>'Chladící okruh 1'!E100</f>
        <v>0</v>
      </c>
      <c r="F18" s="172">
        <f t="shared" si="0"/>
        <v>0</v>
      </c>
    </row>
    <row r="19" spans="1:6" ht="25.5" x14ac:dyDescent="0.25">
      <c r="A19" s="92" t="s">
        <v>311</v>
      </c>
      <c r="B19" s="97" t="s">
        <v>428</v>
      </c>
      <c r="C19" s="94" t="s">
        <v>49</v>
      </c>
      <c r="D19" s="94">
        <v>1</v>
      </c>
      <c r="E19" s="172">
        <f>'Chladící okruh 1'!E96</f>
        <v>0</v>
      </c>
      <c r="F19" s="172">
        <f t="shared" si="0"/>
        <v>0</v>
      </c>
    </row>
    <row r="20" spans="1:6" x14ac:dyDescent="0.25">
      <c r="A20" s="92" t="s">
        <v>312</v>
      </c>
      <c r="B20" s="96" t="s">
        <v>514</v>
      </c>
      <c r="C20" s="94" t="s">
        <v>49</v>
      </c>
      <c r="D20" s="94">
        <v>1</v>
      </c>
      <c r="E20" s="172">
        <f>'Chladící okruh 1'!E103</f>
        <v>0</v>
      </c>
      <c r="F20" s="172">
        <f t="shared" ref="F20" si="1">D20*E20</f>
        <v>0</v>
      </c>
    </row>
    <row r="21" spans="1:6" x14ac:dyDescent="0.25">
      <c r="A21" s="83" t="s">
        <v>190</v>
      </c>
      <c r="B21" s="280" t="s">
        <v>187</v>
      </c>
      <c r="C21" s="281"/>
      <c r="D21" s="281"/>
      <c r="E21" s="282"/>
      <c r="F21" s="91">
        <f>SUM(F22:F30)</f>
        <v>0</v>
      </c>
    </row>
    <row r="22" spans="1:6" x14ac:dyDescent="0.25">
      <c r="A22" s="92" t="s">
        <v>322</v>
      </c>
      <c r="B22" s="93" t="s">
        <v>331</v>
      </c>
      <c r="C22" s="94" t="s">
        <v>49</v>
      </c>
      <c r="D22" s="94">
        <v>1</v>
      </c>
      <c r="E22" s="172">
        <f>'Chladící okruh 2'!E41</f>
        <v>0</v>
      </c>
      <c r="F22" s="172">
        <f>D22*E22</f>
        <v>0</v>
      </c>
    </row>
    <row r="23" spans="1:6" ht="25.5" x14ac:dyDescent="0.25">
      <c r="A23" s="92" t="s">
        <v>323</v>
      </c>
      <c r="B23" s="95" t="s">
        <v>332</v>
      </c>
      <c r="C23" s="94" t="s">
        <v>49</v>
      </c>
      <c r="D23" s="94">
        <v>1</v>
      </c>
      <c r="E23" s="172">
        <f>'Chladící okruh 2'!E55</f>
        <v>0</v>
      </c>
      <c r="F23" s="172">
        <f t="shared" ref="F23:F28" si="2">D23*E23</f>
        <v>0</v>
      </c>
    </row>
    <row r="24" spans="1:6" ht="25.5" x14ac:dyDescent="0.25">
      <c r="A24" s="92" t="s">
        <v>324</v>
      </c>
      <c r="B24" s="95" t="s">
        <v>333</v>
      </c>
      <c r="C24" s="94" t="s">
        <v>49</v>
      </c>
      <c r="D24" s="94">
        <v>1</v>
      </c>
      <c r="E24" s="172">
        <f>'Chladící okruh 2'!E59</f>
        <v>0</v>
      </c>
      <c r="F24" s="172">
        <f t="shared" si="2"/>
        <v>0</v>
      </c>
    </row>
    <row r="25" spans="1:6" ht="25.5" x14ac:dyDescent="0.25">
      <c r="A25" s="92" t="s">
        <v>325</v>
      </c>
      <c r="B25" s="93" t="s">
        <v>334</v>
      </c>
      <c r="C25" s="94" t="s">
        <v>49</v>
      </c>
      <c r="D25" s="94">
        <v>1</v>
      </c>
      <c r="E25" s="173">
        <f>'Chladící okruh 2'!E73</f>
        <v>0</v>
      </c>
      <c r="F25" s="172">
        <f t="shared" si="2"/>
        <v>0</v>
      </c>
    </row>
    <row r="26" spans="1:6" ht="25.5" x14ac:dyDescent="0.25">
      <c r="A26" s="92" t="s">
        <v>326</v>
      </c>
      <c r="B26" s="95" t="s">
        <v>335</v>
      </c>
      <c r="C26" s="94" t="s">
        <v>49</v>
      </c>
      <c r="D26" s="94">
        <v>1</v>
      </c>
      <c r="E26" s="172">
        <f>'Chladící okruh 2'!E77</f>
        <v>0</v>
      </c>
      <c r="F26" s="172">
        <f t="shared" si="2"/>
        <v>0</v>
      </c>
    </row>
    <row r="27" spans="1:6" x14ac:dyDescent="0.25">
      <c r="A27" s="92" t="s">
        <v>327</v>
      </c>
      <c r="B27" s="95" t="s">
        <v>336</v>
      </c>
      <c r="C27" s="94" t="s">
        <v>49</v>
      </c>
      <c r="D27" s="94">
        <v>1</v>
      </c>
      <c r="E27" s="172">
        <f>'Chladící okruh 2'!E90</f>
        <v>0</v>
      </c>
      <c r="F27" s="172">
        <f t="shared" si="2"/>
        <v>0</v>
      </c>
    </row>
    <row r="28" spans="1:6" x14ac:dyDescent="0.25">
      <c r="A28" s="92" t="s">
        <v>328</v>
      </c>
      <c r="B28" s="96" t="s">
        <v>338</v>
      </c>
      <c r="C28" s="94" t="s">
        <v>181</v>
      </c>
      <c r="D28" s="94">
        <v>1</v>
      </c>
      <c r="E28" s="172">
        <f>'Chladící okruh 2'!E100</f>
        <v>0</v>
      </c>
      <c r="F28" s="172">
        <f t="shared" si="2"/>
        <v>0</v>
      </c>
    </row>
    <row r="29" spans="1:6" ht="25.5" x14ac:dyDescent="0.25">
      <c r="A29" s="92" t="s">
        <v>329</v>
      </c>
      <c r="B29" s="97" t="s">
        <v>535</v>
      </c>
      <c r="C29" s="94" t="s">
        <v>49</v>
      </c>
      <c r="D29" s="94">
        <v>1</v>
      </c>
      <c r="E29" s="172">
        <f>'Chladící okruh 2'!E96</f>
        <v>0</v>
      </c>
      <c r="F29" s="172">
        <f t="shared" ref="F29:F30" si="3">D29*E29</f>
        <v>0</v>
      </c>
    </row>
    <row r="30" spans="1:6" x14ac:dyDescent="0.25">
      <c r="A30" s="92" t="s">
        <v>330</v>
      </c>
      <c r="B30" s="96" t="s">
        <v>513</v>
      </c>
      <c r="C30" s="94" t="s">
        <v>49</v>
      </c>
      <c r="D30" s="94">
        <v>1</v>
      </c>
      <c r="E30" s="172">
        <f>'Chladící okruh 2'!E103</f>
        <v>0</v>
      </c>
      <c r="F30" s="172">
        <f t="shared" si="3"/>
        <v>0</v>
      </c>
    </row>
    <row r="31" spans="1:6" x14ac:dyDescent="0.25">
      <c r="A31" s="83" t="s">
        <v>191</v>
      </c>
      <c r="B31" s="280" t="s">
        <v>192</v>
      </c>
      <c r="C31" s="281"/>
      <c r="D31" s="281"/>
      <c r="E31" s="282"/>
      <c r="F31" s="91">
        <f>SUM(F32:F40)</f>
        <v>0</v>
      </c>
    </row>
    <row r="32" spans="1:6" x14ac:dyDescent="0.25">
      <c r="A32" s="92" t="s">
        <v>348</v>
      </c>
      <c r="B32" s="93" t="s">
        <v>340</v>
      </c>
      <c r="C32" s="94" t="s">
        <v>49</v>
      </c>
      <c r="D32" s="94">
        <v>1</v>
      </c>
      <c r="E32" s="172">
        <f>'Chladící okruh 3'!E41</f>
        <v>0</v>
      </c>
      <c r="F32" s="172">
        <f>D32*E32</f>
        <v>0</v>
      </c>
    </row>
    <row r="33" spans="1:6" ht="25.5" x14ac:dyDescent="0.25">
      <c r="A33" s="92" t="s">
        <v>349</v>
      </c>
      <c r="B33" s="95" t="s">
        <v>341</v>
      </c>
      <c r="C33" s="94" t="s">
        <v>49</v>
      </c>
      <c r="D33" s="94">
        <v>1</v>
      </c>
      <c r="E33" s="172">
        <f>'Chladící okruh 3'!E55</f>
        <v>0</v>
      </c>
      <c r="F33" s="172">
        <f t="shared" ref="F33:F38" si="4">D33*E33</f>
        <v>0</v>
      </c>
    </row>
    <row r="34" spans="1:6" ht="25.5" x14ac:dyDescent="0.25">
      <c r="A34" s="92" t="s">
        <v>350</v>
      </c>
      <c r="B34" s="95" t="s">
        <v>342</v>
      </c>
      <c r="C34" s="94" t="s">
        <v>49</v>
      </c>
      <c r="D34" s="94">
        <v>1</v>
      </c>
      <c r="E34" s="172">
        <f>'Chladící okruh 3'!E59</f>
        <v>0</v>
      </c>
      <c r="F34" s="172">
        <f t="shared" si="4"/>
        <v>0</v>
      </c>
    </row>
    <row r="35" spans="1:6" ht="25.5" x14ac:dyDescent="0.25">
      <c r="A35" s="92" t="s">
        <v>351</v>
      </c>
      <c r="B35" s="93" t="s">
        <v>343</v>
      </c>
      <c r="C35" s="94" t="s">
        <v>49</v>
      </c>
      <c r="D35" s="94">
        <v>1</v>
      </c>
      <c r="E35" s="173">
        <f>'Chladící okruh 3'!E73</f>
        <v>0</v>
      </c>
      <c r="F35" s="172">
        <f t="shared" si="4"/>
        <v>0</v>
      </c>
    </row>
    <row r="36" spans="1:6" ht="25.5" x14ac:dyDescent="0.25">
      <c r="A36" s="92" t="s">
        <v>352</v>
      </c>
      <c r="B36" s="95" t="s">
        <v>344</v>
      </c>
      <c r="C36" s="94" t="s">
        <v>49</v>
      </c>
      <c r="D36" s="94">
        <v>1</v>
      </c>
      <c r="E36" s="172">
        <f>'Chladící okruh 3'!E77</f>
        <v>0</v>
      </c>
      <c r="F36" s="172">
        <f t="shared" si="4"/>
        <v>0</v>
      </c>
    </row>
    <row r="37" spans="1:6" x14ac:dyDescent="0.25">
      <c r="A37" s="92" t="s">
        <v>353</v>
      </c>
      <c r="B37" s="95" t="s">
        <v>345</v>
      </c>
      <c r="C37" s="94" t="s">
        <v>49</v>
      </c>
      <c r="D37" s="94">
        <v>1</v>
      </c>
      <c r="E37" s="172">
        <f>'Chladící okruh 3'!E90</f>
        <v>0</v>
      </c>
      <c r="F37" s="172">
        <f t="shared" si="4"/>
        <v>0</v>
      </c>
    </row>
    <row r="38" spans="1:6" x14ac:dyDescent="0.25">
      <c r="A38" s="92" t="s">
        <v>354</v>
      </c>
      <c r="B38" s="96" t="s">
        <v>346</v>
      </c>
      <c r="C38" s="94" t="s">
        <v>181</v>
      </c>
      <c r="D38" s="94">
        <v>1</v>
      </c>
      <c r="E38" s="172">
        <f>'Chladící okruh 3'!E100</f>
        <v>0</v>
      </c>
      <c r="F38" s="172">
        <f t="shared" si="4"/>
        <v>0</v>
      </c>
    </row>
    <row r="39" spans="1:6" ht="25.5" x14ac:dyDescent="0.25">
      <c r="A39" s="92" t="s">
        <v>355</v>
      </c>
      <c r="B39" s="97" t="s">
        <v>534</v>
      </c>
      <c r="C39" s="94" t="s">
        <v>49</v>
      </c>
      <c r="D39" s="94">
        <v>1</v>
      </c>
      <c r="E39" s="172">
        <f>'Chladící okruh 3'!E96</f>
        <v>0</v>
      </c>
      <c r="F39" s="172">
        <f t="shared" ref="F39:F40" si="5">D39*E39</f>
        <v>0</v>
      </c>
    </row>
    <row r="40" spans="1:6" x14ac:dyDescent="0.25">
      <c r="A40" s="92" t="s">
        <v>356</v>
      </c>
      <c r="B40" s="96" t="s">
        <v>512</v>
      </c>
      <c r="C40" s="94" t="s">
        <v>49</v>
      </c>
      <c r="D40" s="94">
        <v>1</v>
      </c>
      <c r="E40" s="172">
        <f>'Chladící okruh 3'!E103</f>
        <v>0</v>
      </c>
      <c r="F40" s="172">
        <f t="shared" si="5"/>
        <v>0</v>
      </c>
    </row>
    <row r="41" spans="1:6" x14ac:dyDescent="0.25">
      <c r="A41" s="83" t="s">
        <v>193</v>
      </c>
      <c r="B41" s="280" t="s">
        <v>194</v>
      </c>
      <c r="C41" s="281"/>
      <c r="D41" s="281"/>
      <c r="E41" s="282"/>
      <c r="F41" s="91">
        <f>SUM(F42:F50)</f>
        <v>0</v>
      </c>
    </row>
    <row r="42" spans="1:6" x14ac:dyDescent="0.25">
      <c r="A42" s="92" t="s">
        <v>373</v>
      </c>
      <c r="B42" s="93" t="s">
        <v>357</v>
      </c>
      <c r="C42" s="94" t="s">
        <v>49</v>
      </c>
      <c r="D42" s="94">
        <v>1</v>
      </c>
      <c r="E42" s="172">
        <f>'Chladící okruh 4'!E41</f>
        <v>0</v>
      </c>
      <c r="F42" s="172">
        <f>D42*E42</f>
        <v>0</v>
      </c>
    </row>
    <row r="43" spans="1:6" ht="25.5" x14ac:dyDescent="0.25">
      <c r="A43" s="92" t="s">
        <v>374</v>
      </c>
      <c r="B43" s="95" t="s">
        <v>358</v>
      </c>
      <c r="C43" s="94" t="s">
        <v>49</v>
      </c>
      <c r="D43" s="94">
        <v>1</v>
      </c>
      <c r="E43" s="172">
        <f>'Chladící okruh 4'!E55</f>
        <v>0</v>
      </c>
      <c r="F43" s="172">
        <f t="shared" ref="F43:F48" si="6">D43*E43</f>
        <v>0</v>
      </c>
    </row>
    <row r="44" spans="1:6" ht="25.5" x14ac:dyDescent="0.25">
      <c r="A44" s="92" t="s">
        <v>375</v>
      </c>
      <c r="B44" s="95" t="s">
        <v>359</v>
      </c>
      <c r="C44" s="94" t="s">
        <v>49</v>
      </c>
      <c r="D44" s="94">
        <v>1</v>
      </c>
      <c r="E44" s="173">
        <f>'Chladící okruh 4'!E59</f>
        <v>0</v>
      </c>
      <c r="F44" s="172">
        <f t="shared" si="6"/>
        <v>0</v>
      </c>
    </row>
    <row r="45" spans="1:6" ht="25.5" x14ac:dyDescent="0.25">
      <c r="A45" s="92" t="s">
        <v>376</v>
      </c>
      <c r="B45" s="93" t="s">
        <v>360</v>
      </c>
      <c r="C45" s="94" t="s">
        <v>49</v>
      </c>
      <c r="D45" s="94">
        <v>1</v>
      </c>
      <c r="E45" s="173">
        <f>'Chladící okruh 4'!E73</f>
        <v>0</v>
      </c>
      <c r="F45" s="172">
        <f t="shared" si="6"/>
        <v>0</v>
      </c>
    </row>
    <row r="46" spans="1:6" ht="25.5" x14ac:dyDescent="0.25">
      <c r="A46" s="92" t="s">
        <v>377</v>
      </c>
      <c r="B46" s="95" t="s">
        <v>361</v>
      </c>
      <c r="C46" s="94" t="s">
        <v>49</v>
      </c>
      <c r="D46" s="94">
        <v>1</v>
      </c>
      <c r="E46" s="172">
        <f>'Chladící okruh 4'!E77</f>
        <v>0</v>
      </c>
      <c r="F46" s="172">
        <f t="shared" si="6"/>
        <v>0</v>
      </c>
    </row>
    <row r="47" spans="1:6" x14ac:dyDescent="0.25">
      <c r="A47" s="92" t="s">
        <v>378</v>
      </c>
      <c r="B47" s="95" t="s">
        <v>362</v>
      </c>
      <c r="C47" s="94" t="s">
        <v>49</v>
      </c>
      <c r="D47" s="94">
        <v>1</v>
      </c>
      <c r="E47" s="172">
        <f>'Chladící okruh 4'!E90</f>
        <v>0</v>
      </c>
      <c r="F47" s="172">
        <f t="shared" si="6"/>
        <v>0</v>
      </c>
    </row>
    <row r="48" spans="1:6" x14ac:dyDescent="0.25">
      <c r="A48" s="92" t="s">
        <v>379</v>
      </c>
      <c r="B48" s="96" t="s">
        <v>363</v>
      </c>
      <c r="C48" s="94" t="s">
        <v>181</v>
      </c>
      <c r="D48" s="94">
        <v>1</v>
      </c>
      <c r="E48" s="172">
        <f>'Chladící okruh 4'!D100</f>
        <v>0</v>
      </c>
      <c r="F48" s="172">
        <f t="shared" si="6"/>
        <v>0</v>
      </c>
    </row>
    <row r="49" spans="1:6" ht="25.5" x14ac:dyDescent="0.25">
      <c r="A49" s="92" t="s">
        <v>380</v>
      </c>
      <c r="B49" s="97" t="s">
        <v>533</v>
      </c>
      <c r="C49" s="94" t="s">
        <v>49</v>
      </c>
      <c r="D49" s="94">
        <v>1</v>
      </c>
      <c r="E49" s="172">
        <f>'Chladící okruh 4'!E96</f>
        <v>0</v>
      </c>
      <c r="F49" s="172">
        <f t="shared" ref="F49:F50" si="7">D49*E49</f>
        <v>0</v>
      </c>
    </row>
    <row r="50" spans="1:6" x14ac:dyDescent="0.25">
      <c r="A50" s="92" t="s">
        <v>381</v>
      </c>
      <c r="B50" s="96" t="s">
        <v>511</v>
      </c>
      <c r="C50" s="94" t="s">
        <v>49</v>
      </c>
      <c r="D50" s="94">
        <v>1</v>
      </c>
      <c r="E50" s="172">
        <f>'Chladící okruh 4'!E103</f>
        <v>0</v>
      </c>
      <c r="F50" s="172">
        <f t="shared" si="7"/>
        <v>0</v>
      </c>
    </row>
    <row r="51" spans="1:6" x14ac:dyDescent="0.25">
      <c r="A51" s="83" t="s">
        <v>195</v>
      </c>
      <c r="B51" s="280" t="s">
        <v>365</v>
      </c>
      <c r="C51" s="281"/>
      <c r="D51" s="281"/>
      <c r="E51" s="282"/>
      <c r="F51" s="91">
        <f>SUM(F52:F60)</f>
        <v>0</v>
      </c>
    </row>
    <row r="52" spans="1:6" x14ac:dyDescent="0.25">
      <c r="A52" s="92" t="s">
        <v>382</v>
      </c>
      <c r="B52" s="93" t="s">
        <v>366</v>
      </c>
      <c r="C52" s="94" t="s">
        <v>49</v>
      </c>
      <c r="D52" s="94">
        <v>1</v>
      </c>
      <c r="E52" s="172">
        <f>'Chladící okruh 5-R1'!E45</f>
        <v>0</v>
      </c>
      <c r="F52" s="172">
        <f>D52*E52</f>
        <v>0</v>
      </c>
    </row>
    <row r="53" spans="1:6" ht="25.5" x14ac:dyDescent="0.25">
      <c r="A53" s="92" t="s">
        <v>383</v>
      </c>
      <c r="B53" s="95" t="s">
        <v>367</v>
      </c>
      <c r="C53" s="94" t="s">
        <v>49</v>
      </c>
      <c r="D53" s="94">
        <v>1</v>
      </c>
      <c r="E53" s="172">
        <f>'Chladící okruh 5-R1'!E59</f>
        <v>0</v>
      </c>
      <c r="F53" s="172">
        <f t="shared" ref="F53:F58" si="8">D53*E53</f>
        <v>0</v>
      </c>
    </row>
    <row r="54" spans="1:6" ht="25.5" x14ac:dyDescent="0.25">
      <c r="A54" s="92" t="s">
        <v>384</v>
      </c>
      <c r="B54" s="95" t="s">
        <v>368</v>
      </c>
      <c r="C54" s="94" t="s">
        <v>49</v>
      </c>
      <c r="D54" s="94">
        <v>1</v>
      </c>
      <c r="E54" s="172">
        <f>'Chladící okruh 5-R1'!E63</f>
        <v>0</v>
      </c>
      <c r="F54" s="172">
        <f t="shared" si="8"/>
        <v>0</v>
      </c>
    </row>
    <row r="55" spans="1:6" ht="25.5" x14ac:dyDescent="0.25">
      <c r="A55" s="92" t="s">
        <v>385</v>
      </c>
      <c r="B55" s="93" t="s">
        <v>369</v>
      </c>
      <c r="C55" s="94" t="s">
        <v>49</v>
      </c>
      <c r="D55" s="94">
        <v>1</v>
      </c>
      <c r="E55" s="173">
        <f>'Chladící okruh 5-R1'!E77</f>
        <v>0</v>
      </c>
      <c r="F55" s="172">
        <f t="shared" si="8"/>
        <v>0</v>
      </c>
    </row>
    <row r="56" spans="1:6" ht="25.5" x14ac:dyDescent="0.25">
      <c r="A56" s="92" t="s">
        <v>386</v>
      </c>
      <c r="B56" s="95" t="s">
        <v>370</v>
      </c>
      <c r="C56" s="94" t="s">
        <v>49</v>
      </c>
      <c r="D56" s="94">
        <v>1</v>
      </c>
      <c r="E56" s="172">
        <f>'Chladící okruh 5-R1'!E81</f>
        <v>0</v>
      </c>
      <c r="F56" s="172">
        <f t="shared" si="8"/>
        <v>0</v>
      </c>
    </row>
    <row r="57" spans="1:6" x14ac:dyDescent="0.25">
      <c r="A57" s="92" t="s">
        <v>387</v>
      </c>
      <c r="B57" s="95" t="s">
        <v>371</v>
      </c>
      <c r="C57" s="94" t="s">
        <v>49</v>
      </c>
      <c r="D57" s="94">
        <v>1</v>
      </c>
      <c r="E57" s="172">
        <f>'Chladící okruh 5-R1'!E94</f>
        <v>0</v>
      </c>
      <c r="F57" s="172">
        <f t="shared" si="8"/>
        <v>0</v>
      </c>
    </row>
    <row r="58" spans="1:6" x14ac:dyDescent="0.25">
      <c r="A58" s="92" t="s">
        <v>388</v>
      </c>
      <c r="B58" s="96" t="s">
        <v>372</v>
      </c>
      <c r="C58" s="94" t="s">
        <v>181</v>
      </c>
      <c r="D58" s="94">
        <v>1</v>
      </c>
      <c r="E58" s="172">
        <f>'Chladící okruh 5-R1'!E104</f>
        <v>0</v>
      </c>
      <c r="F58" s="172">
        <f t="shared" si="8"/>
        <v>0</v>
      </c>
    </row>
    <row r="59" spans="1:6" ht="25.5" x14ac:dyDescent="0.25">
      <c r="A59" s="92" t="s">
        <v>389</v>
      </c>
      <c r="B59" s="97" t="s">
        <v>532</v>
      </c>
      <c r="C59" s="94" t="s">
        <v>49</v>
      </c>
      <c r="D59" s="94">
        <v>1</v>
      </c>
      <c r="E59" s="172">
        <f>'Chladící okruh 5-R1'!E100</f>
        <v>0</v>
      </c>
      <c r="F59" s="172">
        <f t="shared" ref="F59:F60" si="9">D59*E59</f>
        <v>0</v>
      </c>
    </row>
    <row r="60" spans="1:6" x14ac:dyDescent="0.25">
      <c r="A60" s="92" t="s">
        <v>390</v>
      </c>
      <c r="B60" s="96" t="s">
        <v>510</v>
      </c>
      <c r="C60" s="94" t="s">
        <v>49</v>
      </c>
      <c r="D60" s="94">
        <v>1</v>
      </c>
      <c r="E60" s="172">
        <f>'Chladící okruh 5-R1'!E107</f>
        <v>0</v>
      </c>
      <c r="F60" s="172">
        <f t="shared" si="9"/>
        <v>0</v>
      </c>
    </row>
    <row r="61" spans="1:6" x14ac:dyDescent="0.25">
      <c r="A61" s="98" t="s">
        <v>196</v>
      </c>
      <c r="B61" s="99" t="s">
        <v>509</v>
      </c>
      <c r="C61" s="98" t="s">
        <v>49</v>
      </c>
      <c r="D61" s="100">
        <v>1</v>
      </c>
      <c r="E61" s="101"/>
      <c r="F61" s="174">
        <f>F62+F72+F82+F92</f>
        <v>0</v>
      </c>
    </row>
    <row r="62" spans="1:6" x14ac:dyDescent="0.25">
      <c r="A62" s="102" t="s">
        <v>391</v>
      </c>
      <c r="B62" s="103" t="s">
        <v>517</v>
      </c>
      <c r="C62" s="104"/>
      <c r="D62" s="105"/>
      <c r="E62" s="106"/>
      <c r="F62" s="175">
        <f>SUM(F63:F71)</f>
        <v>0</v>
      </c>
    </row>
    <row r="63" spans="1:6" x14ac:dyDescent="0.25">
      <c r="A63" s="107" t="s">
        <v>521</v>
      </c>
      <c r="B63" s="108" t="s">
        <v>530</v>
      </c>
      <c r="C63" s="109" t="s">
        <v>49</v>
      </c>
      <c r="D63" s="110">
        <v>1</v>
      </c>
      <c r="E63" s="111">
        <f>'Chladící okruh vlastní 1'!E41</f>
        <v>0</v>
      </c>
      <c r="F63" s="176">
        <f>D63*E63</f>
        <v>0</v>
      </c>
    </row>
    <row r="64" spans="1:6" ht="25.5" x14ac:dyDescent="0.25">
      <c r="A64" s="107" t="s">
        <v>522</v>
      </c>
      <c r="B64" s="108" t="s">
        <v>301</v>
      </c>
      <c r="C64" s="109" t="s">
        <v>49</v>
      </c>
      <c r="D64" s="110">
        <v>1</v>
      </c>
      <c r="E64" s="111">
        <f>'Chladící okruh vlastní 1'!E55</f>
        <v>0</v>
      </c>
      <c r="F64" s="176">
        <f>D64*E64</f>
        <v>0</v>
      </c>
    </row>
    <row r="65" spans="1:6" ht="25.5" x14ac:dyDescent="0.25">
      <c r="A65" s="107" t="s">
        <v>523</v>
      </c>
      <c r="B65" s="108" t="s">
        <v>297</v>
      </c>
      <c r="C65" s="109" t="s">
        <v>49</v>
      </c>
      <c r="D65" s="110">
        <v>1</v>
      </c>
      <c r="E65" s="111">
        <f>'Chladící okruh vlastní 1'!E59</f>
        <v>0</v>
      </c>
      <c r="F65" s="176">
        <f t="shared" ref="F65:F71" si="10">D65*E65</f>
        <v>0</v>
      </c>
    </row>
    <row r="66" spans="1:6" ht="25.5" x14ac:dyDescent="0.25">
      <c r="A66" s="107" t="s">
        <v>524</v>
      </c>
      <c r="B66" s="108" t="s">
        <v>531</v>
      </c>
      <c r="C66" s="109" t="s">
        <v>49</v>
      </c>
      <c r="D66" s="110">
        <v>1</v>
      </c>
      <c r="E66" s="111">
        <f>'Chladící okruh vlastní 1'!E73</f>
        <v>0</v>
      </c>
      <c r="F66" s="176">
        <f t="shared" si="10"/>
        <v>0</v>
      </c>
    </row>
    <row r="67" spans="1:6" ht="25.5" x14ac:dyDescent="0.25">
      <c r="A67" s="107" t="s">
        <v>525</v>
      </c>
      <c r="B67" s="108" t="s">
        <v>298</v>
      </c>
      <c r="C67" s="109" t="s">
        <v>49</v>
      </c>
      <c r="D67" s="110">
        <v>1</v>
      </c>
      <c r="E67" s="111">
        <f>'Chladící okruh vlastní 1'!E77</f>
        <v>0</v>
      </c>
      <c r="F67" s="176">
        <f t="shared" si="10"/>
        <v>0</v>
      </c>
    </row>
    <row r="68" spans="1:6" x14ac:dyDescent="0.25">
      <c r="A68" s="107" t="s">
        <v>526</v>
      </c>
      <c r="B68" s="108" t="s">
        <v>337</v>
      </c>
      <c r="C68" s="109" t="s">
        <v>49</v>
      </c>
      <c r="D68" s="110">
        <v>1</v>
      </c>
      <c r="E68" s="111">
        <f>'Chladící okruh vlastní 1'!E90</f>
        <v>0</v>
      </c>
      <c r="F68" s="176">
        <f t="shared" si="10"/>
        <v>0</v>
      </c>
    </row>
    <row r="69" spans="1:6" x14ac:dyDescent="0.25">
      <c r="A69" s="107" t="s">
        <v>527</v>
      </c>
      <c r="B69" s="112" t="s">
        <v>197</v>
      </c>
      <c r="C69" s="109" t="s">
        <v>49</v>
      </c>
      <c r="D69" s="110">
        <v>1</v>
      </c>
      <c r="E69" s="111">
        <f>'Chladící okruh vlastní 1'!E100</f>
        <v>0</v>
      </c>
      <c r="F69" s="176">
        <f t="shared" si="10"/>
        <v>0</v>
      </c>
    </row>
    <row r="70" spans="1:6" ht="25.5" x14ac:dyDescent="0.25">
      <c r="A70" s="107" t="s">
        <v>528</v>
      </c>
      <c r="B70" s="108" t="s">
        <v>428</v>
      </c>
      <c r="C70" s="109" t="s">
        <v>49</v>
      </c>
      <c r="D70" s="110">
        <v>1</v>
      </c>
      <c r="E70" s="111">
        <f>'Chladící okruh vlastní 1'!E96</f>
        <v>0</v>
      </c>
      <c r="F70" s="176">
        <f t="shared" si="10"/>
        <v>0</v>
      </c>
    </row>
    <row r="71" spans="1:6" x14ac:dyDescent="0.25">
      <c r="A71" s="107" t="s">
        <v>529</v>
      </c>
      <c r="B71" s="108" t="s">
        <v>514</v>
      </c>
      <c r="C71" s="109" t="s">
        <v>49</v>
      </c>
      <c r="D71" s="110">
        <v>1</v>
      </c>
      <c r="E71" s="111">
        <f>'Chladící okruh vlastní 1'!E103</f>
        <v>0</v>
      </c>
      <c r="F71" s="176">
        <f t="shared" si="10"/>
        <v>0</v>
      </c>
    </row>
    <row r="72" spans="1:6" x14ac:dyDescent="0.25">
      <c r="A72" s="102" t="s">
        <v>392</v>
      </c>
      <c r="B72" s="103" t="s">
        <v>518</v>
      </c>
      <c r="C72" s="104"/>
      <c r="D72" s="105"/>
      <c r="E72" s="106"/>
      <c r="F72" s="175">
        <f>SUM(F73:F81)</f>
        <v>0</v>
      </c>
    </row>
    <row r="73" spans="1:6" x14ac:dyDescent="0.25">
      <c r="A73" s="109" t="s">
        <v>536</v>
      </c>
      <c r="B73" s="108" t="s">
        <v>544</v>
      </c>
      <c r="C73" s="109" t="s">
        <v>49</v>
      </c>
      <c r="D73" s="110">
        <v>1</v>
      </c>
      <c r="E73" s="111">
        <f>'Chladící okruh vlastní 2'!E41</f>
        <v>0</v>
      </c>
      <c r="F73" s="176">
        <f>D73*E73</f>
        <v>0</v>
      </c>
    </row>
    <row r="74" spans="1:6" ht="25.5" x14ac:dyDescent="0.25">
      <c r="A74" s="109" t="s">
        <v>537</v>
      </c>
      <c r="B74" s="108" t="s">
        <v>332</v>
      </c>
      <c r="C74" s="109" t="s">
        <v>49</v>
      </c>
      <c r="D74" s="110">
        <v>1</v>
      </c>
      <c r="E74" s="111">
        <f>'Chladící okruh vlastní 2'!E55</f>
        <v>0</v>
      </c>
      <c r="F74" s="176">
        <f>D74*E74</f>
        <v>0</v>
      </c>
    </row>
    <row r="75" spans="1:6" ht="25.5" x14ac:dyDescent="0.25">
      <c r="A75" s="109" t="s">
        <v>538</v>
      </c>
      <c r="B75" s="108" t="s">
        <v>333</v>
      </c>
      <c r="C75" s="109" t="s">
        <v>49</v>
      </c>
      <c r="D75" s="110">
        <v>1</v>
      </c>
      <c r="E75" s="111">
        <f>'Chladící okruh vlastní 2'!E59</f>
        <v>0</v>
      </c>
      <c r="F75" s="176">
        <f t="shared" ref="F75:F81" si="11">D75*E75</f>
        <v>0</v>
      </c>
    </row>
    <row r="76" spans="1:6" ht="25.5" x14ac:dyDescent="0.25">
      <c r="A76" s="109" t="s">
        <v>539</v>
      </c>
      <c r="B76" s="108" t="s">
        <v>545</v>
      </c>
      <c r="C76" s="109" t="s">
        <v>49</v>
      </c>
      <c r="D76" s="110">
        <v>1</v>
      </c>
      <c r="E76" s="111">
        <f>'Chladící okruh vlastní 2'!E73</f>
        <v>0</v>
      </c>
      <c r="F76" s="176">
        <f t="shared" si="11"/>
        <v>0</v>
      </c>
    </row>
    <row r="77" spans="1:6" ht="25.5" x14ac:dyDescent="0.25">
      <c r="A77" s="109" t="s">
        <v>540</v>
      </c>
      <c r="B77" s="108" t="s">
        <v>335</v>
      </c>
      <c r="C77" s="109" t="s">
        <v>49</v>
      </c>
      <c r="D77" s="110">
        <v>1</v>
      </c>
      <c r="E77" s="111">
        <f>'Chladící okruh vlastní 2'!E77</f>
        <v>0</v>
      </c>
      <c r="F77" s="176">
        <f t="shared" si="11"/>
        <v>0</v>
      </c>
    </row>
    <row r="78" spans="1:6" ht="25.5" x14ac:dyDescent="0.25">
      <c r="A78" s="109" t="s">
        <v>541</v>
      </c>
      <c r="B78" s="108" t="s">
        <v>535</v>
      </c>
      <c r="C78" s="109" t="s">
        <v>49</v>
      </c>
      <c r="D78" s="110">
        <v>1</v>
      </c>
      <c r="E78" s="111">
        <f>'Chladící okruh vlastní 2'!E90</f>
        <v>0</v>
      </c>
      <c r="F78" s="176">
        <f t="shared" si="11"/>
        <v>0</v>
      </c>
    </row>
    <row r="79" spans="1:6" x14ac:dyDescent="0.25">
      <c r="A79" s="109" t="s">
        <v>542</v>
      </c>
      <c r="B79" s="112" t="s">
        <v>338</v>
      </c>
      <c r="C79" s="109" t="s">
        <v>49</v>
      </c>
      <c r="D79" s="110">
        <v>1</v>
      </c>
      <c r="E79" s="111">
        <f>'Chladící okruh vlastní 2'!E100</f>
        <v>0</v>
      </c>
      <c r="F79" s="176">
        <f t="shared" si="11"/>
        <v>0</v>
      </c>
    </row>
    <row r="80" spans="1:6" ht="25.5" x14ac:dyDescent="0.25">
      <c r="A80" s="109" t="s">
        <v>543</v>
      </c>
      <c r="B80" s="108" t="s">
        <v>535</v>
      </c>
      <c r="C80" s="109" t="s">
        <v>49</v>
      </c>
      <c r="D80" s="110">
        <v>1</v>
      </c>
      <c r="E80" s="111">
        <f>'Chladící okruh vlastní 2'!E96</f>
        <v>0</v>
      </c>
      <c r="F80" s="176">
        <f t="shared" si="11"/>
        <v>0</v>
      </c>
    </row>
    <row r="81" spans="1:6" x14ac:dyDescent="0.25">
      <c r="A81" s="109" t="s">
        <v>546</v>
      </c>
      <c r="B81" s="108" t="s">
        <v>513</v>
      </c>
      <c r="C81" s="109" t="s">
        <v>49</v>
      </c>
      <c r="D81" s="110">
        <v>1</v>
      </c>
      <c r="E81" s="111">
        <f>'Chladící okruh vlastní 2'!E103</f>
        <v>0</v>
      </c>
      <c r="F81" s="176">
        <f t="shared" si="11"/>
        <v>0</v>
      </c>
    </row>
    <row r="82" spans="1:6" x14ac:dyDescent="0.25">
      <c r="A82" s="102" t="s">
        <v>486</v>
      </c>
      <c r="B82" s="103" t="s">
        <v>519</v>
      </c>
      <c r="C82" s="102"/>
      <c r="D82" s="113"/>
      <c r="E82" s="114"/>
      <c r="F82" s="175">
        <f>SUM(F83:F91)</f>
        <v>0</v>
      </c>
    </row>
    <row r="83" spans="1:6" x14ac:dyDescent="0.25">
      <c r="A83" s="109" t="s">
        <v>549</v>
      </c>
      <c r="B83" s="108" t="s">
        <v>547</v>
      </c>
      <c r="C83" s="109" t="s">
        <v>49</v>
      </c>
      <c r="D83" s="110">
        <v>1</v>
      </c>
      <c r="E83" s="111">
        <f>'Chladící okruh vlastní 3'!E41</f>
        <v>0</v>
      </c>
      <c r="F83" s="176">
        <f>D83*E83</f>
        <v>0</v>
      </c>
    </row>
    <row r="84" spans="1:6" ht="25.5" x14ac:dyDescent="0.25">
      <c r="A84" s="109" t="s">
        <v>550</v>
      </c>
      <c r="B84" s="108" t="s">
        <v>341</v>
      </c>
      <c r="C84" s="109" t="s">
        <v>49</v>
      </c>
      <c r="D84" s="110">
        <v>1</v>
      </c>
      <c r="E84" s="111">
        <f>'Chladící okruh vlastní 3'!E55</f>
        <v>0</v>
      </c>
      <c r="F84" s="176">
        <f>D84*E84</f>
        <v>0</v>
      </c>
    </row>
    <row r="85" spans="1:6" ht="25.5" x14ac:dyDescent="0.25">
      <c r="A85" s="109" t="s">
        <v>551</v>
      </c>
      <c r="B85" s="108" t="s">
        <v>342</v>
      </c>
      <c r="C85" s="109" t="s">
        <v>49</v>
      </c>
      <c r="D85" s="110">
        <v>1</v>
      </c>
      <c r="E85" s="111">
        <f>'Chladící okruh vlastní 3'!E59</f>
        <v>0</v>
      </c>
      <c r="F85" s="176">
        <f t="shared" ref="F85:F91" si="12">D85*E85</f>
        <v>0</v>
      </c>
    </row>
    <row r="86" spans="1:6" ht="25.5" x14ac:dyDescent="0.25">
      <c r="A86" s="109" t="s">
        <v>552</v>
      </c>
      <c r="B86" s="108" t="s">
        <v>548</v>
      </c>
      <c r="C86" s="109" t="s">
        <v>49</v>
      </c>
      <c r="D86" s="110">
        <v>1</v>
      </c>
      <c r="E86" s="111">
        <f>'Chladící okruh vlastní 3'!E73</f>
        <v>0</v>
      </c>
      <c r="F86" s="176">
        <f t="shared" si="12"/>
        <v>0</v>
      </c>
    </row>
    <row r="87" spans="1:6" ht="25.5" x14ac:dyDescent="0.25">
      <c r="A87" s="109" t="s">
        <v>553</v>
      </c>
      <c r="B87" s="108" t="s">
        <v>344</v>
      </c>
      <c r="C87" s="109" t="s">
        <v>49</v>
      </c>
      <c r="D87" s="110">
        <v>1</v>
      </c>
      <c r="E87" s="111">
        <f>'Chladící okruh vlastní 3'!E77</f>
        <v>0</v>
      </c>
      <c r="F87" s="176">
        <f t="shared" si="12"/>
        <v>0</v>
      </c>
    </row>
    <row r="88" spans="1:6" x14ac:dyDescent="0.25">
      <c r="A88" s="109" t="s">
        <v>554</v>
      </c>
      <c r="B88" s="108" t="s">
        <v>345</v>
      </c>
      <c r="C88" s="109" t="s">
        <v>49</v>
      </c>
      <c r="D88" s="110">
        <v>1</v>
      </c>
      <c r="E88" s="111">
        <f>'Chladící okruh vlastní 3'!E90</f>
        <v>0</v>
      </c>
      <c r="F88" s="176">
        <f t="shared" si="12"/>
        <v>0</v>
      </c>
    </row>
    <row r="89" spans="1:6" x14ac:dyDescent="0.25">
      <c r="A89" s="109" t="s">
        <v>555</v>
      </c>
      <c r="B89" s="112" t="s">
        <v>346</v>
      </c>
      <c r="C89" s="109" t="s">
        <v>49</v>
      </c>
      <c r="D89" s="110">
        <v>1</v>
      </c>
      <c r="E89" s="111">
        <f>'Chladící okruh vlastní 3'!E100</f>
        <v>0</v>
      </c>
      <c r="F89" s="176">
        <f t="shared" si="12"/>
        <v>0</v>
      </c>
    </row>
    <row r="90" spans="1:6" ht="25.5" x14ac:dyDescent="0.25">
      <c r="A90" s="109" t="s">
        <v>556</v>
      </c>
      <c r="B90" s="108" t="s">
        <v>534</v>
      </c>
      <c r="C90" s="109" t="s">
        <v>49</v>
      </c>
      <c r="D90" s="110">
        <v>1</v>
      </c>
      <c r="E90" s="111">
        <f>'Chladící okruh vlastní 3'!E96</f>
        <v>0</v>
      </c>
      <c r="F90" s="176">
        <f t="shared" si="12"/>
        <v>0</v>
      </c>
    </row>
    <row r="91" spans="1:6" x14ac:dyDescent="0.25">
      <c r="A91" s="109" t="s">
        <v>557</v>
      </c>
      <c r="B91" s="108" t="s">
        <v>512</v>
      </c>
      <c r="C91" s="109" t="s">
        <v>49</v>
      </c>
      <c r="D91" s="110">
        <v>1</v>
      </c>
      <c r="E91" s="111">
        <f>'Chladící okruh vlastní 3'!E103</f>
        <v>0</v>
      </c>
      <c r="F91" s="176">
        <f t="shared" si="12"/>
        <v>0</v>
      </c>
    </row>
    <row r="92" spans="1:6" x14ac:dyDescent="0.25">
      <c r="A92" s="102" t="s">
        <v>487</v>
      </c>
      <c r="B92" s="103" t="s">
        <v>520</v>
      </c>
      <c r="C92" s="102"/>
      <c r="D92" s="113"/>
      <c r="E92" s="114"/>
      <c r="F92" s="175">
        <f>SUM(F93:F101)</f>
        <v>0</v>
      </c>
    </row>
    <row r="93" spans="1:6" x14ac:dyDescent="0.25">
      <c r="A93" s="109" t="s">
        <v>558</v>
      </c>
      <c r="B93" s="108" t="s">
        <v>567</v>
      </c>
      <c r="C93" s="109" t="s">
        <v>49</v>
      </c>
      <c r="D93" s="110">
        <v>1</v>
      </c>
      <c r="E93" s="111">
        <f>'Chladící okruh vlastní 4'!E41</f>
        <v>0</v>
      </c>
      <c r="F93" s="176">
        <f>D93*E93</f>
        <v>0</v>
      </c>
    </row>
    <row r="94" spans="1:6" ht="25.5" x14ac:dyDescent="0.25">
      <c r="A94" s="109" t="s">
        <v>559</v>
      </c>
      <c r="B94" s="108" t="s">
        <v>358</v>
      </c>
      <c r="C94" s="109" t="s">
        <v>49</v>
      </c>
      <c r="D94" s="110">
        <v>1</v>
      </c>
      <c r="E94" s="111">
        <f>'Chladící okruh vlastní 4'!E55</f>
        <v>0</v>
      </c>
      <c r="F94" s="176">
        <f>D94*E94</f>
        <v>0</v>
      </c>
    </row>
    <row r="95" spans="1:6" ht="25.5" x14ac:dyDescent="0.25">
      <c r="A95" s="109" t="s">
        <v>560</v>
      </c>
      <c r="B95" s="108" t="s">
        <v>359</v>
      </c>
      <c r="C95" s="109" t="s">
        <v>49</v>
      </c>
      <c r="D95" s="110">
        <v>1</v>
      </c>
      <c r="E95" s="111">
        <f>'Chladící okruh vlastní 4'!E59</f>
        <v>0</v>
      </c>
      <c r="F95" s="176">
        <f t="shared" ref="F95:F101" si="13">D95*E95</f>
        <v>0</v>
      </c>
    </row>
    <row r="96" spans="1:6" ht="25.5" x14ac:dyDescent="0.25">
      <c r="A96" s="109" t="s">
        <v>561</v>
      </c>
      <c r="B96" s="108" t="s">
        <v>568</v>
      </c>
      <c r="C96" s="109" t="s">
        <v>49</v>
      </c>
      <c r="D96" s="110">
        <v>1</v>
      </c>
      <c r="E96" s="111">
        <f>'Chladící okruh vlastní 4'!E73</f>
        <v>0</v>
      </c>
      <c r="F96" s="176">
        <f t="shared" si="13"/>
        <v>0</v>
      </c>
    </row>
    <row r="97" spans="1:6" ht="25.5" x14ac:dyDescent="0.25">
      <c r="A97" s="109" t="s">
        <v>562</v>
      </c>
      <c r="B97" s="108" t="s">
        <v>361</v>
      </c>
      <c r="C97" s="109" t="s">
        <v>49</v>
      </c>
      <c r="D97" s="110">
        <v>1</v>
      </c>
      <c r="E97" s="111">
        <f>'Chladící okruh vlastní 4'!E77</f>
        <v>0</v>
      </c>
      <c r="F97" s="176">
        <f t="shared" si="13"/>
        <v>0</v>
      </c>
    </row>
    <row r="98" spans="1:6" x14ac:dyDescent="0.25">
      <c r="A98" s="109" t="s">
        <v>563</v>
      </c>
      <c r="B98" s="108" t="s">
        <v>362</v>
      </c>
      <c r="C98" s="109" t="s">
        <v>49</v>
      </c>
      <c r="D98" s="110">
        <v>1</v>
      </c>
      <c r="E98" s="111">
        <f>'Chladící okruh vlastní 4'!E90</f>
        <v>0</v>
      </c>
      <c r="F98" s="176">
        <f t="shared" si="13"/>
        <v>0</v>
      </c>
    </row>
    <row r="99" spans="1:6" x14ac:dyDescent="0.25">
      <c r="A99" s="109" t="s">
        <v>564</v>
      </c>
      <c r="B99" s="112" t="s">
        <v>363</v>
      </c>
      <c r="C99" s="109" t="s">
        <v>49</v>
      </c>
      <c r="D99" s="110">
        <v>1</v>
      </c>
      <c r="E99" s="111">
        <f>'Chladící okruh vlastní 4'!E100</f>
        <v>0</v>
      </c>
      <c r="F99" s="176">
        <f t="shared" si="13"/>
        <v>0</v>
      </c>
    </row>
    <row r="100" spans="1:6" ht="25.5" x14ac:dyDescent="0.25">
      <c r="A100" s="109" t="s">
        <v>565</v>
      </c>
      <c r="B100" s="108" t="s">
        <v>533</v>
      </c>
      <c r="C100" s="109" t="s">
        <v>49</v>
      </c>
      <c r="D100" s="110">
        <v>1</v>
      </c>
      <c r="E100" s="111">
        <f>'Chladící okruh vlastní 4'!E96</f>
        <v>0</v>
      </c>
      <c r="F100" s="176">
        <f t="shared" si="13"/>
        <v>0</v>
      </c>
    </row>
    <row r="101" spans="1:6" x14ac:dyDescent="0.25">
      <c r="A101" s="109" t="s">
        <v>566</v>
      </c>
      <c r="B101" s="108" t="s">
        <v>511</v>
      </c>
      <c r="C101" s="109" t="s">
        <v>49</v>
      </c>
      <c r="D101" s="110">
        <v>1</v>
      </c>
      <c r="E101" s="111">
        <f>'Chladící okruh vlastní 4'!E103</f>
        <v>0</v>
      </c>
      <c r="F101" s="176">
        <f t="shared" si="13"/>
        <v>0</v>
      </c>
    </row>
    <row r="102" spans="1:6" s="77" customFormat="1" x14ac:dyDescent="0.25">
      <c r="A102" s="115" t="s">
        <v>188</v>
      </c>
      <c r="B102" s="116" t="s">
        <v>198</v>
      </c>
      <c r="C102" s="283"/>
      <c r="D102" s="283"/>
      <c r="E102" s="284"/>
      <c r="F102" s="177">
        <f>SUM(F103:F104)</f>
        <v>0</v>
      </c>
    </row>
    <row r="103" spans="1:6" x14ac:dyDescent="0.25">
      <c r="A103" s="92" t="s">
        <v>574</v>
      </c>
      <c r="B103" s="96" t="s">
        <v>314</v>
      </c>
      <c r="C103" s="92" t="s">
        <v>49</v>
      </c>
      <c r="D103" s="92">
        <v>1</v>
      </c>
      <c r="E103" s="172">
        <f>Výměníky!E22</f>
        <v>0</v>
      </c>
      <c r="F103" s="172">
        <f t="shared" ref="F103:F106" si="14">D103*E103</f>
        <v>0</v>
      </c>
    </row>
    <row r="104" spans="1:6" x14ac:dyDescent="0.25">
      <c r="A104" s="92" t="s">
        <v>575</v>
      </c>
      <c r="B104" s="96" t="s">
        <v>429</v>
      </c>
      <c r="C104" s="92" t="s">
        <v>49</v>
      </c>
      <c r="D104" s="92">
        <v>1</v>
      </c>
      <c r="E104" s="172">
        <f>Výměníky!E48</f>
        <v>0</v>
      </c>
      <c r="F104" s="172">
        <f t="shared" si="14"/>
        <v>0</v>
      </c>
    </row>
    <row r="105" spans="1:6" ht="30" x14ac:dyDescent="0.25">
      <c r="A105" s="115" t="s">
        <v>576</v>
      </c>
      <c r="B105" s="117" t="s">
        <v>321</v>
      </c>
      <c r="C105" s="277"/>
      <c r="D105" s="278"/>
      <c r="E105" s="279"/>
      <c r="F105" s="177">
        <f>SUM(F106:F109)</f>
        <v>0</v>
      </c>
    </row>
    <row r="106" spans="1:6" ht="45" customHeight="1" x14ac:dyDescent="0.25">
      <c r="A106" s="92" t="s">
        <v>577</v>
      </c>
      <c r="B106" s="97" t="s">
        <v>618</v>
      </c>
      <c r="C106" s="92" t="s">
        <v>49</v>
      </c>
      <c r="D106" s="92">
        <v>1</v>
      </c>
      <c r="E106" s="178"/>
      <c r="F106" s="172">
        <f t="shared" si="14"/>
        <v>0</v>
      </c>
    </row>
    <row r="107" spans="1:6" ht="45" customHeight="1" x14ac:dyDescent="0.25">
      <c r="A107" s="92" t="s">
        <v>578</v>
      </c>
      <c r="B107" s="97" t="s">
        <v>619</v>
      </c>
      <c r="C107" s="92" t="s">
        <v>49</v>
      </c>
      <c r="D107" s="92">
        <v>1</v>
      </c>
      <c r="E107" s="178"/>
      <c r="F107" s="172">
        <f t="shared" ref="F107" si="15">D107*E107</f>
        <v>0</v>
      </c>
    </row>
    <row r="108" spans="1:6" ht="45" customHeight="1" x14ac:dyDescent="0.25">
      <c r="A108" s="92" t="s">
        <v>579</v>
      </c>
      <c r="B108" s="97" t="s">
        <v>620</v>
      </c>
      <c r="C108" s="92" t="s">
        <v>49</v>
      </c>
      <c r="D108" s="92">
        <v>1</v>
      </c>
      <c r="E108" s="178"/>
      <c r="F108" s="172">
        <f t="shared" ref="F108:F109" si="16">D108*E108</f>
        <v>0</v>
      </c>
    </row>
    <row r="109" spans="1:6" ht="45" customHeight="1" x14ac:dyDescent="0.25">
      <c r="A109" s="92" t="s">
        <v>580</v>
      </c>
      <c r="B109" s="97" t="s">
        <v>621</v>
      </c>
      <c r="C109" s="92" t="s">
        <v>49</v>
      </c>
      <c r="D109" s="92">
        <v>1</v>
      </c>
      <c r="E109" s="178"/>
      <c r="F109" s="172">
        <f t="shared" si="16"/>
        <v>0</v>
      </c>
    </row>
    <row r="110" spans="1:6" ht="49.5" customHeight="1" x14ac:dyDescent="0.25">
      <c r="A110" s="292" t="s">
        <v>663</v>
      </c>
      <c r="B110" s="293"/>
      <c r="C110" s="277"/>
      <c r="D110" s="278"/>
      <c r="E110" s="278"/>
      <c r="F110" s="279"/>
    </row>
    <row r="111" spans="1:6" ht="30" customHeight="1" x14ac:dyDescent="0.25">
      <c r="A111" s="115" t="s">
        <v>581</v>
      </c>
      <c r="B111" s="120" t="s">
        <v>625</v>
      </c>
      <c r="C111" s="277"/>
      <c r="D111" s="278"/>
      <c r="E111" s="278"/>
      <c r="F111" s="124">
        <f>SUM(F112:F114)</f>
        <v>0</v>
      </c>
    </row>
    <row r="112" spans="1:6" x14ac:dyDescent="0.25">
      <c r="A112" s="92" t="s">
        <v>626</v>
      </c>
      <c r="B112" s="121" t="s">
        <v>622</v>
      </c>
      <c r="C112" s="85" t="s">
        <v>49</v>
      </c>
      <c r="D112" s="85">
        <v>1</v>
      </c>
      <c r="E112" s="88">
        <f>'E.kotel+elektroměr'!E10</f>
        <v>0</v>
      </c>
      <c r="F112" s="179">
        <f>D112*E112</f>
        <v>0</v>
      </c>
    </row>
    <row r="113" spans="1:6" x14ac:dyDescent="0.25">
      <c r="A113" s="92" t="s">
        <v>627</v>
      </c>
      <c r="B113" s="122" t="s">
        <v>393</v>
      </c>
      <c r="C113" s="85" t="s">
        <v>49</v>
      </c>
      <c r="D113" s="85">
        <v>1</v>
      </c>
      <c r="E113" s="180"/>
      <c r="F113" s="179">
        <f t="shared" ref="F113:F124" si="17">D113*E113</f>
        <v>0</v>
      </c>
    </row>
    <row r="114" spans="1:6" x14ac:dyDescent="0.25">
      <c r="A114" s="92" t="s">
        <v>628</v>
      </c>
      <c r="B114" s="121" t="s">
        <v>629</v>
      </c>
      <c r="C114" s="123" t="s">
        <v>181</v>
      </c>
      <c r="D114" s="123">
        <v>1</v>
      </c>
      <c r="E114" s="181"/>
      <c r="F114" s="179">
        <f t="shared" ref="F114" si="18">D114*E114</f>
        <v>0</v>
      </c>
    </row>
    <row r="115" spans="1:6" ht="30" x14ac:dyDescent="0.25">
      <c r="A115" s="115" t="s">
        <v>623</v>
      </c>
      <c r="B115" s="117" t="s">
        <v>624</v>
      </c>
      <c r="C115" s="277"/>
      <c r="D115" s="278"/>
      <c r="E115" s="279"/>
      <c r="F115" s="124">
        <f>SUM(F116:F121)</f>
        <v>0</v>
      </c>
    </row>
    <row r="116" spans="1:6" x14ac:dyDescent="0.25">
      <c r="A116" s="92" t="s">
        <v>630</v>
      </c>
      <c r="B116" s="97" t="s">
        <v>394</v>
      </c>
      <c r="C116" s="92" t="s">
        <v>49</v>
      </c>
      <c r="D116" s="92">
        <v>1</v>
      </c>
      <c r="E116" s="178"/>
      <c r="F116" s="182">
        <f t="shared" si="17"/>
        <v>0</v>
      </c>
    </row>
    <row r="117" spans="1:6" ht="25.5" x14ac:dyDescent="0.25">
      <c r="A117" s="92" t="s">
        <v>631</v>
      </c>
      <c r="B117" s="97" t="s">
        <v>599</v>
      </c>
      <c r="C117" s="92" t="s">
        <v>49</v>
      </c>
      <c r="D117" s="92">
        <v>1</v>
      </c>
      <c r="E117" s="178"/>
      <c r="F117" s="182">
        <f t="shared" si="17"/>
        <v>0</v>
      </c>
    </row>
    <row r="118" spans="1:6" x14ac:dyDescent="0.25">
      <c r="A118" s="92" t="s">
        <v>632</v>
      </c>
      <c r="B118" s="97" t="s">
        <v>395</v>
      </c>
      <c r="C118" s="92" t="s">
        <v>49</v>
      </c>
      <c r="D118" s="92">
        <v>1</v>
      </c>
      <c r="E118" s="178"/>
      <c r="F118" s="182">
        <f t="shared" si="17"/>
        <v>0</v>
      </c>
    </row>
    <row r="119" spans="1:6" x14ac:dyDescent="0.25">
      <c r="A119" s="92" t="s">
        <v>633</v>
      </c>
      <c r="B119" s="97" t="s">
        <v>396</v>
      </c>
      <c r="C119" s="92" t="s">
        <v>49</v>
      </c>
      <c r="D119" s="92">
        <v>1</v>
      </c>
      <c r="E119" s="178"/>
      <c r="F119" s="182">
        <f t="shared" si="17"/>
        <v>0</v>
      </c>
    </row>
    <row r="120" spans="1:6" x14ac:dyDescent="0.25">
      <c r="A120" s="92" t="s">
        <v>634</v>
      </c>
      <c r="B120" s="97" t="s">
        <v>397</v>
      </c>
      <c r="C120" s="92" t="s">
        <v>49</v>
      </c>
      <c r="D120" s="92">
        <v>1</v>
      </c>
      <c r="E120" s="178"/>
      <c r="F120" s="182">
        <f t="shared" si="17"/>
        <v>0</v>
      </c>
    </row>
    <row r="121" spans="1:6" ht="25.5" x14ac:dyDescent="0.25">
      <c r="A121" s="294" t="s">
        <v>650</v>
      </c>
      <c r="B121" s="97" t="s">
        <v>652</v>
      </c>
      <c r="C121" s="92" t="s">
        <v>651</v>
      </c>
      <c r="D121" s="92">
        <v>1</v>
      </c>
      <c r="E121" s="183"/>
      <c r="F121" s="182">
        <f t="shared" si="17"/>
        <v>0</v>
      </c>
    </row>
    <row r="122" spans="1:6" ht="51" x14ac:dyDescent="0.25">
      <c r="A122" s="295"/>
      <c r="B122" s="125" t="s">
        <v>653</v>
      </c>
      <c r="C122" s="296"/>
      <c r="D122" s="296"/>
      <c r="E122" s="296"/>
      <c r="F122" s="296"/>
    </row>
    <row r="123" spans="1:6" x14ac:dyDescent="0.25">
      <c r="A123" s="84">
        <v>2</v>
      </c>
      <c r="B123" s="126" t="s">
        <v>202</v>
      </c>
      <c r="C123" s="127"/>
      <c r="D123" s="127"/>
      <c r="E123" s="184"/>
      <c r="F123" s="185">
        <f>F124+F126+F132+F136+F146+F150+F152+F154</f>
        <v>0</v>
      </c>
    </row>
    <row r="124" spans="1:6" ht="60" x14ac:dyDescent="0.25">
      <c r="A124" s="85" t="s">
        <v>398</v>
      </c>
      <c r="B124" s="128" t="s">
        <v>662</v>
      </c>
      <c r="C124" s="85" t="s">
        <v>49</v>
      </c>
      <c r="D124" s="85">
        <v>1</v>
      </c>
      <c r="E124" s="180"/>
      <c r="F124" s="179">
        <f t="shared" si="17"/>
        <v>0</v>
      </c>
    </row>
    <row r="125" spans="1:6" ht="54.75" customHeight="1" x14ac:dyDescent="0.25">
      <c r="A125" s="85"/>
      <c r="B125" s="129" t="s">
        <v>661</v>
      </c>
      <c r="C125" s="277"/>
      <c r="D125" s="278"/>
      <c r="E125" s="278"/>
      <c r="F125" s="279"/>
    </row>
    <row r="126" spans="1:6" x14ac:dyDescent="0.25">
      <c r="A126" s="85" t="s">
        <v>399</v>
      </c>
      <c r="B126" s="128" t="s">
        <v>400</v>
      </c>
      <c r="C126" s="85" t="s">
        <v>49</v>
      </c>
      <c r="D126" s="85">
        <v>1</v>
      </c>
      <c r="E126" s="180"/>
      <c r="F126" s="179">
        <f t="shared" ref="F126" si="19">D126*E126</f>
        <v>0</v>
      </c>
    </row>
    <row r="127" spans="1:6" x14ac:dyDescent="0.25">
      <c r="A127" s="85"/>
      <c r="B127" s="130" t="s">
        <v>416</v>
      </c>
      <c r="C127" s="268"/>
      <c r="D127" s="269"/>
      <c r="E127" s="269"/>
      <c r="F127" s="270"/>
    </row>
    <row r="128" spans="1:6" ht="24" x14ac:dyDescent="0.25">
      <c r="A128" s="85"/>
      <c r="B128" s="130" t="s">
        <v>417</v>
      </c>
      <c r="C128" s="271"/>
      <c r="D128" s="272"/>
      <c r="E128" s="272"/>
      <c r="F128" s="273"/>
    </row>
    <row r="129" spans="1:6" x14ac:dyDescent="0.25">
      <c r="A129" s="85"/>
      <c r="B129" s="130" t="s">
        <v>610</v>
      </c>
      <c r="C129" s="271"/>
      <c r="D129" s="272"/>
      <c r="E129" s="272"/>
      <c r="F129" s="273"/>
    </row>
    <row r="130" spans="1:6" x14ac:dyDescent="0.25">
      <c r="A130" s="85"/>
      <c r="B130" s="130" t="s">
        <v>609</v>
      </c>
      <c r="C130" s="271"/>
      <c r="D130" s="272"/>
      <c r="E130" s="272"/>
      <c r="F130" s="273"/>
    </row>
    <row r="131" spans="1:6" x14ac:dyDescent="0.25">
      <c r="A131" s="85"/>
      <c r="B131" s="130" t="s">
        <v>401</v>
      </c>
      <c r="C131" s="274"/>
      <c r="D131" s="275"/>
      <c r="E131" s="275"/>
      <c r="F131" s="276"/>
    </row>
    <row r="132" spans="1:6" x14ac:dyDescent="0.25">
      <c r="A132" s="85" t="s">
        <v>402</v>
      </c>
      <c r="B132" s="128" t="s">
        <v>403</v>
      </c>
      <c r="C132" s="85" t="s">
        <v>49</v>
      </c>
      <c r="D132" s="85">
        <v>1</v>
      </c>
      <c r="E132" s="180"/>
      <c r="F132" s="179">
        <f t="shared" ref="F132" si="20">D132*E132</f>
        <v>0</v>
      </c>
    </row>
    <row r="133" spans="1:6" x14ac:dyDescent="0.25">
      <c r="A133" s="85"/>
      <c r="B133" s="130" t="s">
        <v>418</v>
      </c>
      <c r="C133" s="268"/>
      <c r="D133" s="269"/>
      <c r="E133" s="269"/>
      <c r="F133" s="270"/>
    </row>
    <row r="134" spans="1:6" x14ac:dyDescent="0.25">
      <c r="A134" s="85"/>
      <c r="B134" s="130" t="s">
        <v>611</v>
      </c>
      <c r="C134" s="271"/>
      <c r="D134" s="272"/>
      <c r="E134" s="272"/>
      <c r="F134" s="273"/>
    </row>
    <row r="135" spans="1:6" x14ac:dyDescent="0.25">
      <c r="A135" s="85"/>
      <c r="B135" s="130" t="s">
        <v>612</v>
      </c>
      <c r="C135" s="274"/>
      <c r="D135" s="275"/>
      <c r="E135" s="275"/>
      <c r="F135" s="276"/>
    </row>
    <row r="136" spans="1:6" x14ac:dyDescent="0.25">
      <c r="A136" s="85" t="s">
        <v>404</v>
      </c>
      <c r="B136" s="128" t="s">
        <v>405</v>
      </c>
      <c r="C136" s="85" t="s">
        <v>49</v>
      </c>
      <c r="D136" s="85">
        <v>1</v>
      </c>
      <c r="E136" s="180"/>
      <c r="F136" s="179">
        <f t="shared" ref="F136" si="21">D136*E136</f>
        <v>0</v>
      </c>
    </row>
    <row r="137" spans="1:6" x14ac:dyDescent="0.25">
      <c r="A137" s="131"/>
      <c r="B137" s="130" t="s">
        <v>406</v>
      </c>
      <c r="C137" s="268"/>
      <c r="D137" s="269"/>
      <c r="E137" s="269"/>
      <c r="F137" s="270"/>
    </row>
    <row r="138" spans="1:6" x14ac:dyDescent="0.25">
      <c r="A138" s="131"/>
      <c r="B138" s="130" t="s">
        <v>407</v>
      </c>
      <c r="C138" s="271"/>
      <c r="D138" s="272"/>
      <c r="E138" s="272"/>
      <c r="F138" s="273"/>
    </row>
    <row r="139" spans="1:6" x14ac:dyDescent="0.25">
      <c r="A139" s="131"/>
      <c r="B139" s="130" t="s">
        <v>408</v>
      </c>
      <c r="C139" s="271"/>
      <c r="D139" s="272"/>
      <c r="E139" s="272"/>
      <c r="F139" s="273"/>
    </row>
    <row r="140" spans="1:6" ht="38.25" customHeight="1" x14ac:dyDescent="0.25">
      <c r="A140" s="131"/>
      <c r="B140" s="132" t="s">
        <v>409</v>
      </c>
      <c r="C140" s="271"/>
      <c r="D140" s="272"/>
      <c r="E140" s="272"/>
      <c r="F140" s="273"/>
    </row>
    <row r="141" spans="1:6" x14ac:dyDescent="0.25">
      <c r="A141" s="131"/>
      <c r="B141" s="130" t="s">
        <v>613</v>
      </c>
      <c r="C141" s="271"/>
      <c r="D141" s="272"/>
      <c r="E141" s="272"/>
      <c r="F141" s="273"/>
    </row>
    <row r="142" spans="1:6" ht="24" x14ac:dyDescent="0.25">
      <c r="A142" s="131"/>
      <c r="B142" s="130" t="s">
        <v>614</v>
      </c>
      <c r="C142" s="271"/>
      <c r="D142" s="272"/>
      <c r="E142" s="272"/>
      <c r="F142" s="273"/>
    </row>
    <row r="143" spans="1:6" x14ac:dyDescent="0.25">
      <c r="A143" s="131"/>
      <c r="B143" s="130" t="s">
        <v>605</v>
      </c>
      <c r="C143" s="271"/>
      <c r="D143" s="272"/>
      <c r="E143" s="272"/>
      <c r="F143" s="273"/>
    </row>
    <row r="144" spans="1:6" x14ac:dyDescent="0.25">
      <c r="A144" s="131"/>
      <c r="B144" s="130" t="s">
        <v>606</v>
      </c>
      <c r="C144" s="271"/>
      <c r="D144" s="272"/>
      <c r="E144" s="272"/>
      <c r="F144" s="273"/>
    </row>
    <row r="145" spans="1:6" ht="15" customHeight="1" x14ac:dyDescent="0.25">
      <c r="A145" s="131"/>
      <c r="B145" s="130" t="s">
        <v>615</v>
      </c>
      <c r="C145" s="274"/>
      <c r="D145" s="275"/>
      <c r="E145" s="275"/>
      <c r="F145" s="276"/>
    </row>
    <row r="146" spans="1:6" x14ac:dyDescent="0.25">
      <c r="A146" s="85" t="s">
        <v>411</v>
      </c>
      <c r="B146" s="128" t="s">
        <v>410</v>
      </c>
      <c r="C146" s="85" t="s">
        <v>49</v>
      </c>
      <c r="D146" s="85">
        <v>1</v>
      </c>
      <c r="E146" s="180"/>
      <c r="F146" s="179">
        <f t="shared" ref="F146" si="22">D146*E146</f>
        <v>0</v>
      </c>
    </row>
    <row r="147" spans="1:6" ht="48" x14ac:dyDescent="0.25">
      <c r="A147" s="85"/>
      <c r="B147" s="130" t="s">
        <v>607</v>
      </c>
      <c r="C147" s="268"/>
      <c r="D147" s="269"/>
      <c r="E147" s="269"/>
      <c r="F147" s="270"/>
    </row>
    <row r="148" spans="1:6" ht="24" x14ac:dyDescent="0.25">
      <c r="A148" s="85"/>
      <c r="B148" s="130" t="s">
        <v>646</v>
      </c>
      <c r="C148" s="271"/>
      <c r="D148" s="272"/>
      <c r="E148" s="272"/>
      <c r="F148" s="273"/>
    </row>
    <row r="149" spans="1:6" x14ac:dyDescent="0.25">
      <c r="A149" s="85"/>
      <c r="B149" s="130" t="s">
        <v>608</v>
      </c>
      <c r="C149" s="274"/>
      <c r="D149" s="275"/>
      <c r="E149" s="275"/>
      <c r="F149" s="276"/>
    </row>
    <row r="150" spans="1:6" x14ac:dyDescent="0.25">
      <c r="A150" s="85" t="s">
        <v>412</v>
      </c>
      <c r="B150" s="128" t="s">
        <v>413</v>
      </c>
      <c r="C150" s="85" t="s">
        <v>49</v>
      </c>
      <c r="D150" s="85">
        <v>1</v>
      </c>
      <c r="E150" s="36"/>
      <c r="F150" s="179">
        <f t="shared" ref="F150:F152" si="23">D150*E150</f>
        <v>0</v>
      </c>
    </row>
    <row r="151" spans="1:6" ht="24" x14ac:dyDescent="0.25">
      <c r="A151" s="85"/>
      <c r="B151" s="130" t="s">
        <v>419</v>
      </c>
      <c r="C151" s="277"/>
      <c r="D151" s="278"/>
      <c r="E151" s="278"/>
      <c r="F151" s="279"/>
    </row>
    <row r="152" spans="1:6" x14ac:dyDescent="0.25">
      <c r="A152" s="85" t="s">
        <v>414</v>
      </c>
      <c r="B152" s="128" t="s">
        <v>415</v>
      </c>
      <c r="C152" s="85" t="s">
        <v>49</v>
      </c>
      <c r="D152" s="85">
        <v>1</v>
      </c>
      <c r="E152" s="36"/>
      <c r="F152" s="179">
        <f t="shared" si="23"/>
        <v>0</v>
      </c>
    </row>
    <row r="153" spans="1:6" x14ac:dyDescent="0.25">
      <c r="A153" s="85"/>
      <c r="B153" s="130" t="s">
        <v>420</v>
      </c>
      <c r="C153" s="277"/>
      <c r="D153" s="278"/>
      <c r="E153" s="278"/>
      <c r="F153" s="279"/>
    </row>
    <row r="154" spans="1:6" x14ac:dyDescent="0.25">
      <c r="A154" s="85" t="s">
        <v>421</v>
      </c>
      <c r="B154" s="128" t="s">
        <v>422</v>
      </c>
      <c r="C154" s="118" t="s">
        <v>423</v>
      </c>
      <c r="D154" s="119">
        <v>5</v>
      </c>
      <c r="E154" s="36"/>
      <c r="F154" s="179">
        <f t="shared" ref="F154" si="24">D154*E154</f>
        <v>0</v>
      </c>
    </row>
    <row r="155" spans="1:6" x14ac:dyDescent="0.25">
      <c r="A155" s="85"/>
      <c r="B155" s="130" t="s">
        <v>635</v>
      </c>
      <c r="C155" s="277"/>
      <c r="D155" s="278"/>
      <c r="E155" s="278"/>
      <c r="F155" s="279"/>
    </row>
    <row r="156" spans="1:6" x14ac:dyDescent="0.25">
      <c r="A156" s="84">
        <v>3</v>
      </c>
      <c r="B156" s="126" t="s">
        <v>636</v>
      </c>
      <c r="C156" s="127"/>
      <c r="D156" s="127"/>
      <c r="E156" s="184"/>
      <c r="F156" s="185">
        <f>SUM(F157:F162)</f>
        <v>0</v>
      </c>
    </row>
    <row r="157" spans="1:6" x14ac:dyDescent="0.25">
      <c r="A157" s="85" t="s">
        <v>637</v>
      </c>
      <c r="B157" s="133" t="s">
        <v>638</v>
      </c>
      <c r="C157" s="134" t="s">
        <v>49</v>
      </c>
      <c r="D157" s="134">
        <v>1</v>
      </c>
      <c r="E157" s="41"/>
      <c r="F157" s="186">
        <f t="shared" ref="F157:F161" si="25">D157*E157</f>
        <v>0</v>
      </c>
    </row>
    <row r="158" spans="1:6" x14ac:dyDescent="0.25">
      <c r="A158" s="85" t="s">
        <v>640</v>
      </c>
      <c r="B158" s="133" t="s">
        <v>639</v>
      </c>
      <c r="C158" s="134" t="s">
        <v>49</v>
      </c>
      <c r="D158" s="134">
        <v>1</v>
      </c>
      <c r="E158" s="41"/>
      <c r="F158" s="186">
        <f t="shared" si="25"/>
        <v>0</v>
      </c>
    </row>
    <row r="159" spans="1:6" x14ac:dyDescent="0.25">
      <c r="A159" s="85" t="s">
        <v>641</v>
      </c>
      <c r="B159" s="133" t="s">
        <v>642</v>
      </c>
      <c r="C159" s="134" t="s">
        <v>49</v>
      </c>
      <c r="D159" s="134">
        <v>1</v>
      </c>
      <c r="E159" s="41"/>
      <c r="F159" s="186">
        <f t="shared" si="25"/>
        <v>0</v>
      </c>
    </row>
    <row r="160" spans="1:6" x14ac:dyDescent="0.25">
      <c r="A160" s="85" t="s">
        <v>645</v>
      </c>
      <c r="B160" s="133" t="s">
        <v>644</v>
      </c>
      <c r="C160" s="134" t="s">
        <v>49</v>
      </c>
      <c r="D160" s="134">
        <v>1</v>
      </c>
      <c r="E160" s="41"/>
      <c r="F160" s="186">
        <f t="shared" si="25"/>
        <v>0</v>
      </c>
    </row>
    <row r="161" spans="1:6" ht="25.5" x14ac:dyDescent="0.25">
      <c r="A161" s="85" t="s">
        <v>647</v>
      </c>
      <c r="B161" s="46" t="s">
        <v>649</v>
      </c>
      <c r="C161" s="134" t="s">
        <v>49</v>
      </c>
      <c r="D161" s="134">
        <v>1</v>
      </c>
      <c r="E161" s="41"/>
      <c r="F161" s="186">
        <f t="shared" si="25"/>
        <v>0</v>
      </c>
    </row>
    <row r="162" spans="1:6" x14ac:dyDescent="0.25">
      <c r="A162" s="85" t="s">
        <v>648</v>
      </c>
      <c r="B162" s="131" t="s">
        <v>643</v>
      </c>
      <c r="C162" s="134" t="s">
        <v>49</v>
      </c>
      <c r="D162" s="134">
        <v>1</v>
      </c>
      <c r="E162" s="41"/>
      <c r="F162" s="186">
        <f t="shared" ref="F162" si="26">D162*E162</f>
        <v>0</v>
      </c>
    </row>
  </sheetData>
  <sheetProtection algorithmName="SHA-512" hashValue="ozAT2D7mV1fT4ZiT/nT9tIwCpmfD3HpYWwvSxW3uWEYZVuer0bHu+wjjnkWlWN/XQ231UF3l7wKXxCmHlV3fZg==" saltValue="b5xImNCVWXs/D/wtYzcikQ==" spinCount="100000" sheet="1" objects="1" scenarios="1"/>
  <mergeCells count="24">
    <mergeCell ref="B31:E31"/>
    <mergeCell ref="C102:E102"/>
    <mergeCell ref="C153:F153"/>
    <mergeCell ref="C151:F151"/>
    <mergeCell ref="A1:F1"/>
    <mergeCell ref="B8:E8"/>
    <mergeCell ref="B10:E10"/>
    <mergeCell ref="B11:E11"/>
    <mergeCell ref="B21:E21"/>
    <mergeCell ref="B41:E41"/>
    <mergeCell ref="A110:B110"/>
    <mergeCell ref="B51:E51"/>
    <mergeCell ref="C111:E111"/>
    <mergeCell ref="A121:A122"/>
    <mergeCell ref="C115:E115"/>
    <mergeCell ref="C122:F122"/>
    <mergeCell ref="C127:F131"/>
    <mergeCell ref="C133:F135"/>
    <mergeCell ref="C155:F155"/>
    <mergeCell ref="C105:E105"/>
    <mergeCell ref="C110:F110"/>
    <mergeCell ref="C125:F125"/>
    <mergeCell ref="C137:F145"/>
    <mergeCell ref="C147:F149"/>
  </mergeCells>
  <pageMargins left="1.1023622047244095" right="0.9055118110236221" top="0.59055118110236227" bottom="0.3937007874015748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DF56-6456-4764-A776-4CE41451C893}">
  <dimension ref="A2:W104"/>
  <sheetViews>
    <sheetView topLeftCell="A97" zoomScaleNormal="100" workbookViewId="0">
      <pane xSplit="1" topLeftCell="B1" activePane="topRight" state="frozenSplit"/>
      <selection pane="topRight" activeCell="C107" sqref="C107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22"/>
    <col min="6" max="6" width="13.140625" style="7" customWidth="1"/>
    <col min="7" max="7" width="20.42578125" style="6" customWidth="1"/>
    <col min="8" max="8" width="10.7109375" style="6" customWidth="1"/>
    <col min="9" max="9" width="11" style="6" customWidth="1"/>
    <col min="10" max="10" width="16.28515625" style="6" bestFit="1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5.570312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3" s="7" customFormat="1" ht="58.5" customHeight="1" x14ac:dyDescent="0.25">
      <c r="A2" s="12" t="s">
        <v>186</v>
      </c>
      <c r="B2" s="299" t="s">
        <v>37</v>
      </c>
      <c r="C2" s="299" t="s">
        <v>62</v>
      </c>
      <c r="D2" s="305" t="s">
        <v>61</v>
      </c>
      <c r="E2" s="305" t="s">
        <v>63</v>
      </c>
      <c r="F2" s="8" t="s">
        <v>51</v>
      </c>
      <c r="G2" s="8" t="s">
        <v>110</v>
      </c>
      <c r="H2" s="8" t="s">
        <v>53</v>
      </c>
      <c r="I2" s="17" t="s">
        <v>266</v>
      </c>
      <c r="J2" s="8" t="s">
        <v>267</v>
      </c>
      <c r="K2" s="8" t="s">
        <v>52</v>
      </c>
      <c r="L2" s="8" t="s">
        <v>58</v>
      </c>
      <c r="M2" s="8" t="s">
        <v>54</v>
      </c>
      <c r="N2" s="8" t="s">
        <v>55</v>
      </c>
      <c r="O2" s="8" t="s">
        <v>59</v>
      </c>
      <c r="P2" s="299" t="s">
        <v>60</v>
      </c>
      <c r="Q2" s="299"/>
      <c r="R2" s="8" t="s">
        <v>101</v>
      </c>
      <c r="S2" s="302" t="s">
        <v>99</v>
      </c>
      <c r="T2" s="303"/>
    </row>
    <row r="3" spans="1:23" s="7" customFormat="1" ht="30" customHeight="1" x14ac:dyDescent="0.25">
      <c r="A3" s="311" t="s">
        <v>87</v>
      </c>
      <c r="B3" s="299"/>
      <c r="C3" s="299"/>
      <c r="D3" s="305"/>
      <c r="E3" s="305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594</v>
      </c>
      <c r="L3" s="9" t="s">
        <v>93</v>
      </c>
      <c r="M3" s="9" t="s">
        <v>95</v>
      </c>
      <c r="N3" s="9" t="s">
        <v>264</v>
      </c>
      <c r="O3" s="9" t="s">
        <v>97</v>
      </c>
      <c r="P3" s="300" t="s">
        <v>98</v>
      </c>
      <c r="Q3" s="300"/>
      <c r="R3" s="9" t="s">
        <v>102</v>
      </c>
      <c r="S3" s="309" t="s">
        <v>100</v>
      </c>
      <c r="T3" s="310"/>
    </row>
    <row r="4" spans="1:23" s="28" customFormat="1" ht="30" customHeight="1" x14ac:dyDescent="0.25">
      <c r="A4" s="312"/>
      <c r="B4" s="19" t="s">
        <v>181</v>
      </c>
      <c r="C4" s="135"/>
      <c r="D4" s="136"/>
      <c r="E4" s="20">
        <f>C4*D4</f>
        <v>0</v>
      </c>
      <c r="F4" s="137"/>
      <c r="G4" s="137"/>
      <c r="H4" s="137"/>
      <c r="I4" s="137"/>
      <c r="J4" s="137"/>
      <c r="K4" s="138"/>
      <c r="L4" s="138"/>
      <c r="M4" s="138"/>
      <c r="N4" s="138"/>
      <c r="O4" s="138"/>
      <c r="P4" s="301"/>
      <c r="Q4" s="301"/>
      <c r="R4" s="138"/>
      <c r="S4" s="306"/>
      <c r="T4" s="307"/>
    </row>
    <row r="5" spans="1:23" s="7" customFormat="1" ht="60.75" customHeight="1" x14ac:dyDescent="0.25">
      <c r="A5" s="299" t="s">
        <v>50</v>
      </c>
      <c r="B5" s="299" t="s">
        <v>37</v>
      </c>
      <c r="C5" s="299" t="s">
        <v>62</v>
      </c>
      <c r="D5" s="305" t="s">
        <v>61</v>
      </c>
      <c r="E5" s="305" t="s">
        <v>63</v>
      </c>
      <c r="F5" s="8" t="s">
        <v>64</v>
      </c>
      <c r="G5" s="8" t="s">
        <v>110</v>
      </c>
      <c r="H5" s="8" t="s">
        <v>153</v>
      </c>
      <c r="I5" s="302" t="s">
        <v>154</v>
      </c>
      <c r="J5" s="303"/>
      <c r="K5" s="302" t="s">
        <v>65</v>
      </c>
      <c r="L5" s="303"/>
      <c r="M5" s="17" t="s">
        <v>112</v>
      </c>
      <c r="N5" s="13" t="s">
        <v>107</v>
      </c>
      <c r="O5" s="8" t="s">
        <v>59</v>
      </c>
      <c r="P5" s="299" t="s">
        <v>60</v>
      </c>
      <c r="Q5" s="299"/>
      <c r="R5" s="8" t="s">
        <v>101</v>
      </c>
      <c r="S5" s="302" t="s">
        <v>99</v>
      </c>
      <c r="T5" s="303"/>
    </row>
    <row r="6" spans="1:23" s="7" customFormat="1" ht="30" customHeight="1" x14ac:dyDescent="0.25">
      <c r="A6" s="299"/>
      <c r="B6" s="299"/>
      <c r="C6" s="299"/>
      <c r="D6" s="305"/>
      <c r="E6" s="305"/>
      <c r="F6" s="9" t="s">
        <v>103</v>
      </c>
      <c r="G6" s="10" t="s">
        <v>94</v>
      </c>
      <c r="H6" s="10" t="s">
        <v>89</v>
      </c>
      <c r="I6" s="315" t="s">
        <v>155</v>
      </c>
      <c r="J6" s="322"/>
      <c r="K6" s="309" t="s">
        <v>105</v>
      </c>
      <c r="L6" s="310"/>
      <c r="M6" s="10" t="s">
        <v>272</v>
      </c>
      <c r="N6" s="10" t="s">
        <v>108</v>
      </c>
      <c r="O6" s="9" t="s">
        <v>109</v>
      </c>
      <c r="P6" s="300" t="s">
        <v>98</v>
      </c>
      <c r="Q6" s="300"/>
      <c r="R6" s="9" t="s">
        <v>102</v>
      </c>
      <c r="S6" s="309" t="s">
        <v>100</v>
      </c>
      <c r="T6" s="310"/>
    </row>
    <row r="7" spans="1:23" ht="30" customHeight="1" x14ac:dyDescent="0.25">
      <c r="A7" s="299"/>
      <c r="B7" s="19" t="s">
        <v>181</v>
      </c>
      <c r="C7" s="135"/>
      <c r="D7" s="136"/>
      <c r="E7" s="20">
        <f>C7*D7</f>
        <v>0</v>
      </c>
      <c r="F7" s="138"/>
      <c r="G7" s="137"/>
      <c r="H7" s="138"/>
      <c r="I7" s="306"/>
      <c r="J7" s="307"/>
      <c r="K7" s="329"/>
      <c r="L7" s="330"/>
      <c r="M7" s="138"/>
      <c r="N7" s="138"/>
      <c r="O7" s="138"/>
      <c r="P7" s="306"/>
      <c r="Q7" s="307"/>
      <c r="R7" s="138"/>
      <c r="S7" s="306"/>
      <c r="T7" s="307"/>
    </row>
    <row r="8" spans="1:23" ht="60" customHeight="1" x14ac:dyDescent="0.25">
      <c r="A8" s="299" t="s">
        <v>66</v>
      </c>
      <c r="B8" s="299" t="s">
        <v>37</v>
      </c>
      <c r="C8" s="299" t="s">
        <v>62</v>
      </c>
      <c r="D8" s="305" t="s">
        <v>61</v>
      </c>
      <c r="E8" s="305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299" t="s">
        <v>273</v>
      </c>
      <c r="L8" s="299"/>
      <c r="M8" s="299" t="s">
        <v>113</v>
      </c>
      <c r="N8" s="299"/>
      <c r="O8" s="299" t="s">
        <v>159</v>
      </c>
      <c r="P8" s="299"/>
      <c r="Q8" s="13" t="s">
        <v>116</v>
      </c>
      <c r="R8" s="8" t="s">
        <v>59</v>
      </c>
      <c r="S8" s="299" t="s">
        <v>60</v>
      </c>
      <c r="T8" s="299"/>
      <c r="U8" s="8" t="s">
        <v>101</v>
      </c>
      <c r="V8" s="302" t="s">
        <v>99</v>
      </c>
      <c r="W8" s="303"/>
    </row>
    <row r="9" spans="1:23" ht="30" customHeight="1" x14ac:dyDescent="0.25">
      <c r="A9" s="299"/>
      <c r="B9" s="299"/>
      <c r="C9" s="299"/>
      <c r="D9" s="305"/>
      <c r="E9" s="305"/>
      <c r="F9" s="9" t="s">
        <v>103</v>
      </c>
      <c r="G9" s="15" t="s">
        <v>94</v>
      </c>
      <c r="H9" s="315" t="s">
        <v>160</v>
      </c>
      <c r="I9" s="316"/>
      <c r="J9" s="322"/>
      <c r="K9" s="308" t="s">
        <v>156</v>
      </c>
      <c r="L9" s="308"/>
      <c r="M9" s="300" t="s">
        <v>161</v>
      </c>
      <c r="N9" s="300"/>
      <c r="O9" s="308" t="s">
        <v>274</v>
      </c>
      <c r="P9" s="308"/>
      <c r="Q9" s="10" t="s">
        <v>108</v>
      </c>
      <c r="R9" s="9" t="s">
        <v>109</v>
      </c>
      <c r="S9" s="300" t="s">
        <v>98</v>
      </c>
      <c r="T9" s="300"/>
      <c r="U9" s="9" t="s">
        <v>102</v>
      </c>
      <c r="V9" s="309" t="s">
        <v>100</v>
      </c>
      <c r="W9" s="310"/>
    </row>
    <row r="10" spans="1:23" ht="30" customHeight="1" x14ac:dyDescent="0.25">
      <c r="A10" s="299"/>
      <c r="B10" s="19" t="s">
        <v>181</v>
      </c>
      <c r="C10" s="135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301"/>
      <c r="P10" s="301"/>
      <c r="Q10" s="138"/>
      <c r="R10" s="138"/>
      <c r="S10" s="301"/>
      <c r="T10" s="301"/>
      <c r="U10" s="138"/>
      <c r="V10" s="306"/>
      <c r="W10" s="307"/>
    </row>
    <row r="11" spans="1:23" ht="51" x14ac:dyDescent="0.25">
      <c r="A11" s="299" t="s">
        <v>68</v>
      </c>
      <c r="B11" s="299" t="s">
        <v>37</v>
      </c>
      <c r="C11" s="299" t="s">
        <v>62</v>
      </c>
      <c r="D11" s="305" t="s">
        <v>61</v>
      </c>
      <c r="E11" s="305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277</v>
      </c>
      <c r="K11" s="8" t="s">
        <v>69</v>
      </c>
      <c r="L11" s="13" t="s">
        <v>279</v>
      </c>
      <c r="M11" s="8" t="s">
        <v>59</v>
      </c>
      <c r="N11" s="336" t="s">
        <v>60</v>
      </c>
      <c r="O11" s="337"/>
      <c r="P11" s="302" t="s">
        <v>101</v>
      </c>
      <c r="Q11" s="303"/>
      <c r="R11" s="302" t="s">
        <v>99</v>
      </c>
      <c r="S11" s="303"/>
    </row>
    <row r="12" spans="1:23" ht="30" customHeight="1" x14ac:dyDescent="0.25">
      <c r="A12" s="299"/>
      <c r="B12" s="299"/>
      <c r="C12" s="299"/>
      <c r="D12" s="305"/>
      <c r="E12" s="305"/>
      <c r="F12" s="9" t="s">
        <v>117</v>
      </c>
      <c r="G12" s="10" t="s">
        <v>94</v>
      </c>
      <c r="H12" s="300" t="s">
        <v>499</v>
      </c>
      <c r="I12" s="300"/>
      <c r="J12" s="10" t="s">
        <v>157</v>
      </c>
      <c r="K12" s="10" t="s">
        <v>118</v>
      </c>
      <c r="L12" s="10" t="s">
        <v>278</v>
      </c>
      <c r="M12" s="9" t="s">
        <v>109</v>
      </c>
      <c r="N12" s="300" t="s">
        <v>98</v>
      </c>
      <c r="O12" s="300"/>
      <c r="P12" s="309" t="s">
        <v>102</v>
      </c>
      <c r="Q12" s="310"/>
      <c r="R12" s="309" t="s">
        <v>100</v>
      </c>
      <c r="S12" s="310"/>
    </row>
    <row r="13" spans="1:23" ht="30" customHeight="1" x14ac:dyDescent="0.25">
      <c r="A13" s="299"/>
      <c r="B13" s="19" t="s">
        <v>181</v>
      </c>
      <c r="C13" s="135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301"/>
      <c r="O13" s="301"/>
      <c r="P13" s="306"/>
      <c r="Q13" s="307"/>
      <c r="R13" s="306"/>
      <c r="S13" s="307"/>
    </row>
    <row r="14" spans="1:23" ht="38.25" customHeight="1" x14ac:dyDescent="0.25">
      <c r="A14" s="299" t="s">
        <v>73</v>
      </c>
      <c r="B14" s="299" t="s">
        <v>37</v>
      </c>
      <c r="C14" s="299" t="s">
        <v>62</v>
      </c>
      <c r="D14" s="305" t="s">
        <v>61</v>
      </c>
      <c r="E14" s="305" t="s">
        <v>63</v>
      </c>
      <c r="F14" s="13" t="s">
        <v>110</v>
      </c>
      <c r="G14" s="16" t="s">
        <v>77</v>
      </c>
      <c r="H14" s="13" t="s">
        <v>71</v>
      </c>
      <c r="I14" s="304" t="s">
        <v>85</v>
      </c>
      <c r="J14" s="304"/>
      <c r="K14" s="13" t="s">
        <v>122</v>
      </c>
      <c r="L14" s="13" t="s">
        <v>80</v>
      </c>
      <c r="M14" s="323" t="s">
        <v>79</v>
      </c>
      <c r="N14" s="324"/>
      <c r="O14" s="8" t="s">
        <v>59</v>
      </c>
      <c r="P14" s="299" t="s">
        <v>60</v>
      </c>
      <c r="Q14" s="299"/>
      <c r="R14" s="8" t="s">
        <v>101</v>
      </c>
      <c r="S14" s="302" t="s">
        <v>99</v>
      </c>
      <c r="T14" s="303"/>
    </row>
    <row r="15" spans="1:23" ht="30" customHeight="1" x14ac:dyDescent="0.25">
      <c r="A15" s="299"/>
      <c r="B15" s="299"/>
      <c r="C15" s="299"/>
      <c r="D15" s="305"/>
      <c r="E15" s="305"/>
      <c r="F15" s="10" t="s">
        <v>94</v>
      </c>
      <c r="G15" s="9" t="s">
        <v>127</v>
      </c>
      <c r="H15" s="10" t="s">
        <v>121</v>
      </c>
      <c r="I15" s="300" t="s">
        <v>120</v>
      </c>
      <c r="J15" s="300"/>
      <c r="K15" s="10" t="s">
        <v>123</v>
      </c>
      <c r="L15" s="10" t="s">
        <v>125</v>
      </c>
      <c r="M15" s="315" t="s">
        <v>126</v>
      </c>
      <c r="N15" s="322"/>
      <c r="O15" s="10" t="s">
        <v>124</v>
      </c>
      <c r="P15" s="300" t="s">
        <v>98</v>
      </c>
      <c r="Q15" s="300"/>
      <c r="R15" s="9" t="s">
        <v>102</v>
      </c>
      <c r="S15" s="309" t="s">
        <v>100</v>
      </c>
      <c r="T15" s="310"/>
    </row>
    <row r="16" spans="1:23" ht="30" customHeight="1" x14ac:dyDescent="0.25">
      <c r="A16" s="299"/>
      <c r="B16" s="19" t="s">
        <v>181</v>
      </c>
      <c r="C16" s="135"/>
      <c r="D16" s="136"/>
      <c r="E16" s="20">
        <f>C16*D16</f>
        <v>0</v>
      </c>
      <c r="F16" s="137"/>
      <c r="G16" s="138"/>
      <c r="H16" s="138"/>
      <c r="I16" s="301"/>
      <c r="J16" s="301"/>
      <c r="K16" s="138"/>
      <c r="L16" s="138"/>
      <c r="M16" s="306"/>
      <c r="N16" s="307"/>
      <c r="O16" s="138"/>
      <c r="P16" s="301"/>
      <c r="Q16" s="301"/>
      <c r="R16" s="138"/>
      <c r="S16" s="306"/>
      <c r="T16" s="307"/>
      <c r="U16" s="31"/>
    </row>
    <row r="17" spans="1:21" ht="30" x14ac:dyDescent="0.25">
      <c r="A17" s="299" t="s">
        <v>72</v>
      </c>
      <c r="B17" s="299" t="s">
        <v>37</v>
      </c>
      <c r="C17" s="299" t="s">
        <v>62</v>
      </c>
      <c r="D17" s="305" t="s">
        <v>61</v>
      </c>
      <c r="E17" s="305" t="s">
        <v>63</v>
      </c>
      <c r="F17" s="13" t="s">
        <v>110</v>
      </c>
      <c r="G17" s="16" t="s">
        <v>77</v>
      </c>
      <c r="H17" s="13" t="s">
        <v>71</v>
      </c>
      <c r="I17" s="332" t="s">
        <v>85</v>
      </c>
      <c r="J17" s="333"/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299" t="s">
        <v>60</v>
      </c>
      <c r="Q17" s="299"/>
      <c r="R17" s="8" t="s">
        <v>101</v>
      </c>
      <c r="S17" s="302" t="s">
        <v>99</v>
      </c>
      <c r="T17" s="303"/>
    </row>
    <row r="18" spans="1:21" ht="30" customHeight="1" x14ac:dyDescent="0.25">
      <c r="A18" s="299"/>
      <c r="B18" s="299"/>
      <c r="C18" s="299"/>
      <c r="D18" s="305"/>
      <c r="E18" s="305"/>
      <c r="F18" s="10" t="s">
        <v>94</v>
      </c>
      <c r="G18" s="9" t="s">
        <v>127</v>
      </c>
      <c r="H18" s="10" t="s">
        <v>121</v>
      </c>
      <c r="I18" s="334" t="s">
        <v>120</v>
      </c>
      <c r="J18" s="335"/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300" t="s">
        <v>98</v>
      </c>
      <c r="Q18" s="300"/>
      <c r="R18" s="9" t="s">
        <v>102</v>
      </c>
      <c r="S18" s="309" t="s">
        <v>100</v>
      </c>
      <c r="T18" s="310"/>
    </row>
    <row r="19" spans="1:21" ht="30" customHeight="1" x14ac:dyDescent="0.25">
      <c r="A19" s="299"/>
      <c r="B19" s="19" t="s">
        <v>181</v>
      </c>
      <c r="C19" s="135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306"/>
      <c r="Q19" s="307"/>
      <c r="R19" s="138"/>
      <c r="S19" s="306"/>
      <c r="T19" s="307"/>
      <c r="U19" s="31"/>
    </row>
    <row r="20" spans="1:21" ht="30" x14ac:dyDescent="0.25">
      <c r="A20" s="299" t="s">
        <v>292</v>
      </c>
      <c r="B20" s="299" t="s">
        <v>37</v>
      </c>
      <c r="C20" s="299" t="s">
        <v>62</v>
      </c>
      <c r="D20" s="305" t="s">
        <v>61</v>
      </c>
      <c r="E20" s="305" t="s">
        <v>63</v>
      </c>
      <c r="F20" s="13" t="s">
        <v>110</v>
      </c>
      <c r="G20" s="16" t="s">
        <v>77</v>
      </c>
      <c r="H20" s="13" t="s">
        <v>71</v>
      </c>
      <c r="I20" s="304" t="s">
        <v>85</v>
      </c>
      <c r="J20" s="304"/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299" t="s">
        <v>60</v>
      </c>
      <c r="Q20" s="299"/>
      <c r="R20" s="8" t="s">
        <v>101</v>
      </c>
      <c r="S20" s="302" t="s">
        <v>99</v>
      </c>
      <c r="T20" s="303"/>
    </row>
    <row r="21" spans="1:21" ht="30" customHeight="1" x14ac:dyDescent="0.25">
      <c r="A21" s="299"/>
      <c r="B21" s="299"/>
      <c r="C21" s="299"/>
      <c r="D21" s="305"/>
      <c r="E21" s="305"/>
      <c r="F21" s="10" t="s">
        <v>94</v>
      </c>
      <c r="G21" s="9" t="s">
        <v>127</v>
      </c>
      <c r="H21" s="10" t="s">
        <v>121</v>
      </c>
      <c r="I21" s="300" t="s">
        <v>120</v>
      </c>
      <c r="J21" s="300"/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300" t="s">
        <v>98</v>
      </c>
      <c r="Q21" s="300"/>
      <c r="R21" s="9" t="s">
        <v>102</v>
      </c>
      <c r="S21" s="309" t="s">
        <v>100</v>
      </c>
      <c r="T21" s="310"/>
    </row>
    <row r="22" spans="1:21" ht="30" customHeight="1" x14ac:dyDescent="0.25">
      <c r="A22" s="299"/>
      <c r="B22" s="19" t="s">
        <v>181</v>
      </c>
      <c r="C22" s="135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306"/>
      <c r="Q22" s="307"/>
      <c r="R22" s="138"/>
      <c r="S22" s="306"/>
      <c r="T22" s="307"/>
    </row>
    <row r="23" spans="1:21" ht="45" customHeight="1" x14ac:dyDescent="0.25">
      <c r="A23" s="299" t="s">
        <v>135</v>
      </c>
      <c r="B23" s="299" t="s">
        <v>37</v>
      </c>
      <c r="C23" s="299" t="s">
        <v>62</v>
      </c>
      <c r="D23" s="305" t="s">
        <v>61</v>
      </c>
      <c r="E23" s="305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280</v>
      </c>
      <c r="K23" s="299"/>
      <c r="L23" s="8" t="s">
        <v>122</v>
      </c>
      <c r="M23" s="7" t="s">
        <v>59</v>
      </c>
      <c r="N23" s="299" t="s">
        <v>60</v>
      </c>
      <c r="O23" s="299"/>
      <c r="P23" s="299" t="s">
        <v>101</v>
      </c>
      <c r="Q23" s="299"/>
      <c r="R23" s="302" t="s">
        <v>99</v>
      </c>
      <c r="S23" s="303"/>
    </row>
    <row r="24" spans="1:21" ht="30" customHeight="1" x14ac:dyDescent="0.25">
      <c r="A24" s="299"/>
      <c r="B24" s="299"/>
      <c r="C24" s="299"/>
      <c r="D24" s="305"/>
      <c r="E24" s="305"/>
      <c r="F24" s="9" t="s">
        <v>127</v>
      </c>
      <c r="G24" s="10" t="s">
        <v>128</v>
      </c>
      <c r="H24" s="315" t="s">
        <v>129</v>
      </c>
      <c r="I24" s="322"/>
      <c r="J24" s="308" t="s">
        <v>281</v>
      </c>
      <c r="K24" s="308"/>
      <c r="L24" s="10" t="s">
        <v>123</v>
      </c>
      <c r="M24" s="14" t="s">
        <v>134</v>
      </c>
      <c r="N24" s="300" t="s">
        <v>98</v>
      </c>
      <c r="O24" s="300"/>
      <c r="P24" s="300" t="s">
        <v>102</v>
      </c>
      <c r="Q24" s="300"/>
      <c r="R24" s="309" t="s">
        <v>100</v>
      </c>
      <c r="S24" s="310"/>
    </row>
    <row r="25" spans="1:21" ht="30" customHeight="1" x14ac:dyDescent="0.25">
      <c r="A25" s="299"/>
      <c r="B25" s="19" t="s">
        <v>181</v>
      </c>
      <c r="C25" s="135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301"/>
      <c r="O25" s="301"/>
      <c r="P25" s="301"/>
      <c r="Q25" s="301"/>
      <c r="R25" s="306"/>
      <c r="S25" s="307"/>
      <c r="T25" s="31"/>
    </row>
    <row r="26" spans="1:21" ht="30" customHeight="1" x14ac:dyDescent="0.25">
      <c r="A26" s="299" t="s">
        <v>136</v>
      </c>
      <c r="B26" s="299" t="s">
        <v>37</v>
      </c>
      <c r="C26" s="299" t="s">
        <v>62</v>
      </c>
      <c r="D26" s="305" t="s">
        <v>61</v>
      </c>
      <c r="E26" s="305" t="s">
        <v>63</v>
      </c>
      <c r="F26" s="8" t="s">
        <v>77</v>
      </c>
      <c r="G26" s="8" t="s">
        <v>78</v>
      </c>
      <c r="H26" s="299" t="s">
        <v>80</v>
      </c>
      <c r="I26" s="299"/>
      <c r="J26" s="299" t="s">
        <v>280</v>
      </c>
      <c r="K26" s="299"/>
      <c r="L26" s="8" t="s">
        <v>122</v>
      </c>
      <c r="M26" s="7" t="s">
        <v>59</v>
      </c>
      <c r="N26" s="299" t="s">
        <v>60</v>
      </c>
      <c r="O26" s="299"/>
      <c r="P26" s="302" t="s">
        <v>101</v>
      </c>
      <c r="Q26" s="303"/>
      <c r="R26" s="302" t="s">
        <v>99</v>
      </c>
      <c r="S26" s="303"/>
    </row>
    <row r="27" spans="1:21" ht="30" customHeight="1" x14ac:dyDescent="0.25">
      <c r="A27" s="299"/>
      <c r="B27" s="299"/>
      <c r="C27" s="299"/>
      <c r="D27" s="305"/>
      <c r="E27" s="305"/>
      <c r="F27" s="9" t="s">
        <v>127</v>
      </c>
      <c r="G27" s="10" t="s">
        <v>128</v>
      </c>
      <c r="H27" s="315" t="s">
        <v>129</v>
      </c>
      <c r="I27" s="316"/>
      <c r="J27" s="308" t="s">
        <v>281</v>
      </c>
      <c r="K27" s="308"/>
      <c r="L27" s="10" t="s">
        <v>123</v>
      </c>
      <c r="M27" s="14" t="s">
        <v>134</v>
      </c>
      <c r="N27" s="300" t="s">
        <v>98</v>
      </c>
      <c r="O27" s="300"/>
      <c r="P27" s="309" t="s">
        <v>102</v>
      </c>
      <c r="Q27" s="310"/>
      <c r="R27" s="309" t="s">
        <v>100</v>
      </c>
      <c r="S27" s="310"/>
    </row>
    <row r="28" spans="1:21" ht="30" customHeight="1" x14ac:dyDescent="0.25">
      <c r="A28" s="299"/>
      <c r="B28" s="19" t="s">
        <v>181</v>
      </c>
      <c r="C28" s="135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301"/>
      <c r="O28" s="301"/>
      <c r="P28" s="306"/>
      <c r="Q28" s="307"/>
      <c r="R28" s="306"/>
      <c r="S28" s="307"/>
    </row>
    <row r="29" spans="1:21" x14ac:dyDescent="0.25">
      <c r="A29" s="299" t="s">
        <v>75</v>
      </c>
      <c r="B29" s="299" t="s">
        <v>37</v>
      </c>
      <c r="C29" s="299" t="s">
        <v>62</v>
      </c>
      <c r="D29" s="305" t="s">
        <v>61</v>
      </c>
      <c r="E29" s="305" t="s">
        <v>63</v>
      </c>
      <c r="F29" s="7" t="s">
        <v>77</v>
      </c>
      <c r="G29" s="7" t="s">
        <v>78</v>
      </c>
      <c r="H29" s="314" t="s">
        <v>80</v>
      </c>
      <c r="I29" s="314"/>
      <c r="J29" s="299" t="s">
        <v>280</v>
      </c>
      <c r="K29" s="299"/>
      <c r="L29" s="8" t="s">
        <v>122</v>
      </c>
      <c r="M29" s="7" t="s">
        <v>59</v>
      </c>
      <c r="N29" s="299" t="s">
        <v>60</v>
      </c>
      <c r="O29" s="299"/>
      <c r="P29" s="302" t="s">
        <v>101</v>
      </c>
      <c r="Q29" s="303"/>
      <c r="R29" s="302" t="s">
        <v>99</v>
      </c>
      <c r="S29" s="303"/>
    </row>
    <row r="30" spans="1:21" ht="30" customHeight="1" x14ac:dyDescent="0.25">
      <c r="A30" s="299"/>
      <c r="B30" s="299"/>
      <c r="C30" s="299"/>
      <c r="D30" s="305"/>
      <c r="E30" s="305"/>
      <c r="F30" s="9" t="s">
        <v>127</v>
      </c>
      <c r="G30" s="10" t="s">
        <v>128</v>
      </c>
      <c r="H30" s="315" t="s">
        <v>129</v>
      </c>
      <c r="I30" s="316"/>
      <c r="J30" s="308" t="s">
        <v>281</v>
      </c>
      <c r="K30" s="308"/>
      <c r="L30" s="10" t="s">
        <v>123</v>
      </c>
      <c r="M30" s="14" t="s">
        <v>134</v>
      </c>
      <c r="N30" s="300" t="s">
        <v>98</v>
      </c>
      <c r="O30" s="300"/>
      <c r="P30" s="309" t="s">
        <v>102</v>
      </c>
      <c r="Q30" s="310"/>
      <c r="R30" s="309" t="s">
        <v>100</v>
      </c>
      <c r="S30" s="310"/>
    </row>
    <row r="31" spans="1:21" ht="30" customHeight="1" x14ac:dyDescent="0.25">
      <c r="A31" s="299"/>
      <c r="B31" s="19" t="s">
        <v>181</v>
      </c>
      <c r="C31" s="135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301"/>
      <c r="O31" s="301"/>
      <c r="P31" s="306"/>
      <c r="Q31" s="307"/>
      <c r="R31" s="306"/>
      <c r="S31" s="307"/>
    </row>
    <row r="32" spans="1:21" x14ac:dyDescent="0.25">
      <c r="A32" s="299" t="s">
        <v>76</v>
      </c>
      <c r="B32" s="299" t="s">
        <v>37</v>
      </c>
      <c r="C32" s="299" t="s">
        <v>62</v>
      </c>
      <c r="D32" s="305" t="s">
        <v>61</v>
      </c>
      <c r="E32" s="305" t="s">
        <v>63</v>
      </c>
      <c r="F32" s="7" t="s">
        <v>77</v>
      </c>
      <c r="G32" s="7" t="s">
        <v>78</v>
      </c>
      <c r="H32" s="314" t="s">
        <v>80</v>
      </c>
      <c r="I32" s="314"/>
      <c r="J32" s="299" t="s">
        <v>280</v>
      </c>
      <c r="K32" s="299"/>
      <c r="L32" s="8" t="s">
        <v>122</v>
      </c>
      <c r="M32" s="7" t="s">
        <v>59</v>
      </c>
      <c r="N32" s="299" t="s">
        <v>60</v>
      </c>
      <c r="O32" s="299"/>
      <c r="P32" s="302" t="s">
        <v>101</v>
      </c>
      <c r="Q32" s="303"/>
      <c r="R32" s="302" t="s">
        <v>99</v>
      </c>
      <c r="S32" s="303"/>
    </row>
    <row r="33" spans="1:21" ht="30" customHeight="1" x14ac:dyDescent="0.25">
      <c r="A33" s="299"/>
      <c r="B33" s="299"/>
      <c r="C33" s="299"/>
      <c r="D33" s="305"/>
      <c r="E33" s="305"/>
      <c r="F33" s="9" t="s">
        <v>127</v>
      </c>
      <c r="G33" s="10" t="s">
        <v>128</v>
      </c>
      <c r="H33" s="315" t="s">
        <v>129</v>
      </c>
      <c r="I33" s="316"/>
      <c r="J33" s="308" t="s">
        <v>281</v>
      </c>
      <c r="K33" s="308"/>
      <c r="L33" s="10" t="s">
        <v>123</v>
      </c>
      <c r="M33" s="14" t="s">
        <v>134</v>
      </c>
      <c r="N33" s="300" t="s">
        <v>98</v>
      </c>
      <c r="O33" s="300"/>
      <c r="P33" s="309" t="s">
        <v>102</v>
      </c>
      <c r="Q33" s="310"/>
      <c r="R33" s="309" t="s">
        <v>100</v>
      </c>
      <c r="S33" s="310"/>
    </row>
    <row r="34" spans="1:21" ht="30" customHeight="1" x14ac:dyDescent="0.25">
      <c r="A34" s="299"/>
      <c r="B34" s="19" t="s">
        <v>181</v>
      </c>
      <c r="C34" s="135"/>
      <c r="D34" s="136"/>
      <c r="E34" s="20">
        <f>C34*D34</f>
        <v>0</v>
      </c>
      <c r="F34" s="138"/>
      <c r="G34" s="138"/>
      <c r="H34" s="306"/>
      <c r="I34" s="313"/>
      <c r="J34" s="301"/>
      <c r="K34" s="301"/>
      <c r="L34" s="138"/>
      <c r="M34" s="138"/>
      <c r="N34" s="301"/>
      <c r="O34" s="301"/>
      <c r="P34" s="306"/>
      <c r="Q34" s="307"/>
      <c r="R34" s="306"/>
      <c r="S34" s="307"/>
    </row>
    <row r="35" spans="1:21" ht="45" customHeight="1" x14ac:dyDescent="0.25">
      <c r="A35" s="299" t="s">
        <v>81</v>
      </c>
      <c r="B35" s="299" t="s">
        <v>37</v>
      </c>
      <c r="C35" s="299" t="s">
        <v>62</v>
      </c>
      <c r="D35" s="305" t="s">
        <v>61</v>
      </c>
      <c r="E35" s="305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261</v>
      </c>
      <c r="K35" s="299"/>
    </row>
    <row r="36" spans="1:21" ht="30" customHeight="1" x14ac:dyDescent="0.25">
      <c r="A36" s="299"/>
      <c r="B36" s="299"/>
      <c r="C36" s="299"/>
      <c r="D36" s="305"/>
      <c r="E36" s="305"/>
      <c r="F36" s="299"/>
      <c r="G36" s="9" t="s">
        <v>130</v>
      </c>
      <c r="H36" s="9" t="s">
        <v>262</v>
      </c>
      <c r="I36" s="10" t="s">
        <v>133</v>
      </c>
      <c r="J36" s="300" t="s">
        <v>260</v>
      </c>
      <c r="K36" s="300"/>
    </row>
    <row r="37" spans="1:21" ht="30" customHeight="1" x14ac:dyDescent="0.25">
      <c r="A37" s="299"/>
      <c r="B37" s="19" t="s">
        <v>182</v>
      </c>
      <c r="C37" s="135"/>
      <c r="D37" s="136"/>
      <c r="E37" s="20">
        <f>C37*D37</f>
        <v>0</v>
      </c>
      <c r="F37" s="138"/>
      <c r="G37" s="142"/>
      <c r="H37" s="138"/>
      <c r="I37" s="142"/>
      <c r="J37" s="301"/>
      <c r="K37" s="301"/>
    </row>
    <row r="38" spans="1:21" ht="45" customHeight="1" x14ac:dyDescent="0.25">
      <c r="A38" s="27" t="s">
        <v>448</v>
      </c>
      <c r="B38" s="303" t="s">
        <v>37</v>
      </c>
      <c r="C38" s="299" t="s">
        <v>62</v>
      </c>
      <c r="D38" s="305" t="s">
        <v>61</v>
      </c>
      <c r="E38" s="305" t="s">
        <v>63</v>
      </c>
      <c r="H38" s="7"/>
      <c r="I38" s="7"/>
      <c r="J38" s="7"/>
      <c r="K38" s="7"/>
    </row>
    <row r="39" spans="1:21" ht="69.95" customHeight="1" x14ac:dyDescent="0.25">
      <c r="A39" s="320" t="s">
        <v>435</v>
      </c>
      <c r="B39" s="303"/>
      <c r="C39" s="299"/>
      <c r="D39" s="305"/>
      <c r="E39" s="305"/>
      <c r="H39" s="7"/>
      <c r="I39" s="7"/>
      <c r="J39" s="7"/>
      <c r="K39" s="7"/>
    </row>
    <row r="40" spans="1:21" ht="69.95" customHeight="1" x14ac:dyDescent="0.25">
      <c r="A40" s="321"/>
      <c r="B40" s="34" t="s">
        <v>183</v>
      </c>
      <c r="C40" s="18">
        <v>1</v>
      </c>
      <c r="D40" s="143"/>
      <c r="E40" s="21">
        <f>C40*D40</f>
        <v>0</v>
      </c>
      <c r="H40" s="7"/>
      <c r="I40" s="7"/>
      <c r="J40" s="7"/>
      <c r="K40" s="7"/>
    </row>
    <row r="41" spans="1:21" ht="30" customHeight="1" x14ac:dyDescent="0.25">
      <c r="A41" s="297" t="s">
        <v>300</v>
      </c>
      <c r="B41" s="297"/>
      <c r="C41" s="297"/>
      <c r="D41" s="297"/>
      <c r="E41" s="47">
        <f>E4+E7+E10+E13+E16+E19+E22+E25+E28+E31+E34+E37+E40</f>
        <v>0</v>
      </c>
      <c r="H41" s="7"/>
      <c r="I41" s="7"/>
      <c r="J41" s="7"/>
      <c r="K41" s="7"/>
    </row>
    <row r="42" spans="1:21" ht="30" customHeight="1" x14ac:dyDescent="0.25">
      <c r="A42" s="317" t="s">
        <v>301</v>
      </c>
      <c r="B42" s="318"/>
      <c r="C42" s="318"/>
      <c r="D42" s="319"/>
    </row>
    <row r="43" spans="1:21" ht="38.25" customHeight="1" x14ac:dyDescent="0.25">
      <c r="A43" s="299" t="s">
        <v>431</v>
      </c>
      <c r="B43" s="299" t="s">
        <v>37</v>
      </c>
      <c r="C43" s="299" t="s">
        <v>62</v>
      </c>
      <c r="D43" s="305" t="s">
        <v>61</v>
      </c>
      <c r="E43" s="305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299" t="s">
        <v>293</v>
      </c>
      <c r="L43" s="299"/>
      <c r="M43" s="8" t="s">
        <v>59</v>
      </c>
      <c r="N43" s="299" t="s">
        <v>60</v>
      </c>
      <c r="O43" s="299"/>
      <c r="P43" s="302" t="s">
        <v>101</v>
      </c>
      <c r="Q43" s="303"/>
      <c r="R43" s="302" t="s">
        <v>99</v>
      </c>
      <c r="S43" s="303"/>
    </row>
    <row r="44" spans="1:21" ht="45" customHeight="1" x14ac:dyDescent="0.25">
      <c r="A44" s="299"/>
      <c r="B44" s="299"/>
      <c r="C44" s="299"/>
      <c r="D44" s="305"/>
      <c r="E44" s="305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08" t="s">
        <v>285</v>
      </c>
      <c r="L44" s="308"/>
      <c r="M44" s="14" t="s">
        <v>144</v>
      </c>
      <c r="N44" s="300" t="s">
        <v>98</v>
      </c>
      <c r="O44" s="300"/>
      <c r="P44" s="309" t="s">
        <v>102</v>
      </c>
      <c r="Q44" s="310"/>
      <c r="R44" s="309" t="s">
        <v>100</v>
      </c>
      <c r="S44" s="310"/>
    </row>
    <row r="45" spans="1:21" ht="30" customHeight="1" x14ac:dyDescent="0.25">
      <c r="A45" s="299"/>
      <c r="B45" s="19" t="s">
        <v>181</v>
      </c>
      <c r="C45" s="135"/>
      <c r="D45" s="136"/>
      <c r="E45" s="20">
        <f>C45*D45</f>
        <v>0</v>
      </c>
      <c r="F45" s="301"/>
      <c r="G45" s="301"/>
      <c r="H45" s="138"/>
      <c r="I45" s="138"/>
      <c r="J45" s="138"/>
      <c r="K45" s="301"/>
      <c r="L45" s="301"/>
      <c r="M45" s="138"/>
      <c r="N45" s="306"/>
      <c r="O45" s="307"/>
      <c r="P45" s="306"/>
      <c r="Q45" s="307"/>
      <c r="R45" s="306"/>
      <c r="S45" s="307"/>
      <c r="T45" s="31"/>
    </row>
    <row r="46" spans="1:21" ht="30" customHeight="1" x14ac:dyDescent="0.25">
      <c r="A46" s="299" t="s">
        <v>432</v>
      </c>
      <c r="B46" s="299" t="s">
        <v>37</v>
      </c>
      <c r="C46" s="299" t="s">
        <v>62</v>
      </c>
      <c r="D46" s="305" t="s">
        <v>61</v>
      </c>
      <c r="E46" s="305" t="s">
        <v>63</v>
      </c>
      <c r="F46" s="16" t="s">
        <v>77</v>
      </c>
      <c r="G46" s="13" t="s">
        <v>71</v>
      </c>
      <c r="H46" s="304" t="s">
        <v>85</v>
      </c>
      <c r="I46" s="304"/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299" t="s">
        <v>60</v>
      </c>
      <c r="P46" s="299"/>
      <c r="Q46" s="302" t="s">
        <v>101</v>
      </c>
      <c r="R46" s="303"/>
      <c r="S46" s="302" t="s">
        <v>99</v>
      </c>
      <c r="T46" s="303"/>
    </row>
    <row r="47" spans="1:21" ht="30" customHeight="1" x14ac:dyDescent="0.25">
      <c r="A47" s="299"/>
      <c r="B47" s="299"/>
      <c r="C47" s="299"/>
      <c r="D47" s="305"/>
      <c r="E47" s="305"/>
      <c r="F47" s="9" t="s">
        <v>127</v>
      </c>
      <c r="G47" s="10" t="s">
        <v>121</v>
      </c>
      <c r="H47" s="300" t="s">
        <v>120</v>
      </c>
      <c r="I47" s="300"/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300" t="s">
        <v>98</v>
      </c>
      <c r="P47" s="300"/>
      <c r="Q47" s="309" t="s">
        <v>102</v>
      </c>
      <c r="R47" s="310"/>
      <c r="S47" s="309" t="s">
        <v>100</v>
      </c>
      <c r="T47" s="310"/>
    </row>
    <row r="48" spans="1:21" ht="30" customHeight="1" x14ac:dyDescent="0.25">
      <c r="A48" s="299"/>
      <c r="B48" s="19" t="s">
        <v>181</v>
      </c>
      <c r="C48" s="135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301"/>
      <c r="P48" s="301"/>
      <c r="Q48" s="306"/>
      <c r="R48" s="307"/>
      <c r="S48" s="306"/>
      <c r="T48" s="307"/>
      <c r="U48" s="31"/>
    </row>
    <row r="49" spans="1:20" ht="30" customHeight="1" x14ac:dyDescent="0.25">
      <c r="A49" s="304" t="s">
        <v>433</v>
      </c>
      <c r="B49" s="299" t="s">
        <v>37</v>
      </c>
      <c r="C49" s="299" t="s">
        <v>62</v>
      </c>
      <c r="D49" s="305" t="s">
        <v>61</v>
      </c>
      <c r="E49" s="305" t="s">
        <v>63</v>
      </c>
      <c r="F49" s="7" t="s">
        <v>77</v>
      </c>
      <c r="G49" s="8" t="s">
        <v>78</v>
      </c>
      <c r="H49" s="299" t="s">
        <v>80</v>
      </c>
      <c r="I49" s="299"/>
      <c r="J49" s="25" t="s">
        <v>280</v>
      </c>
      <c r="K49" s="8" t="s">
        <v>122</v>
      </c>
      <c r="L49" s="7" t="s">
        <v>59</v>
      </c>
      <c r="M49" s="299" t="s">
        <v>60</v>
      </c>
      <c r="N49" s="299"/>
      <c r="O49" s="302" t="s">
        <v>101</v>
      </c>
      <c r="P49" s="303"/>
      <c r="Q49" s="302" t="s">
        <v>99</v>
      </c>
      <c r="R49" s="303"/>
    </row>
    <row r="50" spans="1:20" ht="45" customHeight="1" x14ac:dyDescent="0.25">
      <c r="A50" s="304"/>
      <c r="B50" s="299"/>
      <c r="C50" s="299"/>
      <c r="D50" s="305"/>
      <c r="E50" s="305"/>
      <c r="F50" s="9" t="s">
        <v>127</v>
      </c>
      <c r="G50" s="10" t="s">
        <v>128</v>
      </c>
      <c r="H50" s="315" t="s">
        <v>129</v>
      </c>
      <c r="I50" s="322"/>
      <c r="J50" s="26" t="s">
        <v>281</v>
      </c>
      <c r="K50" s="10" t="s">
        <v>123</v>
      </c>
      <c r="L50" s="14" t="s">
        <v>134</v>
      </c>
      <c r="M50" s="300" t="s">
        <v>98</v>
      </c>
      <c r="N50" s="300"/>
      <c r="O50" s="309" t="s">
        <v>102</v>
      </c>
      <c r="P50" s="310"/>
      <c r="Q50" s="309" t="s">
        <v>100</v>
      </c>
      <c r="R50" s="310"/>
    </row>
    <row r="51" spans="1:20" ht="45" customHeight="1" x14ac:dyDescent="0.25">
      <c r="A51" s="304"/>
      <c r="B51" s="19" t="s">
        <v>181</v>
      </c>
      <c r="C51" s="135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306"/>
      <c r="N51" s="307"/>
      <c r="O51" s="306"/>
      <c r="P51" s="307"/>
      <c r="Q51" s="306"/>
      <c r="R51" s="307"/>
    </row>
    <row r="52" spans="1:20" ht="30" customHeight="1" x14ac:dyDescent="0.25">
      <c r="A52" s="304" t="s">
        <v>434</v>
      </c>
      <c r="B52" s="299" t="s">
        <v>37</v>
      </c>
      <c r="C52" s="299" t="s">
        <v>62</v>
      </c>
      <c r="D52" s="305" t="s">
        <v>61</v>
      </c>
      <c r="E52" s="305" t="s">
        <v>63</v>
      </c>
      <c r="F52" s="7" t="s">
        <v>77</v>
      </c>
      <c r="G52" s="8" t="s">
        <v>78</v>
      </c>
      <c r="H52" s="299" t="s">
        <v>80</v>
      </c>
      <c r="I52" s="299"/>
      <c r="J52" s="25" t="s">
        <v>280</v>
      </c>
      <c r="K52" s="8" t="s">
        <v>122</v>
      </c>
      <c r="L52" s="7" t="s">
        <v>59</v>
      </c>
      <c r="M52" s="299" t="s">
        <v>60</v>
      </c>
      <c r="N52" s="299"/>
      <c r="O52" s="302" t="s">
        <v>101</v>
      </c>
      <c r="P52" s="303"/>
      <c r="Q52" s="302" t="s">
        <v>99</v>
      </c>
      <c r="R52" s="303"/>
    </row>
    <row r="53" spans="1:20" ht="45" customHeight="1" x14ac:dyDescent="0.25">
      <c r="A53" s="304"/>
      <c r="B53" s="299"/>
      <c r="C53" s="299"/>
      <c r="D53" s="305"/>
      <c r="E53" s="305"/>
      <c r="F53" s="9" t="s">
        <v>127</v>
      </c>
      <c r="G53" s="10" t="s">
        <v>128</v>
      </c>
      <c r="H53" s="315" t="s">
        <v>129</v>
      </c>
      <c r="I53" s="322"/>
      <c r="J53" s="26" t="s">
        <v>281</v>
      </c>
      <c r="K53" s="10" t="s">
        <v>123</v>
      </c>
      <c r="L53" s="14" t="s">
        <v>134</v>
      </c>
      <c r="M53" s="300" t="s">
        <v>98</v>
      </c>
      <c r="N53" s="300"/>
      <c r="O53" s="309" t="s">
        <v>102</v>
      </c>
      <c r="P53" s="310"/>
      <c r="Q53" s="309" t="s">
        <v>100</v>
      </c>
      <c r="R53" s="310"/>
    </row>
    <row r="54" spans="1:20" ht="45" customHeight="1" x14ac:dyDescent="0.25">
      <c r="A54" s="304"/>
      <c r="B54" s="19" t="s">
        <v>181</v>
      </c>
      <c r="C54" s="135"/>
      <c r="D54" s="136"/>
      <c r="E54" s="21">
        <f>C54*D54</f>
        <v>0</v>
      </c>
      <c r="F54" s="138"/>
      <c r="G54" s="138"/>
      <c r="H54" s="306"/>
      <c r="I54" s="307"/>
      <c r="J54" s="140"/>
      <c r="K54" s="138"/>
      <c r="L54" s="138"/>
      <c r="M54" s="301"/>
      <c r="N54" s="301"/>
      <c r="O54" s="306"/>
      <c r="P54" s="307"/>
      <c r="Q54" s="306"/>
      <c r="R54" s="307"/>
    </row>
    <row r="55" spans="1:20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30" customHeight="1" x14ac:dyDescent="0.25">
      <c r="A56" s="326" t="s">
        <v>297</v>
      </c>
      <c r="B56" s="326"/>
      <c r="C56" s="326"/>
      <c r="D56" s="326"/>
    </row>
    <row r="57" spans="1:20" ht="69.95" customHeight="1" x14ac:dyDescent="0.25">
      <c r="A57" s="304" t="s">
        <v>436</v>
      </c>
      <c r="B57" s="299" t="s">
        <v>37</v>
      </c>
      <c r="C57" s="299" t="s">
        <v>62</v>
      </c>
      <c r="D57" s="305" t="s">
        <v>61</v>
      </c>
      <c r="E57" s="305" t="s">
        <v>63</v>
      </c>
      <c r="F57" s="8" t="s">
        <v>147</v>
      </c>
      <c r="G57" s="8" t="s">
        <v>149</v>
      </c>
      <c r="H57" s="299" t="s">
        <v>151</v>
      </c>
      <c r="I57" s="299"/>
      <c r="J57" s="17" t="s">
        <v>145</v>
      </c>
      <c r="K57" s="8" t="s">
        <v>59</v>
      </c>
      <c r="L57" s="299" t="s">
        <v>60</v>
      </c>
      <c r="M57" s="299"/>
      <c r="N57" s="302" t="s">
        <v>101</v>
      </c>
      <c r="O57" s="303"/>
      <c r="P57" s="302" t="s">
        <v>99</v>
      </c>
      <c r="Q57" s="303"/>
    </row>
    <row r="58" spans="1:20" ht="69.95" customHeight="1" x14ac:dyDescent="0.25">
      <c r="A58" s="304"/>
      <c r="B58" s="299"/>
      <c r="C58" s="299"/>
      <c r="D58" s="305"/>
      <c r="E58" s="305"/>
      <c r="F58" s="10" t="s">
        <v>148</v>
      </c>
      <c r="G58" s="10" t="s">
        <v>150</v>
      </c>
      <c r="H58" s="308" t="s">
        <v>152</v>
      </c>
      <c r="I58" s="308"/>
      <c r="J58" s="10" t="s">
        <v>143</v>
      </c>
      <c r="K58" s="10" t="s">
        <v>282</v>
      </c>
      <c r="L58" s="300" t="s">
        <v>98</v>
      </c>
      <c r="M58" s="300"/>
      <c r="N58" s="309" t="s">
        <v>102</v>
      </c>
      <c r="O58" s="310"/>
      <c r="P58" s="309" t="s">
        <v>100</v>
      </c>
      <c r="Q58" s="310"/>
    </row>
    <row r="59" spans="1:20" ht="69.95" customHeight="1" x14ac:dyDescent="0.25">
      <c r="A59" s="304"/>
      <c r="B59" s="19" t="s">
        <v>181</v>
      </c>
      <c r="C59" s="135"/>
      <c r="D59" s="136"/>
      <c r="E59" s="21">
        <f>C59*D59</f>
        <v>0</v>
      </c>
      <c r="F59" s="138"/>
      <c r="G59" s="138"/>
      <c r="H59" s="306"/>
      <c r="I59" s="307"/>
      <c r="J59" s="138"/>
      <c r="K59" s="138"/>
      <c r="L59" s="301"/>
      <c r="M59" s="301"/>
      <c r="N59" s="306"/>
      <c r="O59" s="307"/>
      <c r="P59" s="306"/>
      <c r="Q59" s="307"/>
      <c r="R59" s="31"/>
    </row>
    <row r="60" spans="1:20" ht="30" customHeight="1" x14ac:dyDescent="0.25">
      <c r="A60" s="326" t="s">
        <v>302</v>
      </c>
      <c r="B60" s="326"/>
      <c r="C60" s="326"/>
      <c r="D60" s="326"/>
    </row>
    <row r="61" spans="1:20" ht="25.5" customHeight="1" x14ac:dyDescent="0.25">
      <c r="A61" s="299" t="s">
        <v>431</v>
      </c>
      <c r="B61" s="299" t="s">
        <v>37</v>
      </c>
      <c r="C61" s="299" t="s">
        <v>62</v>
      </c>
      <c r="D61" s="305" t="s">
        <v>61</v>
      </c>
      <c r="E61" s="305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299" t="s">
        <v>60</v>
      </c>
      <c r="O61" s="299"/>
      <c r="P61" s="302" t="s">
        <v>101</v>
      </c>
      <c r="Q61" s="303"/>
      <c r="R61" s="302" t="s">
        <v>99</v>
      </c>
      <c r="S61" s="303"/>
    </row>
    <row r="62" spans="1:20" ht="45" customHeight="1" x14ac:dyDescent="0.25">
      <c r="A62" s="299"/>
      <c r="B62" s="299"/>
      <c r="C62" s="299"/>
      <c r="D62" s="305"/>
      <c r="E62" s="305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300" t="s">
        <v>98</v>
      </c>
      <c r="O62" s="300"/>
      <c r="P62" s="309" t="s">
        <v>102</v>
      </c>
      <c r="Q62" s="310"/>
      <c r="R62" s="309" t="s">
        <v>100</v>
      </c>
      <c r="S62" s="310"/>
    </row>
    <row r="63" spans="1:20" ht="45" customHeight="1" x14ac:dyDescent="0.25">
      <c r="A63" s="299"/>
      <c r="B63" s="19" t="s">
        <v>181</v>
      </c>
      <c r="C63" s="135"/>
      <c r="D63" s="136"/>
      <c r="E63" s="20">
        <f>C63*D63</f>
        <v>0</v>
      </c>
      <c r="F63" s="301"/>
      <c r="G63" s="301"/>
      <c r="H63" s="138"/>
      <c r="I63" s="138"/>
      <c r="J63" s="138"/>
      <c r="K63" s="301"/>
      <c r="L63" s="301"/>
      <c r="M63" s="138"/>
      <c r="N63" s="306"/>
      <c r="O63" s="307"/>
      <c r="P63" s="306"/>
      <c r="Q63" s="307"/>
      <c r="R63" s="306"/>
      <c r="S63" s="307"/>
    </row>
    <row r="64" spans="1:20" ht="25.5" customHeight="1" x14ac:dyDescent="0.25">
      <c r="A64" s="299" t="s">
        <v>432</v>
      </c>
      <c r="B64" s="299" t="s">
        <v>37</v>
      </c>
      <c r="C64" s="299" t="s">
        <v>62</v>
      </c>
      <c r="D64" s="305" t="s">
        <v>61</v>
      </c>
      <c r="E64" s="305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04" t="s">
        <v>79</v>
      </c>
      <c r="M64" s="304"/>
      <c r="N64" s="8" t="s">
        <v>59</v>
      </c>
      <c r="O64" s="299" t="s">
        <v>60</v>
      </c>
      <c r="P64" s="299"/>
      <c r="Q64" s="302" t="s">
        <v>101</v>
      </c>
      <c r="R64" s="303"/>
      <c r="S64" s="302" t="s">
        <v>99</v>
      </c>
      <c r="T64" s="303"/>
    </row>
    <row r="65" spans="1:20" ht="30" customHeight="1" x14ac:dyDescent="0.25">
      <c r="A65" s="299"/>
      <c r="B65" s="299"/>
      <c r="C65" s="299"/>
      <c r="D65" s="305"/>
      <c r="E65" s="305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08" t="s">
        <v>126</v>
      </c>
      <c r="M65" s="308"/>
      <c r="N65" s="10" t="s">
        <v>124</v>
      </c>
      <c r="O65" s="300" t="s">
        <v>98</v>
      </c>
      <c r="P65" s="300"/>
      <c r="Q65" s="309" t="s">
        <v>102</v>
      </c>
      <c r="R65" s="310"/>
      <c r="S65" s="309" t="s">
        <v>100</v>
      </c>
      <c r="T65" s="310"/>
    </row>
    <row r="66" spans="1:20" ht="30" customHeight="1" x14ac:dyDescent="0.25">
      <c r="A66" s="299"/>
      <c r="B66" s="19" t="s">
        <v>181</v>
      </c>
      <c r="C66" s="135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306"/>
      <c r="P66" s="307"/>
      <c r="Q66" s="306"/>
      <c r="R66" s="307"/>
      <c r="S66" s="306"/>
      <c r="T66" s="307"/>
    </row>
    <row r="67" spans="1:20" ht="30" customHeight="1" x14ac:dyDescent="0.25">
      <c r="A67" s="304" t="s">
        <v>437</v>
      </c>
      <c r="B67" s="299" t="s">
        <v>37</v>
      </c>
      <c r="C67" s="299" t="s">
        <v>62</v>
      </c>
      <c r="D67" s="305" t="s">
        <v>61</v>
      </c>
      <c r="E67" s="305" t="s">
        <v>63</v>
      </c>
      <c r="F67" s="7" t="s">
        <v>77</v>
      </c>
      <c r="G67" s="8" t="s">
        <v>78</v>
      </c>
      <c r="H67" s="299" t="s">
        <v>80</v>
      </c>
      <c r="I67" s="299"/>
      <c r="J67" s="25" t="s">
        <v>280</v>
      </c>
      <c r="K67" s="8" t="s">
        <v>122</v>
      </c>
      <c r="L67" s="7" t="s">
        <v>59</v>
      </c>
      <c r="M67" s="299" t="s">
        <v>60</v>
      </c>
      <c r="N67" s="299"/>
      <c r="O67" s="302" t="s">
        <v>101</v>
      </c>
      <c r="P67" s="303"/>
      <c r="Q67" s="302" t="s">
        <v>99</v>
      </c>
      <c r="R67" s="303"/>
    </row>
    <row r="68" spans="1:20" ht="45" customHeight="1" x14ac:dyDescent="0.25">
      <c r="A68" s="304"/>
      <c r="B68" s="299"/>
      <c r="C68" s="299"/>
      <c r="D68" s="305"/>
      <c r="E68" s="305"/>
      <c r="F68" s="9" t="s">
        <v>127</v>
      </c>
      <c r="G68" s="10" t="s">
        <v>128</v>
      </c>
      <c r="H68" s="315" t="s">
        <v>129</v>
      </c>
      <c r="I68" s="322"/>
      <c r="J68" s="26" t="s">
        <v>281</v>
      </c>
      <c r="K68" s="10" t="s">
        <v>123</v>
      </c>
      <c r="L68" s="14" t="s">
        <v>134</v>
      </c>
      <c r="M68" s="300" t="s">
        <v>98</v>
      </c>
      <c r="N68" s="300"/>
      <c r="O68" s="309" t="s">
        <v>102</v>
      </c>
      <c r="P68" s="310"/>
      <c r="Q68" s="309" t="s">
        <v>100</v>
      </c>
      <c r="R68" s="310"/>
    </row>
    <row r="69" spans="1:20" ht="45" customHeight="1" x14ac:dyDescent="0.25">
      <c r="A69" s="304"/>
      <c r="B69" s="19" t="s">
        <v>181</v>
      </c>
      <c r="C69" s="135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306"/>
      <c r="N69" s="307"/>
      <c r="O69" s="306"/>
      <c r="P69" s="307"/>
      <c r="Q69" s="306"/>
      <c r="R69" s="307"/>
    </row>
    <row r="70" spans="1:20" ht="30" customHeight="1" x14ac:dyDescent="0.25">
      <c r="A70" s="304" t="s">
        <v>438</v>
      </c>
      <c r="B70" s="299" t="s">
        <v>37</v>
      </c>
      <c r="C70" s="299" t="s">
        <v>62</v>
      </c>
      <c r="D70" s="305" t="s">
        <v>61</v>
      </c>
      <c r="E70" s="305" t="s">
        <v>63</v>
      </c>
      <c r="F70" s="7" t="s">
        <v>77</v>
      </c>
      <c r="G70" s="8" t="s">
        <v>78</v>
      </c>
      <c r="H70" s="299" t="s">
        <v>80</v>
      </c>
      <c r="I70" s="299"/>
      <c r="J70" s="25" t="s">
        <v>280</v>
      </c>
      <c r="K70" s="8" t="s">
        <v>122</v>
      </c>
      <c r="L70" s="7" t="s">
        <v>59</v>
      </c>
      <c r="M70" s="299" t="s">
        <v>60</v>
      </c>
      <c r="N70" s="299"/>
      <c r="O70" s="302" t="s">
        <v>101</v>
      </c>
      <c r="P70" s="303"/>
      <c r="Q70" s="302" t="s">
        <v>99</v>
      </c>
      <c r="R70" s="303"/>
    </row>
    <row r="71" spans="1:20" ht="30" customHeight="1" x14ac:dyDescent="0.25">
      <c r="A71" s="304"/>
      <c r="B71" s="299"/>
      <c r="C71" s="299"/>
      <c r="D71" s="305"/>
      <c r="E71" s="305"/>
      <c r="F71" s="9" t="s">
        <v>127</v>
      </c>
      <c r="G71" s="10" t="s">
        <v>128</v>
      </c>
      <c r="H71" s="315" t="s">
        <v>129</v>
      </c>
      <c r="I71" s="322"/>
      <c r="J71" s="26" t="s">
        <v>281</v>
      </c>
      <c r="K71" s="10" t="s">
        <v>123</v>
      </c>
      <c r="L71" s="14" t="s">
        <v>134</v>
      </c>
      <c r="M71" s="300" t="s">
        <v>98</v>
      </c>
      <c r="N71" s="300"/>
      <c r="O71" s="309" t="s">
        <v>102</v>
      </c>
      <c r="P71" s="310"/>
      <c r="Q71" s="309" t="s">
        <v>100</v>
      </c>
      <c r="R71" s="310"/>
    </row>
    <row r="72" spans="1:20" ht="30" customHeight="1" x14ac:dyDescent="0.25">
      <c r="A72" s="304"/>
      <c r="B72" s="19" t="s">
        <v>181</v>
      </c>
      <c r="C72" s="135"/>
      <c r="D72" s="136"/>
      <c r="E72" s="21">
        <f>C72*D72</f>
        <v>0</v>
      </c>
      <c r="F72" s="138"/>
      <c r="G72" s="138"/>
      <c r="H72" s="306"/>
      <c r="I72" s="307"/>
      <c r="J72" s="140"/>
      <c r="K72" s="138"/>
      <c r="L72" s="138"/>
      <c r="M72" s="301"/>
      <c r="N72" s="301"/>
      <c r="O72" s="306"/>
      <c r="P72" s="307"/>
      <c r="Q72" s="306"/>
      <c r="R72" s="307"/>
    </row>
    <row r="73" spans="1:20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20" ht="30" customHeight="1" x14ac:dyDescent="0.25">
      <c r="A74" s="327" t="s">
        <v>298</v>
      </c>
      <c r="B74" s="327"/>
      <c r="C74" s="327"/>
      <c r="D74" s="327"/>
    </row>
    <row r="75" spans="1:20" ht="69.95" customHeight="1" x14ac:dyDescent="0.25">
      <c r="A75" s="304" t="s">
        <v>454</v>
      </c>
      <c r="B75" s="299" t="s">
        <v>37</v>
      </c>
      <c r="C75" s="299" t="s">
        <v>62</v>
      </c>
      <c r="D75" s="305" t="s">
        <v>61</v>
      </c>
      <c r="E75" s="305" t="s">
        <v>63</v>
      </c>
      <c r="F75" s="8" t="s">
        <v>147</v>
      </c>
      <c r="G75" s="8" t="s">
        <v>166</v>
      </c>
      <c r="H75" s="299" t="s">
        <v>167</v>
      </c>
      <c r="I75" s="299"/>
      <c r="J75" s="17" t="s">
        <v>145</v>
      </c>
      <c r="K75" s="8" t="s">
        <v>59</v>
      </c>
      <c r="L75" s="299" t="s">
        <v>60</v>
      </c>
      <c r="M75" s="299"/>
      <c r="N75" s="302" t="s">
        <v>101</v>
      </c>
      <c r="O75" s="303"/>
      <c r="P75" s="302" t="s">
        <v>99</v>
      </c>
      <c r="Q75" s="303"/>
    </row>
    <row r="76" spans="1:20" ht="69.95" customHeight="1" x14ac:dyDescent="0.25">
      <c r="A76" s="304"/>
      <c r="B76" s="299"/>
      <c r="C76" s="299"/>
      <c r="D76" s="305"/>
      <c r="E76" s="305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300" t="s">
        <v>98</v>
      </c>
      <c r="M76" s="300"/>
      <c r="N76" s="309" t="s">
        <v>102</v>
      </c>
      <c r="O76" s="310"/>
      <c r="P76" s="309" t="s">
        <v>100</v>
      </c>
      <c r="Q76" s="310"/>
    </row>
    <row r="77" spans="1:20" ht="69.95" customHeight="1" x14ac:dyDescent="0.25">
      <c r="A77" s="304"/>
      <c r="B77" s="18" t="s">
        <v>181</v>
      </c>
      <c r="C77" s="144"/>
      <c r="D77" s="136"/>
      <c r="E77" s="21">
        <f>C77*D77</f>
        <v>0</v>
      </c>
      <c r="F77" s="138"/>
      <c r="G77" s="138"/>
      <c r="H77" s="306"/>
      <c r="I77" s="307"/>
      <c r="J77" s="138"/>
      <c r="K77" s="138"/>
      <c r="L77" s="301"/>
      <c r="M77" s="301"/>
      <c r="N77" s="306"/>
      <c r="O77" s="307"/>
      <c r="P77" s="306"/>
      <c r="Q77" s="307"/>
    </row>
    <row r="78" spans="1:20" ht="30" customHeight="1" x14ac:dyDescent="0.25">
      <c r="A78" s="327" t="s">
        <v>296</v>
      </c>
      <c r="B78" s="327"/>
      <c r="C78" s="327"/>
      <c r="D78" s="327"/>
    </row>
    <row r="79" spans="1:20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299" t="s">
        <v>60</v>
      </c>
      <c r="N79" s="299"/>
      <c r="O79" s="299" t="s">
        <v>101</v>
      </c>
      <c r="P79" s="299"/>
      <c r="Q79" s="299" t="s">
        <v>99</v>
      </c>
      <c r="R79" s="299"/>
    </row>
    <row r="80" spans="1:20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0" t="s">
        <v>286</v>
      </c>
      <c r="I80" s="300"/>
      <c r="J80" s="10" t="s">
        <v>211</v>
      </c>
      <c r="K80" s="10" t="s">
        <v>209</v>
      </c>
      <c r="L80" s="10" t="s">
        <v>212</v>
      </c>
      <c r="M80" s="300" t="s">
        <v>98</v>
      </c>
      <c r="N80" s="300"/>
      <c r="O80" s="300" t="s">
        <v>102</v>
      </c>
      <c r="P80" s="300"/>
      <c r="Q80" s="300" t="s">
        <v>100</v>
      </c>
      <c r="R80" s="300"/>
    </row>
    <row r="81" spans="1:18" ht="30" customHeight="1" x14ac:dyDescent="0.25">
      <c r="A81" s="304"/>
      <c r="B81" s="18" t="s">
        <v>181</v>
      </c>
      <c r="C81" s="144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301"/>
      <c r="N81" s="301"/>
      <c r="O81" s="301"/>
      <c r="P81" s="301"/>
      <c r="Q81" s="301"/>
      <c r="R81" s="301"/>
    </row>
    <row r="82" spans="1:18" ht="30" customHeight="1" x14ac:dyDescent="0.25">
      <c r="A82" s="328" t="s">
        <v>294</v>
      </c>
      <c r="B82" s="328"/>
      <c r="C82" s="328"/>
      <c r="D82" s="328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299" t="s">
        <v>60</v>
      </c>
      <c r="N83" s="299"/>
      <c r="O83" s="299" t="s">
        <v>101</v>
      </c>
      <c r="P83" s="299"/>
      <c r="Q83" s="299" t="s">
        <v>99</v>
      </c>
      <c r="R83" s="299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300" t="s">
        <v>98</v>
      </c>
      <c r="N84" s="300"/>
      <c r="O84" s="300" t="s">
        <v>102</v>
      </c>
      <c r="P84" s="300"/>
      <c r="Q84" s="300" t="s">
        <v>100</v>
      </c>
      <c r="R84" s="300"/>
    </row>
    <row r="85" spans="1:18" ht="30" customHeight="1" x14ac:dyDescent="0.25">
      <c r="A85" s="304"/>
      <c r="B85" s="18" t="s">
        <v>181</v>
      </c>
      <c r="C85" s="144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301"/>
      <c r="N85" s="301"/>
      <c r="O85" s="301"/>
      <c r="P85" s="301"/>
      <c r="Q85" s="301"/>
      <c r="R85" s="301"/>
    </row>
    <row r="86" spans="1:18" ht="30" customHeight="1" x14ac:dyDescent="0.25">
      <c r="A86" s="328" t="s">
        <v>295</v>
      </c>
      <c r="B86" s="328"/>
      <c r="C86" s="328"/>
      <c r="D86" s="328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299" t="s">
        <v>60</v>
      </c>
      <c r="N87" s="299"/>
      <c r="O87" s="299" t="s">
        <v>101</v>
      </c>
      <c r="P87" s="299"/>
      <c r="Q87" s="299" t="s">
        <v>99</v>
      </c>
      <c r="R87" s="299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300" t="s">
        <v>98</v>
      </c>
      <c r="N88" s="300"/>
      <c r="O88" s="300" t="s">
        <v>102</v>
      </c>
      <c r="P88" s="300"/>
      <c r="Q88" s="300" t="s">
        <v>100</v>
      </c>
      <c r="R88" s="300"/>
    </row>
    <row r="89" spans="1:18" ht="30" customHeight="1" x14ac:dyDescent="0.25">
      <c r="A89" s="304"/>
      <c r="B89" s="18" t="s">
        <v>181</v>
      </c>
      <c r="C89" s="144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301"/>
      <c r="N89" s="301"/>
      <c r="O89" s="301"/>
      <c r="P89" s="301"/>
      <c r="Q89" s="301"/>
      <c r="R89" s="301"/>
    </row>
    <row r="90" spans="1:18" ht="30" customHeight="1" x14ac:dyDescent="0.25">
      <c r="A90" s="298" t="s">
        <v>457</v>
      </c>
      <c r="B90" s="298"/>
      <c r="C90" s="298"/>
      <c r="D90" s="298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440</v>
      </c>
      <c r="B91" s="328"/>
      <c r="C91" s="328"/>
      <c r="D91" s="328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2" t="s">
        <v>655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41"/>
      <c r="B95" s="342" t="s">
        <v>656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442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197</v>
      </c>
      <c r="B97" s="328"/>
      <c r="C97" s="328"/>
      <c r="D97" s="328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600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4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313</v>
      </c>
      <c r="B101" s="328"/>
      <c r="C101" s="328"/>
      <c r="D101" s="328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232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9"/>
    </row>
  </sheetData>
  <sheetProtection algorithmName="SHA-512" hashValue="d3VNdXqNTf0WpEbQFIQK1CcqGXuMgIeMjSjM1KHagMxPZ5qRwXur2ze9kiFr30RGYbZOo5a8PhngVF6Ou9kt9Q==" saltValue="cfUeGyQbU5nGIfRiBEY0Vg==" spinCount="100000" sheet="1" objects="1" scenarios="1"/>
  <mergeCells count="480">
    <mergeCell ref="A102:A103"/>
    <mergeCell ref="A96:D96"/>
    <mergeCell ref="J98:K98"/>
    <mergeCell ref="L98:M98"/>
    <mergeCell ref="H99:I99"/>
    <mergeCell ref="J99:K99"/>
    <mergeCell ref="L99:M99"/>
    <mergeCell ref="H100:I100"/>
    <mergeCell ref="J100:K100"/>
    <mergeCell ref="L100:M100"/>
    <mergeCell ref="A101:D101"/>
    <mergeCell ref="A91:D91"/>
    <mergeCell ref="A92:A93"/>
    <mergeCell ref="A97:D97"/>
    <mergeCell ref="B98:B99"/>
    <mergeCell ref="C98:C99"/>
    <mergeCell ref="D98:D99"/>
    <mergeCell ref="E98:E99"/>
    <mergeCell ref="A98:A100"/>
    <mergeCell ref="H98:I98"/>
    <mergeCell ref="A94:A95"/>
    <mergeCell ref="B95:D95"/>
    <mergeCell ref="M9:N9"/>
    <mergeCell ref="M8:N8"/>
    <mergeCell ref="M10:N10"/>
    <mergeCell ref="O8:P8"/>
    <mergeCell ref="O9:P9"/>
    <mergeCell ref="O10:P10"/>
    <mergeCell ref="I14:J14"/>
    <mergeCell ref="I15:J15"/>
    <mergeCell ref="I16:J16"/>
    <mergeCell ref="M15:N15"/>
    <mergeCell ref="M16:N16"/>
    <mergeCell ref="N11:O11"/>
    <mergeCell ref="N12:O12"/>
    <mergeCell ref="N13:O13"/>
    <mergeCell ref="P13:Q13"/>
    <mergeCell ref="F43:G43"/>
    <mergeCell ref="F44:G44"/>
    <mergeCell ref="F45:G45"/>
    <mergeCell ref="H8:J8"/>
    <mergeCell ref="H9:J9"/>
    <mergeCell ref="H10:J10"/>
    <mergeCell ref="K9:L9"/>
    <mergeCell ref="K8:L8"/>
    <mergeCell ref="K10:L10"/>
    <mergeCell ref="I17:J17"/>
    <mergeCell ref="I18:J18"/>
    <mergeCell ref="I19:J19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A46:A48"/>
    <mergeCell ref="B46:B47"/>
    <mergeCell ref="C46:C47"/>
    <mergeCell ref="D46:D47"/>
    <mergeCell ref="E46:E47"/>
    <mergeCell ref="L46:M46"/>
    <mergeCell ref="L47:M47"/>
    <mergeCell ref="H48:I48"/>
    <mergeCell ref="H53:I53"/>
    <mergeCell ref="B52:B53"/>
    <mergeCell ref="C52:C53"/>
    <mergeCell ref="D52:D53"/>
    <mergeCell ref="E52:E53"/>
    <mergeCell ref="M49:N49"/>
    <mergeCell ref="M50:N50"/>
    <mergeCell ref="H46:I46"/>
    <mergeCell ref="H47:I47"/>
    <mergeCell ref="A49:A51"/>
    <mergeCell ref="B49:B50"/>
    <mergeCell ref="C49:C50"/>
    <mergeCell ref="D49:D50"/>
    <mergeCell ref="E49:E50"/>
    <mergeCell ref="H50:I50"/>
    <mergeCell ref="H51:I51"/>
    <mergeCell ref="I5:J5"/>
    <mergeCell ref="I6:J6"/>
    <mergeCell ref="K5:L5"/>
    <mergeCell ref="K6:L6"/>
    <mergeCell ref="K7:L7"/>
    <mergeCell ref="I7:J7"/>
    <mergeCell ref="J37:K37"/>
    <mergeCell ref="K43:L43"/>
    <mergeCell ref="K44:L44"/>
    <mergeCell ref="H34:I34"/>
    <mergeCell ref="J33:K33"/>
    <mergeCell ref="J34:K34"/>
    <mergeCell ref="A104:D104"/>
    <mergeCell ref="A56:D56"/>
    <mergeCell ref="A60:D60"/>
    <mergeCell ref="A74:D74"/>
    <mergeCell ref="A78:D78"/>
    <mergeCell ref="A82:D82"/>
    <mergeCell ref="A86:D86"/>
    <mergeCell ref="H64:I64"/>
    <mergeCell ref="H65:I65"/>
    <mergeCell ref="H66:I66"/>
    <mergeCell ref="H68:I68"/>
    <mergeCell ref="H69:I69"/>
    <mergeCell ref="H71:I71"/>
    <mergeCell ref="H72:I72"/>
    <mergeCell ref="H70:I70"/>
    <mergeCell ref="A61:A63"/>
    <mergeCell ref="F61:G61"/>
    <mergeCell ref="F63:G63"/>
    <mergeCell ref="C61:C62"/>
    <mergeCell ref="D61:D62"/>
    <mergeCell ref="E61:E62"/>
    <mergeCell ref="C57:C58"/>
    <mergeCell ref="D57:D58"/>
    <mergeCell ref="E57:E58"/>
    <mergeCell ref="H49:I49"/>
    <mergeCell ref="H52:I52"/>
    <mergeCell ref="A64:A66"/>
    <mergeCell ref="B64:B65"/>
    <mergeCell ref="C64:C65"/>
    <mergeCell ref="D64:D65"/>
    <mergeCell ref="E64:E65"/>
    <mergeCell ref="L64:M64"/>
    <mergeCell ref="F62:G62"/>
    <mergeCell ref="A52:A54"/>
    <mergeCell ref="B61:B62"/>
    <mergeCell ref="A57:A59"/>
    <mergeCell ref="B57:B58"/>
    <mergeCell ref="H54:I54"/>
    <mergeCell ref="H57:I57"/>
    <mergeCell ref="H58:I58"/>
    <mergeCell ref="H59:I59"/>
    <mergeCell ref="K61:L61"/>
    <mergeCell ref="K62:L62"/>
    <mergeCell ref="K63:L63"/>
    <mergeCell ref="M52:N52"/>
    <mergeCell ref="M53:N53"/>
    <mergeCell ref="M51:N51"/>
    <mergeCell ref="M54:N54"/>
    <mergeCell ref="H67:I67"/>
    <mergeCell ref="L65:M65"/>
    <mergeCell ref="L66:M66"/>
    <mergeCell ref="H27:I27"/>
    <mergeCell ref="H25:I25"/>
    <mergeCell ref="H23:I23"/>
    <mergeCell ref="H24:I24"/>
    <mergeCell ref="M14:N14"/>
    <mergeCell ref="J35:K35"/>
    <mergeCell ref="J36:K36"/>
    <mergeCell ref="L48:M48"/>
    <mergeCell ref="K45:L45"/>
    <mergeCell ref="M17:N17"/>
    <mergeCell ref="M18:N18"/>
    <mergeCell ref="M19:N19"/>
    <mergeCell ref="N26:O26"/>
    <mergeCell ref="N27:O27"/>
    <mergeCell ref="N28:O28"/>
    <mergeCell ref="N29:O29"/>
    <mergeCell ref="N30:O30"/>
    <mergeCell ref="N31:O31"/>
    <mergeCell ref="M67:N67"/>
    <mergeCell ref="H32:I32"/>
    <mergeCell ref="H33:I33"/>
    <mergeCell ref="M68:N68"/>
    <mergeCell ref="M70:N70"/>
    <mergeCell ref="M71:N71"/>
    <mergeCell ref="M69:N69"/>
    <mergeCell ref="M72:N72"/>
    <mergeCell ref="O67:P67"/>
    <mergeCell ref="Q67:R67"/>
    <mergeCell ref="O68:P68"/>
    <mergeCell ref="Q68:R68"/>
    <mergeCell ref="O69:P69"/>
    <mergeCell ref="Q69:R69"/>
    <mergeCell ref="O70:P70"/>
    <mergeCell ref="Q70:R70"/>
    <mergeCell ref="O71:P71"/>
    <mergeCell ref="Q71:R71"/>
    <mergeCell ref="O72:P72"/>
    <mergeCell ref="Q72:R72"/>
    <mergeCell ref="A67:A69"/>
    <mergeCell ref="B67:B68"/>
    <mergeCell ref="C67:C68"/>
    <mergeCell ref="D67:D68"/>
    <mergeCell ref="E67:E68"/>
    <mergeCell ref="A70:A72"/>
    <mergeCell ref="B70:B71"/>
    <mergeCell ref="C70:C71"/>
    <mergeCell ref="D70:D71"/>
    <mergeCell ref="E70:E71"/>
    <mergeCell ref="B43:B44"/>
    <mergeCell ref="C43:C44"/>
    <mergeCell ref="D43:D44"/>
    <mergeCell ref="E43:E44"/>
    <mergeCell ref="A43:A45"/>
    <mergeCell ref="B38:B39"/>
    <mergeCell ref="C38:C39"/>
    <mergeCell ref="D38:D39"/>
    <mergeCell ref="E38:E39"/>
    <mergeCell ref="A42:D42"/>
    <mergeCell ref="A41:D41"/>
    <mergeCell ref="A39:A40"/>
    <mergeCell ref="A35:A37"/>
    <mergeCell ref="D29:D30"/>
    <mergeCell ref="E29:E30"/>
    <mergeCell ref="H29:I29"/>
    <mergeCell ref="H30:I30"/>
    <mergeCell ref="H31:I31"/>
    <mergeCell ref="A29:A31"/>
    <mergeCell ref="B29:B30"/>
    <mergeCell ref="C29:C30"/>
    <mergeCell ref="F35:F36"/>
    <mergeCell ref="B35:B36"/>
    <mergeCell ref="C35:C36"/>
    <mergeCell ref="D35:D36"/>
    <mergeCell ref="E35:E36"/>
    <mergeCell ref="A32:A34"/>
    <mergeCell ref="B32:B33"/>
    <mergeCell ref="C32:C33"/>
    <mergeCell ref="D32:D33"/>
    <mergeCell ref="E32:E33"/>
    <mergeCell ref="A23:A25"/>
    <mergeCell ref="B23:B24"/>
    <mergeCell ref="C23:C24"/>
    <mergeCell ref="D23:D24"/>
    <mergeCell ref="A26:A28"/>
    <mergeCell ref="B26:B27"/>
    <mergeCell ref="C26:C27"/>
    <mergeCell ref="D26:D27"/>
    <mergeCell ref="M20:N20"/>
    <mergeCell ref="M21:N21"/>
    <mergeCell ref="M22:N22"/>
    <mergeCell ref="E26:E27"/>
    <mergeCell ref="H26:I26"/>
    <mergeCell ref="E23:E24"/>
    <mergeCell ref="H28:I28"/>
    <mergeCell ref="A20:A22"/>
    <mergeCell ref="B20:B21"/>
    <mergeCell ref="C20:C21"/>
    <mergeCell ref="D20:D21"/>
    <mergeCell ref="E20:E21"/>
    <mergeCell ref="I20:J20"/>
    <mergeCell ref="I21:J21"/>
    <mergeCell ref="I22:J22"/>
    <mergeCell ref="J23:K23"/>
    <mergeCell ref="D11:D12"/>
    <mergeCell ref="E11:E12"/>
    <mergeCell ref="H13:I13"/>
    <mergeCell ref="E14:E15"/>
    <mergeCell ref="A17:A19"/>
    <mergeCell ref="B17:B18"/>
    <mergeCell ref="C17:C18"/>
    <mergeCell ref="D17:D18"/>
    <mergeCell ref="E17:E18"/>
    <mergeCell ref="A14:A16"/>
    <mergeCell ref="B14:B15"/>
    <mergeCell ref="C14:C15"/>
    <mergeCell ref="D14:D15"/>
    <mergeCell ref="A8:A10"/>
    <mergeCell ref="H88:I88"/>
    <mergeCell ref="H89:I89"/>
    <mergeCell ref="A5:A7"/>
    <mergeCell ref="B2:B3"/>
    <mergeCell ref="C2:C3"/>
    <mergeCell ref="D2:D3"/>
    <mergeCell ref="E2:E3"/>
    <mergeCell ref="B5:B6"/>
    <mergeCell ref="C5:C6"/>
    <mergeCell ref="D5:D6"/>
    <mergeCell ref="E5:E6"/>
    <mergeCell ref="A3:A4"/>
    <mergeCell ref="B8:B9"/>
    <mergeCell ref="C8:C9"/>
    <mergeCell ref="D8:D9"/>
    <mergeCell ref="E8:E9"/>
    <mergeCell ref="H84:I84"/>
    <mergeCell ref="A79:A81"/>
    <mergeCell ref="A11:A13"/>
    <mergeCell ref="H11:I11"/>
    <mergeCell ref="H12:I12"/>
    <mergeCell ref="B11:B12"/>
    <mergeCell ref="C11:C12"/>
    <mergeCell ref="A87:A89"/>
    <mergeCell ref="B87:B88"/>
    <mergeCell ref="C87:C88"/>
    <mergeCell ref="D87:D88"/>
    <mergeCell ref="E87:E88"/>
    <mergeCell ref="H87:I87"/>
    <mergeCell ref="D83:D84"/>
    <mergeCell ref="E83:E84"/>
    <mergeCell ref="H85:I85"/>
    <mergeCell ref="H83:I83"/>
    <mergeCell ref="A83:A85"/>
    <mergeCell ref="B83:B84"/>
    <mergeCell ref="C83:C84"/>
    <mergeCell ref="B79:B80"/>
    <mergeCell ref="C79:C80"/>
    <mergeCell ref="D79:D80"/>
    <mergeCell ref="E79:E80"/>
    <mergeCell ref="H79:I79"/>
    <mergeCell ref="O79:P79"/>
    <mergeCell ref="O80:P80"/>
    <mergeCell ref="O81:P81"/>
    <mergeCell ref="H80:I80"/>
    <mergeCell ref="H81:I81"/>
    <mergeCell ref="R13:S13"/>
    <mergeCell ref="S14:T14"/>
    <mergeCell ref="S15:T15"/>
    <mergeCell ref="S16:T16"/>
    <mergeCell ref="P14:Q14"/>
    <mergeCell ref="P15:Q15"/>
    <mergeCell ref="P16:Q16"/>
    <mergeCell ref="P17:Q17"/>
    <mergeCell ref="P18:Q18"/>
    <mergeCell ref="S17:T17"/>
    <mergeCell ref="S18:T18"/>
    <mergeCell ref="S2:T2"/>
    <mergeCell ref="S3:T3"/>
    <mergeCell ref="S4:T4"/>
    <mergeCell ref="P2:Q2"/>
    <mergeCell ref="P3:Q3"/>
    <mergeCell ref="P4:Q4"/>
    <mergeCell ref="S5:T5"/>
    <mergeCell ref="S6:T6"/>
    <mergeCell ref="S7:T7"/>
    <mergeCell ref="P5:Q5"/>
    <mergeCell ref="P6:Q6"/>
    <mergeCell ref="P7:Q7"/>
    <mergeCell ref="V8:W8"/>
    <mergeCell ref="V9:W9"/>
    <mergeCell ref="V10:W10"/>
    <mergeCell ref="S8:T8"/>
    <mergeCell ref="S9:T9"/>
    <mergeCell ref="S10:T10"/>
    <mergeCell ref="P11:Q11"/>
    <mergeCell ref="P12:Q12"/>
    <mergeCell ref="R11:S11"/>
    <mergeCell ref="R12:S12"/>
    <mergeCell ref="S19:T19"/>
    <mergeCell ref="P20:Q20"/>
    <mergeCell ref="P21:Q21"/>
    <mergeCell ref="P22:Q22"/>
    <mergeCell ref="S20:T20"/>
    <mergeCell ref="S21:T21"/>
    <mergeCell ref="S22:T22"/>
    <mergeCell ref="P23:Q23"/>
    <mergeCell ref="P19:Q19"/>
    <mergeCell ref="P24:Q24"/>
    <mergeCell ref="P25:Q25"/>
    <mergeCell ref="R23:S23"/>
    <mergeCell ref="R24:S24"/>
    <mergeCell ref="R25:S25"/>
    <mergeCell ref="N23:O23"/>
    <mergeCell ref="N24:O24"/>
    <mergeCell ref="N25:O25"/>
    <mergeCell ref="R26:S26"/>
    <mergeCell ref="R27:S27"/>
    <mergeCell ref="R28:S28"/>
    <mergeCell ref="P29:Q29"/>
    <mergeCell ref="R29:S29"/>
    <mergeCell ref="P30:Q30"/>
    <mergeCell ref="R30:S30"/>
    <mergeCell ref="P31:Q31"/>
    <mergeCell ref="R31:S31"/>
    <mergeCell ref="P26:Q26"/>
    <mergeCell ref="P27:Q27"/>
    <mergeCell ref="P28:Q28"/>
    <mergeCell ref="R32:S32"/>
    <mergeCell ref="P33:Q33"/>
    <mergeCell ref="R33:S33"/>
    <mergeCell ref="P34:Q34"/>
    <mergeCell ref="R34:S34"/>
    <mergeCell ref="N32:O32"/>
    <mergeCell ref="N33:O33"/>
    <mergeCell ref="N34:O34"/>
    <mergeCell ref="P43:Q43"/>
    <mergeCell ref="R43:S43"/>
    <mergeCell ref="P32:Q32"/>
    <mergeCell ref="S48:T48"/>
    <mergeCell ref="O46:P46"/>
    <mergeCell ref="O47:P47"/>
    <mergeCell ref="O48:P48"/>
    <mergeCell ref="R44:S44"/>
    <mergeCell ref="P45:Q45"/>
    <mergeCell ref="R45:S45"/>
    <mergeCell ref="N43:O43"/>
    <mergeCell ref="N44:O44"/>
    <mergeCell ref="N45:O45"/>
    <mergeCell ref="Q46:R46"/>
    <mergeCell ref="S46:T46"/>
    <mergeCell ref="Q47:R47"/>
    <mergeCell ref="S47:T47"/>
    <mergeCell ref="P44:Q44"/>
    <mergeCell ref="Q48:R48"/>
    <mergeCell ref="O49:P49"/>
    <mergeCell ref="Q49:R49"/>
    <mergeCell ref="O50:P50"/>
    <mergeCell ref="Q50:R50"/>
    <mergeCell ref="O51:P51"/>
    <mergeCell ref="Q51:R51"/>
    <mergeCell ref="O52:P52"/>
    <mergeCell ref="Q52:R52"/>
    <mergeCell ref="O53:P53"/>
    <mergeCell ref="Q53:R53"/>
    <mergeCell ref="O54:P54"/>
    <mergeCell ref="Q54:R54"/>
    <mergeCell ref="P61:Q61"/>
    <mergeCell ref="R61:S61"/>
    <mergeCell ref="P62:Q62"/>
    <mergeCell ref="R62:S62"/>
    <mergeCell ref="P63:Q63"/>
    <mergeCell ref="R63:S63"/>
    <mergeCell ref="N61:O61"/>
    <mergeCell ref="N62:O62"/>
    <mergeCell ref="N63:O63"/>
    <mergeCell ref="N57:O57"/>
    <mergeCell ref="P57:Q57"/>
    <mergeCell ref="N58:O58"/>
    <mergeCell ref="P58:Q58"/>
    <mergeCell ref="N59:O59"/>
    <mergeCell ref="P59:Q59"/>
    <mergeCell ref="Q64:R64"/>
    <mergeCell ref="S64:T64"/>
    <mergeCell ref="Q65:R65"/>
    <mergeCell ref="S65:T65"/>
    <mergeCell ref="Q66:R66"/>
    <mergeCell ref="S66:T66"/>
    <mergeCell ref="O64:P64"/>
    <mergeCell ref="O65:P65"/>
    <mergeCell ref="O66:P66"/>
    <mergeCell ref="P75:Q75"/>
    <mergeCell ref="N76:O76"/>
    <mergeCell ref="P76:Q76"/>
    <mergeCell ref="N77:O77"/>
    <mergeCell ref="P77:Q77"/>
    <mergeCell ref="Q89:R89"/>
    <mergeCell ref="M87:N87"/>
    <mergeCell ref="M88:N88"/>
    <mergeCell ref="M89:N89"/>
    <mergeCell ref="O83:P83"/>
    <mergeCell ref="O84:P84"/>
    <mergeCell ref="O85:P85"/>
    <mergeCell ref="Q79:R79"/>
    <mergeCell ref="Q80:R80"/>
    <mergeCell ref="Q81:R81"/>
    <mergeCell ref="Q83:R83"/>
    <mergeCell ref="O87:P87"/>
    <mergeCell ref="Q87:R87"/>
    <mergeCell ref="O88:P88"/>
    <mergeCell ref="Q88:R88"/>
    <mergeCell ref="O89:P89"/>
    <mergeCell ref="Q85:R85"/>
    <mergeCell ref="Q84:R84"/>
    <mergeCell ref="A55:D55"/>
    <mergeCell ref="A73:D73"/>
    <mergeCell ref="A90:D90"/>
    <mergeCell ref="L75:M75"/>
    <mergeCell ref="L76:M76"/>
    <mergeCell ref="L77:M77"/>
    <mergeCell ref="M79:N79"/>
    <mergeCell ref="M80:N80"/>
    <mergeCell ref="M81:N81"/>
    <mergeCell ref="M83:N83"/>
    <mergeCell ref="M84:N84"/>
    <mergeCell ref="M85:N85"/>
    <mergeCell ref="N75:O75"/>
    <mergeCell ref="L57:M57"/>
    <mergeCell ref="L58:M58"/>
    <mergeCell ref="L59:M59"/>
    <mergeCell ref="A75:A77"/>
    <mergeCell ref="B75:B76"/>
    <mergeCell ref="C75:C76"/>
    <mergeCell ref="D75:D76"/>
    <mergeCell ref="E75:E76"/>
    <mergeCell ref="H77:I77"/>
    <mergeCell ref="H75:I75"/>
    <mergeCell ref="H76:I76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E732-A870-4AF2-A042-3A8BA63ED6CC}">
  <dimension ref="A2:W104"/>
  <sheetViews>
    <sheetView topLeftCell="A100" workbookViewId="0">
      <pane xSplit="1" topLeftCell="B1" activePane="topRight" state="frozenSplit"/>
      <selection pane="topRight" activeCell="D103" sqref="D103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22"/>
    <col min="6" max="6" width="13.140625" style="7" customWidth="1"/>
    <col min="7" max="7" width="20.42578125" style="6" customWidth="1"/>
    <col min="8" max="8" width="10.7109375" style="6" customWidth="1"/>
    <col min="9" max="9" width="11" style="6" customWidth="1"/>
    <col min="10" max="10" width="16.28515625" style="6" bestFit="1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5.570312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3" s="7" customFormat="1" ht="58.5" customHeight="1" x14ac:dyDescent="0.25">
      <c r="A2" s="12" t="s">
        <v>187</v>
      </c>
      <c r="B2" s="299" t="s">
        <v>37</v>
      </c>
      <c r="C2" s="299" t="s">
        <v>62</v>
      </c>
      <c r="D2" s="305" t="s">
        <v>61</v>
      </c>
      <c r="E2" s="305" t="s">
        <v>63</v>
      </c>
      <c r="F2" s="8" t="s">
        <v>51</v>
      </c>
      <c r="G2" s="8" t="s">
        <v>110</v>
      </c>
      <c r="H2" s="8" t="s">
        <v>53</v>
      </c>
      <c r="I2" s="17" t="s">
        <v>266</v>
      </c>
      <c r="J2" s="8" t="s">
        <v>267</v>
      </c>
      <c r="K2" s="8" t="s">
        <v>52</v>
      </c>
      <c r="L2" s="8" t="s">
        <v>58</v>
      </c>
      <c r="M2" s="8" t="s">
        <v>54</v>
      </c>
      <c r="N2" s="8" t="s">
        <v>55</v>
      </c>
      <c r="O2" s="8" t="s">
        <v>59</v>
      </c>
      <c r="P2" s="299" t="s">
        <v>60</v>
      </c>
      <c r="Q2" s="299"/>
      <c r="R2" s="8" t="s">
        <v>101</v>
      </c>
      <c r="S2" s="302" t="s">
        <v>99</v>
      </c>
      <c r="T2" s="303"/>
    </row>
    <row r="3" spans="1:23" s="7" customFormat="1" ht="30" customHeight="1" x14ac:dyDescent="0.25">
      <c r="A3" s="311" t="s">
        <v>87</v>
      </c>
      <c r="B3" s="299"/>
      <c r="C3" s="299"/>
      <c r="D3" s="305"/>
      <c r="E3" s="305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263</v>
      </c>
      <c r="L3" s="9" t="s">
        <v>93</v>
      </c>
      <c r="M3" s="9" t="s">
        <v>95</v>
      </c>
      <c r="N3" s="9" t="s">
        <v>264</v>
      </c>
      <c r="O3" s="9" t="s">
        <v>97</v>
      </c>
      <c r="P3" s="300" t="s">
        <v>98</v>
      </c>
      <c r="Q3" s="300"/>
      <c r="R3" s="9" t="s">
        <v>102</v>
      </c>
      <c r="S3" s="309" t="s">
        <v>100</v>
      </c>
      <c r="T3" s="310"/>
    </row>
    <row r="4" spans="1:23" s="28" customFormat="1" ht="30" customHeight="1" x14ac:dyDescent="0.25">
      <c r="A4" s="312"/>
      <c r="B4" s="19" t="s">
        <v>181</v>
      </c>
      <c r="C4" s="135"/>
      <c r="D4" s="136"/>
      <c r="E4" s="20">
        <f>C4*D4</f>
        <v>0</v>
      </c>
      <c r="F4" s="137"/>
      <c r="G4" s="137"/>
      <c r="H4" s="137"/>
      <c r="I4" s="137"/>
      <c r="J4" s="137"/>
      <c r="K4" s="138"/>
      <c r="L4" s="138"/>
      <c r="M4" s="138"/>
      <c r="N4" s="138"/>
      <c r="O4" s="138"/>
      <c r="P4" s="301"/>
      <c r="Q4" s="301"/>
      <c r="R4" s="138"/>
      <c r="S4" s="306"/>
      <c r="T4" s="307"/>
    </row>
    <row r="5" spans="1:23" s="7" customFormat="1" ht="60.75" customHeight="1" x14ac:dyDescent="0.25">
      <c r="A5" s="299" t="s">
        <v>50</v>
      </c>
      <c r="B5" s="299" t="s">
        <v>37</v>
      </c>
      <c r="C5" s="299" t="s">
        <v>62</v>
      </c>
      <c r="D5" s="305" t="s">
        <v>61</v>
      </c>
      <c r="E5" s="305" t="s">
        <v>63</v>
      </c>
      <c r="F5" s="8" t="s">
        <v>64</v>
      </c>
      <c r="G5" s="8" t="s">
        <v>110</v>
      </c>
      <c r="H5" s="8" t="s">
        <v>153</v>
      </c>
      <c r="I5" s="302" t="s">
        <v>154</v>
      </c>
      <c r="J5" s="303"/>
      <c r="K5" s="299" t="s">
        <v>65</v>
      </c>
      <c r="L5" s="299"/>
      <c r="M5" s="17" t="s">
        <v>112</v>
      </c>
      <c r="N5" s="13" t="s">
        <v>107</v>
      </c>
      <c r="O5" s="8" t="s">
        <v>59</v>
      </c>
      <c r="P5" s="299" t="s">
        <v>60</v>
      </c>
      <c r="Q5" s="299"/>
      <c r="R5" s="8" t="s">
        <v>101</v>
      </c>
      <c r="S5" s="302" t="s">
        <v>99</v>
      </c>
      <c r="T5" s="303"/>
    </row>
    <row r="6" spans="1:23" s="7" customFormat="1" ht="30" customHeight="1" x14ac:dyDescent="0.25">
      <c r="A6" s="299"/>
      <c r="B6" s="299"/>
      <c r="C6" s="299"/>
      <c r="D6" s="305"/>
      <c r="E6" s="305"/>
      <c r="F6" s="9" t="s">
        <v>103</v>
      </c>
      <c r="G6" s="10" t="s">
        <v>94</v>
      </c>
      <c r="H6" s="10" t="s">
        <v>89</v>
      </c>
      <c r="I6" s="315" t="s">
        <v>155</v>
      </c>
      <c r="J6" s="322"/>
      <c r="K6" s="300" t="s">
        <v>105</v>
      </c>
      <c r="L6" s="300"/>
      <c r="M6" s="10" t="s">
        <v>272</v>
      </c>
      <c r="N6" s="10" t="s">
        <v>108</v>
      </c>
      <c r="O6" s="9" t="s">
        <v>109</v>
      </c>
      <c r="P6" s="300" t="s">
        <v>98</v>
      </c>
      <c r="Q6" s="300"/>
      <c r="R6" s="9" t="s">
        <v>102</v>
      </c>
      <c r="S6" s="309" t="s">
        <v>100</v>
      </c>
      <c r="T6" s="310"/>
    </row>
    <row r="7" spans="1:23" ht="30" customHeight="1" x14ac:dyDescent="0.25">
      <c r="A7" s="299"/>
      <c r="B7" s="19" t="s">
        <v>181</v>
      </c>
      <c r="C7" s="135"/>
      <c r="D7" s="136"/>
      <c r="E7" s="20">
        <f>C7*D7</f>
        <v>0</v>
      </c>
      <c r="F7" s="138"/>
      <c r="G7" s="137"/>
      <c r="H7" s="138"/>
      <c r="I7" s="306"/>
      <c r="J7" s="307"/>
      <c r="K7" s="301"/>
      <c r="L7" s="301"/>
      <c r="M7" s="138"/>
      <c r="N7" s="138"/>
      <c r="O7" s="138"/>
      <c r="P7" s="306"/>
      <c r="Q7" s="307"/>
      <c r="R7" s="138"/>
      <c r="S7" s="306"/>
      <c r="T7" s="307"/>
    </row>
    <row r="8" spans="1:23" ht="60" customHeight="1" x14ac:dyDescent="0.25">
      <c r="A8" s="299" t="s">
        <v>66</v>
      </c>
      <c r="B8" s="299" t="s">
        <v>37</v>
      </c>
      <c r="C8" s="299" t="s">
        <v>62</v>
      </c>
      <c r="D8" s="305" t="s">
        <v>61</v>
      </c>
      <c r="E8" s="305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299" t="s">
        <v>273</v>
      </c>
      <c r="L8" s="299"/>
      <c r="M8" s="299" t="s">
        <v>113</v>
      </c>
      <c r="N8" s="299"/>
      <c r="O8" s="299" t="s">
        <v>159</v>
      </c>
      <c r="P8" s="299"/>
      <c r="Q8" s="13" t="s">
        <v>116</v>
      </c>
      <c r="R8" s="8" t="s">
        <v>59</v>
      </c>
      <c r="S8" s="299" t="s">
        <v>60</v>
      </c>
      <c r="T8" s="299"/>
      <c r="U8" s="8" t="s">
        <v>101</v>
      </c>
      <c r="V8" s="302" t="s">
        <v>99</v>
      </c>
      <c r="W8" s="303"/>
    </row>
    <row r="9" spans="1:23" ht="30" customHeight="1" x14ac:dyDescent="0.25">
      <c r="A9" s="299"/>
      <c r="B9" s="299"/>
      <c r="C9" s="299"/>
      <c r="D9" s="305"/>
      <c r="E9" s="305"/>
      <c r="F9" s="9" t="s">
        <v>103</v>
      </c>
      <c r="G9" s="15" t="s">
        <v>94</v>
      </c>
      <c r="H9" s="315" t="s">
        <v>160</v>
      </c>
      <c r="I9" s="316"/>
      <c r="J9" s="322"/>
      <c r="K9" s="308" t="s">
        <v>156</v>
      </c>
      <c r="L9" s="308"/>
      <c r="M9" s="300" t="s">
        <v>161</v>
      </c>
      <c r="N9" s="300"/>
      <c r="O9" s="308" t="s">
        <v>274</v>
      </c>
      <c r="P9" s="308"/>
      <c r="Q9" s="10" t="s">
        <v>108</v>
      </c>
      <c r="R9" s="9" t="s">
        <v>109</v>
      </c>
      <c r="S9" s="300" t="s">
        <v>98</v>
      </c>
      <c r="T9" s="300"/>
      <c r="U9" s="9" t="s">
        <v>102</v>
      </c>
      <c r="V9" s="309" t="s">
        <v>100</v>
      </c>
      <c r="W9" s="310"/>
    </row>
    <row r="10" spans="1:23" ht="30" customHeight="1" x14ac:dyDescent="0.25">
      <c r="A10" s="299"/>
      <c r="B10" s="19" t="s">
        <v>181</v>
      </c>
      <c r="C10" s="135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301"/>
      <c r="P10" s="301"/>
      <c r="Q10" s="138"/>
      <c r="R10" s="138"/>
      <c r="S10" s="301"/>
      <c r="T10" s="301"/>
      <c r="U10" s="138"/>
      <c r="V10" s="306"/>
      <c r="W10" s="307"/>
    </row>
    <row r="11" spans="1:23" ht="51" x14ac:dyDescent="0.25">
      <c r="A11" s="299" t="s">
        <v>68</v>
      </c>
      <c r="B11" s="299" t="s">
        <v>37</v>
      </c>
      <c r="C11" s="299" t="s">
        <v>62</v>
      </c>
      <c r="D11" s="305" t="s">
        <v>61</v>
      </c>
      <c r="E11" s="305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277</v>
      </c>
      <c r="K11" s="8" t="s">
        <v>69</v>
      </c>
      <c r="L11" s="13" t="s">
        <v>279</v>
      </c>
      <c r="M11" s="8" t="s">
        <v>59</v>
      </c>
      <c r="N11" s="336" t="s">
        <v>60</v>
      </c>
      <c r="O11" s="337"/>
      <c r="P11" s="302" t="s">
        <v>101</v>
      </c>
      <c r="Q11" s="303"/>
      <c r="R11" s="302" t="s">
        <v>99</v>
      </c>
      <c r="S11" s="303"/>
    </row>
    <row r="12" spans="1:23" ht="30" customHeight="1" x14ac:dyDescent="0.25">
      <c r="A12" s="299"/>
      <c r="B12" s="299"/>
      <c r="C12" s="299"/>
      <c r="D12" s="305"/>
      <c r="E12" s="305"/>
      <c r="F12" s="9" t="s">
        <v>117</v>
      </c>
      <c r="G12" s="10" t="s">
        <v>94</v>
      </c>
      <c r="H12" s="300" t="s">
        <v>499</v>
      </c>
      <c r="I12" s="300"/>
      <c r="J12" s="10" t="s">
        <v>157</v>
      </c>
      <c r="K12" s="10" t="s">
        <v>118</v>
      </c>
      <c r="L12" s="10" t="s">
        <v>278</v>
      </c>
      <c r="M12" s="9" t="s">
        <v>109</v>
      </c>
      <c r="N12" s="300" t="s">
        <v>98</v>
      </c>
      <c r="O12" s="300"/>
      <c r="P12" s="309" t="s">
        <v>102</v>
      </c>
      <c r="Q12" s="310"/>
      <c r="R12" s="309" t="s">
        <v>100</v>
      </c>
      <c r="S12" s="310"/>
    </row>
    <row r="13" spans="1:23" ht="30" customHeight="1" x14ac:dyDescent="0.25">
      <c r="A13" s="299"/>
      <c r="B13" s="19" t="s">
        <v>181</v>
      </c>
      <c r="C13" s="135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301"/>
      <c r="O13" s="301"/>
      <c r="P13" s="306"/>
      <c r="Q13" s="307"/>
      <c r="R13" s="306"/>
      <c r="S13" s="307"/>
    </row>
    <row r="14" spans="1:23" ht="38.25" customHeight="1" x14ac:dyDescent="0.25">
      <c r="A14" s="299" t="s">
        <v>73</v>
      </c>
      <c r="B14" s="299" t="s">
        <v>37</v>
      </c>
      <c r="C14" s="299" t="s">
        <v>62</v>
      </c>
      <c r="D14" s="305" t="s">
        <v>61</v>
      </c>
      <c r="E14" s="305" t="s">
        <v>63</v>
      </c>
      <c r="F14" s="13" t="s">
        <v>110</v>
      </c>
      <c r="G14" s="16" t="s">
        <v>77</v>
      </c>
      <c r="H14" s="13" t="s">
        <v>71</v>
      </c>
      <c r="I14" s="304" t="s">
        <v>85</v>
      </c>
      <c r="J14" s="304"/>
      <c r="K14" s="13" t="s">
        <v>122</v>
      </c>
      <c r="L14" s="13" t="s">
        <v>80</v>
      </c>
      <c r="M14" s="323" t="s">
        <v>79</v>
      </c>
      <c r="N14" s="324"/>
      <c r="O14" s="8" t="s">
        <v>59</v>
      </c>
      <c r="P14" s="299" t="s">
        <v>60</v>
      </c>
      <c r="Q14" s="299"/>
      <c r="R14" s="8" t="s">
        <v>101</v>
      </c>
      <c r="S14" s="302" t="s">
        <v>99</v>
      </c>
      <c r="T14" s="303"/>
    </row>
    <row r="15" spans="1:23" ht="30" customHeight="1" x14ac:dyDescent="0.25">
      <c r="A15" s="299"/>
      <c r="B15" s="299"/>
      <c r="C15" s="299"/>
      <c r="D15" s="305"/>
      <c r="E15" s="305"/>
      <c r="F15" s="10" t="s">
        <v>94</v>
      </c>
      <c r="G15" s="9" t="s">
        <v>127</v>
      </c>
      <c r="H15" s="10" t="s">
        <v>121</v>
      </c>
      <c r="I15" s="300" t="s">
        <v>120</v>
      </c>
      <c r="J15" s="300"/>
      <c r="K15" s="10" t="s">
        <v>123</v>
      </c>
      <c r="L15" s="10" t="s">
        <v>125</v>
      </c>
      <c r="M15" s="315" t="s">
        <v>126</v>
      </c>
      <c r="N15" s="322"/>
      <c r="O15" s="10" t="s">
        <v>124</v>
      </c>
      <c r="P15" s="300" t="s">
        <v>98</v>
      </c>
      <c r="Q15" s="300"/>
      <c r="R15" s="9" t="s">
        <v>102</v>
      </c>
      <c r="S15" s="309" t="s">
        <v>100</v>
      </c>
      <c r="T15" s="310"/>
    </row>
    <row r="16" spans="1:23" ht="30" customHeight="1" x14ac:dyDescent="0.25">
      <c r="A16" s="299"/>
      <c r="B16" s="19" t="s">
        <v>181</v>
      </c>
      <c r="C16" s="135"/>
      <c r="D16" s="136"/>
      <c r="E16" s="20">
        <f>C16*D16</f>
        <v>0</v>
      </c>
      <c r="F16" s="137"/>
      <c r="G16" s="138"/>
      <c r="H16" s="138"/>
      <c r="I16" s="301"/>
      <c r="J16" s="301"/>
      <c r="K16" s="138"/>
      <c r="L16" s="138"/>
      <c r="M16" s="306"/>
      <c r="N16" s="307"/>
      <c r="O16" s="138"/>
      <c r="P16" s="301"/>
      <c r="Q16" s="301"/>
      <c r="R16" s="138"/>
      <c r="S16" s="306"/>
      <c r="T16" s="307"/>
    </row>
    <row r="17" spans="1:20" ht="30" x14ac:dyDescent="0.25">
      <c r="A17" s="299" t="s">
        <v>72</v>
      </c>
      <c r="B17" s="299" t="s">
        <v>37</v>
      </c>
      <c r="C17" s="299" t="s">
        <v>62</v>
      </c>
      <c r="D17" s="305" t="s">
        <v>61</v>
      </c>
      <c r="E17" s="305" t="s">
        <v>63</v>
      </c>
      <c r="F17" s="13" t="s">
        <v>110</v>
      </c>
      <c r="G17" s="16" t="s">
        <v>77</v>
      </c>
      <c r="H17" s="13" t="s">
        <v>71</v>
      </c>
      <c r="I17" s="332" t="s">
        <v>85</v>
      </c>
      <c r="J17" s="333"/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299" t="s">
        <v>60</v>
      </c>
      <c r="Q17" s="299"/>
      <c r="R17" s="8" t="s">
        <v>101</v>
      </c>
      <c r="S17" s="302" t="s">
        <v>99</v>
      </c>
      <c r="T17" s="303"/>
    </row>
    <row r="18" spans="1:20" ht="30" customHeight="1" x14ac:dyDescent="0.25">
      <c r="A18" s="299"/>
      <c r="B18" s="299"/>
      <c r="C18" s="299"/>
      <c r="D18" s="305"/>
      <c r="E18" s="305"/>
      <c r="F18" s="10" t="s">
        <v>94</v>
      </c>
      <c r="G18" s="9" t="s">
        <v>127</v>
      </c>
      <c r="H18" s="10" t="s">
        <v>121</v>
      </c>
      <c r="I18" s="334" t="s">
        <v>120</v>
      </c>
      <c r="J18" s="335"/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300" t="s">
        <v>98</v>
      </c>
      <c r="Q18" s="300"/>
      <c r="R18" s="9" t="s">
        <v>102</v>
      </c>
      <c r="S18" s="309" t="s">
        <v>100</v>
      </c>
      <c r="T18" s="310"/>
    </row>
    <row r="19" spans="1:20" ht="30" customHeight="1" x14ac:dyDescent="0.25">
      <c r="A19" s="299"/>
      <c r="B19" s="19" t="s">
        <v>181</v>
      </c>
      <c r="C19" s="135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306"/>
      <c r="Q19" s="307"/>
      <c r="R19" s="138"/>
      <c r="S19" s="306"/>
      <c r="T19" s="307"/>
    </row>
    <row r="20" spans="1:20" ht="30" x14ac:dyDescent="0.25">
      <c r="A20" s="299" t="s">
        <v>292</v>
      </c>
      <c r="B20" s="299" t="s">
        <v>37</v>
      </c>
      <c r="C20" s="299" t="s">
        <v>62</v>
      </c>
      <c r="D20" s="305" t="s">
        <v>61</v>
      </c>
      <c r="E20" s="305" t="s">
        <v>63</v>
      </c>
      <c r="F20" s="13" t="s">
        <v>110</v>
      </c>
      <c r="G20" s="16" t="s">
        <v>77</v>
      </c>
      <c r="H20" s="13" t="s">
        <v>71</v>
      </c>
      <c r="I20" s="304" t="s">
        <v>85</v>
      </c>
      <c r="J20" s="304"/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299" t="s">
        <v>60</v>
      </c>
      <c r="Q20" s="299"/>
      <c r="R20" s="8" t="s">
        <v>101</v>
      </c>
      <c r="S20" s="302" t="s">
        <v>99</v>
      </c>
      <c r="T20" s="303"/>
    </row>
    <row r="21" spans="1:20" ht="30" customHeight="1" x14ac:dyDescent="0.25">
      <c r="A21" s="299"/>
      <c r="B21" s="299"/>
      <c r="C21" s="299"/>
      <c r="D21" s="305"/>
      <c r="E21" s="305"/>
      <c r="F21" s="10" t="s">
        <v>94</v>
      </c>
      <c r="G21" s="9" t="s">
        <v>127</v>
      </c>
      <c r="H21" s="10" t="s">
        <v>121</v>
      </c>
      <c r="I21" s="300" t="s">
        <v>120</v>
      </c>
      <c r="J21" s="300"/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300" t="s">
        <v>98</v>
      </c>
      <c r="Q21" s="300"/>
      <c r="R21" s="9" t="s">
        <v>102</v>
      </c>
      <c r="S21" s="309" t="s">
        <v>100</v>
      </c>
      <c r="T21" s="310"/>
    </row>
    <row r="22" spans="1:20" ht="30" customHeight="1" x14ac:dyDescent="0.25">
      <c r="A22" s="299"/>
      <c r="B22" s="19" t="s">
        <v>181</v>
      </c>
      <c r="C22" s="135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306"/>
      <c r="Q22" s="307"/>
      <c r="R22" s="138"/>
      <c r="S22" s="306"/>
      <c r="T22" s="307"/>
    </row>
    <row r="23" spans="1:20" ht="45" customHeight="1" x14ac:dyDescent="0.25">
      <c r="A23" s="299" t="s">
        <v>135</v>
      </c>
      <c r="B23" s="299" t="s">
        <v>37</v>
      </c>
      <c r="C23" s="299" t="s">
        <v>62</v>
      </c>
      <c r="D23" s="305" t="s">
        <v>61</v>
      </c>
      <c r="E23" s="305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280</v>
      </c>
      <c r="K23" s="299"/>
      <c r="L23" s="8" t="s">
        <v>122</v>
      </c>
      <c r="M23" s="7" t="s">
        <v>59</v>
      </c>
      <c r="N23" s="299" t="s">
        <v>60</v>
      </c>
      <c r="O23" s="299"/>
      <c r="P23" s="299" t="s">
        <v>101</v>
      </c>
      <c r="Q23" s="299"/>
      <c r="R23" s="302" t="s">
        <v>99</v>
      </c>
      <c r="S23" s="303"/>
    </row>
    <row r="24" spans="1:20" ht="30" customHeight="1" x14ac:dyDescent="0.25">
      <c r="A24" s="299"/>
      <c r="B24" s="299"/>
      <c r="C24" s="299"/>
      <c r="D24" s="305"/>
      <c r="E24" s="305"/>
      <c r="F24" s="9" t="s">
        <v>127</v>
      </c>
      <c r="G24" s="10" t="s">
        <v>128</v>
      </c>
      <c r="H24" s="315" t="s">
        <v>129</v>
      </c>
      <c r="I24" s="322"/>
      <c r="J24" s="308" t="s">
        <v>281</v>
      </c>
      <c r="K24" s="308"/>
      <c r="L24" s="10" t="s">
        <v>123</v>
      </c>
      <c r="M24" s="14" t="s">
        <v>134</v>
      </c>
      <c r="N24" s="300" t="s">
        <v>98</v>
      </c>
      <c r="O24" s="300"/>
      <c r="P24" s="300" t="s">
        <v>102</v>
      </c>
      <c r="Q24" s="300"/>
      <c r="R24" s="309" t="s">
        <v>100</v>
      </c>
      <c r="S24" s="310"/>
    </row>
    <row r="25" spans="1:20" ht="30" customHeight="1" x14ac:dyDescent="0.25">
      <c r="A25" s="299"/>
      <c r="B25" s="19" t="s">
        <v>181</v>
      </c>
      <c r="C25" s="135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301"/>
      <c r="O25" s="301"/>
      <c r="P25" s="301"/>
      <c r="Q25" s="301"/>
      <c r="R25" s="306"/>
      <c r="S25" s="307"/>
    </row>
    <row r="26" spans="1:20" ht="30" customHeight="1" x14ac:dyDescent="0.25">
      <c r="A26" s="299" t="s">
        <v>136</v>
      </c>
      <c r="B26" s="299" t="s">
        <v>37</v>
      </c>
      <c r="C26" s="299" t="s">
        <v>62</v>
      </c>
      <c r="D26" s="305" t="s">
        <v>61</v>
      </c>
      <c r="E26" s="305" t="s">
        <v>63</v>
      </c>
      <c r="F26" s="8" t="s">
        <v>77</v>
      </c>
      <c r="G26" s="8" t="s">
        <v>78</v>
      </c>
      <c r="H26" s="299" t="s">
        <v>80</v>
      </c>
      <c r="I26" s="299"/>
      <c r="J26" s="299" t="s">
        <v>280</v>
      </c>
      <c r="K26" s="299"/>
      <c r="L26" s="8" t="s">
        <v>122</v>
      </c>
      <c r="M26" s="7" t="s">
        <v>59</v>
      </c>
      <c r="N26" s="299" t="s">
        <v>60</v>
      </c>
      <c r="O26" s="299"/>
      <c r="P26" s="302" t="s">
        <v>101</v>
      </c>
      <c r="Q26" s="303"/>
      <c r="R26" s="302" t="s">
        <v>99</v>
      </c>
      <c r="S26" s="303"/>
    </row>
    <row r="27" spans="1:20" ht="30" customHeight="1" x14ac:dyDescent="0.25">
      <c r="A27" s="299"/>
      <c r="B27" s="299"/>
      <c r="C27" s="299"/>
      <c r="D27" s="305"/>
      <c r="E27" s="305"/>
      <c r="F27" s="9" t="s">
        <v>127</v>
      </c>
      <c r="G27" s="10" t="s">
        <v>128</v>
      </c>
      <c r="H27" s="315" t="s">
        <v>129</v>
      </c>
      <c r="I27" s="316"/>
      <c r="J27" s="308" t="s">
        <v>281</v>
      </c>
      <c r="K27" s="308"/>
      <c r="L27" s="10" t="s">
        <v>123</v>
      </c>
      <c r="M27" s="14" t="s">
        <v>134</v>
      </c>
      <c r="N27" s="300" t="s">
        <v>98</v>
      </c>
      <c r="O27" s="300"/>
      <c r="P27" s="309" t="s">
        <v>102</v>
      </c>
      <c r="Q27" s="310"/>
      <c r="R27" s="309" t="s">
        <v>100</v>
      </c>
      <c r="S27" s="310"/>
    </row>
    <row r="28" spans="1:20" ht="30" customHeight="1" x14ac:dyDescent="0.25">
      <c r="A28" s="299"/>
      <c r="B28" s="19" t="s">
        <v>181</v>
      </c>
      <c r="C28" s="135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301"/>
      <c r="O28" s="301"/>
      <c r="P28" s="306"/>
      <c r="Q28" s="307"/>
      <c r="R28" s="306"/>
      <c r="S28" s="307"/>
    </row>
    <row r="29" spans="1:20" x14ac:dyDescent="0.25">
      <c r="A29" s="299" t="s">
        <v>75</v>
      </c>
      <c r="B29" s="299" t="s">
        <v>37</v>
      </c>
      <c r="C29" s="299" t="s">
        <v>62</v>
      </c>
      <c r="D29" s="305" t="s">
        <v>61</v>
      </c>
      <c r="E29" s="305" t="s">
        <v>63</v>
      </c>
      <c r="F29" s="7" t="s">
        <v>77</v>
      </c>
      <c r="G29" s="7" t="s">
        <v>78</v>
      </c>
      <c r="H29" s="314" t="s">
        <v>80</v>
      </c>
      <c r="I29" s="314"/>
      <c r="J29" s="299" t="s">
        <v>280</v>
      </c>
      <c r="K29" s="299"/>
      <c r="L29" s="8" t="s">
        <v>122</v>
      </c>
      <c r="M29" s="7" t="s">
        <v>59</v>
      </c>
      <c r="N29" s="299" t="s">
        <v>60</v>
      </c>
      <c r="O29" s="299"/>
      <c r="P29" s="302" t="s">
        <v>101</v>
      </c>
      <c r="Q29" s="303"/>
      <c r="R29" s="302" t="s">
        <v>99</v>
      </c>
      <c r="S29" s="303"/>
    </row>
    <row r="30" spans="1:20" ht="30" customHeight="1" x14ac:dyDescent="0.25">
      <c r="A30" s="299"/>
      <c r="B30" s="299"/>
      <c r="C30" s="299"/>
      <c r="D30" s="305"/>
      <c r="E30" s="305"/>
      <c r="F30" s="9" t="s">
        <v>127</v>
      </c>
      <c r="G30" s="10" t="s">
        <v>128</v>
      </c>
      <c r="H30" s="315" t="s">
        <v>129</v>
      </c>
      <c r="I30" s="316"/>
      <c r="J30" s="308" t="s">
        <v>281</v>
      </c>
      <c r="K30" s="308"/>
      <c r="L30" s="10" t="s">
        <v>123</v>
      </c>
      <c r="M30" s="14" t="s">
        <v>134</v>
      </c>
      <c r="N30" s="300" t="s">
        <v>98</v>
      </c>
      <c r="O30" s="300"/>
      <c r="P30" s="309" t="s">
        <v>102</v>
      </c>
      <c r="Q30" s="310"/>
      <c r="R30" s="309" t="s">
        <v>100</v>
      </c>
      <c r="S30" s="310"/>
    </row>
    <row r="31" spans="1:20" ht="30" customHeight="1" x14ac:dyDescent="0.25">
      <c r="A31" s="299"/>
      <c r="B31" s="19" t="s">
        <v>181</v>
      </c>
      <c r="C31" s="135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301"/>
      <c r="O31" s="301"/>
      <c r="P31" s="306"/>
      <c r="Q31" s="307"/>
      <c r="R31" s="306"/>
      <c r="S31" s="307"/>
    </row>
    <row r="32" spans="1:20" x14ac:dyDescent="0.25">
      <c r="A32" s="299" t="s">
        <v>76</v>
      </c>
      <c r="B32" s="299" t="s">
        <v>37</v>
      </c>
      <c r="C32" s="299" t="s">
        <v>62</v>
      </c>
      <c r="D32" s="305" t="s">
        <v>61</v>
      </c>
      <c r="E32" s="305" t="s">
        <v>63</v>
      </c>
      <c r="F32" s="7" t="s">
        <v>77</v>
      </c>
      <c r="G32" s="7" t="s">
        <v>78</v>
      </c>
      <c r="H32" s="314" t="s">
        <v>80</v>
      </c>
      <c r="I32" s="314"/>
      <c r="J32" s="299" t="s">
        <v>280</v>
      </c>
      <c r="K32" s="299"/>
      <c r="L32" s="8" t="s">
        <v>122</v>
      </c>
      <c r="M32" s="7" t="s">
        <v>59</v>
      </c>
      <c r="N32" s="299" t="s">
        <v>60</v>
      </c>
      <c r="O32" s="299"/>
      <c r="P32" s="302" t="s">
        <v>101</v>
      </c>
      <c r="Q32" s="303"/>
      <c r="R32" s="302" t="s">
        <v>99</v>
      </c>
      <c r="S32" s="303"/>
    </row>
    <row r="33" spans="1:20" ht="30" customHeight="1" x14ac:dyDescent="0.25">
      <c r="A33" s="299"/>
      <c r="B33" s="299"/>
      <c r="C33" s="299"/>
      <c r="D33" s="305"/>
      <c r="E33" s="305"/>
      <c r="F33" s="9" t="s">
        <v>127</v>
      </c>
      <c r="G33" s="10" t="s">
        <v>128</v>
      </c>
      <c r="H33" s="315" t="s">
        <v>129</v>
      </c>
      <c r="I33" s="316"/>
      <c r="J33" s="308" t="s">
        <v>281</v>
      </c>
      <c r="K33" s="308"/>
      <c r="L33" s="10" t="s">
        <v>123</v>
      </c>
      <c r="M33" s="14" t="s">
        <v>134</v>
      </c>
      <c r="N33" s="300" t="s">
        <v>98</v>
      </c>
      <c r="O33" s="300"/>
      <c r="P33" s="309" t="s">
        <v>102</v>
      </c>
      <c r="Q33" s="310"/>
      <c r="R33" s="309" t="s">
        <v>100</v>
      </c>
      <c r="S33" s="310"/>
    </row>
    <row r="34" spans="1:20" ht="30" customHeight="1" x14ac:dyDescent="0.25">
      <c r="A34" s="299"/>
      <c r="B34" s="19" t="s">
        <v>181</v>
      </c>
      <c r="C34" s="135"/>
      <c r="D34" s="136"/>
      <c r="E34" s="20">
        <f>C34*D34</f>
        <v>0</v>
      </c>
      <c r="F34" s="138"/>
      <c r="G34" s="138"/>
      <c r="H34" s="306"/>
      <c r="I34" s="313"/>
      <c r="J34" s="301"/>
      <c r="K34" s="301"/>
      <c r="L34" s="138"/>
      <c r="M34" s="138"/>
      <c r="N34" s="301"/>
      <c r="O34" s="301"/>
      <c r="P34" s="306"/>
      <c r="Q34" s="307"/>
      <c r="R34" s="306"/>
      <c r="S34" s="307"/>
    </row>
    <row r="35" spans="1:20" ht="45" customHeight="1" x14ac:dyDescent="0.25">
      <c r="A35" s="299" t="s">
        <v>81</v>
      </c>
      <c r="B35" s="299" t="s">
        <v>37</v>
      </c>
      <c r="C35" s="299" t="s">
        <v>62</v>
      </c>
      <c r="D35" s="305" t="s">
        <v>61</v>
      </c>
      <c r="E35" s="305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261</v>
      </c>
      <c r="K35" s="299"/>
    </row>
    <row r="36" spans="1:20" ht="30" customHeight="1" x14ac:dyDescent="0.25">
      <c r="A36" s="299"/>
      <c r="B36" s="299"/>
      <c r="C36" s="299"/>
      <c r="D36" s="305"/>
      <c r="E36" s="305"/>
      <c r="F36" s="299"/>
      <c r="G36" s="9" t="s">
        <v>130</v>
      </c>
      <c r="H36" s="9" t="s">
        <v>262</v>
      </c>
      <c r="I36" s="10" t="s">
        <v>133</v>
      </c>
      <c r="J36" s="300" t="s">
        <v>260</v>
      </c>
      <c r="K36" s="300"/>
    </row>
    <row r="37" spans="1:20" ht="30" customHeight="1" x14ac:dyDescent="0.25">
      <c r="A37" s="299"/>
      <c r="B37" s="19" t="s">
        <v>182</v>
      </c>
      <c r="C37" s="135"/>
      <c r="D37" s="136"/>
      <c r="E37" s="20">
        <f>C37*D37</f>
        <v>0</v>
      </c>
      <c r="F37" s="138"/>
      <c r="G37" s="142"/>
      <c r="H37" s="138"/>
      <c r="I37" s="142"/>
      <c r="J37" s="301"/>
      <c r="K37" s="301"/>
    </row>
    <row r="38" spans="1:20" ht="45" customHeight="1" x14ac:dyDescent="0.25">
      <c r="A38" s="33" t="s">
        <v>449</v>
      </c>
      <c r="B38" s="299" t="s">
        <v>37</v>
      </c>
      <c r="C38" s="299" t="s">
        <v>62</v>
      </c>
      <c r="D38" s="305" t="s">
        <v>61</v>
      </c>
      <c r="E38" s="305" t="s">
        <v>63</v>
      </c>
      <c r="H38" s="7"/>
      <c r="I38" s="7"/>
      <c r="J38" s="7"/>
      <c r="K38" s="7"/>
    </row>
    <row r="39" spans="1:20" ht="69.95" customHeight="1" x14ac:dyDescent="0.25">
      <c r="A39" s="320" t="s">
        <v>435</v>
      </c>
      <c r="B39" s="299"/>
      <c r="C39" s="299"/>
      <c r="D39" s="305"/>
      <c r="E39" s="305"/>
      <c r="H39" s="7"/>
      <c r="I39" s="7"/>
      <c r="J39" s="7"/>
      <c r="K39" s="7"/>
    </row>
    <row r="40" spans="1:20" ht="69.95" customHeight="1" x14ac:dyDescent="0.25">
      <c r="A40" s="321"/>
      <c r="B40" s="18" t="s">
        <v>183</v>
      </c>
      <c r="C40" s="18">
        <v>1</v>
      </c>
      <c r="D40" s="143"/>
      <c r="E40" s="21">
        <f>C40*D40</f>
        <v>0</v>
      </c>
      <c r="H40" s="7"/>
      <c r="I40" s="7"/>
      <c r="J40" s="7"/>
      <c r="K40" s="7"/>
    </row>
    <row r="41" spans="1:20" ht="30" customHeight="1" x14ac:dyDescent="0.25">
      <c r="A41" s="297" t="s">
        <v>424</v>
      </c>
      <c r="B41" s="297"/>
      <c r="C41" s="297"/>
      <c r="D41" s="297"/>
      <c r="E41" s="47">
        <f>E4+E7+E10+E13+E16+E19+E22+E25+E28+E31+E34+E37+E40</f>
        <v>0</v>
      </c>
      <c r="H41" s="7"/>
      <c r="I41" s="7"/>
      <c r="J41" s="7"/>
      <c r="K41" s="7"/>
    </row>
    <row r="42" spans="1:20" ht="30" customHeight="1" x14ac:dyDescent="0.25">
      <c r="A42" s="317" t="s">
        <v>332</v>
      </c>
      <c r="B42" s="318"/>
      <c r="C42" s="318"/>
      <c r="D42" s="319"/>
    </row>
    <row r="43" spans="1:20" ht="38.25" customHeight="1" x14ac:dyDescent="0.25">
      <c r="A43" s="299" t="s">
        <v>431</v>
      </c>
      <c r="B43" s="299" t="s">
        <v>37</v>
      </c>
      <c r="C43" s="299" t="s">
        <v>62</v>
      </c>
      <c r="D43" s="305" t="s">
        <v>61</v>
      </c>
      <c r="E43" s="305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299" t="s">
        <v>293</v>
      </c>
      <c r="L43" s="299"/>
      <c r="M43" s="8" t="s">
        <v>59</v>
      </c>
      <c r="N43" s="299" t="s">
        <v>60</v>
      </c>
      <c r="O43" s="299"/>
      <c r="P43" s="302" t="s">
        <v>101</v>
      </c>
      <c r="Q43" s="303"/>
      <c r="R43" s="302" t="s">
        <v>99</v>
      </c>
      <c r="S43" s="303"/>
    </row>
    <row r="44" spans="1:20" ht="45" customHeight="1" x14ac:dyDescent="0.25">
      <c r="A44" s="299"/>
      <c r="B44" s="299"/>
      <c r="C44" s="299"/>
      <c r="D44" s="305"/>
      <c r="E44" s="305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08" t="s">
        <v>285</v>
      </c>
      <c r="L44" s="308"/>
      <c r="M44" s="14" t="s">
        <v>144</v>
      </c>
      <c r="N44" s="300" t="s">
        <v>98</v>
      </c>
      <c r="O44" s="300"/>
      <c r="P44" s="309" t="s">
        <v>102</v>
      </c>
      <c r="Q44" s="310"/>
      <c r="R44" s="309" t="s">
        <v>100</v>
      </c>
      <c r="S44" s="310"/>
    </row>
    <row r="45" spans="1:20" ht="30" customHeight="1" x14ac:dyDescent="0.25">
      <c r="A45" s="299"/>
      <c r="B45" s="19" t="s">
        <v>181</v>
      </c>
      <c r="C45" s="135"/>
      <c r="D45" s="136"/>
      <c r="E45" s="20">
        <f>C45*D45</f>
        <v>0</v>
      </c>
      <c r="F45" s="301"/>
      <c r="G45" s="301"/>
      <c r="H45" s="138"/>
      <c r="I45" s="138"/>
      <c r="J45" s="138"/>
      <c r="K45" s="301"/>
      <c r="L45" s="301"/>
      <c r="M45" s="138"/>
      <c r="N45" s="306"/>
      <c r="O45" s="307"/>
      <c r="P45" s="306"/>
      <c r="Q45" s="307"/>
      <c r="R45" s="306"/>
      <c r="S45" s="307"/>
    </row>
    <row r="46" spans="1:20" ht="30" customHeight="1" x14ac:dyDescent="0.25">
      <c r="A46" s="299" t="s">
        <v>432</v>
      </c>
      <c r="B46" s="299" t="s">
        <v>37</v>
      </c>
      <c r="C46" s="299" t="s">
        <v>62</v>
      </c>
      <c r="D46" s="305" t="s">
        <v>61</v>
      </c>
      <c r="E46" s="305" t="s">
        <v>63</v>
      </c>
      <c r="F46" s="16" t="s">
        <v>77</v>
      </c>
      <c r="G46" s="13" t="s">
        <v>71</v>
      </c>
      <c r="H46" s="304" t="s">
        <v>85</v>
      </c>
      <c r="I46" s="304"/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299" t="s">
        <v>60</v>
      </c>
      <c r="P46" s="299"/>
      <c r="Q46" s="302" t="s">
        <v>101</v>
      </c>
      <c r="R46" s="303"/>
      <c r="S46" s="302" t="s">
        <v>99</v>
      </c>
      <c r="T46" s="303"/>
    </row>
    <row r="47" spans="1:20" ht="30" customHeight="1" x14ac:dyDescent="0.25">
      <c r="A47" s="299"/>
      <c r="B47" s="299"/>
      <c r="C47" s="299"/>
      <c r="D47" s="305"/>
      <c r="E47" s="305"/>
      <c r="F47" s="9" t="s">
        <v>127</v>
      </c>
      <c r="G47" s="10" t="s">
        <v>121</v>
      </c>
      <c r="H47" s="300" t="s">
        <v>120</v>
      </c>
      <c r="I47" s="300"/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300" t="s">
        <v>98</v>
      </c>
      <c r="P47" s="300"/>
      <c r="Q47" s="309" t="s">
        <v>102</v>
      </c>
      <c r="R47" s="310"/>
      <c r="S47" s="309" t="s">
        <v>100</v>
      </c>
      <c r="T47" s="310"/>
    </row>
    <row r="48" spans="1:20" ht="30" customHeight="1" x14ac:dyDescent="0.25">
      <c r="A48" s="299"/>
      <c r="B48" s="19" t="s">
        <v>181</v>
      </c>
      <c r="C48" s="135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301"/>
      <c r="P48" s="301"/>
      <c r="Q48" s="306"/>
      <c r="R48" s="307"/>
      <c r="S48" s="306"/>
      <c r="T48" s="307"/>
    </row>
    <row r="49" spans="1:20" ht="30" customHeight="1" x14ac:dyDescent="0.25">
      <c r="A49" s="304" t="s">
        <v>433</v>
      </c>
      <c r="B49" s="299" t="s">
        <v>37</v>
      </c>
      <c r="C49" s="299" t="s">
        <v>62</v>
      </c>
      <c r="D49" s="305" t="s">
        <v>61</v>
      </c>
      <c r="E49" s="305" t="s">
        <v>63</v>
      </c>
      <c r="F49" s="7" t="s">
        <v>77</v>
      </c>
      <c r="G49" s="8" t="s">
        <v>78</v>
      </c>
      <c r="H49" s="299" t="s">
        <v>80</v>
      </c>
      <c r="I49" s="299"/>
      <c r="J49" s="25" t="s">
        <v>280</v>
      </c>
      <c r="K49" s="8" t="s">
        <v>122</v>
      </c>
      <c r="L49" s="7" t="s">
        <v>59</v>
      </c>
      <c r="M49" s="299" t="s">
        <v>60</v>
      </c>
      <c r="N49" s="299"/>
      <c r="O49" s="302" t="s">
        <v>101</v>
      </c>
      <c r="P49" s="303"/>
      <c r="Q49" s="302" t="s">
        <v>99</v>
      </c>
      <c r="R49" s="303"/>
    </row>
    <row r="50" spans="1:20" ht="45" customHeight="1" x14ac:dyDescent="0.25">
      <c r="A50" s="304"/>
      <c r="B50" s="299"/>
      <c r="C50" s="299"/>
      <c r="D50" s="305"/>
      <c r="E50" s="305"/>
      <c r="F50" s="9" t="s">
        <v>127</v>
      </c>
      <c r="G50" s="10" t="s">
        <v>128</v>
      </c>
      <c r="H50" s="315" t="s">
        <v>129</v>
      </c>
      <c r="I50" s="322"/>
      <c r="J50" s="26" t="s">
        <v>281</v>
      </c>
      <c r="K50" s="10" t="s">
        <v>123</v>
      </c>
      <c r="L50" s="14" t="s">
        <v>134</v>
      </c>
      <c r="M50" s="300" t="s">
        <v>98</v>
      </c>
      <c r="N50" s="300"/>
      <c r="O50" s="309" t="s">
        <v>102</v>
      </c>
      <c r="P50" s="310"/>
      <c r="Q50" s="309" t="s">
        <v>100</v>
      </c>
      <c r="R50" s="310"/>
    </row>
    <row r="51" spans="1:20" ht="45" customHeight="1" x14ac:dyDescent="0.25">
      <c r="A51" s="304"/>
      <c r="B51" s="19" t="s">
        <v>181</v>
      </c>
      <c r="C51" s="135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306"/>
      <c r="N51" s="307"/>
      <c r="O51" s="306"/>
      <c r="P51" s="307"/>
      <c r="Q51" s="306"/>
      <c r="R51" s="307"/>
    </row>
    <row r="52" spans="1:20" ht="30" customHeight="1" x14ac:dyDescent="0.25">
      <c r="A52" s="304" t="s">
        <v>434</v>
      </c>
      <c r="B52" s="299" t="s">
        <v>37</v>
      </c>
      <c r="C52" s="299" t="s">
        <v>62</v>
      </c>
      <c r="D52" s="305" t="s">
        <v>61</v>
      </c>
      <c r="E52" s="305" t="s">
        <v>63</v>
      </c>
      <c r="F52" s="7" t="s">
        <v>77</v>
      </c>
      <c r="G52" s="8" t="s">
        <v>78</v>
      </c>
      <c r="H52" s="299" t="s">
        <v>80</v>
      </c>
      <c r="I52" s="299"/>
      <c r="J52" s="25" t="s">
        <v>280</v>
      </c>
      <c r="K52" s="8" t="s">
        <v>122</v>
      </c>
      <c r="L52" s="7" t="s">
        <v>59</v>
      </c>
      <c r="M52" s="299" t="s">
        <v>60</v>
      </c>
      <c r="N52" s="299"/>
      <c r="O52" s="302" t="s">
        <v>101</v>
      </c>
      <c r="P52" s="303"/>
      <c r="Q52" s="302" t="s">
        <v>99</v>
      </c>
      <c r="R52" s="303"/>
    </row>
    <row r="53" spans="1:20" ht="45" customHeight="1" x14ac:dyDescent="0.25">
      <c r="A53" s="304"/>
      <c r="B53" s="299"/>
      <c r="C53" s="299"/>
      <c r="D53" s="305"/>
      <c r="E53" s="305"/>
      <c r="F53" s="9" t="s">
        <v>127</v>
      </c>
      <c r="G53" s="10" t="s">
        <v>128</v>
      </c>
      <c r="H53" s="315" t="s">
        <v>129</v>
      </c>
      <c r="I53" s="322"/>
      <c r="J53" s="26" t="s">
        <v>281</v>
      </c>
      <c r="K53" s="10" t="s">
        <v>123</v>
      </c>
      <c r="L53" s="14" t="s">
        <v>134</v>
      </c>
      <c r="M53" s="300" t="s">
        <v>98</v>
      </c>
      <c r="N53" s="300"/>
      <c r="O53" s="309" t="s">
        <v>102</v>
      </c>
      <c r="P53" s="310"/>
      <c r="Q53" s="309" t="s">
        <v>100</v>
      </c>
      <c r="R53" s="310"/>
    </row>
    <row r="54" spans="1:20" ht="45" customHeight="1" x14ac:dyDescent="0.25">
      <c r="A54" s="304"/>
      <c r="B54" s="19" t="s">
        <v>181</v>
      </c>
      <c r="C54" s="135"/>
      <c r="D54" s="136"/>
      <c r="E54" s="21">
        <f>C54*D54</f>
        <v>0</v>
      </c>
      <c r="F54" s="138"/>
      <c r="G54" s="138"/>
      <c r="H54" s="306"/>
      <c r="I54" s="307"/>
      <c r="J54" s="140"/>
      <c r="K54" s="138"/>
      <c r="L54" s="138"/>
      <c r="M54" s="301"/>
      <c r="N54" s="301"/>
      <c r="O54" s="306"/>
      <c r="P54" s="307"/>
      <c r="Q54" s="306"/>
      <c r="R54" s="307"/>
    </row>
    <row r="55" spans="1:20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30" customHeight="1" x14ac:dyDescent="0.25">
      <c r="A56" s="326" t="s">
        <v>333</v>
      </c>
      <c r="B56" s="326"/>
      <c r="C56" s="326"/>
      <c r="D56" s="326"/>
    </row>
    <row r="57" spans="1:20" ht="69.95" customHeight="1" x14ac:dyDescent="0.25">
      <c r="A57" s="304" t="s">
        <v>436</v>
      </c>
      <c r="B57" s="299" t="s">
        <v>37</v>
      </c>
      <c r="C57" s="299" t="s">
        <v>62</v>
      </c>
      <c r="D57" s="305" t="s">
        <v>61</v>
      </c>
      <c r="E57" s="305" t="s">
        <v>63</v>
      </c>
      <c r="F57" s="8" t="s">
        <v>147</v>
      </c>
      <c r="G57" s="8" t="s">
        <v>149</v>
      </c>
      <c r="H57" s="299" t="s">
        <v>151</v>
      </c>
      <c r="I57" s="299"/>
      <c r="J57" s="17" t="s">
        <v>145</v>
      </c>
      <c r="K57" s="8" t="s">
        <v>59</v>
      </c>
      <c r="L57" s="299" t="s">
        <v>60</v>
      </c>
      <c r="M57" s="299"/>
      <c r="N57" s="302" t="s">
        <v>101</v>
      </c>
      <c r="O57" s="303"/>
      <c r="P57" s="302" t="s">
        <v>99</v>
      </c>
      <c r="Q57" s="303"/>
    </row>
    <row r="58" spans="1:20" ht="69.95" customHeight="1" x14ac:dyDescent="0.25">
      <c r="A58" s="304"/>
      <c r="B58" s="299"/>
      <c r="C58" s="299"/>
      <c r="D58" s="305"/>
      <c r="E58" s="305"/>
      <c r="F58" s="10" t="s">
        <v>148</v>
      </c>
      <c r="G58" s="10" t="s">
        <v>150</v>
      </c>
      <c r="H58" s="308" t="s">
        <v>152</v>
      </c>
      <c r="I58" s="308"/>
      <c r="J58" s="10" t="s">
        <v>143</v>
      </c>
      <c r="K58" s="10" t="s">
        <v>282</v>
      </c>
      <c r="L58" s="300" t="s">
        <v>98</v>
      </c>
      <c r="M58" s="300"/>
      <c r="N58" s="309" t="s">
        <v>102</v>
      </c>
      <c r="O58" s="310"/>
      <c r="P58" s="309" t="s">
        <v>100</v>
      </c>
      <c r="Q58" s="310"/>
    </row>
    <row r="59" spans="1:20" ht="69.95" customHeight="1" x14ac:dyDescent="0.25">
      <c r="A59" s="304"/>
      <c r="B59" s="19" t="s">
        <v>181</v>
      </c>
      <c r="C59" s="135"/>
      <c r="D59" s="136"/>
      <c r="E59" s="21">
        <f>C59*D59</f>
        <v>0</v>
      </c>
      <c r="F59" s="138"/>
      <c r="G59" s="138"/>
      <c r="H59" s="306"/>
      <c r="I59" s="307"/>
      <c r="J59" s="138"/>
      <c r="K59" s="138"/>
      <c r="L59" s="301"/>
      <c r="M59" s="301"/>
      <c r="N59" s="306"/>
      <c r="O59" s="307"/>
      <c r="P59" s="306"/>
      <c r="Q59" s="307"/>
    </row>
    <row r="60" spans="1:20" ht="30" customHeight="1" x14ac:dyDescent="0.25">
      <c r="A60" s="326" t="s">
        <v>334</v>
      </c>
      <c r="B60" s="326"/>
      <c r="C60" s="326"/>
      <c r="D60" s="326"/>
    </row>
    <row r="61" spans="1:20" ht="25.5" x14ac:dyDescent="0.25">
      <c r="A61" s="299" t="s">
        <v>431</v>
      </c>
      <c r="B61" s="299" t="s">
        <v>37</v>
      </c>
      <c r="C61" s="299" t="s">
        <v>62</v>
      </c>
      <c r="D61" s="305" t="s">
        <v>61</v>
      </c>
      <c r="E61" s="305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299" t="s">
        <v>60</v>
      </c>
      <c r="O61" s="299"/>
      <c r="P61" s="302" t="s">
        <v>101</v>
      </c>
      <c r="Q61" s="303"/>
      <c r="R61" s="302" t="s">
        <v>99</v>
      </c>
      <c r="S61" s="303"/>
    </row>
    <row r="62" spans="1:20" ht="45" customHeight="1" x14ac:dyDescent="0.25">
      <c r="A62" s="299"/>
      <c r="B62" s="299"/>
      <c r="C62" s="299"/>
      <c r="D62" s="305"/>
      <c r="E62" s="305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300" t="s">
        <v>98</v>
      </c>
      <c r="O62" s="300"/>
      <c r="P62" s="309" t="s">
        <v>102</v>
      </c>
      <c r="Q62" s="310"/>
      <c r="R62" s="309" t="s">
        <v>100</v>
      </c>
      <c r="S62" s="310"/>
    </row>
    <row r="63" spans="1:20" ht="45" customHeight="1" x14ac:dyDescent="0.25">
      <c r="A63" s="299"/>
      <c r="B63" s="19" t="s">
        <v>181</v>
      </c>
      <c r="C63" s="135"/>
      <c r="D63" s="136"/>
      <c r="E63" s="20">
        <f>C63*D63</f>
        <v>0</v>
      </c>
      <c r="F63" s="301"/>
      <c r="G63" s="301"/>
      <c r="H63" s="138"/>
      <c r="I63" s="138"/>
      <c r="J63" s="138"/>
      <c r="K63" s="301"/>
      <c r="L63" s="301"/>
      <c r="M63" s="138"/>
      <c r="N63" s="306"/>
      <c r="O63" s="307"/>
      <c r="P63" s="306"/>
      <c r="Q63" s="307"/>
      <c r="R63" s="306"/>
      <c r="S63" s="307"/>
    </row>
    <row r="64" spans="1:20" ht="25.5" x14ac:dyDescent="0.25">
      <c r="A64" s="299" t="s">
        <v>432</v>
      </c>
      <c r="B64" s="299" t="s">
        <v>37</v>
      </c>
      <c r="C64" s="299" t="s">
        <v>62</v>
      </c>
      <c r="D64" s="305" t="s">
        <v>61</v>
      </c>
      <c r="E64" s="305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04" t="s">
        <v>79</v>
      </c>
      <c r="M64" s="304"/>
      <c r="N64" s="8" t="s">
        <v>59</v>
      </c>
      <c r="O64" s="299" t="s">
        <v>60</v>
      </c>
      <c r="P64" s="299"/>
      <c r="Q64" s="302" t="s">
        <v>101</v>
      </c>
      <c r="R64" s="303"/>
      <c r="S64" s="302" t="s">
        <v>99</v>
      </c>
      <c r="T64" s="303"/>
    </row>
    <row r="65" spans="1:20" ht="30" customHeight="1" x14ac:dyDescent="0.25">
      <c r="A65" s="299"/>
      <c r="B65" s="299"/>
      <c r="C65" s="299"/>
      <c r="D65" s="305"/>
      <c r="E65" s="305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08" t="s">
        <v>126</v>
      </c>
      <c r="M65" s="308"/>
      <c r="N65" s="10" t="s">
        <v>124</v>
      </c>
      <c r="O65" s="300" t="s">
        <v>98</v>
      </c>
      <c r="P65" s="300"/>
      <c r="Q65" s="309" t="s">
        <v>102</v>
      </c>
      <c r="R65" s="310"/>
      <c r="S65" s="309" t="s">
        <v>100</v>
      </c>
      <c r="T65" s="310"/>
    </row>
    <row r="66" spans="1:20" ht="30" customHeight="1" x14ac:dyDescent="0.25">
      <c r="A66" s="299"/>
      <c r="B66" s="19" t="s">
        <v>181</v>
      </c>
      <c r="C66" s="135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306"/>
      <c r="P66" s="307"/>
      <c r="Q66" s="306"/>
      <c r="R66" s="307"/>
      <c r="S66" s="306"/>
      <c r="T66" s="307"/>
    </row>
    <row r="67" spans="1:20" ht="30" customHeight="1" x14ac:dyDescent="0.25">
      <c r="A67" s="304" t="s">
        <v>437</v>
      </c>
      <c r="B67" s="299" t="s">
        <v>37</v>
      </c>
      <c r="C67" s="299" t="s">
        <v>62</v>
      </c>
      <c r="D67" s="305" t="s">
        <v>61</v>
      </c>
      <c r="E67" s="305" t="s">
        <v>63</v>
      </c>
      <c r="F67" s="7" t="s">
        <v>77</v>
      </c>
      <c r="G67" s="8" t="s">
        <v>78</v>
      </c>
      <c r="H67" s="299" t="s">
        <v>80</v>
      </c>
      <c r="I67" s="299"/>
      <c r="J67" s="25" t="s">
        <v>280</v>
      </c>
      <c r="K67" s="8" t="s">
        <v>122</v>
      </c>
      <c r="L67" s="7" t="s">
        <v>59</v>
      </c>
      <c r="M67" s="299" t="s">
        <v>60</v>
      </c>
      <c r="N67" s="299"/>
      <c r="O67" s="302" t="s">
        <v>101</v>
      </c>
      <c r="P67" s="303"/>
      <c r="Q67" s="302" t="s">
        <v>99</v>
      </c>
      <c r="R67" s="303"/>
    </row>
    <row r="68" spans="1:20" ht="45" customHeight="1" x14ac:dyDescent="0.25">
      <c r="A68" s="304"/>
      <c r="B68" s="299"/>
      <c r="C68" s="299"/>
      <c r="D68" s="305"/>
      <c r="E68" s="305"/>
      <c r="F68" s="9" t="s">
        <v>127</v>
      </c>
      <c r="G68" s="10" t="s">
        <v>128</v>
      </c>
      <c r="H68" s="315" t="s">
        <v>129</v>
      </c>
      <c r="I68" s="322"/>
      <c r="J68" s="26" t="s">
        <v>281</v>
      </c>
      <c r="K68" s="10" t="s">
        <v>123</v>
      </c>
      <c r="L68" s="14" t="s">
        <v>134</v>
      </c>
      <c r="M68" s="300" t="s">
        <v>98</v>
      </c>
      <c r="N68" s="300"/>
      <c r="O68" s="309" t="s">
        <v>102</v>
      </c>
      <c r="P68" s="310"/>
      <c r="Q68" s="309" t="s">
        <v>100</v>
      </c>
      <c r="R68" s="310"/>
    </row>
    <row r="69" spans="1:20" ht="45" customHeight="1" x14ac:dyDescent="0.25">
      <c r="A69" s="304"/>
      <c r="B69" s="19" t="s">
        <v>181</v>
      </c>
      <c r="C69" s="135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306"/>
      <c r="N69" s="307"/>
      <c r="O69" s="306"/>
      <c r="P69" s="307"/>
      <c r="Q69" s="306"/>
      <c r="R69" s="307"/>
    </row>
    <row r="70" spans="1:20" ht="30" customHeight="1" x14ac:dyDescent="0.25">
      <c r="A70" s="304" t="s">
        <v>438</v>
      </c>
      <c r="B70" s="299" t="s">
        <v>37</v>
      </c>
      <c r="C70" s="299" t="s">
        <v>62</v>
      </c>
      <c r="D70" s="305" t="s">
        <v>61</v>
      </c>
      <c r="E70" s="305" t="s">
        <v>63</v>
      </c>
      <c r="F70" s="7" t="s">
        <v>77</v>
      </c>
      <c r="G70" s="8" t="s">
        <v>78</v>
      </c>
      <c r="H70" s="299" t="s">
        <v>80</v>
      </c>
      <c r="I70" s="299"/>
      <c r="J70" s="25" t="s">
        <v>280</v>
      </c>
      <c r="K70" s="8" t="s">
        <v>122</v>
      </c>
      <c r="L70" s="7" t="s">
        <v>59</v>
      </c>
      <c r="M70" s="299" t="s">
        <v>60</v>
      </c>
      <c r="N70" s="299"/>
      <c r="O70" s="302" t="s">
        <v>101</v>
      </c>
      <c r="P70" s="303"/>
      <c r="Q70" s="302" t="s">
        <v>99</v>
      </c>
      <c r="R70" s="303"/>
    </row>
    <row r="71" spans="1:20" ht="45" customHeight="1" x14ac:dyDescent="0.25">
      <c r="A71" s="304"/>
      <c r="B71" s="299"/>
      <c r="C71" s="299"/>
      <c r="D71" s="305"/>
      <c r="E71" s="305"/>
      <c r="F71" s="9" t="s">
        <v>127</v>
      </c>
      <c r="G71" s="10" t="s">
        <v>128</v>
      </c>
      <c r="H71" s="315" t="s">
        <v>129</v>
      </c>
      <c r="I71" s="322"/>
      <c r="J71" s="26" t="s">
        <v>281</v>
      </c>
      <c r="K71" s="10" t="s">
        <v>123</v>
      </c>
      <c r="L71" s="14" t="s">
        <v>134</v>
      </c>
      <c r="M71" s="300" t="s">
        <v>98</v>
      </c>
      <c r="N71" s="300"/>
      <c r="O71" s="309" t="s">
        <v>102</v>
      </c>
      <c r="P71" s="310"/>
      <c r="Q71" s="309" t="s">
        <v>100</v>
      </c>
      <c r="R71" s="310"/>
    </row>
    <row r="72" spans="1:20" ht="45" customHeight="1" x14ac:dyDescent="0.25">
      <c r="A72" s="304"/>
      <c r="B72" s="19" t="s">
        <v>181</v>
      </c>
      <c r="C72" s="135"/>
      <c r="D72" s="136"/>
      <c r="E72" s="21">
        <f>C72*D72</f>
        <v>0</v>
      </c>
      <c r="F72" s="138"/>
      <c r="G72" s="138"/>
      <c r="H72" s="306"/>
      <c r="I72" s="307"/>
      <c r="J72" s="140"/>
      <c r="K72" s="138"/>
      <c r="L72" s="138"/>
      <c r="M72" s="301"/>
      <c r="N72" s="301"/>
      <c r="O72" s="306"/>
      <c r="P72" s="307"/>
      <c r="Q72" s="306"/>
      <c r="R72" s="307"/>
    </row>
    <row r="73" spans="1:20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20" ht="30" customHeight="1" x14ac:dyDescent="0.25">
      <c r="A74" s="327" t="s">
        <v>335</v>
      </c>
      <c r="B74" s="327"/>
      <c r="C74" s="327"/>
      <c r="D74" s="327"/>
    </row>
    <row r="75" spans="1:20" ht="69.95" customHeight="1" x14ac:dyDescent="0.25">
      <c r="A75" s="304" t="s">
        <v>454</v>
      </c>
      <c r="B75" s="299" t="s">
        <v>37</v>
      </c>
      <c r="C75" s="299" t="s">
        <v>62</v>
      </c>
      <c r="D75" s="305" t="s">
        <v>61</v>
      </c>
      <c r="E75" s="305" t="s">
        <v>63</v>
      </c>
      <c r="F75" s="8" t="s">
        <v>147</v>
      </c>
      <c r="G75" s="8" t="s">
        <v>166</v>
      </c>
      <c r="H75" s="299" t="s">
        <v>167</v>
      </c>
      <c r="I75" s="299"/>
      <c r="J75" s="17" t="s">
        <v>145</v>
      </c>
      <c r="K75" s="8" t="s">
        <v>59</v>
      </c>
      <c r="L75" s="299" t="s">
        <v>60</v>
      </c>
      <c r="M75" s="299"/>
      <c r="N75" s="302" t="s">
        <v>101</v>
      </c>
      <c r="O75" s="303"/>
      <c r="P75" s="302" t="s">
        <v>99</v>
      </c>
      <c r="Q75" s="303"/>
    </row>
    <row r="76" spans="1:20" ht="69.95" customHeight="1" x14ac:dyDescent="0.25">
      <c r="A76" s="304"/>
      <c r="B76" s="299"/>
      <c r="C76" s="299"/>
      <c r="D76" s="305"/>
      <c r="E76" s="305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300" t="s">
        <v>98</v>
      </c>
      <c r="M76" s="300"/>
      <c r="N76" s="309" t="s">
        <v>102</v>
      </c>
      <c r="O76" s="310"/>
      <c r="P76" s="309" t="s">
        <v>100</v>
      </c>
      <c r="Q76" s="310"/>
    </row>
    <row r="77" spans="1:20" ht="69.95" customHeight="1" x14ac:dyDescent="0.25">
      <c r="A77" s="304"/>
      <c r="B77" s="18" t="s">
        <v>181</v>
      </c>
      <c r="C77" s="144"/>
      <c r="D77" s="136"/>
      <c r="E77" s="21">
        <f>C77*D77</f>
        <v>0</v>
      </c>
      <c r="F77" s="138"/>
      <c r="G77" s="138"/>
      <c r="H77" s="306"/>
      <c r="I77" s="307"/>
      <c r="J77" s="138"/>
      <c r="K77" s="138"/>
      <c r="L77" s="301"/>
      <c r="M77" s="301"/>
      <c r="N77" s="306"/>
      <c r="O77" s="307"/>
      <c r="P77" s="306"/>
      <c r="Q77" s="307"/>
    </row>
    <row r="78" spans="1:20" ht="30" customHeight="1" x14ac:dyDescent="0.25">
      <c r="A78" s="327" t="s">
        <v>425</v>
      </c>
      <c r="B78" s="327"/>
      <c r="C78" s="327"/>
      <c r="D78" s="327"/>
    </row>
    <row r="79" spans="1:20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299" t="s">
        <v>60</v>
      </c>
      <c r="N79" s="299"/>
      <c r="O79" s="299" t="s">
        <v>101</v>
      </c>
      <c r="P79" s="299"/>
      <c r="Q79" s="299" t="s">
        <v>99</v>
      </c>
      <c r="R79" s="299"/>
    </row>
    <row r="80" spans="1:20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0" t="s">
        <v>286</v>
      </c>
      <c r="I80" s="300"/>
      <c r="J80" s="10" t="s">
        <v>211</v>
      </c>
      <c r="K80" s="10" t="s">
        <v>209</v>
      </c>
      <c r="L80" s="10" t="s">
        <v>212</v>
      </c>
      <c r="M80" s="300" t="s">
        <v>98</v>
      </c>
      <c r="N80" s="300"/>
      <c r="O80" s="300" t="s">
        <v>102</v>
      </c>
      <c r="P80" s="300"/>
      <c r="Q80" s="300" t="s">
        <v>100</v>
      </c>
      <c r="R80" s="300"/>
    </row>
    <row r="81" spans="1:18" ht="30" customHeight="1" x14ac:dyDescent="0.25">
      <c r="A81" s="304"/>
      <c r="B81" s="18" t="s">
        <v>181</v>
      </c>
      <c r="C81" s="144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301"/>
      <c r="N81" s="301"/>
      <c r="O81" s="301"/>
      <c r="P81" s="301"/>
      <c r="Q81" s="301"/>
      <c r="R81" s="301"/>
    </row>
    <row r="82" spans="1:18" ht="30" customHeight="1" x14ac:dyDescent="0.25">
      <c r="A82" s="326" t="s">
        <v>426</v>
      </c>
      <c r="B82" s="326"/>
      <c r="C82" s="326"/>
      <c r="D82" s="326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299" t="s">
        <v>60</v>
      </c>
      <c r="N83" s="299"/>
      <c r="O83" s="299" t="s">
        <v>101</v>
      </c>
      <c r="P83" s="299"/>
      <c r="Q83" s="299" t="s">
        <v>99</v>
      </c>
      <c r="R83" s="299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300" t="s">
        <v>98</v>
      </c>
      <c r="N84" s="300"/>
      <c r="O84" s="300" t="s">
        <v>102</v>
      </c>
      <c r="P84" s="300"/>
      <c r="Q84" s="300" t="s">
        <v>100</v>
      </c>
      <c r="R84" s="300"/>
    </row>
    <row r="85" spans="1:18" ht="30" customHeight="1" x14ac:dyDescent="0.25">
      <c r="A85" s="304"/>
      <c r="B85" s="18" t="s">
        <v>181</v>
      </c>
      <c r="C85" s="144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301"/>
      <c r="N85" s="301"/>
      <c r="O85" s="301"/>
      <c r="P85" s="301"/>
      <c r="Q85" s="301"/>
      <c r="R85" s="301"/>
    </row>
    <row r="86" spans="1:18" ht="30" customHeight="1" x14ac:dyDescent="0.25">
      <c r="A86" s="326" t="s">
        <v>427</v>
      </c>
      <c r="B86" s="326"/>
      <c r="C86" s="326"/>
      <c r="D86" s="326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299" t="s">
        <v>60</v>
      </c>
      <c r="N87" s="299"/>
      <c r="O87" s="299" t="s">
        <v>101</v>
      </c>
      <c r="P87" s="299"/>
      <c r="Q87" s="299" t="s">
        <v>99</v>
      </c>
      <c r="R87" s="299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300" t="s">
        <v>98</v>
      </c>
      <c r="N88" s="300"/>
      <c r="O88" s="300" t="s">
        <v>102</v>
      </c>
      <c r="P88" s="300"/>
      <c r="Q88" s="300" t="s">
        <v>100</v>
      </c>
      <c r="R88" s="300"/>
    </row>
    <row r="89" spans="1:18" ht="30" customHeight="1" x14ac:dyDescent="0.25">
      <c r="A89" s="304"/>
      <c r="B89" s="18" t="s">
        <v>181</v>
      </c>
      <c r="C89" s="144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301"/>
      <c r="N89" s="301"/>
      <c r="O89" s="301"/>
      <c r="P89" s="301"/>
      <c r="Q89" s="301"/>
      <c r="R89" s="301"/>
    </row>
    <row r="90" spans="1:18" ht="30" customHeight="1" x14ac:dyDescent="0.25">
      <c r="A90" s="298" t="s">
        <v>456</v>
      </c>
      <c r="B90" s="298"/>
      <c r="C90" s="298"/>
      <c r="D90" s="298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444</v>
      </c>
      <c r="B91" s="328"/>
      <c r="C91" s="328"/>
      <c r="D91" s="328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445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338</v>
      </c>
      <c r="B97" s="328"/>
      <c r="C97" s="328"/>
      <c r="D97" s="328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601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339</v>
      </c>
      <c r="B101" s="328"/>
      <c r="C101" s="328"/>
      <c r="D101" s="328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446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9"/>
    </row>
  </sheetData>
  <sheetProtection algorithmName="SHA-512" hashValue="qy5vgDBQbhqo1BAMJiHr+uMcivWvSPpuEHjqOjm4klK4X1yZAxjhCfKNyB7AaHWnaT2hdclQAlRWvqQujWOq3w==" saltValue="gvW0F73GxamRpd+Ov6+tQA==" spinCount="100000" sheet="1" objects="1" scenarios="1"/>
  <mergeCells count="480">
    <mergeCell ref="A94:A95"/>
    <mergeCell ref="A39:A40"/>
    <mergeCell ref="A91:D91"/>
    <mergeCell ref="A92:A93"/>
    <mergeCell ref="A96:D96"/>
    <mergeCell ref="A97:D97"/>
    <mergeCell ref="A98:A100"/>
    <mergeCell ref="B98:B99"/>
    <mergeCell ref="C98:C99"/>
    <mergeCell ref="D98:D99"/>
    <mergeCell ref="A55:D55"/>
    <mergeCell ref="A56:D56"/>
    <mergeCell ref="A57:A59"/>
    <mergeCell ref="B57:B58"/>
    <mergeCell ref="C57:C58"/>
    <mergeCell ref="D57:D58"/>
    <mergeCell ref="A42:D42"/>
    <mergeCell ref="A43:A45"/>
    <mergeCell ref="B43:B44"/>
    <mergeCell ref="C43:C44"/>
    <mergeCell ref="D43:D44"/>
    <mergeCell ref="A52:A54"/>
    <mergeCell ref="B52:B53"/>
    <mergeCell ref="C52:C53"/>
    <mergeCell ref="D52:D53"/>
    <mergeCell ref="N12:O12"/>
    <mergeCell ref="P12:Q12"/>
    <mergeCell ref="R12:S12"/>
    <mergeCell ref="N13:O13"/>
    <mergeCell ref="M18:N18"/>
    <mergeCell ref="M19:N19"/>
    <mergeCell ref="M16:N16"/>
    <mergeCell ref="M14:N14"/>
    <mergeCell ref="R13:S13"/>
    <mergeCell ref="P14:Q14"/>
    <mergeCell ref="S14:T14"/>
    <mergeCell ref="P15:Q15"/>
    <mergeCell ref="S15:T15"/>
    <mergeCell ref="P16:Q16"/>
    <mergeCell ref="S16:T16"/>
    <mergeCell ref="P17:Q17"/>
    <mergeCell ref="S17:T17"/>
    <mergeCell ref="P18:Q18"/>
    <mergeCell ref="S18:T18"/>
    <mergeCell ref="P19:Q19"/>
    <mergeCell ref="S19:T19"/>
    <mergeCell ref="M15:N15"/>
    <mergeCell ref="P13:Q13"/>
    <mergeCell ref="H84:I84"/>
    <mergeCell ref="O85:P85"/>
    <mergeCell ref="A86:D86"/>
    <mergeCell ref="A87:A89"/>
    <mergeCell ref="B87:B88"/>
    <mergeCell ref="C87:C88"/>
    <mergeCell ref="D87:D88"/>
    <mergeCell ref="E87:E88"/>
    <mergeCell ref="H87:I87"/>
    <mergeCell ref="M87:N87"/>
    <mergeCell ref="O87:P87"/>
    <mergeCell ref="H81:I81"/>
    <mergeCell ref="A79:A81"/>
    <mergeCell ref="B79:B80"/>
    <mergeCell ref="C79:C80"/>
    <mergeCell ref="D79:D80"/>
    <mergeCell ref="E79:E80"/>
    <mergeCell ref="H79:I79"/>
    <mergeCell ref="M79:N79"/>
    <mergeCell ref="O79:P79"/>
    <mergeCell ref="H52:I52"/>
    <mergeCell ref="H49:I49"/>
    <mergeCell ref="H48:I48"/>
    <mergeCell ref="H50:I50"/>
    <mergeCell ref="H65:I65"/>
    <mergeCell ref="H66:I66"/>
    <mergeCell ref="H57:I57"/>
    <mergeCell ref="P62:Q62"/>
    <mergeCell ref="P63:Q63"/>
    <mergeCell ref="H53:I53"/>
    <mergeCell ref="H51:I51"/>
    <mergeCell ref="L64:M64"/>
    <mergeCell ref="H64:I64"/>
    <mergeCell ref="O64:P64"/>
    <mergeCell ref="Q64:R64"/>
    <mergeCell ref="N63:O63"/>
    <mergeCell ref="O65:P65"/>
    <mergeCell ref="Q65:R65"/>
    <mergeCell ref="O66:P66"/>
    <mergeCell ref="Q50:R50"/>
    <mergeCell ref="M51:N51"/>
    <mergeCell ref="O51:P51"/>
    <mergeCell ref="Q51:R51"/>
    <mergeCell ref="P61:Q61"/>
    <mergeCell ref="H34:I34"/>
    <mergeCell ref="J34:K34"/>
    <mergeCell ref="J35:K35"/>
    <mergeCell ref="J36:K36"/>
    <mergeCell ref="J37:K37"/>
    <mergeCell ref="K43:L43"/>
    <mergeCell ref="K44:L44"/>
    <mergeCell ref="A41:D41"/>
    <mergeCell ref="L47:M47"/>
    <mergeCell ref="B38:B39"/>
    <mergeCell ref="C38:C39"/>
    <mergeCell ref="D38:D39"/>
    <mergeCell ref="E38:E39"/>
    <mergeCell ref="H46:I46"/>
    <mergeCell ref="H47:I47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J32:K32"/>
    <mergeCell ref="H33:I33"/>
    <mergeCell ref="J33:K33"/>
    <mergeCell ref="H31:I31"/>
    <mergeCell ref="J31:K31"/>
    <mergeCell ref="H32:I32"/>
    <mergeCell ref="A29:A31"/>
    <mergeCell ref="B29:B30"/>
    <mergeCell ref="C29:C30"/>
    <mergeCell ref="D29:D30"/>
    <mergeCell ref="E29:E30"/>
    <mergeCell ref="H29:I29"/>
    <mergeCell ref="H30:I30"/>
    <mergeCell ref="J30:K30"/>
    <mergeCell ref="J29:K29"/>
    <mergeCell ref="N26:O26"/>
    <mergeCell ref="P26:Q26"/>
    <mergeCell ref="R26:S26"/>
    <mergeCell ref="N27:O27"/>
    <mergeCell ref="P27:Q27"/>
    <mergeCell ref="R27:S27"/>
    <mergeCell ref="N28:O28"/>
    <mergeCell ref="P28:Q28"/>
    <mergeCell ref="R28:S28"/>
    <mergeCell ref="H25:I25"/>
    <mergeCell ref="J25:K25"/>
    <mergeCell ref="A26:A28"/>
    <mergeCell ref="B26:B27"/>
    <mergeCell ref="C26:C27"/>
    <mergeCell ref="D26:D27"/>
    <mergeCell ref="E26:E27"/>
    <mergeCell ref="H26:I26"/>
    <mergeCell ref="A23:A25"/>
    <mergeCell ref="B23:B24"/>
    <mergeCell ref="C23:C24"/>
    <mergeCell ref="D23:D24"/>
    <mergeCell ref="E23:E24"/>
    <mergeCell ref="H23:I23"/>
    <mergeCell ref="J23:K23"/>
    <mergeCell ref="H24:I24"/>
    <mergeCell ref="J24:K24"/>
    <mergeCell ref="J26:K26"/>
    <mergeCell ref="H27:I27"/>
    <mergeCell ref="J27:K27"/>
    <mergeCell ref="H28:I28"/>
    <mergeCell ref="J28:K28"/>
    <mergeCell ref="I19:J19"/>
    <mergeCell ref="M17:N17"/>
    <mergeCell ref="P20:Q20"/>
    <mergeCell ref="S20:T20"/>
    <mergeCell ref="P21:Q21"/>
    <mergeCell ref="S21:T21"/>
    <mergeCell ref="P22:Q22"/>
    <mergeCell ref="S22:T22"/>
    <mergeCell ref="M22:N22"/>
    <mergeCell ref="A20:A22"/>
    <mergeCell ref="B20:B21"/>
    <mergeCell ref="C20:C21"/>
    <mergeCell ref="D20:D21"/>
    <mergeCell ref="E20:E21"/>
    <mergeCell ref="M20:N20"/>
    <mergeCell ref="I22:J22"/>
    <mergeCell ref="I20:J20"/>
    <mergeCell ref="I21:J21"/>
    <mergeCell ref="M21:N21"/>
    <mergeCell ref="A8:A10"/>
    <mergeCell ref="B8:B9"/>
    <mergeCell ref="C8:C9"/>
    <mergeCell ref="D8:D9"/>
    <mergeCell ref="E8:E9"/>
    <mergeCell ref="H12:I12"/>
    <mergeCell ref="H8:J8"/>
    <mergeCell ref="D14:D15"/>
    <mergeCell ref="E14:E15"/>
    <mergeCell ref="I14:J14"/>
    <mergeCell ref="I15:J15"/>
    <mergeCell ref="A17:A19"/>
    <mergeCell ref="B17:B18"/>
    <mergeCell ref="C17:C18"/>
    <mergeCell ref="D17:D18"/>
    <mergeCell ref="E17:E18"/>
    <mergeCell ref="A14:A16"/>
    <mergeCell ref="B14:B15"/>
    <mergeCell ref="C14:C15"/>
    <mergeCell ref="A11:A13"/>
    <mergeCell ref="B11:B12"/>
    <mergeCell ref="C11:C12"/>
    <mergeCell ref="D11:D12"/>
    <mergeCell ref="E11:E12"/>
    <mergeCell ref="I5:J5"/>
    <mergeCell ref="K5:L5"/>
    <mergeCell ref="I6:J6"/>
    <mergeCell ref="K6:L6"/>
    <mergeCell ref="I7:J7"/>
    <mergeCell ref="K7:L7"/>
    <mergeCell ref="I16:J16"/>
    <mergeCell ref="I17:J17"/>
    <mergeCell ref="I18:J18"/>
    <mergeCell ref="H9:J9"/>
    <mergeCell ref="K9:L9"/>
    <mergeCell ref="H13:I13"/>
    <mergeCell ref="H10:J10"/>
    <mergeCell ref="K10:L10"/>
    <mergeCell ref="K8:L8"/>
    <mergeCell ref="H11:I11"/>
    <mergeCell ref="B2:B3"/>
    <mergeCell ref="C2:C3"/>
    <mergeCell ref="D2:D3"/>
    <mergeCell ref="E2:E3"/>
    <mergeCell ref="A3:A4"/>
    <mergeCell ref="A5:A7"/>
    <mergeCell ref="B5:B6"/>
    <mergeCell ref="C5:C6"/>
    <mergeCell ref="D5:D6"/>
    <mergeCell ref="E5:E6"/>
    <mergeCell ref="P2:Q2"/>
    <mergeCell ref="S2:T2"/>
    <mergeCell ref="P3:Q3"/>
    <mergeCell ref="S3:T3"/>
    <mergeCell ref="P4:Q4"/>
    <mergeCell ref="S4:T4"/>
    <mergeCell ref="P5:Q5"/>
    <mergeCell ref="S5:T5"/>
    <mergeCell ref="P6:Q6"/>
    <mergeCell ref="S6:T6"/>
    <mergeCell ref="P7:Q7"/>
    <mergeCell ref="S7:T7"/>
    <mergeCell ref="S8:T8"/>
    <mergeCell ref="V8:W8"/>
    <mergeCell ref="S9:T9"/>
    <mergeCell ref="V9:W9"/>
    <mergeCell ref="S10:T10"/>
    <mergeCell ref="V10:W10"/>
    <mergeCell ref="N11:O11"/>
    <mergeCell ref="P11:Q11"/>
    <mergeCell ref="R11:S11"/>
    <mergeCell ref="M9:N9"/>
    <mergeCell ref="O9:P9"/>
    <mergeCell ref="M10:N10"/>
    <mergeCell ref="O10:P10"/>
    <mergeCell ref="M8:N8"/>
    <mergeCell ref="O8:P8"/>
    <mergeCell ref="N23:O23"/>
    <mergeCell ref="P23:Q23"/>
    <mergeCell ref="R23:S23"/>
    <mergeCell ref="N24:O24"/>
    <mergeCell ref="P24:Q24"/>
    <mergeCell ref="R24:S24"/>
    <mergeCell ref="N25:O25"/>
    <mergeCell ref="P25:Q25"/>
    <mergeCell ref="R25:S25"/>
    <mergeCell ref="N34:O34"/>
    <mergeCell ref="P34:Q34"/>
    <mergeCell ref="R34:S34"/>
    <mergeCell ref="N43:O43"/>
    <mergeCell ref="P43:Q43"/>
    <mergeCell ref="R43:S43"/>
    <mergeCell ref="R29:S29"/>
    <mergeCell ref="N30:O30"/>
    <mergeCell ref="P30:Q30"/>
    <mergeCell ref="R30:S30"/>
    <mergeCell ref="N31:O31"/>
    <mergeCell ref="P31:Q31"/>
    <mergeCell ref="R31:S31"/>
    <mergeCell ref="N32:O32"/>
    <mergeCell ref="P32:Q32"/>
    <mergeCell ref="R32:S32"/>
    <mergeCell ref="N33:O33"/>
    <mergeCell ref="P33:Q33"/>
    <mergeCell ref="R33:S33"/>
    <mergeCell ref="P29:Q29"/>
    <mergeCell ref="N29:O29"/>
    <mergeCell ref="R61:S61"/>
    <mergeCell ref="N62:O62"/>
    <mergeCell ref="L57:M57"/>
    <mergeCell ref="N57:O57"/>
    <mergeCell ref="P57:Q57"/>
    <mergeCell ref="N59:O59"/>
    <mergeCell ref="P59:Q59"/>
    <mergeCell ref="L58:M58"/>
    <mergeCell ref="N58:O58"/>
    <mergeCell ref="P58:Q58"/>
    <mergeCell ref="K61:L61"/>
    <mergeCell ref="R62:S62"/>
    <mergeCell ref="E57:E58"/>
    <mergeCell ref="H58:I58"/>
    <mergeCell ref="M69:N69"/>
    <mergeCell ref="N61:O61"/>
    <mergeCell ref="H69:I69"/>
    <mergeCell ref="H68:I68"/>
    <mergeCell ref="H67:I67"/>
    <mergeCell ref="F61:G61"/>
    <mergeCell ref="A64:A66"/>
    <mergeCell ref="B64:B65"/>
    <mergeCell ref="M67:N67"/>
    <mergeCell ref="O67:P67"/>
    <mergeCell ref="M68:N68"/>
    <mergeCell ref="O68:P68"/>
    <mergeCell ref="H59:I59"/>
    <mergeCell ref="L59:M59"/>
    <mergeCell ref="A60:D60"/>
    <mergeCell ref="A61:A63"/>
    <mergeCell ref="B61:B62"/>
    <mergeCell ref="C61:C62"/>
    <mergeCell ref="D61:D62"/>
    <mergeCell ref="E61:E62"/>
    <mergeCell ref="F62:G62"/>
    <mergeCell ref="K62:L62"/>
    <mergeCell ref="E43:E44"/>
    <mergeCell ref="F45:G45"/>
    <mergeCell ref="K45:L45"/>
    <mergeCell ref="N45:O45"/>
    <mergeCell ref="F43:G43"/>
    <mergeCell ref="F44:G44"/>
    <mergeCell ref="S48:T48"/>
    <mergeCell ref="A49:A51"/>
    <mergeCell ref="B49:B50"/>
    <mergeCell ref="C49:C50"/>
    <mergeCell ref="D49:D50"/>
    <mergeCell ref="E49:E50"/>
    <mergeCell ref="N44:O44"/>
    <mergeCell ref="P44:Q44"/>
    <mergeCell ref="R44:S44"/>
    <mergeCell ref="O46:P46"/>
    <mergeCell ref="Q46:R46"/>
    <mergeCell ref="S46:T46"/>
    <mergeCell ref="P45:Q45"/>
    <mergeCell ref="R45:S45"/>
    <mergeCell ref="L46:M46"/>
    <mergeCell ref="O47:P47"/>
    <mergeCell ref="Q47:R47"/>
    <mergeCell ref="S47:T47"/>
    <mergeCell ref="E52:E53"/>
    <mergeCell ref="H54:I54"/>
    <mergeCell ref="M54:N54"/>
    <mergeCell ref="O54:P54"/>
    <mergeCell ref="Q54:R54"/>
    <mergeCell ref="A46:A48"/>
    <mergeCell ref="B46:B47"/>
    <mergeCell ref="C46:C47"/>
    <mergeCell ref="D46:D47"/>
    <mergeCell ref="E46:E47"/>
    <mergeCell ref="L48:M48"/>
    <mergeCell ref="M52:N52"/>
    <mergeCell ref="O52:P52"/>
    <mergeCell ref="Q52:R52"/>
    <mergeCell ref="M53:N53"/>
    <mergeCell ref="O53:P53"/>
    <mergeCell ref="Q53:R53"/>
    <mergeCell ref="O48:P48"/>
    <mergeCell ref="Q48:R48"/>
    <mergeCell ref="M49:N49"/>
    <mergeCell ref="O49:P49"/>
    <mergeCell ref="Q49:R49"/>
    <mergeCell ref="M50:N50"/>
    <mergeCell ref="O50:P50"/>
    <mergeCell ref="F63:G63"/>
    <mergeCell ref="K63:L63"/>
    <mergeCell ref="C64:C65"/>
    <mergeCell ref="D64:D65"/>
    <mergeCell ref="E64:E65"/>
    <mergeCell ref="L65:M65"/>
    <mergeCell ref="S65:T65"/>
    <mergeCell ref="L66:M66"/>
    <mergeCell ref="S66:T66"/>
    <mergeCell ref="R63:S63"/>
    <mergeCell ref="S64:T64"/>
    <mergeCell ref="A67:A69"/>
    <mergeCell ref="B67:B68"/>
    <mergeCell ref="C67:C68"/>
    <mergeCell ref="D67:D68"/>
    <mergeCell ref="E67:E68"/>
    <mergeCell ref="O69:P69"/>
    <mergeCell ref="Q69:R69"/>
    <mergeCell ref="Q66:R66"/>
    <mergeCell ref="Q67:R67"/>
    <mergeCell ref="Q68:R68"/>
    <mergeCell ref="A70:A72"/>
    <mergeCell ref="B70:B71"/>
    <mergeCell ref="C70:C71"/>
    <mergeCell ref="D70:D71"/>
    <mergeCell ref="E70:E71"/>
    <mergeCell ref="H71:I71"/>
    <mergeCell ref="M71:N71"/>
    <mergeCell ref="O71:P71"/>
    <mergeCell ref="Q71:R71"/>
    <mergeCell ref="Q72:R72"/>
    <mergeCell ref="M70:N70"/>
    <mergeCell ref="O70:P70"/>
    <mergeCell ref="Q70:R70"/>
    <mergeCell ref="H70:I70"/>
    <mergeCell ref="H72:I72"/>
    <mergeCell ref="M72:N72"/>
    <mergeCell ref="O72:P72"/>
    <mergeCell ref="A73:D73"/>
    <mergeCell ref="A74:D74"/>
    <mergeCell ref="A75:A77"/>
    <mergeCell ref="B75:B76"/>
    <mergeCell ref="C75:C76"/>
    <mergeCell ref="D75:D76"/>
    <mergeCell ref="E75:E76"/>
    <mergeCell ref="H75:I75"/>
    <mergeCell ref="L75:M75"/>
    <mergeCell ref="H76:I76"/>
    <mergeCell ref="H77:I77"/>
    <mergeCell ref="N75:O75"/>
    <mergeCell ref="P75:Q75"/>
    <mergeCell ref="L76:M76"/>
    <mergeCell ref="N76:O76"/>
    <mergeCell ref="P76:Q76"/>
    <mergeCell ref="L77:M77"/>
    <mergeCell ref="N77:O77"/>
    <mergeCell ref="P77:Q77"/>
    <mergeCell ref="A78:D78"/>
    <mergeCell ref="Q79:R79"/>
    <mergeCell ref="A82:D82"/>
    <mergeCell ref="A83:A85"/>
    <mergeCell ref="B83:B84"/>
    <mergeCell ref="C83:C84"/>
    <mergeCell ref="D83:D84"/>
    <mergeCell ref="E83:E84"/>
    <mergeCell ref="H83:I83"/>
    <mergeCell ref="M83:N83"/>
    <mergeCell ref="O83:P83"/>
    <mergeCell ref="Q83:R83"/>
    <mergeCell ref="Q84:R84"/>
    <mergeCell ref="H85:I85"/>
    <mergeCell ref="Q85:R85"/>
    <mergeCell ref="Q80:R80"/>
    <mergeCell ref="Q81:R81"/>
    <mergeCell ref="M80:N80"/>
    <mergeCell ref="O80:P80"/>
    <mergeCell ref="M81:N81"/>
    <mergeCell ref="O81:P81"/>
    <mergeCell ref="M84:N84"/>
    <mergeCell ref="O84:P84"/>
    <mergeCell ref="M85:N85"/>
    <mergeCell ref="H80:I80"/>
    <mergeCell ref="A90:D90"/>
    <mergeCell ref="A104:D104"/>
    <mergeCell ref="Q87:R87"/>
    <mergeCell ref="H88:I88"/>
    <mergeCell ref="M88:N88"/>
    <mergeCell ref="O88:P88"/>
    <mergeCell ref="Q88:R88"/>
    <mergeCell ref="H89:I89"/>
    <mergeCell ref="M89:N89"/>
    <mergeCell ref="O89:P89"/>
    <mergeCell ref="Q89:R89"/>
    <mergeCell ref="E98:E99"/>
    <mergeCell ref="H98:I98"/>
    <mergeCell ref="J98:K98"/>
    <mergeCell ref="L98:M98"/>
    <mergeCell ref="H99:I99"/>
    <mergeCell ref="J99:K99"/>
    <mergeCell ref="L99:M99"/>
    <mergeCell ref="H100:I100"/>
    <mergeCell ref="J100:K100"/>
    <mergeCell ref="L100:M100"/>
    <mergeCell ref="A101:D101"/>
    <mergeCell ref="A102:A103"/>
    <mergeCell ref="B95:D95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8CB-714A-4BA2-87D3-F2E345993FA2}">
  <dimension ref="A2:V104"/>
  <sheetViews>
    <sheetView topLeftCell="A100" zoomScaleNormal="100" workbookViewId="0">
      <selection activeCell="D103" sqref="D103"/>
    </sheetView>
  </sheetViews>
  <sheetFormatPr defaultColWidth="8.85546875" defaultRowHeight="15" x14ac:dyDescent="0.25"/>
  <cols>
    <col min="1" max="1" width="17" style="6" customWidth="1"/>
    <col min="2" max="5" width="8.85546875" style="6"/>
    <col min="6" max="6" width="13.140625" style="6" customWidth="1"/>
    <col min="7" max="7" width="20.42578125" style="6" customWidth="1"/>
    <col min="8" max="8" width="13" style="6" customWidth="1"/>
    <col min="9" max="9" width="11" style="6" customWidth="1"/>
    <col min="10" max="10" width="16.28515625" style="6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192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8" t="s">
        <v>287</v>
      </c>
      <c r="I2" s="8" t="s">
        <v>57</v>
      </c>
      <c r="J2" s="8" t="s">
        <v>56</v>
      </c>
      <c r="K2" s="8" t="s">
        <v>52</v>
      </c>
      <c r="L2" s="8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162</v>
      </c>
      <c r="L3" s="9" t="s">
        <v>93</v>
      </c>
      <c r="M3" s="9" t="s">
        <v>95</v>
      </c>
      <c r="N3" s="9" t="s">
        <v>96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35"/>
      <c r="D4" s="136"/>
      <c r="E4" s="20">
        <f>C4*D4</f>
        <v>0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8" t="s">
        <v>163</v>
      </c>
      <c r="I5" s="302" t="s">
        <v>154</v>
      </c>
      <c r="J5" s="303"/>
      <c r="K5" s="299" t="s">
        <v>65</v>
      </c>
      <c r="L5" s="299"/>
      <c r="M5" s="299" t="s">
        <v>112</v>
      </c>
      <c r="N5" s="299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15" t="s">
        <v>155</v>
      </c>
      <c r="J6" s="322"/>
      <c r="K6" s="300" t="s">
        <v>105</v>
      </c>
      <c r="L6" s="300"/>
      <c r="M6" s="308" t="s">
        <v>106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35"/>
      <c r="D7" s="136"/>
      <c r="E7" s="20">
        <f>C7*D7</f>
        <v>0</v>
      </c>
      <c r="F7" s="142"/>
      <c r="G7" s="142"/>
      <c r="H7" s="142"/>
      <c r="I7" s="306"/>
      <c r="J7" s="307"/>
      <c r="K7" s="301"/>
      <c r="L7" s="301"/>
      <c r="M7" s="301"/>
      <c r="N7" s="301"/>
      <c r="O7" s="142"/>
      <c r="P7" s="142"/>
      <c r="Q7" s="142"/>
      <c r="R7" s="142"/>
      <c r="S7" s="301"/>
      <c r="T7" s="301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302" t="s">
        <v>165</v>
      </c>
      <c r="L8" s="303"/>
      <c r="M8" s="299" t="s">
        <v>113</v>
      </c>
      <c r="N8" s="299"/>
      <c r="O8" s="302" t="s">
        <v>115</v>
      </c>
      <c r="P8" s="303"/>
      <c r="Q8" s="13" t="s">
        <v>116</v>
      </c>
      <c r="R8" s="8" t="s">
        <v>59</v>
      </c>
      <c r="S8" s="8" t="s">
        <v>60</v>
      </c>
      <c r="T8" s="8" t="s">
        <v>101</v>
      </c>
      <c r="U8" s="302" t="s">
        <v>99</v>
      </c>
      <c r="V8" s="303"/>
    </row>
    <row r="9" spans="1:22" ht="30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15" t="s">
        <v>164</v>
      </c>
      <c r="I9" s="316"/>
      <c r="J9" s="322"/>
      <c r="K9" s="315" t="s">
        <v>156</v>
      </c>
      <c r="L9" s="322"/>
      <c r="M9" s="300" t="s">
        <v>114</v>
      </c>
      <c r="N9" s="300"/>
      <c r="O9" s="315" t="s">
        <v>106</v>
      </c>
      <c r="P9" s="322"/>
      <c r="Q9" s="10" t="s">
        <v>108</v>
      </c>
      <c r="R9" s="9" t="s">
        <v>109</v>
      </c>
      <c r="S9" s="9" t="s">
        <v>98</v>
      </c>
      <c r="T9" s="9" t="s">
        <v>102</v>
      </c>
      <c r="U9" s="309" t="s">
        <v>100</v>
      </c>
      <c r="V9" s="310"/>
    </row>
    <row r="10" spans="1:22" ht="30" customHeight="1" x14ac:dyDescent="0.25">
      <c r="A10" s="299"/>
      <c r="B10" s="19" t="s">
        <v>181</v>
      </c>
      <c r="C10" s="135"/>
      <c r="D10" s="136"/>
      <c r="E10" s="20">
        <f>C10*D10</f>
        <v>0</v>
      </c>
      <c r="F10" s="148"/>
      <c r="G10" s="148"/>
      <c r="H10" s="306"/>
      <c r="I10" s="313"/>
      <c r="J10" s="307"/>
      <c r="K10" s="306"/>
      <c r="L10" s="313"/>
      <c r="M10" s="301"/>
      <c r="N10" s="301"/>
      <c r="O10" s="306"/>
      <c r="P10" s="307"/>
      <c r="Q10" s="142"/>
      <c r="R10" s="142"/>
      <c r="S10" s="142"/>
      <c r="T10" s="142"/>
      <c r="U10" s="306"/>
      <c r="V10" s="307"/>
    </row>
    <row r="11" spans="1:22" ht="51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277</v>
      </c>
      <c r="K11" s="8" t="s">
        <v>69</v>
      </c>
      <c r="L11" s="13" t="s">
        <v>279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499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35"/>
      <c r="D13" s="136"/>
      <c r="E13" s="20">
        <f>C13*D13</f>
        <v>0</v>
      </c>
      <c r="F13" s="148"/>
      <c r="G13" s="142"/>
      <c r="H13" s="306"/>
      <c r="I13" s="307"/>
      <c r="J13" s="142"/>
      <c r="K13" s="142"/>
      <c r="L13" s="142"/>
      <c r="M13" s="142"/>
      <c r="N13" s="142"/>
      <c r="O13" s="306"/>
      <c r="P13" s="307"/>
      <c r="Q13" s="301"/>
      <c r="R13" s="301"/>
    </row>
    <row r="14" spans="1:22" ht="38.25" customHeight="1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304" t="s">
        <v>85</v>
      </c>
      <c r="J14" s="304"/>
      <c r="K14" s="13" t="s">
        <v>122</v>
      </c>
      <c r="L14" s="13" t="s">
        <v>80</v>
      </c>
      <c r="M14" s="323" t="s">
        <v>79</v>
      </c>
      <c r="N14" s="324"/>
      <c r="O14" s="8" t="s">
        <v>59</v>
      </c>
      <c r="P14" s="8" t="s">
        <v>60</v>
      </c>
      <c r="Q14" s="8" t="s">
        <v>101</v>
      </c>
      <c r="R14" s="302" t="s">
        <v>99</v>
      </c>
      <c r="S14" s="303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300" t="s">
        <v>120</v>
      </c>
      <c r="J15" s="300"/>
      <c r="K15" s="10" t="s">
        <v>123</v>
      </c>
      <c r="L15" s="10" t="s">
        <v>125</v>
      </c>
      <c r="M15" s="315" t="s">
        <v>126</v>
      </c>
      <c r="N15" s="322"/>
      <c r="O15" s="10" t="s">
        <v>124</v>
      </c>
      <c r="P15" s="9" t="s">
        <v>98</v>
      </c>
      <c r="Q15" s="9" t="s">
        <v>102</v>
      </c>
      <c r="R15" s="309" t="s">
        <v>100</v>
      </c>
      <c r="S15" s="310"/>
    </row>
    <row r="16" spans="1:22" ht="30" customHeight="1" x14ac:dyDescent="0.25">
      <c r="A16" s="299"/>
      <c r="B16" s="19" t="s">
        <v>181</v>
      </c>
      <c r="C16" s="135"/>
      <c r="D16" s="136"/>
      <c r="E16" s="20">
        <f>C16*D16</f>
        <v>0</v>
      </c>
      <c r="F16" s="142"/>
      <c r="G16" s="142"/>
      <c r="H16" s="142"/>
      <c r="I16" s="301"/>
      <c r="J16" s="301"/>
      <c r="K16" s="142"/>
      <c r="L16" s="142"/>
      <c r="M16" s="306"/>
      <c r="N16" s="307"/>
      <c r="O16" s="142"/>
      <c r="P16" s="142"/>
      <c r="Q16" s="138"/>
      <c r="R16" s="306"/>
      <c r="S16" s="307"/>
    </row>
    <row r="17" spans="1:19" ht="38.25" customHeight="1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304" t="s">
        <v>85</v>
      </c>
      <c r="J17" s="304"/>
      <c r="K17" s="13" t="s">
        <v>122</v>
      </c>
      <c r="L17" s="13" t="s">
        <v>80</v>
      </c>
      <c r="M17" s="323" t="s">
        <v>79</v>
      </c>
      <c r="N17" s="324"/>
      <c r="O17" s="8" t="s">
        <v>59</v>
      </c>
      <c r="P17" s="8" t="s">
        <v>60</v>
      </c>
      <c r="Q17" s="8" t="s">
        <v>101</v>
      </c>
      <c r="R17" s="302" t="s">
        <v>99</v>
      </c>
      <c r="S17" s="303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346" t="s">
        <v>120</v>
      </c>
      <c r="J18" s="346"/>
      <c r="K18" s="10" t="s">
        <v>123</v>
      </c>
      <c r="L18" s="10" t="s">
        <v>125</v>
      </c>
      <c r="M18" s="315" t="s">
        <v>126</v>
      </c>
      <c r="N18" s="322"/>
      <c r="O18" s="10" t="s">
        <v>124</v>
      </c>
      <c r="P18" s="9" t="s">
        <v>98</v>
      </c>
      <c r="Q18" s="9" t="s">
        <v>102</v>
      </c>
      <c r="R18" s="309" t="s">
        <v>100</v>
      </c>
      <c r="S18" s="310"/>
    </row>
    <row r="19" spans="1:19" ht="30" customHeight="1" x14ac:dyDescent="0.25">
      <c r="A19" s="299"/>
      <c r="B19" s="19" t="s">
        <v>181</v>
      </c>
      <c r="C19" s="135"/>
      <c r="D19" s="136"/>
      <c r="E19" s="20">
        <f>C19*D19</f>
        <v>0</v>
      </c>
      <c r="F19" s="142"/>
      <c r="G19" s="142"/>
      <c r="H19" s="142"/>
      <c r="I19" s="301"/>
      <c r="J19" s="301"/>
      <c r="K19" s="142"/>
      <c r="L19" s="142"/>
      <c r="M19" s="306"/>
      <c r="N19" s="307"/>
      <c r="O19" s="142"/>
      <c r="P19" s="142"/>
      <c r="Q19" s="138"/>
      <c r="R19" s="301"/>
      <c r="S19" s="301"/>
    </row>
    <row r="20" spans="1:19" ht="30" x14ac:dyDescent="0.25">
      <c r="A20" s="299" t="s">
        <v>292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304" t="s">
        <v>85</v>
      </c>
      <c r="J20" s="304"/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346" t="s">
        <v>120</v>
      </c>
      <c r="J21" s="346"/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35"/>
      <c r="D22" s="136"/>
      <c r="E22" s="20">
        <f>C22*D22</f>
        <v>0</v>
      </c>
      <c r="F22" s="142"/>
      <c r="G22" s="142"/>
      <c r="H22" s="142"/>
      <c r="I22" s="301"/>
      <c r="J22" s="301"/>
      <c r="K22" s="142"/>
      <c r="L22" s="142"/>
      <c r="M22" s="301"/>
      <c r="N22" s="301"/>
      <c r="O22" s="142"/>
      <c r="P22" s="142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280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08" t="s">
        <v>281</v>
      </c>
      <c r="K24" s="308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35"/>
      <c r="D25" s="136"/>
      <c r="E25" s="20">
        <f>C25*D25</f>
        <v>0</v>
      </c>
      <c r="F25" s="142"/>
      <c r="G25" s="142"/>
      <c r="H25" s="306"/>
      <c r="I25" s="307"/>
      <c r="J25" s="306"/>
      <c r="K25" s="307"/>
      <c r="L25" s="142"/>
      <c r="M25" s="142"/>
      <c r="N25" s="142"/>
      <c r="O25" s="306"/>
      <c r="P25" s="307"/>
      <c r="Q25" s="301"/>
      <c r="R25" s="301"/>
    </row>
    <row r="26" spans="1:19" ht="30" customHeight="1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299" t="s">
        <v>280</v>
      </c>
      <c r="K26" s="299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08" t="s">
        <v>281</v>
      </c>
      <c r="K27" s="308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35"/>
      <c r="D28" s="136"/>
      <c r="E28" s="20">
        <f>C28*D28</f>
        <v>0</v>
      </c>
      <c r="F28" s="142"/>
      <c r="G28" s="142"/>
      <c r="H28" s="306"/>
      <c r="I28" s="307"/>
      <c r="J28" s="306"/>
      <c r="K28" s="307"/>
      <c r="L28" s="142"/>
      <c r="M28" s="142"/>
      <c r="N28" s="142"/>
      <c r="O28" s="306"/>
      <c r="P28" s="307"/>
      <c r="Q28" s="301"/>
      <c r="R28" s="301"/>
    </row>
    <row r="29" spans="1:19" ht="30" customHeight="1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299" t="s">
        <v>280</v>
      </c>
      <c r="K29" s="299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08" t="s">
        <v>281</v>
      </c>
      <c r="K30" s="308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35"/>
      <c r="D31" s="136"/>
      <c r="E31" s="20">
        <f>C31*D31</f>
        <v>0</v>
      </c>
      <c r="F31" s="142"/>
      <c r="G31" s="142"/>
      <c r="H31" s="306"/>
      <c r="I31" s="307"/>
      <c r="J31" s="306"/>
      <c r="K31" s="307"/>
      <c r="L31" s="142"/>
      <c r="M31" s="142"/>
      <c r="N31" s="142"/>
      <c r="O31" s="306"/>
      <c r="P31" s="307"/>
      <c r="Q31" s="301"/>
      <c r="R31" s="301"/>
    </row>
    <row r="32" spans="1:19" ht="30" customHeight="1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299" t="s">
        <v>280</v>
      </c>
      <c r="K32" s="299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8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08" t="s">
        <v>281</v>
      </c>
      <c r="K33" s="308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8" ht="30" customHeight="1" x14ac:dyDescent="0.25">
      <c r="A34" s="299"/>
      <c r="B34" s="19" t="s">
        <v>181</v>
      </c>
      <c r="C34" s="135"/>
      <c r="D34" s="136"/>
      <c r="E34" s="20">
        <f>C34*D34</f>
        <v>0</v>
      </c>
      <c r="F34" s="142"/>
      <c r="G34" s="142"/>
      <c r="H34" s="306"/>
      <c r="I34" s="307"/>
      <c r="J34" s="306"/>
      <c r="K34" s="307"/>
      <c r="L34" s="142"/>
      <c r="M34" s="142"/>
      <c r="N34" s="142"/>
      <c r="O34" s="306"/>
      <c r="P34" s="307"/>
      <c r="Q34" s="301"/>
      <c r="R34" s="301"/>
    </row>
    <row r="35" spans="1:18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8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8" ht="30" customHeight="1" x14ac:dyDescent="0.25">
      <c r="A37" s="299"/>
      <c r="B37" s="19" t="s">
        <v>182</v>
      </c>
      <c r="C37" s="135"/>
      <c r="D37" s="136"/>
      <c r="E37" s="20">
        <f>C37*D37</f>
        <v>0</v>
      </c>
      <c r="F37" s="142"/>
      <c r="G37" s="142"/>
      <c r="H37" s="306"/>
      <c r="I37" s="307"/>
      <c r="J37" s="301"/>
      <c r="K37" s="301"/>
    </row>
    <row r="38" spans="1:18" ht="45" customHeight="1" x14ac:dyDescent="0.25">
      <c r="A38" s="27" t="s">
        <v>450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I38" s="7"/>
      <c r="J38" s="7"/>
      <c r="K38" s="7"/>
    </row>
    <row r="39" spans="1:18" ht="69.95" customHeight="1" x14ac:dyDescent="0.25">
      <c r="A39" s="320" t="s">
        <v>435</v>
      </c>
      <c r="B39" s="299"/>
      <c r="C39" s="299"/>
      <c r="D39" s="299"/>
      <c r="E39" s="299"/>
      <c r="H39" s="7"/>
      <c r="I39" s="7"/>
      <c r="J39" s="7"/>
      <c r="K39" s="7"/>
    </row>
    <row r="40" spans="1:18" ht="69.95" customHeight="1" x14ac:dyDescent="0.25">
      <c r="A40" s="321"/>
      <c r="B40" s="18" t="s">
        <v>183</v>
      </c>
      <c r="C40" s="8">
        <v>1</v>
      </c>
      <c r="D40" s="136"/>
      <c r="E40" s="20">
        <f>C40*D40</f>
        <v>0</v>
      </c>
      <c r="H40" s="7"/>
      <c r="I40" s="7"/>
      <c r="J40" s="7"/>
      <c r="K40" s="7"/>
    </row>
    <row r="41" spans="1:18" ht="30" customHeight="1" x14ac:dyDescent="0.25">
      <c r="A41" s="297" t="s">
        <v>430</v>
      </c>
      <c r="B41" s="297"/>
      <c r="C41" s="297"/>
      <c r="D41" s="297"/>
      <c r="E41" s="47">
        <f>E4+E7+E10+E13+E16+E19+E22+E25+E28+E31+E34+E37+E40</f>
        <v>0</v>
      </c>
      <c r="F41" s="7"/>
      <c r="H41" s="7"/>
      <c r="I41" s="7"/>
      <c r="J41" s="7"/>
      <c r="K41" s="7"/>
    </row>
    <row r="42" spans="1:18" ht="30" customHeight="1" x14ac:dyDescent="0.25">
      <c r="A42" s="347" t="s">
        <v>341</v>
      </c>
      <c r="B42" s="348"/>
      <c r="C42" s="348"/>
      <c r="D42" s="349"/>
    </row>
    <row r="43" spans="1:18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293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8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129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8" ht="45" customHeight="1" x14ac:dyDescent="0.25">
      <c r="A45" s="299"/>
      <c r="B45" s="19" t="s">
        <v>181</v>
      </c>
      <c r="C45" s="135"/>
      <c r="D45" s="136"/>
      <c r="E45" s="20">
        <f>C45*D45</f>
        <v>0</v>
      </c>
      <c r="F45" s="301"/>
      <c r="G45" s="301"/>
      <c r="H45" s="142"/>
      <c r="I45" s="142"/>
      <c r="J45" s="142"/>
      <c r="K45" s="306"/>
      <c r="L45" s="307"/>
      <c r="M45" s="142"/>
      <c r="N45" s="142"/>
      <c r="O45" s="306"/>
      <c r="P45" s="307"/>
      <c r="Q45" s="306"/>
      <c r="R45" s="307"/>
    </row>
    <row r="46" spans="1:18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3" t="s">
        <v>85</v>
      </c>
      <c r="I46" s="13" t="s">
        <v>122</v>
      </c>
      <c r="J46" s="13" t="s">
        <v>80</v>
      </c>
      <c r="K46" s="304" t="s">
        <v>79</v>
      </c>
      <c r="L46" s="304"/>
      <c r="M46" s="8" t="s">
        <v>59</v>
      </c>
      <c r="N46" s="8" t="s">
        <v>60</v>
      </c>
      <c r="O46" s="302" t="s">
        <v>101</v>
      </c>
      <c r="P46" s="303"/>
      <c r="Q46" s="302" t="s">
        <v>99</v>
      </c>
      <c r="R46" s="303"/>
    </row>
    <row r="47" spans="1:18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9" t="s">
        <v>120</v>
      </c>
      <c r="I47" s="10" t="s">
        <v>123</v>
      </c>
      <c r="J47" s="10" t="s">
        <v>125</v>
      </c>
      <c r="K47" s="308" t="s">
        <v>126</v>
      </c>
      <c r="L47" s="308"/>
      <c r="M47" s="10" t="s">
        <v>124</v>
      </c>
      <c r="N47" s="9" t="s">
        <v>98</v>
      </c>
      <c r="O47" s="309" t="s">
        <v>102</v>
      </c>
      <c r="P47" s="310"/>
      <c r="Q47" s="309" t="s">
        <v>100</v>
      </c>
      <c r="R47" s="310"/>
    </row>
    <row r="48" spans="1:18" ht="30" customHeight="1" x14ac:dyDescent="0.25">
      <c r="A48" s="299"/>
      <c r="B48" s="19" t="s">
        <v>181</v>
      </c>
      <c r="C48" s="135"/>
      <c r="D48" s="136"/>
      <c r="E48" s="20">
        <f>C48*D48</f>
        <v>0</v>
      </c>
      <c r="F48" s="142"/>
      <c r="G48" s="142"/>
      <c r="H48" s="142"/>
      <c r="I48" s="142"/>
      <c r="J48" s="142"/>
      <c r="K48" s="301"/>
      <c r="L48" s="301"/>
      <c r="M48" s="142"/>
      <c r="N48" s="142"/>
      <c r="O48" s="306"/>
      <c r="P48" s="307"/>
      <c r="Q48" s="306"/>
      <c r="R48" s="307"/>
    </row>
    <row r="49" spans="1:18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5" t="s">
        <v>280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8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1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8" ht="45" customHeight="1" x14ac:dyDescent="0.25">
      <c r="A51" s="304"/>
      <c r="B51" s="19" t="s">
        <v>181</v>
      </c>
      <c r="C51" s="135"/>
      <c r="D51" s="136"/>
      <c r="E51" s="20">
        <f>C51*D51</f>
        <v>0</v>
      </c>
      <c r="F51" s="142"/>
      <c r="G51" s="142"/>
      <c r="H51" s="306"/>
      <c r="I51" s="307"/>
      <c r="J51" s="149"/>
      <c r="K51" s="142"/>
      <c r="L51" s="142"/>
      <c r="M51" s="142"/>
      <c r="N51" s="306"/>
      <c r="O51" s="307"/>
      <c r="P51" s="306"/>
      <c r="Q51" s="307"/>
    </row>
    <row r="52" spans="1:18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5" t="s">
        <v>280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8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1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8" ht="45" customHeight="1" x14ac:dyDescent="0.25">
      <c r="A54" s="304"/>
      <c r="B54" s="19" t="s">
        <v>181</v>
      </c>
      <c r="C54" s="135"/>
      <c r="D54" s="136"/>
      <c r="E54" s="20">
        <f>C54*D54</f>
        <v>0</v>
      </c>
      <c r="F54" s="142"/>
      <c r="G54" s="142"/>
      <c r="H54" s="306"/>
      <c r="I54" s="307"/>
      <c r="J54" s="149"/>
      <c r="K54" s="142"/>
      <c r="L54" s="142"/>
      <c r="M54" s="142"/>
      <c r="N54" s="306"/>
      <c r="O54" s="307"/>
      <c r="P54" s="306"/>
      <c r="Q54" s="307"/>
    </row>
    <row r="55" spans="1:18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30" customHeight="1" x14ac:dyDescent="0.25">
      <c r="A56" s="327" t="s">
        <v>215</v>
      </c>
      <c r="B56" s="327"/>
      <c r="C56" s="327"/>
      <c r="D56" s="327"/>
      <c r="E56" s="22"/>
    </row>
    <row r="57" spans="1:18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149</v>
      </c>
      <c r="H57" s="299" t="s">
        <v>151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8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152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8" ht="69.95" customHeight="1" x14ac:dyDescent="0.25">
      <c r="A59" s="304"/>
      <c r="B59" s="19" t="s">
        <v>181</v>
      </c>
      <c r="C59" s="135"/>
      <c r="D59" s="136"/>
      <c r="E59" s="21">
        <f>C59*D59</f>
        <v>0</v>
      </c>
      <c r="F59" s="142"/>
      <c r="G59" s="142"/>
      <c r="H59" s="306"/>
      <c r="I59" s="307"/>
      <c r="J59" s="142"/>
      <c r="K59" s="142"/>
      <c r="L59" s="142"/>
      <c r="M59" s="306"/>
      <c r="N59" s="307"/>
      <c r="O59" s="301"/>
      <c r="P59" s="301"/>
    </row>
    <row r="60" spans="1:18" ht="30" customHeight="1" x14ac:dyDescent="0.25">
      <c r="A60" s="327" t="s">
        <v>459</v>
      </c>
      <c r="B60" s="327"/>
      <c r="C60" s="327"/>
      <c r="D60" s="327"/>
    </row>
    <row r="61" spans="1:18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8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8" ht="45" customHeight="1" x14ac:dyDescent="0.25">
      <c r="A63" s="299"/>
      <c r="B63" s="19" t="s">
        <v>181</v>
      </c>
      <c r="C63" s="135"/>
      <c r="D63" s="136"/>
      <c r="E63" s="20">
        <f>C63*D63</f>
        <v>0</v>
      </c>
      <c r="F63" s="301"/>
      <c r="G63" s="301"/>
      <c r="H63" s="142"/>
      <c r="I63" s="142"/>
      <c r="J63" s="142"/>
      <c r="K63" s="306"/>
      <c r="L63" s="307"/>
      <c r="M63" s="142"/>
      <c r="N63" s="142"/>
      <c r="O63" s="306"/>
      <c r="P63" s="307"/>
      <c r="Q63" s="306"/>
      <c r="R63" s="307"/>
    </row>
    <row r="64" spans="1:18" ht="30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13" t="s">
        <v>85</v>
      </c>
      <c r="I64" s="13" t="s">
        <v>122</v>
      </c>
      <c r="J64" s="13" t="s">
        <v>80</v>
      </c>
      <c r="K64" s="323" t="s">
        <v>79</v>
      </c>
      <c r="L64" s="324"/>
      <c r="M64" s="8" t="s">
        <v>59</v>
      </c>
      <c r="N64" s="8" t="s">
        <v>60</v>
      </c>
      <c r="O64" s="302" t="s">
        <v>101</v>
      </c>
      <c r="P64" s="303"/>
      <c r="Q64" s="302" t="s">
        <v>99</v>
      </c>
      <c r="R64" s="303"/>
    </row>
    <row r="65" spans="1:18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9" t="s">
        <v>120</v>
      </c>
      <c r="I65" s="10" t="s">
        <v>123</v>
      </c>
      <c r="J65" s="10" t="s">
        <v>125</v>
      </c>
      <c r="K65" s="315" t="s">
        <v>126</v>
      </c>
      <c r="L65" s="322"/>
      <c r="M65" s="10" t="s">
        <v>124</v>
      </c>
      <c r="N65" s="9" t="s">
        <v>98</v>
      </c>
      <c r="O65" s="309" t="s">
        <v>102</v>
      </c>
      <c r="P65" s="310"/>
      <c r="Q65" s="309" t="s">
        <v>100</v>
      </c>
      <c r="R65" s="310"/>
    </row>
    <row r="66" spans="1:18" ht="30" customHeight="1" x14ac:dyDescent="0.25">
      <c r="A66" s="299"/>
      <c r="B66" s="19" t="s">
        <v>181</v>
      </c>
      <c r="C66" s="135"/>
      <c r="D66" s="136"/>
      <c r="E66" s="20">
        <f>C66*D66</f>
        <v>0</v>
      </c>
      <c r="F66" s="142"/>
      <c r="G66" s="142"/>
      <c r="H66" s="142"/>
      <c r="I66" s="142"/>
      <c r="J66" s="142"/>
      <c r="K66" s="306"/>
      <c r="L66" s="307"/>
      <c r="M66" s="142"/>
      <c r="N66" s="142"/>
      <c r="O66" s="306"/>
      <c r="P66" s="307"/>
      <c r="Q66" s="306"/>
      <c r="R66" s="307"/>
    </row>
    <row r="67" spans="1:18" ht="30" customHeight="1" x14ac:dyDescent="0.25">
      <c r="A67" s="304" t="s">
        <v>437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5" t="s">
        <v>280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8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6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8" ht="45" customHeight="1" x14ac:dyDescent="0.25">
      <c r="A69" s="304"/>
      <c r="B69" s="19" t="s">
        <v>181</v>
      </c>
      <c r="C69" s="135"/>
      <c r="D69" s="136"/>
      <c r="E69" s="20">
        <f>C69*D69</f>
        <v>0</v>
      </c>
      <c r="F69" s="142"/>
      <c r="G69" s="142"/>
      <c r="H69" s="306"/>
      <c r="I69" s="307"/>
      <c r="J69" s="149"/>
      <c r="K69" s="142"/>
      <c r="L69" s="142"/>
      <c r="M69" s="142"/>
      <c r="N69" s="306"/>
      <c r="O69" s="307"/>
      <c r="P69" s="306"/>
      <c r="Q69" s="307"/>
    </row>
    <row r="70" spans="1:18" ht="30" customHeight="1" x14ac:dyDescent="0.25">
      <c r="A70" s="304" t="s">
        <v>438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5" t="s">
        <v>280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8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6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8" ht="45" customHeight="1" x14ac:dyDescent="0.25">
      <c r="A72" s="304"/>
      <c r="B72" s="19" t="s">
        <v>181</v>
      </c>
      <c r="C72" s="135"/>
      <c r="D72" s="136"/>
      <c r="E72" s="20">
        <f>C72*D72</f>
        <v>0</v>
      </c>
      <c r="F72" s="142"/>
      <c r="G72" s="142"/>
      <c r="H72" s="301"/>
      <c r="I72" s="301"/>
      <c r="J72" s="142"/>
      <c r="K72" s="142"/>
      <c r="L72" s="142"/>
      <c r="M72" s="142"/>
      <c r="N72" s="306"/>
      <c r="O72" s="307"/>
      <c r="P72" s="306"/>
      <c r="Q72" s="307"/>
    </row>
    <row r="73" spans="1:18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ht="30" customHeight="1" x14ac:dyDescent="0.25">
      <c r="A74" s="327" t="s">
        <v>451</v>
      </c>
      <c r="B74" s="327"/>
      <c r="C74" s="327"/>
      <c r="D74" s="327"/>
      <c r="E74" s="22"/>
    </row>
    <row r="75" spans="1:18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8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8" ht="69.95" customHeight="1" x14ac:dyDescent="0.25">
      <c r="A77" s="304"/>
      <c r="B77" s="19" t="s">
        <v>181</v>
      </c>
      <c r="C77" s="135"/>
      <c r="D77" s="136"/>
      <c r="E77" s="21">
        <f>C77*D77</f>
        <v>0</v>
      </c>
      <c r="F77" s="142"/>
      <c r="G77" s="142"/>
      <c r="H77" s="306"/>
      <c r="I77" s="307"/>
      <c r="J77" s="142"/>
      <c r="K77" s="142"/>
      <c r="L77" s="142"/>
      <c r="M77" s="306"/>
      <c r="N77" s="307"/>
      <c r="O77" s="301"/>
      <c r="P77" s="301"/>
    </row>
    <row r="78" spans="1:18" ht="30" customHeight="1" x14ac:dyDescent="0.25">
      <c r="A78" s="327" t="s">
        <v>199</v>
      </c>
      <c r="B78" s="327"/>
      <c r="C78" s="327"/>
      <c r="D78" s="327"/>
      <c r="E78" s="22"/>
    </row>
    <row r="79" spans="1:18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8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8" t="s">
        <v>181</v>
      </c>
      <c r="C81" s="135"/>
      <c r="D81" s="136"/>
      <c r="E81" s="21">
        <f>C81*D81</f>
        <v>0</v>
      </c>
      <c r="F81" s="142"/>
      <c r="G81" s="142"/>
      <c r="H81" s="306"/>
      <c r="I81" s="307"/>
      <c r="J81" s="142"/>
      <c r="K81" s="142"/>
      <c r="L81" s="142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8" t="s">
        <v>181</v>
      </c>
      <c r="C85" s="135"/>
      <c r="D85" s="136"/>
      <c r="E85" s="21">
        <f>C85*D85</f>
        <v>0</v>
      </c>
      <c r="F85" s="142"/>
      <c r="G85" s="142"/>
      <c r="H85" s="306"/>
      <c r="I85" s="307"/>
      <c r="J85" s="142"/>
      <c r="K85" s="142"/>
      <c r="L85" s="142"/>
      <c r="M85" s="142"/>
      <c r="N85" s="139"/>
      <c r="O85" s="141"/>
      <c r="P85" s="140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8" t="s">
        <v>181</v>
      </c>
      <c r="C89" s="135"/>
      <c r="D89" s="136"/>
      <c r="E89" s="21">
        <f>C89*D89</f>
        <v>0</v>
      </c>
      <c r="F89" s="142"/>
      <c r="G89" s="142"/>
      <c r="H89" s="149"/>
      <c r="I89" s="150"/>
      <c r="J89" s="142"/>
      <c r="K89" s="142"/>
      <c r="L89" s="142"/>
      <c r="M89" s="142"/>
      <c r="N89" s="306"/>
      <c r="O89" s="313"/>
      <c r="P89" s="307"/>
      <c r="Q89" s="306"/>
      <c r="R89" s="307"/>
    </row>
    <row r="90" spans="1:18" ht="30" customHeight="1" x14ac:dyDescent="0.25">
      <c r="A90" s="298" t="s">
        <v>455</v>
      </c>
      <c r="B90" s="298"/>
      <c r="C90" s="298"/>
      <c r="D90" s="298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452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453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346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602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347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235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ewoeU6Xd0/xvgWtp+la2dr74LE7zlbyMxc4OgVnfd6eT0WQlAX6UDW3E0OyrUMiJVS0uJjm5vIAAHsHqV5F1eg==" saltValue="tnPn9WrRmJ/v9eEF8F4Gtg==" spinCount="100000" sheet="1" objects="1" scenarios="1"/>
  <mergeCells count="404">
    <mergeCell ref="Q89:R89"/>
    <mergeCell ref="N89:P89"/>
    <mergeCell ref="A101:D101"/>
    <mergeCell ref="A102:A103"/>
    <mergeCell ref="A98:A100"/>
    <mergeCell ref="B98:B99"/>
    <mergeCell ref="C98:C99"/>
    <mergeCell ref="D98:D99"/>
    <mergeCell ref="E98:E99"/>
    <mergeCell ref="H98:I98"/>
    <mergeCell ref="J98:K98"/>
    <mergeCell ref="L98:M98"/>
    <mergeCell ref="H99:I99"/>
    <mergeCell ref="J99:K99"/>
    <mergeCell ref="L99:M99"/>
    <mergeCell ref="H100:I100"/>
    <mergeCell ref="J100:K100"/>
    <mergeCell ref="L100:M100"/>
    <mergeCell ref="A41:D41"/>
    <mergeCell ref="A39:A40"/>
    <mergeCell ref="A55:D55"/>
    <mergeCell ref="A73:D73"/>
    <mergeCell ref="A90:D90"/>
    <mergeCell ref="A91:D91"/>
    <mergeCell ref="A92:A93"/>
    <mergeCell ref="A96:D96"/>
    <mergeCell ref="A97:D97"/>
    <mergeCell ref="A64:A66"/>
    <mergeCell ref="B64:B65"/>
    <mergeCell ref="C64:C65"/>
    <mergeCell ref="D64:D65"/>
    <mergeCell ref="A52:A54"/>
    <mergeCell ref="B52:B53"/>
    <mergeCell ref="C52:C53"/>
    <mergeCell ref="D52:D53"/>
    <mergeCell ref="A42:D42"/>
    <mergeCell ref="A43:A45"/>
    <mergeCell ref="B43:B44"/>
    <mergeCell ref="C43:C44"/>
    <mergeCell ref="D43:D44"/>
    <mergeCell ref="B95:D95"/>
    <mergeCell ref="A94:A95"/>
    <mergeCell ref="E38:E39"/>
    <mergeCell ref="M75:N75"/>
    <mergeCell ref="H54:I54"/>
    <mergeCell ref="D75:D76"/>
    <mergeCell ref="E75:E76"/>
    <mergeCell ref="F63:G63"/>
    <mergeCell ref="C70:C71"/>
    <mergeCell ref="D70:D71"/>
    <mergeCell ref="N68:O68"/>
    <mergeCell ref="N69:O69"/>
    <mergeCell ref="K61:L61"/>
    <mergeCell ref="K62:L62"/>
    <mergeCell ref="K63:L63"/>
    <mergeCell ref="O43:P43"/>
    <mergeCell ref="O75:P75"/>
    <mergeCell ref="H76:I76"/>
    <mergeCell ref="M76:N76"/>
    <mergeCell ref="O76:P76"/>
    <mergeCell ref="H58:I58"/>
    <mergeCell ref="H59:I59"/>
    <mergeCell ref="M59:N59"/>
    <mergeCell ref="O59:P59"/>
    <mergeCell ref="H72:I72"/>
    <mergeCell ref="H75:I75"/>
    <mergeCell ref="N54:O54"/>
    <mergeCell ref="P54:Q54"/>
    <mergeCell ref="Q61:R61"/>
    <mergeCell ref="Q62:R62"/>
    <mergeCell ref="Q63:R63"/>
    <mergeCell ref="O61:P61"/>
    <mergeCell ref="O62:P62"/>
    <mergeCell ref="O63:P63"/>
    <mergeCell ref="M57:N57"/>
    <mergeCell ref="O57:P57"/>
    <mergeCell ref="M58:N58"/>
    <mergeCell ref="O58:P58"/>
    <mergeCell ref="Q43:R43"/>
    <mergeCell ref="Q44:R44"/>
    <mergeCell ref="Q45:R45"/>
    <mergeCell ref="O44:P44"/>
    <mergeCell ref="O45:P45"/>
    <mergeCell ref="K46:L46"/>
    <mergeCell ref="K47:L47"/>
    <mergeCell ref="O46:P46"/>
    <mergeCell ref="O47:P47"/>
    <mergeCell ref="Q47:R47"/>
    <mergeCell ref="Q46:R46"/>
    <mergeCell ref="R15:S15"/>
    <mergeCell ref="I17:J17"/>
    <mergeCell ref="I18:J18"/>
    <mergeCell ref="I19:J19"/>
    <mergeCell ref="I20:J20"/>
    <mergeCell ref="I21:J21"/>
    <mergeCell ref="I22:J22"/>
    <mergeCell ref="K43:L43"/>
    <mergeCell ref="K44:L44"/>
    <mergeCell ref="Q32:R32"/>
    <mergeCell ref="H33:I33"/>
    <mergeCell ref="J33:K33"/>
    <mergeCell ref="O33:P33"/>
    <mergeCell ref="Q33:R33"/>
    <mergeCell ref="H31:I31"/>
    <mergeCell ref="J31:K31"/>
    <mergeCell ref="O31:P31"/>
    <mergeCell ref="Q31:R31"/>
    <mergeCell ref="H32:I32"/>
    <mergeCell ref="Q30:R30"/>
    <mergeCell ref="O26:P26"/>
    <mergeCell ref="Q26:R26"/>
    <mergeCell ref="H27:I27"/>
    <mergeCell ref="J27:K27"/>
    <mergeCell ref="M8:N8"/>
    <mergeCell ref="M9:N9"/>
    <mergeCell ref="M10:N10"/>
    <mergeCell ref="O8:P8"/>
    <mergeCell ref="O9:P9"/>
    <mergeCell ref="O10:P10"/>
    <mergeCell ref="U8:V8"/>
    <mergeCell ref="U9:V9"/>
    <mergeCell ref="U10:V10"/>
    <mergeCell ref="H9:J9"/>
    <mergeCell ref="H10:J10"/>
    <mergeCell ref="K9:L9"/>
    <mergeCell ref="K8:L8"/>
    <mergeCell ref="K10:L10"/>
    <mergeCell ref="A104:D104"/>
    <mergeCell ref="A86:D86"/>
    <mergeCell ref="A87:A89"/>
    <mergeCell ref="B87:B88"/>
    <mergeCell ref="C87:C88"/>
    <mergeCell ref="D87:D88"/>
    <mergeCell ref="E87:E88"/>
    <mergeCell ref="H87:I87"/>
    <mergeCell ref="H79:I79"/>
    <mergeCell ref="A56:D56"/>
    <mergeCell ref="A57:A59"/>
    <mergeCell ref="B57:B58"/>
    <mergeCell ref="C57:C58"/>
    <mergeCell ref="D57:D58"/>
    <mergeCell ref="E57:E58"/>
    <mergeCell ref="B38:B39"/>
    <mergeCell ref="C38:C39"/>
    <mergeCell ref="K45:L45"/>
    <mergeCell ref="D38:D39"/>
    <mergeCell ref="N88:P88"/>
    <mergeCell ref="Q88:R88"/>
    <mergeCell ref="A82:D82"/>
    <mergeCell ref="A83:A85"/>
    <mergeCell ref="B83:B84"/>
    <mergeCell ref="C83:C84"/>
    <mergeCell ref="D83:D84"/>
    <mergeCell ref="E83:E84"/>
    <mergeCell ref="H83:I83"/>
    <mergeCell ref="N83:P83"/>
    <mergeCell ref="Q83:R83"/>
    <mergeCell ref="H84:I84"/>
    <mergeCell ref="N84:P84"/>
    <mergeCell ref="Q84:R84"/>
    <mergeCell ref="H85:I85"/>
    <mergeCell ref="Q85:R85"/>
    <mergeCell ref="N87:P87"/>
    <mergeCell ref="Q87:R87"/>
    <mergeCell ref="H88:I88"/>
    <mergeCell ref="N79:P79"/>
    <mergeCell ref="Q79:R79"/>
    <mergeCell ref="H80:I80"/>
    <mergeCell ref="N80:P80"/>
    <mergeCell ref="Q80:R80"/>
    <mergeCell ref="H81:I81"/>
    <mergeCell ref="N81:P81"/>
    <mergeCell ref="Q81:R81"/>
    <mergeCell ref="A60:D60"/>
    <mergeCell ref="A74:D74"/>
    <mergeCell ref="A78:D78"/>
    <mergeCell ref="A79:A81"/>
    <mergeCell ref="B79:B80"/>
    <mergeCell ref="C79:C80"/>
    <mergeCell ref="D79:D80"/>
    <mergeCell ref="E79:E80"/>
    <mergeCell ref="H77:I77"/>
    <mergeCell ref="M77:N77"/>
    <mergeCell ref="O77:P77"/>
    <mergeCell ref="A75:A77"/>
    <mergeCell ref="B75:B76"/>
    <mergeCell ref="C75:C76"/>
    <mergeCell ref="A70:A72"/>
    <mergeCell ref="B70:B71"/>
    <mergeCell ref="N72:O72"/>
    <mergeCell ref="P72:Q72"/>
    <mergeCell ref="H71:I71"/>
    <mergeCell ref="K64:L64"/>
    <mergeCell ref="K65:L65"/>
    <mergeCell ref="K66:L66"/>
    <mergeCell ref="O64:P64"/>
    <mergeCell ref="O65:P65"/>
    <mergeCell ref="O66:P66"/>
    <mergeCell ref="Q65:R65"/>
    <mergeCell ref="Q64:R64"/>
    <mergeCell ref="Q66:R66"/>
    <mergeCell ref="P67:Q67"/>
    <mergeCell ref="P68:Q68"/>
    <mergeCell ref="P69:Q69"/>
    <mergeCell ref="N70:O70"/>
    <mergeCell ref="P70:Q70"/>
    <mergeCell ref="N71:O71"/>
    <mergeCell ref="P71:Q71"/>
    <mergeCell ref="N67:O67"/>
    <mergeCell ref="E70:E71"/>
    <mergeCell ref="H70:I70"/>
    <mergeCell ref="H68:I68"/>
    <mergeCell ref="A67:A69"/>
    <mergeCell ref="B67:B68"/>
    <mergeCell ref="C67:C68"/>
    <mergeCell ref="D67:D68"/>
    <mergeCell ref="E67:E68"/>
    <mergeCell ref="H67:I67"/>
    <mergeCell ref="H69:I69"/>
    <mergeCell ref="E64:E65"/>
    <mergeCell ref="F61:G61"/>
    <mergeCell ref="F62:G62"/>
    <mergeCell ref="A61:A63"/>
    <mergeCell ref="B61:B62"/>
    <mergeCell ref="C61:C62"/>
    <mergeCell ref="D61:D62"/>
    <mergeCell ref="E61:E62"/>
    <mergeCell ref="H57:I57"/>
    <mergeCell ref="E52:E53"/>
    <mergeCell ref="H53:I53"/>
    <mergeCell ref="H52:I52"/>
    <mergeCell ref="H50:I50"/>
    <mergeCell ref="H49:I49"/>
    <mergeCell ref="H51:I51"/>
    <mergeCell ref="K48:L48"/>
    <mergeCell ref="O48:P48"/>
    <mergeCell ref="Q48:R48"/>
    <mergeCell ref="P49:Q49"/>
    <mergeCell ref="N49:O49"/>
    <mergeCell ref="N50:O50"/>
    <mergeCell ref="P50:Q50"/>
    <mergeCell ref="N51:O51"/>
    <mergeCell ref="P51:Q51"/>
    <mergeCell ref="N52:O52"/>
    <mergeCell ref="P52:Q52"/>
    <mergeCell ref="N53:O53"/>
    <mergeCell ref="P53:Q53"/>
    <mergeCell ref="E43:E44"/>
    <mergeCell ref="A49:A51"/>
    <mergeCell ref="B49:B50"/>
    <mergeCell ref="C49:C50"/>
    <mergeCell ref="D49:D50"/>
    <mergeCell ref="E49:E50"/>
    <mergeCell ref="A46:A48"/>
    <mergeCell ref="B46:B47"/>
    <mergeCell ref="C46:C47"/>
    <mergeCell ref="D46:D47"/>
    <mergeCell ref="E46:E47"/>
    <mergeCell ref="F43:G43"/>
    <mergeCell ref="F44:G44"/>
    <mergeCell ref="F45:G45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J35:K35"/>
    <mergeCell ref="J36:K36"/>
    <mergeCell ref="H37:I37"/>
    <mergeCell ref="J37:K37"/>
    <mergeCell ref="J32:K32"/>
    <mergeCell ref="O32:P32"/>
    <mergeCell ref="A29:A31"/>
    <mergeCell ref="B29:B30"/>
    <mergeCell ref="C29:C30"/>
    <mergeCell ref="D29:D30"/>
    <mergeCell ref="E29:E30"/>
    <mergeCell ref="H29:I29"/>
    <mergeCell ref="H30:I30"/>
    <mergeCell ref="J30:K30"/>
    <mergeCell ref="O30:P30"/>
    <mergeCell ref="O27:P27"/>
    <mergeCell ref="Q27:R27"/>
    <mergeCell ref="J29:K29"/>
    <mergeCell ref="O29:P29"/>
    <mergeCell ref="Q29:R29"/>
    <mergeCell ref="H28:I28"/>
    <mergeCell ref="J28:K28"/>
    <mergeCell ref="O28:P28"/>
    <mergeCell ref="Q28:R28"/>
    <mergeCell ref="H25:I25"/>
    <mergeCell ref="J25:K25"/>
    <mergeCell ref="O25:P25"/>
    <mergeCell ref="Q25:R25"/>
    <mergeCell ref="A26:A28"/>
    <mergeCell ref="B26:B27"/>
    <mergeCell ref="C26:C27"/>
    <mergeCell ref="D26:D27"/>
    <mergeCell ref="E26:E27"/>
    <mergeCell ref="H26:I26"/>
    <mergeCell ref="A23:A25"/>
    <mergeCell ref="B23:B24"/>
    <mergeCell ref="C23:C24"/>
    <mergeCell ref="D23:D24"/>
    <mergeCell ref="E23:E24"/>
    <mergeCell ref="H23:I23"/>
    <mergeCell ref="J23:K23"/>
    <mergeCell ref="O23:P23"/>
    <mergeCell ref="Q23:R23"/>
    <mergeCell ref="H24:I24"/>
    <mergeCell ref="J24:K24"/>
    <mergeCell ref="O24:P24"/>
    <mergeCell ref="Q24:R24"/>
    <mergeCell ref="J26:K26"/>
    <mergeCell ref="R20:S20"/>
    <mergeCell ref="M21:N21"/>
    <mergeCell ref="R21:S21"/>
    <mergeCell ref="M22:N22"/>
    <mergeCell ref="R22:S22"/>
    <mergeCell ref="A20:A22"/>
    <mergeCell ref="B20:B21"/>
    <mergeCell ref="C20:C21"/>
    <mergeCell ref="D20:D21"/>
    <mergeCell ref="E20:E21"/>
    <mergeCell ref="M20:N20"/>
    <mergeCell ref="M17:N17"/>
    <mergeCell ref="R17:S17"/>
    <mergeCell ref="M18:N18"/>
    <mergeCell ref="R18:S18"/>
    <mergeCell ref="M19:N19"/>
    <mergeCell ref="R19:S19"/>
    <mergeCell ref="M16:N16"/>
    <mergeCell ref="R16:S16"/>
    <mergeCell ref="A17:A19"/>
    <mergeCell ref="B17:B18"/>
    <mergeCell ref="C17:C18"/>
    <mergeCell ref="D17:D18"/>
    <mergeCell ref="E17:E18"/>
    <mergeCell ref="A14:A16"/>
    <mergeCell ref="B14:B15"/>
    <mergeCell ref="C14:C15"/>
    <mergeCell ref="D14:D15"/>
    <mergeCell ref="E14:E15"/>
    <mergeCell ref="M14:N14"/>
    <mergeCell ref="I14:J14"/>
    <mergeCell ref="I15:J15"/>
    <mergeCell ref="I16:J16"/>
    <mergeCell ref="M15:N15"/>
    <mergeCell ref="R14:S14"/>
    <mergeCell ref="H13:I13"/>
    <mergeCell ref="O13:P13"/>
    <mergeCell ref="Q13:R13"/>
    <mergeCell ref="A11:A13"/>
    <mergeCell ref="B11:B12"/>
    <mergeCell ref="C11:C12"/>
    <mergeCell ref="D11:D12"/>
    <mergeCell ref="E11:E12"/>
    <mergeCell ref="H11:I11"/>
    <mergeCell ref="O11:P11"/>
    <mergeCell ref="A8:A10"/>
    <mergeCell ref="B8:B9"/>
    <mergeCell ref="C8:C9"/>
    <mergeCell ref="D8:D9"/>
    <mergeCell ref="E8:E9"/>
    <mergeCell ref="Q11:R11"/>
    <mergeCell ref="H12:I12"/>
    <mergeCell ref="M6:N6"/>
    <mergeCell ref="M7:N7"/>
    <mergeCell ref="A5:A7"/>
    <mergeCell ref="B5:B6"/>
    <mergeCell ref="C5:C6"/>
    <mergeCell ref="D5:D6"/>
    <mergeCell ref="E5:E6"/>
    <mergeCell ref="M5:N5"/>
    <mergeCell ref="I5:J5"/>
    <mergeCell ref="I6:J6"/>
    <mergeCell ref="I7:J7"/>
    <mergeCell ref="K5:L5"/>
    <mergeCell ref="K6:L6"/>
    <mergeCell ref="K7:L7"/>
    <mergeCell ref="O12:P12"/>
    <mergeCell ref="Q12:R12"/>
    <mergeCell ref="H8:J8"/>
    <mergeCell ref="S5:T5"/>
    <mergeCell ref="S6:T6"/>
    <mergeCell ref="S7:T7"/>
    <mergeCell ref="B2:B3"/>
    <mergeCell ref="C2:C3"/>
    <mergeCell ref="D2:D3"/>
    <mergeCell ref="E2:E3"/>
    <mergeCell ref="R2:S2"/>
    <mergeCell ref="A3:A4"/>
    <mergeCell ref="R3:S3"/>
    <mergeCell ref="R4:S4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8132-F03D-4546-AA5A-D0079CB178B0}">
  <dimension ref="A2:V104"/>
  <sheetViews>
    <sheetView topLeftCell="A97" zoomScaleNormal="100" workbookViewId="0">
      <pane xSplit="1" topLeftCell="B1" activePane="topRight" state="frozenSplit"/>
      <selection activeCell="A5" sqref="A5"/>
      <selection pane="topRight" activeCell="D108" sqref="D108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6"/>
    <col min="6" max="6" width="13.140625" style="6" customWidth="1"/>
    <col min="7" max="7" width="20.42578125" style="6" customWidth="1"/>
    <col min="8" max="8" width="10.7109375" style="6" customWidth="1"/>
    <col min="9" max="9" width="11" style="7" customWidth="1"/>
    <col min="10" max="10" width="16.28515625" style="7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194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8" t="s">
        <v>265</v>
      </c>
      <c r="I2" s="17" t="s">
        <v>268</v>
      </c>
      <c r="J2" s="17" t="s">
        <v>269</v>
      </c>
      <c r="K2" s="8" t="s">
        <v>270</v>
      </c>
      <c r="L2" s="8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271</v>
      </c>
      <c r="L3" s="9" t="s">
        <v>93</v>
      </c>
      <c r="M3" s="9" t="s">
        <v>95</v>
      </c>
      <c r="N3" s="9" t="s">
        <v>264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51"/>
      <c r="D4" s="136"/>
      <c r="E4" s="20">
        <f>C4*D4</f>
        <v>0</v>
      </c>
      <c r="F4" s="137"/>
      <c r="G4" s="137"/>
      <c r="H4" s="137"/>
      <c r="I4" s="137"/>
      <c r="J4" s="137"/>
      <c r="K4" s="137"/>
      <c r="L4" s="137"/>
      <c r="M4" s="137"/>
      <c r="N4" s="137"/>
      <c r="O4" s="147"/>
      <c r="P4" s="147"/>
      <c r="Q4" s="13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8" t="s">
        <v>236</v>
      </c>
      <c r="I5" s="299" t="s">
        <v>237</v>
      </c>
      <c r="J5" s="299"/>
      <c r="K5" s="299" t="s">
        <v>65</v>
      </c>
      <c r="L5" s="299"/>
      <c r="M5" s="304" t="s">
        <v>238</v>
      </c>
      <c r="N5" s="304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08" t="s">
        <v>158</v>
      </c>
      <c r="J6" s="308"/>
      <c r="K6" s="300" t="s">
        <v>105</v>
      </c>
      <c r="L6" s="300"/>
      <c r="M6" s="308" t="s">
        <v>275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52"/>
      <c r="D7" s="136"/>
      <c r="E7" s="20">
        <f>C7*D7</f>
        <v>0</v>
      </c>
      <c r="F7" s="138"/>
      <c r="G7" s="137"/>
      <c r="H7" s="138"/>
      <c r="I7" s="301"/>
      <c r="J7" s="301"/>
      <c r="K7" s="301"/>
      <c r="L7" s="301"/>
      <c r="M7" s="301"/>
      <c r="N7" s="301"/>
      <c r="O7" s="138"/>
      <c r="P7" s="142"/>
      <c r="Q7" s="142"/>
      <c r="R7" s="138"/>
      <c r="S7" s="306"/>
      <c r="T7" s="307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299" t="s">
        <v>276</v>
      </c>
      <c r="L8" s="299"/>
      <c r="M8" s="299" t="s">
        <v>113</v>
      </c>
      <c r="N8" s="299"/>
      <c r="O8" s="8" t="s">
        <v>115</v>
      </c>
      <c r="P8" s="13" t="s">
        <v>116</v>
      </c>
      <c r="Q8" s="8" t="s">
        <v>59</v>
      </c>
      <c r="R8" s="8" t="s">
        <v>60</v>
      </c>
      <c r="S8" s="299" t="s">
        <v>101</v>
      </c>
      <c r="T8" s="299"/>
      <c r="U8" s="299" t="s">
        <v>99</v>
      </c>
      <c r="V8" s="299"/>
    </row>
    <row r="9" spans="1:22" ht="56.25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15" t="s">
        <v>164</v>
      </c>
      <c r="I9" s="316"/>
      <c r="J9" s="322"/>
      <c r="K9" s="308" t="s">
        <v>156</v>
      </c>
      <c r="L9" s="308"/>
      <c r="M9" s="300" t="s">
        <v>114</v>
      </c>
      <c r="N9" s="300"/>
      <c r="O9" s="10" t="s">
        <v>275</v>
      </c>
      <c r="P9" s="10" t="s">
        <v>108</v>
      </c>
      <c r="Q9" s="9" t="s">
        <v>109</v>
      </c>
      <c r="R9" s="9" t="s">
        <v>98</v>
      </c>
      <c r="S9" s="300" t="s">
        <v>102</v>
      </c>
      <c r="T9" s="300"/>
      <c r="U9" s="300" t="s">
        <v>100</v>
      </c>
      <c r="V9" s="300"/>
    </row>
    <row r="10" spans="1:22" ht="30" customHeight="1" x14ac:dyDescent="0.25">
      <c r="A10" s="299"/>
      <c r="B10" s="19" t="s">
        <v>181</v>
      </c>
      <c r="C10" s="152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138"/>
      <c r="P10" s="138"/>
      <c r="Q10" s="138"/>
      <c r="R10" s="142"/>
      <c r="S10" s="301"/>
      <c r="T10" s="301"/>
      <c r="U10" s="301"/>
      <c r="V10" s="301"/>
    </row>
    <row r="11" spans="1:22" ht="38.25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85</v>
      </c>
      <c r="K11" s="8" t="s">
        <v>69</v>
      </c>
      <c r="L11" s="13" t="s">
        <v>70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499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52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138"/>
      <c r="O13" s="306"/>
      <c r="P13" s="307"/>
      <c r="Q13" s="301"/>
      <c r="R13" s="301"/>
    </row>
    <row r="14" spans="1:22" ht="38.25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13" t="s">
        <v>69</v>
      </c>
      <c r="J14" s="13" t="s">
        <v>85</v>
      </c>
      <c r="K14" s="13" t="s">
        <v>122</v>
      </c>
      <c r="L14" s="13" t="s">
        <v>80</v>
      </c>
      <c r="M14" s="304" t="s">
        <v>79</v>
      </c>
      <c r="N14" s="304"/>
      <c r="O14" s="8" t="s">
        <v>59</v>
      </c>
      <c r="P14" s="8" t="s">
        <v>60</v>
      </c>
      <c r="Q14" s="8" t="s">
        <v>101</v>
      </c>
      <c r="R14" s="299" t="s">
        <v>99</v>
      </c>
      <c r="S14" s="299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10" t="s">
        <v>143</v>
      </c>
      <c r="J15" s="9" t="s">
        <v>120</v>
      </c>
      <c r="K15" s="10" t="s">
        <v>123</v>
      </c>
      <c r="L15" s="10" t="s">
        <v>125</v>
      </c>
      <c r="M15" s="308" t="s">
        <v>126</v>
      </c>
      <c r="N15" s="308"/>
      <c r="O15" s="10" t="s">
        <v>124</v>
      </c>
      <c r="P15" s="9" t="s">
        <v>98</v>
      </c>
      <c r="Q15" s="9" t="s">
        <v>102</v>
      </c>
      <c r="R15" s="300" t="s">
        <v>100</v>
      </c>
      <c r="S15" s="300"/>
    </row>
    <row r="16" spans="1:22" ht="30" customHeight="1" x14ac:dyDescent="0.25">
      <c r="A16" s="299"/>
      <c r="B16" s="19" t="s">
        <v>181</v>
      </c>
      <c r="C16" s="152"/>
      <c r="D16" s="136"/>
      <c r="E16" s="20">
        <f>C16*D16</f>
        <v>0</v>
      </c>
      <c r="F16" s="137"/>
      <c r="G16" s="138"/>
      <c r="H16" s="138"/>
      <c r="I16" s="329"/>
      <c r="J16" s="350"/>
      <c r="K16" s="138"/>
      <c r="L16" s="138"/>
      <c r="M16" s="306"/>
      <c r="N16" s="307"/>
      <c r="O16" s="138"/>
      <c r="P16" s="138"/>
      <c r="Q16" s="138"/>
      <c r="R16" s="306"/>
      <c r="S16" s="307"/>
    </row>
    <row r="17" spans="1:19" ht="38.25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13" t="s">
        <v>69</v>
      </c>
      <c r="J17" s="13" t="s">
        <v>85</v>
      </c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8" t="s">
        <v>60</v>
      </c>
      <c r="Q17" s="8" t="s">
        <v>101</v>
      </c>
      <c r="R17" s="299" t="s">
        <v>99</v>
      </c>
      <c r="S17" s="299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10" t="s">
        <v>143</v>
      </c>
      <c r="J18" s="9" t="s">
        <v>120</v>
      </c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9" t="s">
        <v>98</v>
      </c>
      <c r="Q18" s="9" t="s">
        <v>102</v>
      </c>
      <c r="R18" s="300" t="s">
        <v>100</v>
      </c>
      <c r="S18" s="300"/>
    </row>
    <row r="19" spans="1:19" ht="30" customHeight="1" x14ac:dyDescent="0.25">
      <c r="A19" s="299"/>
      <c r="B19" s="19" t="s">
        <v>181</v>
      </c>
      <c r="C19" s="152"/>
      <c r="D19" s="136"/>
      <c r="E19" s="20">
        <f>C19*D19</f>
        <v>0</v>
      </c>
      <c r="F19" s="137"/>
      <c r="G19" s="138"/>
      <c r="H19" s="138"/>
      <c r="I19" s="306"/>
      <c r="J19" s="307"/>
      <c r="K19" s="138"/>
      <c r="L19" s="138"/>
      <c r="M19" s="301"/>
      <c r="N19" s="301"/>
      <c r="O19" s="138"/>
      <c r="P19" s="138"/>
      <c r="Q19" s="138"/>
      <c r="R19" s="301"/>
      <c r="S19" s="301"/>
    </row>
    <row r="20" spans="1:19" ht="38.25" x14ac:dyDescent="0.25">
      <c r="A20" s="299" t="s">
        <v>74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13" t="s">
        <v>69</v>
      </c>
      <c r="J20" s="13" t="s">
        <v>85</v>
      </c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10" t="s">
        <v>143</v>
      </c>
      <c r="J21" s="9" t="s">
        <v>120</v>
      </c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52"/>
      <c r="D22" s="136"/>
      <c r="E22" s="20">
        <f>C22*D22</f>
        <v>0</v>
      </c>
      <c r="F22" s="137"/>
      <c r="G22" s="138"/>
      <c r="H22" s="138"/>
      <c r="I22" s="301"/>
      <c r="J22" s="301"/>
      <c r="K22" s="138"/>
      <c r="L22" s="138"/>
      <c r="M22" s="301"/>
      <c r="N22" s="301"/>
      <c r="O22" s="138"/>
      <c r="P22" s="138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79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15" t="s">
        <v>126</v>
      </c>
      <c r="K24" s="322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52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138"/>
      <c r="O25" s="306"/>
      <c r="P25" s="307"/>
      <c r="Q25" s="301"/>
      <c r="R25" s="301"/>
    </row>
    <row r="26" spans="1:19" ht="30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314" t="s">
        <v>79</v>
      </c>
      <c r="K26" s="314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15" t="s">
        <v>126</v>
      </c>
      <c r="K27" s="322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52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138"/>
      <c r="O28" s="306"/>
      <c r="P28" s="307"/>
      <c r="Q28" s="301"/>
      <c r="R28" s="301"/>
    </row>
    <row r="29" spans="1:19" ht="30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314" t="s">
        <v>79</v>
      </c>
      <c r="K29" s="314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15" t="s">
        <v>126</v>
      </c>
      <c r="K30" s="322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52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138"/>
      <c r="O31" s="306"/>
      <c r="P31" s="307"/>
      <c r="Q31" s="301"/>
      <c r="R31" s="301"/>
    </row>
    <row r="32" spans="1:19" ht="30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314" t="s">
        <v>79</v>
      </c>
      <c r="K32" s="314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9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15" t="s">
        <v>126</v>
      </c>
      <c r="K33" s="322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9" ht="30" customHeight="1" x14ac:dyDescent="0.25">
      <c r="A34" s="299"/>
      <c r="B34" s="19" t="s">
        <v>181</v>
      </c>
      <c r="C34" s="152"/>
      <c r="D34" s="136"/>
      <c r="E34" s="20">
        <f>C34*D34</f>
        <v>0</v>
      </c>
      <c r="F34" s="138"/>
      <c r="G34" s="138"/>
      <c r="H34" s="306"/>
      <c r="I34" s="307"/>
      <c r="J34" s="329"/>
      <c r="K34" s="350"/>
      <c r="L34" s="138"/>
      <c r="M34" s="138"/>
      <c r="N34" s="138"/>
      <c r="O34" s="306"/>
      <c r="P34" s="307"/>
      <c r="Q34" s="301"/>
      <c r="R34" s="301"/>
    </row>
    <row r="35" spans="1:19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9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9" ht="30" customHeight="1" x14ac:dyDescent="0.25">
      <c r="A37" s="299"/>
      <c r="B37" s="19" t="s">
        <v>182</v>
      </c>
      <c r="C37" s="152"/>
      <c r="D37" s="136"/>
      <c r="E37" s="20">
        <f>C37*D37</f>
        <v>0</v>
      </c>
      <c r="F37" s="138"/>
      <c r="G37" s="138"/>
      <c r="H37" s="138"/>
      <c r="I37" s="138"/>
      <c r="J37" s="301"/>
      <c r="K37" s="301"/>
    </row>
    <row r="38" spans="1:19" ht="45" customHeight="1" x14ac:dyDescent="0.25">
      <c r="A38" s="27" t="s">
        <v>458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K38" s="7"/>
    </row>
    <row r="39" spans="1:19" ht="69.95" customHeight="1" x14ac:dyDescent="0.25">
      <c r="A39" s="320" t="s">
        <v>435</v>
      </c>
      <c r="B39" s="299"/>
      <c r="C39" s="299"/>
      <c r="D39" s="299"/>
      <c r="E39" s="299"/>
      <c r="H39" s="7"/>
      <c r="K39" s="7"/>
    </row>
    <row r="40" spans="1:19" ht="69.95" customHeight="1" x14ac:dyDescent="0.25">
      <c r="A40" s="321"/>
      <c r="B40" s="8" t="s">
        <v>180</v>
      </c>
      <c r="C40" s="8">
        <v>1</v>
      </c>
      <c r="D40" s="136"/>
      <c r="E40" s="20">
        <f>C40*D40</f>
        <v>0</v>
      </c>
      <c r="H40" s="7"/>
      <c r="K40" s="7"/>
    </row>
    <row r="41" spans="1:19" ht="30" customHeight="1" x14ac:dyDescent="0.25">
      <c r="A41" s="297" t="s">
        <v>572</v>
      </c>
      <c r="B41" s="297"/>
      <c r="C41" s="297"/>
      <c r="D41" s="297"/>
      <c r="E41" s="47">
        <f>E4+E7+E10+E13+E16+E19+E22+E25+E28+E31+E34+E37+E40</f>
        <v>0</v>
      </c>
      <c r="F41" s="7"/>
      <c r="H41" s="7"/>
      <c r="K41" s="7"/>
    </row>
    <row r="42" spans="1:19" ht="30" customHeight="1" x14ac:dyDescent="0.25">
      <c r="A42" s="351" t="s">
        <v>461</v>
      </c>
      <c r="B42" s="352"/>
      <c r="C42" s="352"/>
      <c r="D42" s="353"/>
    </row>
    <row r="43" spans="1:19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80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9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285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9" ht="30" customHeight="1" x14ac:dyDescent="0.25">
      <c r="A45" s="299"/>
      <c r="B45" s="19" t="s">
        <v>181</v>
      </c>
      <c r="C45" s="152"/>
      <c r="D45" s="136"/>
      <c r="E45" s="20">
        <f>C45*D45</f>
        <v>0</v>
      </c>
      <c r="F45" s="301"/>
      <c r="G45" s="301"/>
      <c r="H45" s="142"/>
      <c r="I45" s="142"/>
      <c r="J45" s="138"/>
      <c r="K45" s="306"/>
      <c r="L45" s="307"/>
      <c r="M45" s="138"/>
      <c r="N45" s="138"/>
      <c r="O45" s="306"/>
      <c r="P45" s="307"/>
      <c r="Q45" s="306"/>
      <c r="R45" s="307"/>
    </row>
    <row r="46" spans="1:19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7" t="s">
        <v>145</v>
      </c>
      <c r="I46" s="13" t="s">
        <v>85</v>
      </c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8" t="s">
        <v>60</v>
      </c>
      <c r="P46" s="302" t="s">
        <v>101</v>
      </c>
      <c r="Q46" s="303"/>
      <c r="R46" s="299" t="s">
        <v>99</v>
      </c>
      <c r="S46" s="299"/>
    </row>
    <row r="47" spans="1:19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10" t="s">
        <v>143</v>
      </c>
      <c r="I47" s="9" t="s">
        <v>120</v>
      </c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9" t="s">
        <v>98</v>
      </c>
      <c r="P47" s="309" t="s">
        <v>102</v>
      </c>
      <c r="Q47" s="310"/>
      <c r="R47" s="300" t="s">
        <v>100</v>
      </c>
      <c r="S47" s="300"/>
    </row>
    <row r="48" spans="1:19" ht="30" customHeight="1" x14ac:dyDescent="0.25">
      <c r="A48" s="299"/>
      <c r="B48" s="19" t="s">
        <v>181</v>
      </c>
      <c r="C48" s="152"/>
      <c r="D48" s="136"/>
      <c r="E48" s="20">
        <f>C48*D48</f>
        <v>0</v>
      </c>
      <c r="F48" s="138"/>
      <c r="G48" s="138"/>
      <c r="H48" s="301"/>
      <c r="I48" s="301"/>
      <c r="J48" s="138"/>
      <c r="K48" s="138"/>
      <c r="L48" s="301"/>
      <c r="M48" s="301"/>
      <c r="N48" s="138"/>
      <c r="O48" s="142"/>
      <c r="P48" s="306"/>
      <c r="Q48" s="307"/>
      <c r="R48" s="301"/>
      <c r="S48" s="301"/>
    </row>
    <row r="49" spans="1:19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3" t="s">
        <v>284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9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2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9" ht="45" customHeight="1" x14ac:dyDescent="0.25">
      <c r="A51" s="304"/>
      <c r="B51" s="19" t="s">
        <v>181</v>
      </c>
      <c r="C51" s="152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138"/>
      <c r="N51" s="306"/>
      <c r="O51" s="307"/>
      <c r="P51" s="306"/>
      <c r="Q51" s="307"/>
    </row>
    <row r="52" spans="1:19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3" t="s">
        <v>284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9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2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9" ht="45" customHeight="1" x14ac:dyDescent="0.25">
      <c r="A54" s="304"/>
      <c r="B54" s="19" t="s">
        <v>181</v>
      </c>
      <c r="C54" s="152"/>
      <c r="D54" s="136"/>
      <c r="E54" s="20">
        <f>C54*D54</f>
        <v>0</v>
      </c>
      <c r="F54" s="138"/>
      <c r="G54" s="138"/>
      <c r="H54" s="306"/>
      <c r="I54" s="307"/>
      <c r="J54" s="140"/>
      <c r="K54" s="138"/>
      <c r="L54" s="138"/>
      <c r="M54" s="138"/>
      <c r="N54" s="306"/>
      <c r="O54" s="307"/>
      <c r="P54" s="306"/>
      <c r="Q54" s="307"/>
    </row>
    <row r="55" spans="1:19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9" ht="30" customHeight="1" x14ac:dyDescent="0.25">
      <c r="A56" s="327" t="s">
        <v>242</v>
      </c>
      <c r="B56" s="327"/>
      <c r="C56" s="327"/>
      <c r="D56" s="327"/>
      <c r="E56" s="22"/>
    </row>
    <row r="57" spans="1:19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239</v>
      </c>
      <c r="H57" s="299" t="s">
        <v>240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9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283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9" ht="69.95" customHeight="1" x14ac:dyDescent="0.25">
      <c r="A59" s="304"/>
      <c r="B59" s="19" t="s">
        <v>181</v>
      </c>
      <c r="C59" s="152"/>
      <c r="D59" s="136"/>
      <c r="E59" s="21">
        <f>C59*D59</f>
        <v>0</v>
      </c>
      <c r="F59" s="138"/>
      <c r="G59" s="138"/>
      <c r="H59" s="306"/>
      <c r="I59" s="307"/>
      <c r="J59" s="138"/>
      <c r="K59" s="142"/>
      <c r="L59" s="142"/>
      <c r="M59" s="306"/>
      <c r="N59" s="307"/>
      <c r="O59" s="301"/>
      <c r="P59" s="301"/>
    </row>
    <row r="60" spans="1:19" ht="30" customHeight="1" x14ac:dyDescent="0.25">
      <c r="A60" s="327" t="s">
        <v>460</v>
      </c>
      <c r="B60" s="327"/>
      <c r="C60" s="327"/>
      <c r="D60" s="327"/>
      <c r="E60" s="22"/>
    </row>
    <row r="61" spans="1:19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9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9" ht="30" customHeight="1" x14ac:dyDescent="0.25">
      <c r="A63" s="299"/>
      <c r="B63" s="19" t="s">
        <v>181</v>
      </c>
      <c r="C63" s="152"/>
      <c r="D63" s="136"/>
      <c r="E63" s="20">
        <f>C63*D63</f>
        <v>0</v>
      </c>
      <c r="F63" s="301"/>
      <c r="G63" s="301"/>
      <c r="H63" s="142"/>
      <c r="I63" s="142"/>
      <c r="J63" s="138"/>
      <c r="K63" s="306"/>
      <c r="L63" s="307"/>
      <c r="M63" s="138"/>
      <c r="N63" s="138"/>
      <c r="O63" s="306"/>
      <c r="P63" s="307"/>
      <c r="Q63" s="306"/>
      <c r="R63" s="307"/>
    </row>
    <row r="64" spans="1:19" ht="36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23" t="s">
        <v>79</v>
      </c>
      <c r="M64" s="324"/>
      <c r="N64" s="8" t="s">
        <v>59</v>
      </c>
      <c r="O64" s="8" t="s">
        <v>60</v>
      </c>
      <c r="P64" s="302" t="s">
        <v>101</v>
      </c>
      <c r="Q64" s="303"/>
      <c r="R64" s="302" t="s">
        <v>99</v>
      </c>
      <c r="S64" s="303"/>
    </row>
    <row r="65" spans="1:19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15" t="s">
        <v>126</v>
      </c>
      <c r="M65" s="322"/>
      <c r="N65" s="10" t="s">
        <v>124</v>
      </c>
      <c r="O65" s="9" t="s">
        <v>98</v>
      </c>
      <c r="P65" s="309" t="s">
        <v>102</v>
      </c>
      <c r="Q65" s="310"/>
      <c r="R65" s="309" t="s">
        <v>100</v>
      </c>
      <c r="S65" s="310"/>
    </row>
    <row r="66" spans="1:19" ht="30" customHeight="1" x14ac:dyDescent="0.25">
      <c r="A66" s="299"/>
      <c r="B66" s="19" t="s">
        <v>181</v>
      </c>
      <c r="C66" s="152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142"/>
      <c r="P66" s="306"/>
      <c r="Q66" s="307"/>
      <c r="R66" s="301"/>
      <c r="S66" s="301"/>
    </row>
    <row r="67" spans="1:19" ht="30" customHeight="1" x14ac:dyDescent="0.25">
      <c r="A67" s="304" t="s">
        <v>433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3" t="s">
        <v>284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9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4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9" ht="45" customHeight="1" x14ac:dyDescent="0.25">
      <c r="A69" s="304"/>
      <c r="B69" s="19" t="s">
        <v>181</v>
      </c>
      <c r="C69" s="152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138"/>
      <c r="N69" s="306"/>
      <c r="O69" s="307"/>
      <c r="P69" s="306"/>
      <c r="Q69" s="307"/>
    </row>
    <row r="70" spans="1:19" ht="30" customHeight="1" x14ac:dyDescent="0.25">
      <c r="A70" s="304" t="s">
        <v>434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3" t="s">
        <v>284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9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4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9" ht="45" customHeight="1" x14ac:dyDescent="0.25">
      <c r="A72" s="304"/>
      <c r="B72" s="19" t="s">
        <v>181</v>
      </c>
      <c r="C72" s="152"/>
      <c r="D72" s="136"/>
      <c r="E72" s="20">
        <f>C72*D72</f>
        <v>0</v>
      </c>
      <c r="F72" s="138"/>
      <c r="G72" s="138"/>
      <c r="H72" s="306"/>
      <c r="I72" s="307"/>
      <c r="J72" s="140"/>
      <c r="K72" s="138"/>
      <c r="L72" s="138"/>
      <c r="M72" s="138"/>
      <c r="N72" s="306"/>
      <c r="O72" s="307"/>
      <c r="P72" s="306"/>
      <c r="Q72" s="307"/>
    </row>
    <row r="73" spans="1:19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9" ht="30" customHeight="1" x14ac:dyDescent="0.25">
      <c r="A74" s="327" t="s">
        <v>241</v>
      </c>
      <c r="B74" s="327"/>
      <c r="C74" s="327"/>
      <c r="D74" s="327"/>
      <c r="E74" s="22"/>
    </row>
    <row r="75" spans="1:19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9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9" ht="69.95" customHeight="1" x14ac:dyDescent="0.25">
      <c r="A77" s="304"/>
      <c r="B77" s="19" t="s">
        <v>181</v>
      </c>
      <c r="C77" s="152"/>
      <c r="D77" s="136"/>
      <c r="E77" s="21">
        <f>C77*D77</f>
        <v>0</v>
      </c>
      <c r="F77" s="138"/>
      <c r="G77" s="138"/>
      <c r="H77" s="306"/>
      <c r="I77" s="307"/>
      <c r="J77" s="138"/>
      <c r="K77" s="142"/>
      <c r="L77" s="142"/>
      <c r="M77" s="306"/>
      <c r="N77" s="307"/>
      <c r="O77" s="301"/>
      <c r="P77" s="301"/>
    </row>
    <row r="78" spans="1:19" ht="30" customHeight="1" x14ac:dyDescent="0.25">
      <c r="A78" s="327" t="s">
        <v>199</v>
      </c>
      <c r="B78" s="327"/>
      <c r="C78" s="327"/>
      <c r="D78" s="327"/>
      <c r="E78" s="22"/>
    </row>
    <row r="79" spans="1:19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9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9" t="s">
        <v>181</v>
      </c>
      <c r="C81" s="152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9" t="s">
        <v>181</v>
      </c>
      <c r="C85" s="152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142"/>
      <c r="N85" s="306"/>
      <c r="O85" s="313"/>
      <c r="P85" s="307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9" t="s">
        <v>181</v>
      </c>
      <c r="C89" s="152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142"/>
      <c r="N89" s="306"/>
      <c r="O89" s="313"/>
      <c r="P89" s="307"/>
      <c r="Q89" s="306"/>
      <c r="R89" s="307"/>
    </row>
    <row r="90" spans="1:18" ht="30" customHeight="1" x14ac:dyDescent="0.25">
      <c r="A90" s="297" t="s">
        <v>504</v>
      </c>
      <c r="B90" s="297"/>
      <c r="C90" s="297"/>
      <c r="D90" s="297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462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506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363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603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364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244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7xj7pS3xWnrO4cT9cIMp2ZMqpe/nLX8q9ZIw6gGQDyuD+pAolb8DEuBR5h4kVWFmaxiIpQTLjwN7mAy98SuV6Q==" saltValue="jA6nQ+guAtSOapw9NVXEsg==" spinCount="100000" sheet="1" objects="1" scenarios="1"/>
  <mergeCells count="403">
    <mergeCell ref="B95:D95"/>
    <mergeCell ref="A94:A95"/>
    <mergeCell ref="Q85:R85"/>
    <mergeCell ref="Q89:R89"/>
    <mergeCell ref="J99:K99"/>
    <mergeCell ref="L99:M99"/>
    <mergeCell ref="H100:I100"/>
    <mergeCell ref="J100:K100"/>
    <mergeCell ref="L100:M100"/>
    <mergeCell ref="A90:D90"/>
    <mergeCell ref="A101:D101"/>
    <mergeCell ref="A102:A103"/>
    <mergeCell ref="P70:Q70"/>
    <mergeCell ref="P71:Q71"/>
    <mergeCell ref="P72:Q72"/>
    <mergeCell ref="N71:O71"/>
    <mergeCell ref="N72:O72"/>
    <mergeCell ref="Q87:R87"/>
    <mergeCell ref="H88:I88"/>
    <mergeCell ref="N88:P88"/>
    <mergeCell ref="Q88:R88"/>
    <mergeCell ref="Q83:R83"/>
    <mergeCell ref="Q84:R84"/>
    <mergeCell ref="A82:D82"/>
    <mergeCell ref="A83:A85"/>
    <mergeCell ref="B83:B84"/>
    <mergeCell ref="C83:C84"/>
    <mergeCell ref="D83:D84"/>
    <mergeCell ref="E83:E84"/>
    <mergeCell ref="H84:I84"/>
    <mergeCell ref="N84:P84"/>
    <mergeCell ref="H85:I85"/>
    <mergeCell ref="N85:P85"/>
    <mergeCell ref="A78:D78"/>
    <mergeCell ref="Q63:R63"/>
    <mergeCell ref="K63:L63"/>
    <mergeCell ref="O63:P63"/>
    <mergeCell ref="R66:S66"/>
    <mergeCell ref="R64:S64"/>
    <mergeCell ref="R65:S65"/>
    <mergeCell ref="M57:N57"/>
    <mergeCell ref="O57:P57"/>
    <mergeCell ref="K61:L61"/>
    <mergeCell ref="K62:L62"/>
    <mergeCell ref="O61:P61"/>
    <mergeCell ref="O62:P62"/>
    <mergeCell ref="Q61:R61"/>
    <mergeCell ref="Q62:R62"/>
    <mergeCell ref="L64:M64"/>
    <mergeCell ref="P64:Q64"/>
    <mergeCell ref="L65:M65"/>
    <mergeCell ref="P65:Q65"/>
    <mergeCell ref="L66:M66"/>
    <mergeCell ref="P66:Q66"/>
    <mergeCell ref="P51:Q51"/>
    <mergeCell ref="P52:Q52"/>
    <mergeCell ref="P53:Q53"/>
    <mergeCell ref="R48:S48"/>
    <mergeCell ref="L46:M46"/>
    <mergeCell ref="P46:Q46"/>
    <mergeCell ref="L47:M47"/>
    <mergeCell ref="P47:Q47"/>
    <mergeCell ref="L48:M48"/>
    <mergeCell ref="S7:T7"/>
    <mergeCell ref="H8:J8"/>
    <mergeCell ref="H9:J9"/>
    <mergeCell ref="H10:J10"/>
    <mergeCell ref="K8:L8"/>
    <mergeCell ref="K9:L9"/>
    <mergeCell ref="K10:L10"/>
    <mergeCell ref="M8:N8"/>
    <mergeCell ref="M9:N9"/>
    <mergeCell ref="M10:N10"/>
    <mergeCell ref="J98:K98"/>
    <mergeCell ref="L98:M98"/>
    <mergeCell ref="H99:I99"/>
    <mergeCell ref="S8:T8"/>
    <mergeCell ref="S9:T9"/>
    <mergeCell ref="S10:T10"/>
    <mergeCell ref="U8:V8"/>
    <mergeCell ref="U9:V9"/>
    <mergeCell ref="U10:V10"/>
    <mergeCell ref="Q43:R43"/>
    <mergeCell ref="Q44:R44"/>
    <mergeCell ref="Q45:R45"/>
    <mergeCell ref="O43:P43"/>
    <mergeCell ref="O44:P44"/>
    <mergeCell ref="O45:P45"/>
    <mergeCell ref="H48:I48"/>
    <mergeCell ref="N54:O54"/>
    <mergeCell ref="P54:Q54"/>
    <mergeCell ref="H54:I54"/>
    <mergeCell ref="R47:S47"/>
    <mergeCell ref="P49:Q49"/>
    <mergeCell ref="P50:Q50"/>
    <mergeCell ref="N49:O49"/>
    <mergeCell ref="N50:O50"/>
    <mergeCell ref="H81:I81"/>
    <mergeCell ref="N81:P81"/>
    <mergeCell ref="Q81:R81"/>
    <mergeCell ref="A104:D104"/>
    <mergeCell ref="A86:D86"/>
    <mergeCell ref="A87:A89"/>
    <mergeCell ref="B87:B88"/>
    <mergeCell ref="C87:C88"/>
    <mergeCell ref="D87:D88"/>
    <mergeCell ref="E87:E88"/>
    <mergeCell ref="H87:I87"/>
    <mergeCell ref="N87:P87"/>
    <mergeCell ref="H89:I89"/>
    <mergeCell ref="N89:P89"/>
    <mergeCell ref="A91:D91"/>
    <mergeCell ref="A92:A93"/>
    <mergeCell ref="A96:D96"/>
    <mergeCell ref="A97:D97"/>
    <mergeCell ref="A98:A100"/>
    <mergeCell ref="B98:B99"/>
    <mergeCell ref="C98:C99"/>
    <mergeCell ref="D98:D99"/>
    <mergeCell ref="E98:E99"/>
    <mergeCell ref="H98:I98"/>
    <mergeCell ref="B79:B80"/>
    <mergeCell ref="C79:C80"/>
    <mergeCell ref="D79:D80"/>
    <mergeCell ref="E79:E80"/>
    <mergeCell ref="H79:I79"/>
    <mergeCell ref="N79:P79"/>
    <mergeCell ref="Q79:R79"/>
    <mergeCell ref="H80:I80"/>
    <mergeCell ref="N80:P80"/>
    <mergeCell ref="Q80:R80"/>
    <mergeCell ref="H83:I83"/>
    <mergeCell ref="N83:P83"/>
    <mergeCell ref="A73:D73"/>
    <mergeCell ref="H71:I71"/>
    <mergeCell ref="M75:N75"/>
    <mergeCell ref="O75:P75"/>
    <mergeCell ref="H76:I76"/>
    <mergeCell ref="M76:N76"/>
    <mergeCell ref="O76:P76"/>
    <mergeCell ref="A75:A77"/>
    <mergeCell ref="B75:B76"/>
    <mergeCell ref="C75:C76"/>
    <mergeCell ref="D75:D76"/>
    <mergeCell ref="E75:E76"/>
    <mergeCell ref="A74:D74"/>
    <mergeCell ref="A70:A72"/>
    <mergeCell ref="B70:B71"/>
    <mergeCell ref="C70:C71"/>
    <mergeCell ref="D70:D71"/>
    <mergeCell ref="E70:E71"/>
    <mergeCell ref="H70:I70"/>
    <mergeCell ref="N70:O70"/>
    <mergeCell ref="H77:I77"/>
    <mergeCell ref="A79:A81"/>
    <mergeCell ref="M77:N77"/>
    <mergeCell ref="O77:P77"/>
    <mergeCell ref="H72:I72"/>
    <mergeCell ref="P68:Q68"/>
    <mergeCell ref="A67:A69"/>
    <mergeCell ref="B67:B68"/>
    <mergeCell ref="C67:C68"/>
    <mergeCell ref="D67:D68"/>
    <mergeCell ref="E67:E68"/>
    <mergeCell ref="H67:I67"/>
    <mergeCell ref="H69:I69"/>
    <mergeCell ref="N67:O67"/>
    <mergeCell ref="N68:O68"/>
    <mergeCell ref="N69:O69"/>
    <mergeCell ref="P69:Q69"/>
    <mergeCell ref="P67:Q67"/>
    <mergeCell ref="H75:I75"/>
    <mergeCell ref="A60:D60"/>
    <mergeCell ref="A57:A59"/>
    <mergeCell ref="B57:B58"/>
    <mergeCell ref="C57:C58"/>
    <mergeCell ref="D57:D58"/>
    <mergeCell ref="E57:E58"/>
    <mergeCell ref="H57:I57"/>
    <mergeCell ref="F63:G63"/>
    <mergeCell ref="H68:I68"/>
    <mergeCell ref="A61:A63"/>
    <mergeCell ref="B61:B62"/>
    <mergeCell ref="C61:C62"/>
    <mergeCell ref="D61:D62"/>
    <mergeCell ref="E61:E62"/>
    <mergeCell ref="F61:G61"/>
    <mergeCell ref="F62:G62"/>
    <mergeCell ref="A64:A66"/>
    <mergeCell ref="B64:B65"/>
    <mergeCell ref="C64:C65"/>
    <mergeCell ref="D64:D65"/>
    <mergeCell ref="E64:E65"/>
    <mergeCell ref="H64:I64"/>
    <mergeCell ref="H65:I65"/>
    <mergeCell ref="H66:I66"/>
    <mergeCell ref="B49:B50"/>
    <mergeCell ref="C49:C50"/>
    <mergeCell ref="D49:D50"/>
    <mergeCell ref="E49:E50"/>
    <mergeCell ref="A55:D55"/>
    <mergeCell ref="H50:I50"/>
    <mergeCell ref="N52:O52"/>
    <mergeCell ref="N53:O53"/>
    <mergeCell ref="N51:O51"/>
    <mergeCell ref="A42:D42"/>
    <mergeCell ref="A43:A45"/>
    <mergeCell ref="B43:B44"/>
    <mergeCell ref="C43:C44"/>
    <mergeCell ref="D43:D44"/>
    <mergeCell ref="E43:E44"/>
    <mergeCell ref="J35:K35"/>
    <mergeCell ref="J36:K36"/>
    <mergeCell ref="J37:K37"/>
    <mergeCell ref="B38:B39"/>
    <mergeCell ref="C38:C39"/>
    <mergeCell ref="D38:D39"/>
    <mergeCell ref="E38:E39"/>
    <mergeCell ref="K43:L43"/>
    <mergeCell ref="K44:L44"/>
    <mergeCell ref="K45:L45"/>
    <mergeCell ref="F43:G43"/>
    <mergeCell ref="F44:G44"/>
    <mergeCell ref="F45:G45"/>
    <mergeCell ref="A41:D41"/>
    <mergeCell ref="A39:A40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J32:K32"/>
    <mergeCell ref="O32:P32"/>
    <mergeCell ref="Q32:R32"/>
    <mergeCell ref="H33:I33"/>
    <mergeCell ref="J33:K33"/>
    <mergeCell ref="O33:P33"/>
    <mergeCell ref="Q33:R33"/>
    <mergeCell ref="H31:I31"/>
    <mergeCell ref="J31:K31"/>
    <mergeCell ref="O31:P31"/>
    <mergeCell ref="Q31:R31"/>
    <mergeCell ref="H32:I32"/>
    <mergeCell ref="A29:A31"/>
    <mergeCell ref="B29:B30"/>
    <mergeCell ref="C29:C30"/>
    <mergeCell ref="D29:D30"/>
    <mergeCell ref="E29:E30"/>
    <mergeCell ref="H29:I29"/>
    <mergeCell ref="H30:I30"/>
    <mergeCell ref="J30:K30"/>
    <mergeCell ref="O30:P30"/>
    <mergeCell ref="Q30:R30"/>
    <mergeCell ref="O26:P26"/>
    <mergeCell ref="Q26:R26"/>
    <mergeCell ref="H27:I27"/>
    <mergeCell ref="J27:K27"/>
    <mergeCell ref="O27:P27"/>
    <mergeCell ref="Q27:R27"/>
    <mergeCell ref="J29:K29"/>
    <mergeCell ref="O29:P29"/>
    <mergeCell ref="Q29:R29"/>
    <mergeCell ref="H28:I28"/>
    <mergeCell ref="J28:K28"/>
    <mergeCell ref="O28:P28"/>
    <mergeCell ref="Q28:R28"/>
    <mergeCell ref="H25:I25"/>
    <mergeCell ref="J25:K25"/>
    <mergeCell ref="O25:P25"/>
    <mergeCell ref="Q25:R25"/>
    <mergeCell ref="A26:A28"/>
    <mergeCell ref="B26:B27"/>
    <mergeCell ref="C26:C27"/>
    <mergeCell ref="D26:D27"/>
    <mergeCell ref="E26:E27"/>
    <mergeCell ref="H26:I26"/>
    <mergeCell ref="A23:A25"/>
    <mergeCell ref="B23:B24"/>
    <mergeCell ref="C23:C24"/>
    <mergeCell ref="D23:D24"/>
    <mergeCell ref="E23:E24"/>
    <mergeCell ref="H23:I23"/>
    <mergeCell ref="J23:K23"/>
    <mergeCell ref="O23:P23"/>
    <mergeCell ref="Q23:R23"/>
    <mergeCell ref="H24:I24"/>
    <mergeCell ref="J24:K24"/>
    <mergeCell ref="O24:P24"/>
    <mergeCell ref="Q24:R24"/>
    <mergeCell ref="J26:K26"/>
    <mergeCell ref="R20:S20"/>
    <mergeCell ref="M21:N21"/>
    <mergeCell ref="R21:S21"/>
    <mergeCell ref="M22:N22"/>
    <mergeCell ref="R22:S22"/>
    <mergeCell ref="A20:A22"/>
    <mergeCell ref="B20:B21"/>
    <mergeCell ref="C20:C21"/>
    <mergeCell ref="D20:D21"/>
    <mergeCell ref="E20:E21"/>
    <mergeCell ref="M20:N20"/>
    <mergeCell ref="I22:J22"/>
    <mergeCell ref="M17:N17"/>
    <mergeCell ref="R17:S17"/>
    <mergeCell ref="M18:N18"/>
    <mergeCell ref="R18:S18"/>
    <mergeCell ref="M19:N19"/>
    <mergeCell ref="R19:S19"/>
    <mergeCell ref="M16:N16"/>
    <mergeCell ref="R16:S16"/>
    <mergeCell ref="A17:A19"/>
    <mergeCell ref="B17:B18"/>
    <mergeCell ref="C17:C18"/>
    <mergeCell ref="D17:D18"/>
    <mergeCell ref="E17:E18"/>
    <mergeCell ref="A14:A16"/>
    <mergeCell ref="B14:B15"/>
    <mergeCell ref="C14:C15"/>
    <mergeCell ref="D14:D15"/>
    <mergeCell ref="E14:E15"/>
    <mergeCell ref="M14:N14"/>
    <mergeCell ref="I16:J16"/>
    <mergeCell ref="I19:J19"/>
    <mergeCell ref="H13:I13"/>
    <mergeCell ref="O13:P13"/>
    <mergeCell ref="Q13:R13"/>
    <mergeCell ref="R14:S14"/>
    <mergeCell ref="M15:N15"/>
    <mergeCell ref="R15:S15"/>
    <mergeCell ref="A11:A13"/>
    <mergeCell ref="B11:B12"/>
    <mergeCell ref="C11:C12"/>
    <mergeCell ref="D11:D12"/>
    <mergeCell ref="E11:E12"/>
    <mergeCell ref="H11:I11"/>
    <mergeCell ref="O11:P11"/>
    <mergeCell ref="S5:T5"/>
    <mergeCell ref="S6:T6"/>
    <mergeCell ref="B2:B3"/>
    <mergeCell ref="C2:C3"/>
    <mergeCell ref="D2:D3"/>
    <mergeCell ref="E2:E3"/>
    <mergeCell ref="R2:S2"/>
    <mergeCell ref="A3:A4"/>
    <mergeCell ref="R3:S3"/>
    <mergeCell ref="R4:S4"/>
    <mergeCell ref="E5:E6"/>
    <mergeCell ref="M5:N5"/>
    <mergeCell ref="K5:L5"/>
    <mergeCell ref="I5:J5"/>
    <mergeCell ref="I6:J6"/>
    <mergeCell ref="K6:L6"/>
    <mergeCell ref="A8:A10"/>
    <mergeCell ref="B8:B9"/>
    <mergeCell ref="C8:C9"/>
    <mergeCell ref="D8:D9"/>
    <mergeCell ref="E8:E9"/>
    <mergeCell ref="Q11:R11"/>
    <mergeCell ref="H12:I12"/>
    <mergeCell ref="M6:N6"/>
    <mergeCell ref="M7:N7"/>
    <mergeCell ref="A5:A7"/>
    <mergeCell ref="B5:B6"/>
    <mergeCell ref="C5:C6"/>
    <mergeCell ref="D5:D6"/>
    <mergeCell ref="I7:J7"/>
    <mergeCell ref="K7:L7"/>
    <mergeCell ref="O12:P12"/>
    <mergeCell ref="Q12:R12"/>
    <mergeCell ref="H59:I59"/>
    <mergeCell ref="M59:N59"/>
    <mergeCell ref="O59:P59"/>
    <mergeCell ref="A52:A54"/>
    <mergeCell ref="B52:B53"/>
    <mergeCell ref="C52:C53"/>
    <mergeCell ref="R46:S46"/>
    <mergeCell ref="P48:Q48"/>
    <mergeCell ref="H49:I49"/>
    <mergeCell ref="H51:I51"/>
    <mergeCell ref="A46:A48"/>
    <mergeCell ref="B46:B47"/>
    <mergeCell ref="C46:C47"/>
    <mergeCell ref="D46:D47"/>
    <mergeCell ref="E46:E47"/>
    <mergeCell ref="O58:P58"/>
    <mergeCell ref="H58:I58"/>
    <mergeCell ref="M58:N58"/>
    <mergeCell ref="D52:D53"/>
    <mergeCell ref="E52:E53"/>
    <mergeCell ref="A56:D56"/>
    <mergeCell ref="H53:I53"/>
    <mergeCell ref="H52:I52"/>
    <mergeCell ref="A49:A51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DA35-B0B3-4E42-ABA4-867CC40C5272}">
  <dimension ref="A2:AC108"/>
  <sheetViews>
    <sheetView topLeftCell="A98" zoomScale="85" zoomScaleNormal="85" workbookViewId="0">
      <selection activeCell="D107" sqref="D107"/>
    </sheetView>
  </sheetViews>
  <sheetFormatPr defaultColWidth="8.85546875" defaultRowHeight="15" x14ac:dyDescent="0.25"/>
  <cols>
    <col min="1" max="1" width="17" style="6" customWidth="1"/>
    <col min="2" max="5" width="8.85546875" style="6"/>
    <col min="6" max="6" width="13.140625" style="6" customWidth="1"/>
    <col min="7" max="7" width="20.42578125" style="6" customWidth="1"/>
    <col min="8" max="9" width="10.7109375" style="6" customWidth="1"/>
    <col min="10" max="11" width="11" style="6" customWidth="1"/>
    <col min="12" max="13" width="12.7109375" style="6" customWidth="1"/>
    <col min="14" max="16" width="13.28515625" style="6" customWidth="1"/>
    <col min="17" max="17" width="11.85546875" style="6" customWidth="1"/>
    <col min="18" max="18" width="13" style="6" customWidth="1"/>
    <col min="19" max="19" width="11.42578125" style="6" customWidth="1"/>
    <col min="20" max="20" width="17.5703125" style="6" customWidth="1"/>
    <col min="21" max="21" width="20" style="6" customWidth="1"/>
    <col min="22" max="22" width="16.28515625" style="6" customWidth="1"/>
    <col min="23" max="23" width="12.42578125" style="6" customWidth="1"/>
    <col min="24" max="24" width="17" style="6" customWidth="1"/>
    <col min="25" max="25" width="12.85546875" style="6" customWidth="1"/>
    <col min="26" max="26" width="17.7109375" style="6" customWidth="1"/>
    <col min="27" max="27" width="16.85546875" style="6" customWidth="1"/>
    <col min="28" max="28" width="17.7109375" style="6" customWidth="1"/>
    <col min="29" max="29" width="15.5703125" style="6" customWidth="1"/>
    <col min="30" max="30" width="12.7109375" style="6" customWidth="1"/>
    <col min="31" max="32" width="8.85546875" style="6"/>
    <col min="33" max="33" width="12" style="6" customWidth="1"/>
    <col min="34" max="16384" width="8.85546875" style="6"/>
  </cols>
  <sheetData>
    <row r="2" spans="1:29" s="7" customFormat="1" ht="58.5" customHeight="1" x14ac:dyDescent="0.25">
      <c r="A2" s="12" t="s">
        <v>214</v>
      </c>
      <c r="B2" s="299" t="s">
        <v>37</v>
      </c>
      <c r="C2" s="299" t="s">
        <v>62</v>
      </c>
      <c r="D2" s="299" t="s">
        <v>61</v>
      </c>
      <c r="E2" s="299" t="s">
        <v>63</v>
      </c>
      <c r="F2" s="338" t="s">
        <v>51</v>
      </c>
      <c r="G2" s="338" t="s">
        <v>110</v>
      </c>
      <c r="H2" s="304" t="s">
        <v>251</v>
      </c>
      <c r="I2" s="304"/>
      <c r="J2" s="323" t="s">
        <v>245</v>
      </c>
      <c r="K2" s="324"/>
      <c r="L2" s="323" t="s">
        <v>247</v>
      </c>
      <c r="M2" s="324"/>
      <c r="N2" s="323" t="s">
        <v>248</v>
      </c>
      <c r="O2" s="324"/>
      <c r="P2" s="360" t="s">
        <v>252</v>
      </c>
      <c r="Q2" s="332" t="s">
        <v>58</v>
      </c>
      <c r="R2" s="333"/>
      <c r="S2" s="338" t="s">
        <v>54</v>
      </c>
      <c r="T2" s="332" t="s">
        <v>55</v>
      </c>
      <c r="U2" s="333"/>
      <c r="V2" s="338" t="s">
        <v>59</v>
      </c>
      <c r="W2" s="338" t="s">
        <v>60</v>
      </c>
      <c r="X2" s="332" t="s">
        <v>101</v>
      </c>
      <c r="Y2" s="333"/>
      <c r="Z2" s="332" t="s">
        <v>99</v>
      </c>
      <c r="AA2" s="333"/>
    </row>
    <row r="3" spans="1:29" s="7" customFormat="1" ht="25.5" x14ac:dyDescent="0.25">
      <c r="A3" s="311" t="s">
        <v>87</v>
      </c>
      <c r="B3" s="299"/>
      <c r="C3" s="299"/>
      <c r="D3" s="299"/>
      <c r="E3" s="299"/>
      <c r="F3" s="339"/>
      <c r="G3" s="339"/>
      <c r="H3" s="44" t="s">
        <v>250</v>
      </c>
      <c r="I3" s="44" t="s">
        <v>288</v>
      </c>
      <c r="J3" s="13" t="s">
        <v>246</v>
      </c>
      <c r="K3" s="44" t="s">
        <v>288</v>
      </c>
      <c r="L3" s="13" t="s">
        <v>246</v>
      </c>
      <c r="M3" s="44" t="s">
        <v>288</v>
      </c>
      <c r="N3" s="13" t="s">
        <v>246</v>
      </c>
      <c r="O3" s="44" t="s">
        <v>288</v>
      </c>
      <c r="P3" s="361"/>
      <c r="Q3" s="341"/>
      <c r="R3" s="362"/>
      <c r="S3" s="339"/>
      <c r="T3" s="341"/>
      <c r="U3" s="362"/>
      <c r="V3" s="339"/>
      <c r="W3" s="339"/>
      <c r="X3" s="341"/>
      <c r="Y3" s="362"/>
      <c r="Z3" s="341"/>
      <c r="AA3" s="362"/>
    </row>
    <row r="4" spans="1:29" s="7" customFormat="1" ht="30" customHeight="1" x14ac:dyDescent="0.25">
      <c r="A4" s="355"/>
      <c r="B4" s="299"/>
      <c r="C4" s="299"/>
      <c r="D4" s="299"/>
      <c r="E4" s="299"/>
      <c r="F4" s="9" t="s">
        <v>88</v>
      </c>
      <c r="G4" s="10" t="s">
        <v>94</v>
      </c>
      <c r="H4" s="10" t="s">
        <v>170</v>
      </c>
      <c r="I4" s="10" t="s">
        <v>170</v>
      </c>
      <c r="J4" s="10" t="s">
        <v>91</v>
      </c>
      <c r="K4" s="10" t="s">
        <v>91</v>
      </c>
      <c r="L4" s="10" t="s">
        <v>92</v>
      </c>
      <c r="M4" s="10" t="s">
        <v>92</v>
      </c>
      <c r="N4" s="11" t="s">
        <v>249</v>
      </c>
      <c r="O4" s="11" t="s">
        <v>249</v>
      </c>
      <c r="P4" s="10" t="s">
        <v>89</v>
      </c>
      <c r="Q4" s="309" t="s">
        <v>93</v>
      </c>
      <c r="R4" s="310"/>
      <c r="S4" s="9" t="s">
        <v>95</v>
      </c>
      <c r="T4" s="309" t="s">
        <v>96</v>
      </c>
      <c r="U4" s="310"/>
      <c r="V4" s="9" t="s">
        <v>97</v>
      </c>
      <c r="W4" s="9" t="s">
        <v>98</v>
      </c>
      <c r="X4" s="309" t="s">
        <v>102</v>
      </c>
      <c r="Y4" s="310"/>
      <c r="Z4" s="309" t="s">
        <v>100</v>
      </c>
      <c r="AA4" s="310"/>
    </row>
    <row r="5" spans="1:29" ht="30" customHeight="1" x14ac:dyDescent="0.25">
      <c r="A5" s="312"/>
      <c r="B5" s="19" t="s">
        <v>181</v>
      </c>
      <c r="C5" s="135"/>
      <c r="D5" s="136"/>
      <c r="E5" s="20">
        <f>C5*D5</f>
        <v>0</v>
      </c>
      <c r="F5" s="147"/>
      <c r="G5" s="147"/>
      <c r="H5" s="147"/>
      <c r="I5" s="147"/>
      <c r="J5" s="147"/>
      <c r="K5" s="161"/>
      <c r="L5" s="161"/>
      <c r="M5" s="161"/>
      <c r="N5" s="161"/>
      <c r="O5" s="147"/>
      <c r="P5" s="147"/>
      <c r="Q5" s="306"/>
      <c r="R5" s="307"/>
      <c r="S5" s="138"/>
      <c r="T5" s="301"/>
      <c r="U5" s="301"/>
      <c r="V5" s="138"/>
      <c r="W5" s="138"/>
      <c r="X5" s="306"/>
      <c r="Y5" s="307"/>
      <c r="Z5" s="301"/>
      <c r="AA5" s="301"/>
      <c r="AB5" s="7"/>
      <c r="AC5" s="7"/>
    </row>
    <row r="6" spans="1:29" s="7" customFormat="1" ht="60.75" customHeight="1" x14ac:dyDescent="0.25">
      <c r="A6" s="354" t="s">
        <v>171</v>
      </c>
      <c r="B6" s="299" t="s">
        <v>37</v>
      </c>
      <c r="C6" s="299" t="s">
        <v>62</v>
      </c>
      <c r="D6" s="299" t="s">
        <v>61</v>
      </c>
      <c r="E6" s="299" t="s">
        <v>63</v>
      </c>
      <c r="F6" s="43" t="s">
        <v>64</v>
      </c>
      <c r="G6" s="43" t="s">
        <v>110</v>
      </c>
      <c r="H6" s="43" t="s">
        <v>104</v>
      </c>
      <c r="I6" s="323" t="s">
        <v>255</v>
      </c>
      <c r="J6" s="324"/>
      <c r="K6" s="323" t="s">
        <v>112</v>
      </c>
      <c r="L6" s="324"/>
      <c r="M6" s="153" t="s">
        <v>254</v>
      </c>
      <c r="N6" s="368" t="s">
        <v>290</v>
      </c>
      <c r="O6" s="369"/>
      <c r="P6" s="372" t="s">
        <v>258</v>
      </c>
      <c r="Q6" s="373"/>
      <c r="R6" s="323" t="s">
        <v>65</v>
      </c>
      <c r="S6" s="324"/>
      <c r="T6" s="43" t="s">
        <v>107</v>
      </c>
      <c r="U6" s="27" t="s">
        <v>59</v>
      </c>
      <c r="V6" s="27" t="s">
        <v>60</v>
      </c>
      <c r="W6" s="302" t="s">
        <v>101</v>
      </c>
      <c r="X6" s="303"/>
      <c r="Y6" s="302" t="s">
        <v>99</v>
      </c>
      <c r="Z6" s="303"/>
    </row>
    <row r="7" spans="1:29" s="7" customFormat="1" ht="30" customHeight="1" x14ac:dyDescent="0.25">
      <c r="A7" s="354"/>
      <c r="B7" s="299"/>
      <c r="C7" s="299"/>
      <c r="D7" s="299"/>
      <c r="E7" s="299"/>
      <c r="F7" s="9" t="s">
        <v>103</v>
      </c>
      <c r="G7" s="10" t="s">
        <v>94</v>
      </c>
      <c r="H7" s="10" t="s">
        <v>89</v>
      </c>
      <c r="I7" s="315" t="s">
        <v>155</v>
      </c>
      <c r="J7" s="322"/>
      <c r="K7" s="315" t="s">
        <v>106</v>
      </c>
      <c r="L7" s="322"/>
      <c r="M7" s="154" t="s">
        <v>289</v>
      </c>
      <c r="N7" s="370" t="s">
        <v>156</v>
      </c>
      <c r="O7" s="371"/>
      <c r="P7" s="370" t="s">
        <v>257</v>
      </c>
      <c r="Q7" s="371"/>
      <c r="R7" s="309" t="s">
        <v>105</v>
      </c>
      <c r="S7" s="310"/>
      <c r="T7" s="10" t="s">
        <v>108</v>
      </c>
      <c r="U7" s="9" t="s">
        <v>109</v>
      </c>
      <c r="V7" s="9" t="s">
        <v>98</v>
      </c>
      <c r="W7" s="309" t="s">
        <v>102</v>
      </c>
      <c r="X7" s="310"/>
      <c r="Y7" s="309" t="s">
        <v>100</v>
      </c>
      <c r="Z7" s="310"/>
    </row>
    <row r="8" spans="1:29" ht="30" customHeight="1" x14ac:dyDescent="0.25">
      <c r="A8" s="354"/>
      <c r="B8" s="19" t="s">
        <v>181</v>
      </c>
      <c r="C8" s="135"/>
      <c r="D8" s="136"/>
      <c r="E8" s="20">
        <f>C8*D8</f>
        <v>0</v>
      </c>
      <c r="F8" s="142"/>
      <c r="G8" s="142"/>
      <c r="H8" s="142"/>
      <c r="I8" s="306"/>
      <c r="J8" s="307"/>
      <c r="K8" s="306"/>
      <c r="L8" s="307"/>
      <c r="M8" s="142"/>
      <c r="N8" s="149"/>
      <c r="O8" s="150"/>
      <c r="P8" s="149"/>
      <c r="Q8" s="150"/>
      <c r="R8" s="306"/>
      <c r="S8" s="307"/>
      <c r="T8" s="142"/>
      <c r="U8" s="142"/>
      <c r="V8" s="142"/>
      <c r="W8" s="306"/>
      <c r="X8" s="307"/>
      <c r="Y8" s="306"/>
      <c r="Z8" s="307"/>
    </row>
    <row r="9" spans="1:29" ht="60" customHeight="1" x14ac:dyDescent="0.25">
      <c r="A9" s="354" t="s">
        <v>173</v>
      </c>
      <c r="B9" s="299" t="s">
        <v>37</v>
      </c>
      <c r="C9" s="299" t="s">
        <v>62</v>
      </c>
      <c r="D9" s="299" t="s">
        <v>61</v>
      </c>
      <c r="E9" s="299" t="s">
        <v>63</v>
      </c>
      <c r="F9" s="8" t="s">
        <v>64</v>
      </c>
      <c r="G9" s="8" t="s">
        <v>110</v>
      </c>
      <c r="H9" s="13" t="s">
        <v>291</v>
      </c>
      <c r="I9" s="299" t="s">
        <v>67</v>
      </c>
      <c r="J9" s="299"/>
      <c r="K9" s="299" t="s">
        <v>174</v>
      </c>
      <c r="L9" s="299"/>
      <c r="M9" s="155" t="s">
        <v>253</v>
      </c>
      <c r="N9" s="354" t="s">
        <v>256</v>
      </c>
      <c r="O9" s="354"/>
      <c r="P9" s="374" t="s">
        <v>259</v>
      </c>
      <c r="Q9" s="374"/>
      <c r="R9" s="299" t="s">
        <v>113</v>
      </c>
      <c r="S9" s="299"/>
      <c r="T9" s="13" t="s">
        <v>116</v>
      </c>
      <c r="U9" s="8" t="s">
        <v>59</v>
      </c>
      <c r="V9" s="156" t="s">
        <v>60</v>
      </c>
      <c r="W9" s="299" t="s">
        <v>101</v>
      </c>
      <c r="X9" s="299"/>
      <c r="Y9" s="299" t="s">
        <v>99</v>
      </c>
      <c r="Z9" s="299"/>
    </row>
    <row r="10" spans="1:29" ht="30" customHeight="1" x14ac:dyDescent="0.25">
      <c r="A10" s="354"/>
      <c r="B10" s="299"/>
      <c r="C10" s="299"/>
      <c r="D10" s="299"/>
      <c r="E10" s="299"/>
      <c r="F10" s="9" t="s">
        <v>103</v>
      </c>
      <c r="G10" s="10" t="s">
        <v>94</v>
      </c>
      <c r="H10" s="10" t="s">
        <v>89</v>
      </c>
      <c r="I10" s="308" t="s">
        <v>175</v>
      </c>
      <c r="J10" s="308"/>
      <c r="K10" s="308" t="s">
        <v>106</v>
      </c>
      <c r="L10" s="308"/>
      <c r="M10" s="154" t="s">
        <v>289</v>
      </c>
      <c r="N10" s="375" t="s">
        <v>158</v>
      </c>
      <c r="O10" s="375"/>
      <c r="P10" s="376" t="s">
        <v>106</v>
      </c>
      <c r="Q10" s="376"/>
      <c r="R10" s="300" t="s">
        <v>172</v>
      </c>
      <c r="S10" s="300"/>
      <c r="T10" s="10" t="s">
        <v>108</v>
      </c>
      <c r="U10" s="9" t="s">
        <v>109</v>
      </c>
      <c r="V10" s="157" t="s">
        <v>98</v>
      </c>
      <c r="W10" s="300" t="s">
        <v>102</v>
      </c>
      <c r="X10" s="300"/>
      <c r="Y10" s="300" t="s">
        <v>100</v>
      </c>
      <c r="Z10" s="300"/>
    </row>
    <row r="11" spans="1:29" ht="30" customHeight="1" x14ac:dyDescent="0.25">
      <c r="A11" s="354"/>
      <c r="B11" s="19" t="s">
        <v>181</v>
      </c>
      <c r="C11" s="135"/>
      <c r="D11" s="136"/>
      <c r="E11" s="20">
        <f>C11*D11</f>
        <v>0</v>
      </c>
      <c r="F11" s="148"/>
      <c r="G11" s="148"/>
      <c r="H11" s="162"/>
      <c r="I11" s="301"/>
      <c r="J11" s="301"/>
      <c r="K11" s="301"/>
      <c r="L11" s="301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301"/>
      <c r="Z11" s="301"/>
    </row>
    <row r="12" spans="1:29" ht="38.25" x14ac:dyDescent="0.25">
      <c r="A12" s="299" t="s">
        <v>68</v>
      </c>
      <c r="B12" s="299" t="s">
        <v>37</v>
      </c>
      <c r="C12" s="299" t="s">
        <v>62</v>
      </c>
      <c r="D12" s="299" t="s">
        <v>61</v>
      </c>
      <c r="E12" s="299" t="s">
        <v>63</v>
      </c>
      <c r="F12" s="8" t="s">
        <v>64</v>
      </c>
      <c r="G12" s="8" t="s">
        <v>110</v>
      </c>
      <c r="H12" s="299" t="s">
        <v>222</v>
      </c>
      <c r="I12" s="299"/>
      <c r="J12" s="299"/>
      <c r="K12" s="8"/>
      <c r="L12" s="8" t="s">
        <v>85</v>
      </c>
      <c r="M12" s="8"/>
      <c r="N12" s="8" t="s">
        <v>69</v>
      </c>
      <c r="O12" s="8"/>
      <c r="P12" s="13" t="s">
        <v>70</v>
      </c>
      <c r="Q12" s="8" t="s">
        <v>59</v>
      </c>
      <c r="R12" s="8" t="s">
        <v>60</v>
      </c>
      <c r="S12" s="299" t="s">
        <v>101</v>
      </c>
      <c r="T12" s="299"/>
      <c r="U12" s="299" t="s">
        <v>99</v>
      </c>
      <c r="V12" s="299"/>
    </row>
    <row r="13" spans="1:29" ht="30" customHeight="1" x14ac:dyDescent="0.25">
      <c r="A13" s="299"/>
      <c r="B13" s="299"/>
      <c r="C13" s="299"/>
      <c r="D13" s="299"/>
      <c r="E13" s="299"/>
      <c r="F13" s="9" t="s">
        <v>117</v>
      </c>
      <c r="G13" s="10" t="s">
        <v>94</v>
      </c>
      <c r="H13" s="300" t="s">
        <v>499</v>
      </c>
      <c r="I13" s="300"/>
      <c r="J13" s="300"/>
      <c r="K13" s="9"/>
      <c r="L13" s="10" t="s">
        <v>90</v>
      </c>
      <c r="M13" s="10"/>
      <c r="N13" s="10" t="s">
        <v>118</v>
      </c>
      <c r="O13" s="10"/>
      <c r="P13" s="10" t="s">
        <v>119</v>
      </c>
      <c r="Q13" s="9" t="s">
        <v>109</v>
      </c>
      <c r="R13" s="9" t="s">
        <v>98</v>
      </c>
      <c r="S13" s="300" t="s">
        <v>102</v>
      </c>
      <c r="T13" s="300"/>
      <c r="U13" s="300" t="s">
        <v>100</v>
      </c>
      <c r="V13" s="300"/>
    </row>
    <row r="14" spans="1:29" ht="30" customHeight="1" x14ac:dyDescent="0.25">
      <c r="A14" s="299"/>
      <c r="B14" s="19" t="s">
        <v>181</v>
      </c>
      <c r="C14" s="135"/>
      <c r="D14" s="136"/>
      <c r="E14" s="20">
        <f>C14*D14</f>
        <v>0</v>
      </c>
      <c r="F14" s="148"/>
      <c r="G14" s="142"/>
      <c r="H14" s="306"/>
      <c r="I14" s="313"/>
      <c r="J14" s="307"/>
      <c r="K14" s="140"/>
      <c r="L14" s="142"/>
      <c r="M14" s="142"/>
      <c r="N14" s="142"/>
      <c r="O14" s="142"/>
      <c r="P14" s="142"/>
      <c r="Q14" s="142"/>
      <c r="R14" s="142"/>
      <c r="S14" s="306"/>
      <c r="T14" s="307"/>
      <c r="U14" s="301"/>
      <c r="V14" s="301"/>
    </row>
    <row r="15" spans="1:29" ht="30" customHeight="1" x14ac:dyDescent="0.25">
      <c r="A15" s="365" t="s">
        <v>176</v>
      </c>
      <c r="B15" s="299" t="s">
        <v>37</v>
      </c>
      <c r="C15" s="299" t="s">
        <v>62</v>
      </c>
      <c r="D15" s="299" t="s">
        <v>61</v>
      </c>
      <c r="E15" s="299" t="s">
        <v>63</v>
      </c>
      <c r="F15" s="8" t="s">
        <v>64</v>
      </c>
      <c r="G15" s="8" t="s">
        <v>110</v>
      </c>
      <c r="H15" s="302" t="s">
        <v>178</v>
      </c>
      <c r="I15" s="331"/>
      <c r="J15" s="303"/>
      <c r="K15" s="8" t="s">
        <v>69</v>
      </c>
      <c r="L15" s="323" t="s">
        <v>70</v>
      </c>
      <c r="M15" s="324"/>
      <c r="N15" s="8" t="s">
        <v>59</v>
      </c>
      <c r="O15" s="8" t="s">
        <v>60</v>
      </c>
      <c r="P15" s="302" t="s">
        <v>101</v>
      </c>
      <c r="Q15" s="303"/>
      <c r="R15" s="302" t="s">
        <v>99</v>
      </c>
      <c r="S15" s="303"/>
    </row>
    <row r="16" spans="1:29" ht="30" customHeight="1" x14ac:dyDescent="0.25">
      <c r="A16" s="366"/>
      <c r="B16" s="299"/>
      <c r="C16" s="299"/>
      <c r="D16" s="299"/>
      <c r="E16" s="299"/>
      <c r="F16" s="9" t="s">
        <v>177</v>
      </c>
      <c r="G16" s="10" t="s">
        <v>94</v>
      </c>
      <c r="H16" s="315" t="s">
        <v>179</v>
      </c>
      <c r="I16" s="316"/>
      <c r="J16" s="322"/>
      <c r="K16" s="10" t="s">
        <v>118</v>
      </c>
      <c r="L16" s="315" t="s">
        <v>119</v>
      </c>
      <c r="M16" s="322"/>
      <c r="N16" s="9" t="s">
        <v>109</v>
      </c>
      <c r="O16" s="9" t="s">
        <v>98</v>
      </c>
      <c r="P16" s="309" t="s">
        <v>102</v>
      </c>
      <c r="Q16" s="310"/>
      <c r="R16" s="309" t="s">
        <v>100</v>
      </c>
      <c r="S16" s="310"/>
    </row>
    <row r="17" spans="1:20" ht="30" customHeight="1" x14ac:dyDescent="0.25">
      <c r="A17" s="367"/>
      <c r="B17" s="19" t="s">
        <v>181</v>
      </c>
      <c r="C17" s="135"/>
      <c r="D17" s="136"/>
      <c r="E17" s="20">
        <f>C17*D17</f>
        <v>0</v>
      </c>
      <c r="F17" s="148"/>
      <c r="G17" s="142"/>
      <c r="H17" s="139"/>
      <c r="I17" s="141"/>
      <c r="J17" s="140"/>
      <c r="K17" s="142"/>
      <c r="L17" s="306"/>
      <c r="M17" s="307"/>
      <c r="N17" s="142"/>
      <c r="O17" s="142"/>
      <c r="P17" s="301"/>
      <c r="Q17" s="301"/>
      <c r="R17" s="306"/>
      <c r="S17" s="307"/>
    </row>
    <row r="18" spans="1:20" ht="30" customHeight="1" x14ac:dyDescent="0.25">
      <c r="A18" s="299" t="s">
        <v>73</v>
      </c>
      <c r="B18" s="299" t="s">
        <v>37</v>
      </c>
      <c r="C18" s="299" t="s">
        <v>62</v>
      </c>
      <c r="D18" s="299" t="s">
        <v>61</v>
      </c>
      <c r="E18" s="299" t="s">
        <v>63</v>
      </c>
      <c r="F18" s="13" t="s">
        <v>110</v>
      </c>
      <c r="G18" s="16" t="s">
        <v>77</v>
      </c>
      <c r="H18" s="13" t="s">
        <v>71</v>
      </c>
      <c r="I18" s="13" t="s">
        <v>85</v>
      </c>
      <c r="J18" s="13" t="s">
        <v>122</v>
      </c>
      <c r="K18" s="304" t="s">
        <v>80</v>
      </c>
      <c r="L18" s="304"/>
      <c r="M18" s="304" t="s">
        <v>79</v>
      </c>
      <c r="N18" s="304"/>
      <c r="O18" s="8" t="s">
        <v>59</v>
      </c>
      <c r="P18" s="8" t="s">
        <v>60</v>
      </c>
      <c r="Q18" s="302" t="s">
        <v>101</v>
      </c>
      <c r="R18" s="303"/>
      <c r="S18" s="302" t="s">
        <v>99</v>
      </c>
      <c r="T18" s="303"/>
    </row>
    <row r="19" spans="1:20" ht="30" customHeight="1" x14ac:dyDescent="0.25">
      <c r="A19" s="299"/>
      <c r="B19" s="299"/>
      <c r="C19" s="299"/>
      <c r="D19" s="299"/>
      <c r="E19" s="299"/>
      <c r="F19" s="10" t="s">
        <v>94</v>
      </c>
      <c r="G19" s="9" t="s">
        <v>127</v>
      </c>
      <c r="H19" s="10" t="s">
        <v>121</v>
      </c>
      <c r="I19" s="9" t="s">
        <v>120</v>
      </c>
      <c r="J19" s="10" t="s">
        <v>123</v>
      </c>
      <c r="K19" s="308" t="s">
        <v>125</v>
      </c>
      <c r="L19" s="308"/>
      <c r="M19" s="308" t="s">
        <v>126</v>
      </c>
      <c r="N19" s="308"/>
      <c r="O19" s="10" t="s">
        <v>124</v>
      </c>
      <c r="P19" s="9" t="s">
        <v>98</v>
      </c>
      <c r="Q19" s="309" t="s">
        <v>102</v>
      </c>
      <c r="R19" s="310"/>
      <c r="S19" s="309" t="s">
        <v>100</v>
      </c>
      <c r="T19" s="310"/>
    </row>
    <row r="20" spans="1:20" ht="30" customHeight="1" x14ac:dyDescent="0.25">
      <c r="A20" s="299"/>
      <c r="B20" s="19" t="s">
        <v>181</v>
      </c>
      <c r="C20" s="135"/>
      <c r="D20" s="136"/>
      <c r="E20" s="20">
        <f>C20*D20</f>
        <v>0</v>
      </c>
      <c r="F20" s="163"/>
      <c r="G20" s="163"/>
      <c r="H20" s="163"/>
      <c r="I20" s="163"/>
      <c r="J20" s="163"/>
      <c r="K20" s="377"/>
      <c r="L20" s="377"/>
      <c r="M20" s="377"/>
      <c r="N20" s="377"/>
      <c r="O20" s="163"/>
      <c r="P20" s="163"/>
      <c r="Q20" s="356"/>
      <c r="R20" s="357"/>
      <c r="S20" s="356"/>
      <c r="T20" s="357"/>
    </row>
    <row r="21" spans="1:20" ht="30" customHeight="1" x14ac:dyDescent="0.25">
      <c r="A21" s="299" t="s">
        <v>72</v>
      </c>
      <c r="B21" s="299" t="s">
        <v>37</v>
      </c>
      <c r="C21" s="299" t="s">
        <v>62</v>
      </c>
      <c r="D21" s="299" t="s">
        <v>61</v>
      </c>
      <c r="E21" s="299" t="s">
        <v>63</v>
      </c>
      <c r="F21" s="13" t="s">
        <v>110</v>
      </c>
      <c r="G21" s="16" t="s">
        <v>77</v>
      </c>
      <c r="H21" s="13" t="s">
        <v>71</v>
      </c>
      <c r="I21" s="13" t="s">
        <v>85</v>
      </c>
      <c r="J21" s="13" t="s">
        <v>122</v>
      </c>
      <c r="K21" s="304" t="s">
        <v>80</v>
      </c>
      <c r="L21" s="304"/>
      <c r="M21" s="304" t="s">
        <v>79</v>
      </c>
      <c r="N21" s="304"/>
      <c r="O21" s="8" t="s">
        <v>59</v>
      </c>
      <c r="P21" s="8" t="s">
        <v>60</v>
      </c>
      <c r="Q21" s="302" t="s">
        <v>101</v>
      </c>
      <c r="R21" s="303"/>
      <c r="S21" s="302" t="s">
        <v>99</v>
      </c>
      <c r="T21" s="303"/>
    </row>
    <row r="22" spans="1:20" ht="30" customHeight="1" x14ac:dyDescent="0.25">
      <c r="A22" s="299"/>
      <c r="B22" s="299"/>
      <c r="C22" s="299"/>
      <c r="D22" s="299"/>
      <c r="E22" s="299"/>
      <c r="F22" s="10" t="s">
        <v>94</v>
      </c>
      <c r="G22" s="9" t="s">
        <v>127</v>
      </c>
      <c r="H22" s="10" t="s">
        <v>121</v>
      </c>
      <c r="I22" s="9" t="s">
        <v>120</v>
      </c>
      <c r="J22" s="10" t="s">
        <v>123</v>
      </c>
      <c r="K22" s="308" t="s">
        <v>125</v>
      </c>
      <c r="L22" s="308"/>
      <c r="M22" s="308" t="s">
        <v>126</v>
      </c>
      <c r="N22" s="308"/>
      <c r="O22" s="10" t="s">
        <v>124</v>
      </c>
      <c r="P22" s="9" t="s">
        <v>98</v>
      </c>
      <c r="Q22" s="309" t="s">
        <v>102</v>
      </c>
      <c r="R22" s="310"/>
      <c r="S22" s="309" t="s">
        <v>100</v>
      </c>
      <c r="T22" s="310"/>
    </row>
    <row r="23" spans="1:20" ht="30" customHeight="1" x14ac:dyDescent="0.25">
      <c r="A23" s="299"/>
      <c r="B23" s="19" t="s">
        <v>181</v>
      </c>
      <c r="C23" s="135"/>
      <c r="D23" s="136"/>
      <c r="E23" s="20">
        <f>C23*D23</f>
        <v>0</v>
      </c>
      <c r="F23" s="142"/>
      <c r="G23" s="142"/>
      <c r="H23" s="142"/>
      <c r="I23" s="142"/>
      <c r="J23" s="142"/>
      <c r="K23" s="301"/>
      <c r="L23" s="301"/>
      <c r="M23" s="301"/>
      <c r="N23" s="301"/>
      <c r="O23" s="142"/>
      <c r="P23" s="142"/>
      <c r="Q23" s="306"/>
      <c r="R23" s="307"/>
      <c r="S23" s="306"/>
      <c r="T23" s="307"/>
    </row>
    <row r="24" spans="1:20" ht="30" customHeight="1" x14ac:dyDescent="0.25">
      <c r="A24" s="299" t="s">
        <v>74</v>
      </c>
      <c r="B24" s="299" t="s">
        <v>37</v>
      </c>
      <c r="C24" s="299" t="s">
        <v>62</v>
      </c>
      <c r="D24" s="299" t="s">
        <v>61</v>
      </c>
      <c r="E24" s="299" t="s">
        <v>63</v>
      </c>
      <c r="F24" s="13" t="s">
        <v>110</v>
      </c>
      <c r="G24" s="16" t="s">
        <v>77</v>
      </c>
      <c r="H24" s="13" t="s">
        <v>71</v>
      </c>
      <c r="I24" s="13" t="s">
        <v>85</v>
      </c>
      <c r="J24" s="13" t="s">
        <v>122</v>
      </c>
      <c r="K24" s="304" t="s">
        <v>80</v>
      </c>
      <c r="L24" s="304"/>
      <c r="M24" s="304" t="s">
        <v>79</v>
      </c>
      <c r="N24" s="304"/>
      <c r="O24" s="8" t="s">
        <v>59</v>
      </c>
      <c r="P24" s="8" t="s">
        <v>60</v>
      </c>
      <c r="Q24" s="302" t="s">
        <v>101</v>
      </c>
      <c r="R24" s="303"/>
      <c r="S24" s="302" t="s">
        <v>99</v>
      </c>
      <c r="T24" s="303"/>
    </row>
    <row r="25" spans="1:20" ht="30" customHeight="1" x14ac:dyDescent="0.25">
      <c r="A25" s="299"/>
      <c r="B25" s="299"/>
      <c r="C25" s="299"/>
      <c r="D25" s="299"/>
      <c r="E25" s="299"/>
      <c r="F25" s="10" t="s">
        <v>94</v>
      </c>
      <c r="G25" s="9" t="s">
        <v>127</v>
      </c>
      <c r="H25" s="10" t="s">
        <v>121</v>
      </c>
      <c r="I25" s="9" t="s">
        <v>120</v>
      </c>
      <c r="J25" s="10" t="s">
        <v>123</v>
      </c>
      <c r="K25" s="308" t="s">
        <v>125</v>
      </c>
      <c r="L25" s="308"/>
      <c r="M25" s="308" t="s">
        <v>126</v>
      </c>
      <c r="N25" s="308"/>
      <c r="O25" s="10" t="s">
        <v>124</v>
      </c>
      <c r="P25" s="9" t="s">
        <v>98</v>
      </c>
      <c r="Q25" s="309" t="s">
        <v>102</v>
      </c>
      <c r="R25" s="310"/>
      <c r="S25" s="309" t="s">
        <v>100</v>
      </c>
      <c r="T25" s="310"/>
    </row>
    <row r="26" spans="1:20" ht="30" customHeight="1" x14ac:dyDescent="0.25">
      <c r="A26" s="299"/>
      <c r="B26" s="19" t="s">
        <v>181</v>
      </c>
      <c r="C26" s="135"/>
      <c r="D26" s="136"/>
      <c r="E26" s="20">
        <f>C26*D26</f>
        <v>0</v>
      </c>
      <c r="F26" s="142"/>
      <c r="G26" s="142"/>
      <c r="H26" s="142"/>
      <c r="I26" s="142"/>
      <c r="J26" s="142"/>
      <c r="K26" s="301"/>
      <c r="L26" s="301"/>
      <c r="M26" s="301"/>
      <c r="N26" s="301"/>
      <c r="O26" s="142"/>
      <c r="P26" s="142"/>
      <c r="Q26" s="306"/>
      <c r="R26" s="307"/>
      <c r="S26" s="306"/>
      <c r="T26" s="307"/>
    </row>
    <row r="27" spans="1:20" ht="45" customHeight="1" x14ac:dyDescent="0.25">
      <c r="A27" s="299" t="s">
        <v>135</v>
      </c>
      <c r="B27" s="299" t="s">
        <v>37</v>
      </c>
      <c r="C27" s="299" t="s">
        <v>62</v>
      </c>
      <c r="D27" s="299" t="s">
        <v>61</v>
      </c>
      <c r="E27" s="299" t="s">
        <v>63</v>
      </c>
      <c r="F27" s="8" t="s">
        <v>77</v>
      </c>
      <c r="G27" s="8" t="s">
        <v>78</v>
      </c>
      <c r="H27" s="299" t="s">
        <v>80</v>
      </c>
      <c r="I27" s="299"/>
      <c r="J27" s="299"/>
      <c r="K27" s="299" t="s">
        <v>280</v>
      </c>
      <c r="L27" s="299"/>
      <c r="M27" s="8" t="s">
        <v>122</v>
      </c>
      <c r="N27" s="7" t="s">
        <v>59</v>
      </c>
      <c r="O27" s="8" t="s">
        <v>60</v>
      </c>
      <c r="P27" s="302" t="s">
        <v>101</v>
      </c>
      <c r="Q27" s="303"/>
      <c r="R27" s="302" t="s">
        <v>99</v>
      </c>
      <c r="S27" s="303"/>
    </row>
    <row r="28" spans="1:20" ht="30" customHeight="1" x14ac:dyDescent="0.25">
      <c r="A28" s="299"/>
      <c r="B28" s="299"/>
      <c r="C28" s="299"/>
      <c r="D28" s="299"/>
      <c r="E28" s="299"/>
      <c r="F28" s="9" t="s">
        <v>127</v>
      </c>
      <c r="G28" s="10" t="s">
        <v>128</v>
      </c>
      <c r="H28" s="315" t="s">
        <v>129</v>
      </c>
      <c r="I28" s="316"/>
      <c r="J28" s="322"/>
      <c r="K28" s="308" t="s">
        <v>281</v>
      </c>
      <c r="L28" s="308"/>
      <c r="M28" s="10" t="s">
        <v>123</v>
      </c>
      <c r="N28" s="14" t="s">
        <v>134</v>
      </c>
      <c r="O28" s="9" t="s">
        <v>98</v>
      </c>
      <c r="P28" s="309" t="s">
        <v>102</v>
      </c>
      <c r="Q28" s="310"/>
      <c r="R28" s="309" t="s">
        <v>100</v>
      </c>
      <c r="S28" s="310"/>
    </row>
    <row r="29" spans="1:20" ht="30" customHeight="1" x14ac:dyDescent="0.25">
      <c r="A29" s="299"/>
      <c r="B29" s="19" t="s">
        <v>181</v>
      </c>
      <c r="C29" s="135"/>
      <c r="D29" s="136"/>
      <c r="E29" s="20">
        <f>C29*D29</f>
        <v>0</v>
      </c>
      <c r="F29" s="142"/>
      <c r="G29" s="142"/>
      <c r="H29" s="306"/>
      <c r="I29" s="313"/>
      <c r="J29" s="307"/>
      <c r="K29" s="301"/>
      <c r="L29" s="301"/>
      <c r="M29" s="142"/>
      <c r="N29" s="142"/>
      <c r="O29" s="142"/>
      <c r="P29" s="149"/>
      <c r="Q29" s="150"/>
      <c r="R29" s="306"/>
      <c r="S29" s="307"/>
    </row>
    <row r="30" spans="1:20" ht="30" customHeight="1" x14ac:dyDescent="0.25">
      <c r="A30" s="299" t="s">
        <v>136</v>
      </c>
      <c r="B30" s="299" t="s">
        <v>37</v>
      </c>
      <c r="C30" s="299" t="s">
        <v>62</v>
      </c>
      <c r="D30" s="299" t="s">
        <v>61</v>
      </c>
      <c r="E30" s="299" t="s">
        <v>63</v>
      </c>
      <c r="F30" s="7" t="s">
        <v>77</v>
      </c>
      <c r="G30" s="7" t="s">
        <v>78</v>
      </c>
      <c r="H30" s="314" t="s">
        <v>293</v>
      </c>
      <c r="I30" s="314"/>
      <c r="J30" s="314"/>
      <c r="K30" s="299" t="s">
        <v>280</v>
      </c>
      <c r="L30" s="299"/>
      <c r="M30" s="8" t="s">
        <v>122</v>
      </c>
      <c r="N30" s="7" t="s">
        <v>59</v>
      </c>
      <c r="O30" s="8" t="s">
        <v>60</v>
      </c>
      <c r="P30" s="302" t="s">
        <v>101</v>
      </c>
      <c r="Q30" s="303"/>
      <c r="R30" s="302" t="s">
        <v>99</v>
      </c>
      <c r="S30" s="303"/>
    </row>
    <row r="31" spans="1:20" ht="30" customHeight="1" x14ac:dyDescent="0.25">
      <c r="A31" s="299"/>
      <c r="B31" s="299"/>
      <c r="C31" s="299"/>
      <c r="D31" s="299"/>
      <c r="E31" s="299"/>
      <c r="F31" s="9" t="s">
        <v>127</v>
      </c>
      <c r="G31" s="10" t="s">
        <v>128</v>
      </c>
      <c r="H31" s="315" t="s">
        <v>129</v>
      </c>
      <c r="I31" s="316"/>
      <c r="J31" s="322"/>
      <c r="K31" s="308" t="s">
        <v>281</v>
      </c>
      <c r="L31" s="308"/>
      <c r="M31" s="10" t="s">
        <v>123</v>
      </c>
      <c r="N31" s="14" t="s">
        <v>134</v>
      </c>
      <c r="O31" s="9" t="s">
        <v>98</v>
      </c>
      <c r="P31" s="309" t="s">
        <v>102</v>
      </c>
      <c r="Q31" s="310"/>
      <c r="R31" s="309" t="s">
        <v>100</v>
      </c>
      <c r="S31" s="310"/>
    </row>
    <row r="32" spans="1:20" ht="30" customHeight="1" x14ac:dyDescent="0.25">
      <c r="A32" s="299"/>
      <c r="B32" s="19" t="s">
        <v>181</v>
      </c>
      <c r="C32" s="135"/>
      <c r="D32" s="136"/>
      <c r="E32" s="20">
        <f>C32*D32</f>
        <v>0</v>
      </c>
      <c r="F32" s="142"/>
      <c r="G32" s="142"/>
      <c r="H32" s="306"/>
      <c r="I32" s="313"/>
      <c r="J32" s="307"/>
      <c r="K32" s="301"/>
      <c r="L32" s="301"/>
      <c r="M32" s="142"/>
      <c r="N32" s="142"/>
      <c r="O32" s="142"/>
      <c r="P32" s="149"/>
      <c r="Q32" s="150"/>
      <c r="R32" s="306"/>
      <c r="S32" s="307"/>
    </row>
    <row r="33" spans="1:19" ht="30" customHeight="1" x14ac:dyDescent="0.25">
      <c r="A33" s="299" t="s">
        <v>75</v>
      </c>
      <c r="B33" s="299" t="s">
        <v>37</v>
      </c>
      <c r="C33" s="299" t="s">
        <v>62</v>
      </c>
      <c r="D33" s="299" t="s">
        <v>61</v>
      </c>
      <c r="E33" s="299" t="s">
        <v>63</v>
      </c>
      <c r="F33" s="7" t="s">
        <v>77</v>
      </c>
      <c r="G33" s="7" t="s">
        <v>78</v>
      </c>
      <c r="H33" s="314" t="s">
        <v>293</v>
      </c>
      <c r="I33" s="314"/>
      <c r="J33" s="314"/>
      <c r="K33" s="299" t="s">
        <v>280</v>
      </c>
      <c r="L33" s="299"/>
      <c r="M33" s="8" t="s">
        <v>122</v>
      </c>
      <c r="N33" s="7" t="s">
        <v>59</v>
      </c>
      <c r="O33" s="8" t="s">
        <v>60</v>
      </c>
      <c r="P33" s="302" t="s">
        <v>101</v>
      </c>
      <c r="Q33" s="303"/>
      <c r="R33" s="302" t="s">
        <v>99</v>
      </c>
      <c r="S33" s="303"/>
    </row>
    <row r="34" spans="1:19" ht="30" customHeight="1" x14ac:dyDescent="0.25">
      <c r="A34" s="299"/>
      <c r="B34" s="299"/>
      <c r="C34" s="299"/>
      <c r="D34" s="299"/>
      <c r="E34" s="299"/>
      <c r="F34" s="9" t="s">
        <v>127</v>
      </c>
      <c r="G34" s="10" t="s">
        <v>128</v>
      </c>
      <c r="H34" s="315" t="s">
        <v>129</v>
      </c>
      <c r="I34" s="316"/>
      <c r="J34" s="322"/>
      <c r="K34" s="308" t="s">
        <v>281</v>
      </c>
      <c r="L34" s="308"/>
      <c r="M34" s="10" t="s">
        <v>123</v>
      </c>
      <c r="N34" s="14" t="s">
        <v>134</v>
      </c>
      <c r="O34" s="9" t="s">
        <v>98</v>
      </c>
      <c r="P34" s="309" t="s">
        <v>102</v>
      </c>
      <c r="Q34" s="310"/>
      <c r="R34" s="309" t="s">
        <v>100</v>
      </c>
      <c r="S34" s="310"/>
    </row>
    <row r="35" spans="1:19" ht="30" customHeight="1" x14ac:dyDescent="0.25">
      <c r="A35" s="299"/>
      <c r="B35" s="19" t="s">
        <v>181</v>
      </c>
      <c r="C35" s="135"/>
      <c r="D35" s="136"/>
      <c r="E35" s="20">
        <f>C35*D35</f>
        <v>0</v>
      </c>
      <c r="F35" s="142"/>
      <c r="G35" s="142"/>
      <c r="H35" s="306"/>
      <c r="I35" s="313"/>
      <c r="J35" s="307"/>
      <c r="K35" s="301"/>
      <c r="L35" s="301"/>
      <c r="M35" s="142"/>
      <c r="N35" s="142"/>
      <c r="O35" s="142"/>
      <c r="P35" s="149"/>
      <c r="Q35" s="150"/>
      <c r="R35" s="306"/>
      <c r="S35" s="307"/>
    </row>
    <row r="36" spans="1:19" ht="30" customHeight="1" x14ac:dyDescent="0.25">
      <c r="A36" s="299" t="s">
        <v>76</v>
      </c>
      <c r="B36" s="299" t="s">
        <v>37</v>
      </c>
      <c r="C36" s="299" t="s">
        <v>62</v>
      </c>
      <c r="D36" s="299" t="s">
        <v>61</v>
      </c>
      <c r="E36" s="299" t="s">
        <v>63</v>
      </c>
      <c r="F36" s="7" t="s">
        <v>77</v>
      </c>
      <c r="G36" s="7" t="s">
        <v>78</v>
      </c>
      <c r="H36" s="314" t="s">
        <v>293</v>
      </c>
      <c r="I36" s="314"/>
      <c r="J36" s="314"/>
      <c r="K36" s="299" t="s">
        <v>280</v>
      </c>
      <c r="L36" s="299"/>
      <c r="M36" s="8" t="s">
        <v>122</v>
      </c>
      <c r="N36" s="7" t="s">
        <v>59</v>
      </c>
      <c r="O36" s="8" t="s">
        <v>60</v>
      </c>
      <c r="P36" s="302" t="s">
        <v>101</v>
      </c>
      <c r="Q36" s="303"/>
      <c r="R36" s="302" t="s">
        <v>99</v>
      </c>
      <c r="S36" s="303"/>
    </row>
    <row r="37" spans="1:19" ht="30" customHeight="1" x14ac:dyDescent="0.25">
      <c r="A37" s="299"/>
      <c r="B37" s="299"/>
      <c r="C37" s="299"/>
      <c r="D37" s="299"/>
      <c r="E37" s="299"/>
      <c r="F37" s="9" t="s">
        <v>127</v>
      </c>
      <c r="G37" s="10" t="s">
        <v>128</v>
      </c>
      <c r="H37" s="315" t="s">
        <v>129</v>
      </c>
      <c r="I37" s="316"/>
      <c r="J37" s="322"/>
      <c r="K37" s="308" t="s">
        <v>281</v>
      </c>
      <c r="L37" s="308"/>
      <c r="M37" s="10" t="s">
        <v>123</v>
      </c>
      <c r="N37" s="14" t="s">
        <v>134</v>
      </c>
      <c r="O37" s="9" t="s">
        <v>98</v>
      </c>
      <c r="P37" s="309" t="s">
        <v>102</v>
      </c>
      <c r="Q37" s="310"/>
      <c r="R37" s="309" t="s">
        <v>100</v>
      </c>
      <c r="S37" s="310"/>
    </row>
    <row r="38" spans="1:19" ht="30" customHeight="1" x14ac:dyDescent="0.25">
      <c r="A38" s="299"/>
      <c r="B38" s="19" t="s">
        <v>181</v>
      </c>
      <c r="C38" s="135"/>
      <c r="D38" s="136"/>
      <c r="E38" s="20">
        <f>C38*D38</f>
        <v>0</v>
      </c>
      <c r="F38" s="142"/>
      <c r="G38" s="142"/>
      <c r="H38" s="306"/>
      <c r="I38" s="313"/>
      <c r="J38" s="307"/>
      <c r="K38" s="301"/>
      <c r="L38" s="301"/>
      <c r="M38" s="142"/>
      <c r="N38" s="142"/>
      <c r="O38" s="142"/>
      <c r="P38" s="149"/>
      <c r="Q38" s="150"/>
      <c r="R38" s="306"/>
      <c r="S38" s="307"/>
    </row>
    <row r="39" spans="1:19" ht="45" customHeight="1" x14ac:dyDescent="0.25">
      <c r="A39" s="299" t="s">
        <v>81</v>
      </c>
      <c r="B39" s="299" t="s">
        <v>37</v>
      </c>
      <c r="C39" s="299" t="s">
        <v>62</v>
      </c>
      <c r="D39" s="299" t="s">
        <v>61</v>
      </c>
      <c r="E39" s="299" t="s">
        <v>63</v>
      </c>
      <c r="F39" s="299" t="s">
        <v>82</v>
      </c>
      <c r="G39" s="8" t="s">
        <v>83</v>
      </c>
      <c r="H39" s="13" t="s">
        <v>131</v>
      </c>
      <c r="I39" s="8" t="s">
        <v>59</v>
      </c>
      <c r="J39" s="302" t="s">
        <v>99</v>
      </c>
      <c r="K39" s="303"/>
      <c r="O39" s="7"/>
    </row>
    <row r="40" spans="1:19" ht="30" customHeight="1" x14ac:dyDescent="0.25">
      <c r="A40" s="299"/>
      <c r="B40" s="299"/>
      <c r="C40" s="299"/>
      <c r="D40" s="299"/>
      <c r="E40" s="299"/>
      <c r="F40" s="299"/>
      <c r="G40" s="9" t="s">
        <v>130</v>
      </c>
      <c r="H40" s="9" t="s">
        <v>132</v>
      </c>
      <c r="I40" s="10" t="s">
        <v>133</v>
      </c>
      <c r="J40" s="309" t="s">
        <v>100</v>
      </c>
      <c r="K40" s="310"/>
      <c r="M40" s="158"/>
      <c r="N40" s="158"/>
      <c r="O40" s="159"/>
    </row>
    <row r="41" spans="1:19" ht="30" customHeight="1" x14ac:dyDescent="0.25">
      <c r="A41" s="299"/>
      <c r="B41" s="19" t="s">
        <v>182</v>
      </c>
      <c r="C41" s="135"/>
      <c r="D41" s="136"/>
      <c r="E41" s="20">
        <f>C41*D41</f>
        <v>0</v>
      </c>
      <c r="F41" s="142"/>
      <c r="G41" s="142"/>
      <c r="H41" s="142"/>
      <c r="I41" s="142"/>
      <c r="J41" s="306"/>
      <c r="K41" s="307"/>
    </row>
    <row r="42" spans="1:19" ht="45" customHeight="1" x14ac:dyDescent="0.25">
      <c r="A42" s="27" t="s">
        <v>447</v>
      </c>
      <c r="B42" s="311" t="s">
        <v>37</v>
      </c>
      <c r="C42" s="311" t="s">
        <v>62</v>
      </c>
      <c r="D42" s="311" t="s">
        <v>61</v>
      </c>
      <c r="E42" s="311" t="s">
        <v>63</v>
      </c>
      <c r="H42" s="7"/>
      <c r="I42" s="7"/>
      <c r="J42" s="7"/>
      <c r="K42" s="7"/>
      <c r="L42" s="7"/>
      <c r="M42" s="7"/>
      <c r="N42" s="7"/>
      <c r="O42" s="7"/>
    </row>
    <row r="43" spans="1:19" ht="69.95" customHeight="1" x14ac:dyDescent="0.25">
      <c r="A43" s="320" t="s">
        <v>435</v>
      </c>
      <c r="B43" s="312"/>
      <c r="C43" s="312"/>
      <c r="D43" s="312"/>
      <c r="E43" s="312"/>
      <c r="H43" s="7"/>
      <c r="I43" s="7"/>
      <c r="J43" s="7"/>
      <c r="K43" s="7"/>
      <c r="L43" s="7"/>
      <c r="M43" s="7"/>
      <c r="N43" s="7"/>
      <c r="O43" s="7"/>
    </row>
    <row r="44" spans="1:19" ht="69.95" customHeight="1" x14ac:dyDescent="0.25">
      <c r="A44" s="321"/>
      <c r="B44" s="8" t="s">
        <v>180</v>
      </c>
      <c r="C44" s="8">
        <v>1</v>
      </c>
      <c r="D44" s="136"/>
      <c r="E44" s="20">
        <f>C44*D44</f>
        <v>0</v>
      </c>
      <c r="H44" s="7"/>
      <c r="I44" s="7"/>
      <c r="J44" s="7"/>
      <c r="K44" s="7"/>
      <c r="L44" s="7"/>
      <c r="M44" s="7"/>
      <c r="N44" s="7"/>
      <c r="O44" s="7"/>
    </row>
    <row r="45" spans="1:19" ht="30" customHeight="1" x14ac:dyDescent="0.25">
      <c r="A45" s="297" t="s">
        <v>463</v>
      </c>
      <c r="B45" s="297"/>
      <c r="C45" s="297"/>
      <c r="D45" s="297"/>
      <c r="E45" s="47">
        <f>E5+E8+E11+E14+E17+E20+E23+E26+E29+E32+E35+E38+E41+E44</f>
        <v>0</v>
      </c>
      <c r="F45" s="7"/>
      <c r="H45" s="7"/>
      <c r="I45" s="7"/>
      <c r="J45" s="7"/>
      <c r="K45" s="7"/>
    </row>
    <row r="46" spans="1:19" ht="30" customHeight="1" x14ac:dyDescent="0.25">
      <c r="A46" s="351" t="s">
        <v>467</v>
      </c>
      <c r="B46" s="352"/>
      <c r="C46" s="352"/>
      <c r="D46" s="352"/>
      <c r="E46" s="352"/>
      <c r="F46" s="352"/>
    </row>
    <row r="47" spans="1:19" ht="38.25" customHeight="1" x14ac:dyDescent="0.25">
      <c r="A47" s="299" t="s">
        <v>431</v>
      </c>
      <c r="B47" s="299" t="s">
        <v>37</v>
      </c>
      <c r="C47" s="299" t="s">
        <v>62</v>
      </c>
      <c r="D47" s="299" t="s">
        <v>61</v>
      </c>
      <c r="E47" s="299" t="s">
        <v>63</v>
      </c>
      <c r="F47" s="299" t="s">
        <v>84</v>
      </c>
      <c r="G47" s="299"/>
      <c r="H47" s="13" t="s">
        <v>139</v>
      </c>
      <c r="I47" s="13" t="s">
        <v>140</v>
      </c>
      <c r="J47" s="13" t="s">
        <v>142</v>
      </c>
      <c r="K47" s="302" t="s">
        <v>80</v>
      </c>
      <c r="L47" s="303"/>
      <c r="M47" s="8" t="s">
        <v>59</v>
      </c>
      <c r="N47" s="8" t="s">
        <v>60</v>
      </c>
      <c r="O47" s="302" t="s">
        <v>101</v>
      </c>
      <c r="P47" s="303"/>
      <c r="Q47" s="302" t="s">
        <v>99</v>
      </c>
      <c r="R47" s="303"/>
    </row>
    <row r="48" spans="1:19" ht="30" customHeight="1" x14ac:dyDescent="0.25">
      <c r="A48" s="299"/>
      <c r="B48" s="299"/>
      <c r="C48" s="299"/>
      <c r="D48" s="299"/>
      <c r="E48" s="299"/>
      <c r="F48" s="300" t="s">
        <v>137</v>
      </c>
      <c r="G48" s="300"/>
      <c r="H48" s="10" t="s">
        <v>138</v>
      </c>
      <c r="I48" s="10" t="s">
        <v>141</v>
      </c>
      <c r="J48" s="10" t="s">
        <v>143</v>
      </c>
      <c r="K48" s="315" t="s">
        <v>129</v>
      </c>
      <c r="L48" s="322"/>
      <c r="M48" s="14" t="s">
        <v>144</v>
      </c>
      <c r="N48" s="9" t="s">
        <v>98</v>
      </c>
      <c r="O48" s="309" t="s">
        <v>102</v>
      </c>
      <c r="P48" s="310"/>
      <c r="Q48" s="309" t="s">
        <v>100</v>
      </c>
      <c r="R48" s="310"/>
    </row>
    <row r="49" spans="1:19" ht="30" customHeight="1" x14ac:dyDescent="0.25">
      <c r="A49" s="299"/>
      <c r="B49" s="19" t="s">
        <v>181</v>
      </c>
      <c r="C49" s="135"/>
      <c r="D49" s="136"/>
      <c r="E49" s="20">
        <f>C49*D49</f>
        <v>0</v>
      </c>
      <c r="F49" s="301"/>
      <c r="G49" s="301"/>
      <c r="H49" s="142"/>
      <c r="I49" s="142"/>
      <c r="J49" s="142"/>
      <c r="K49" s="306"/>
      <c r="L49" s="307"/>
      <c r="M49" s="142"/>
      <c r="N49" s="142"/>
      <c r="O49" s="306"/>
      <c r="P49" s="307"/>
      <c r="Q49" s="306"/>
      <c r="R49" s="307"/>
    </row>
    <row r="50" spans="1:19" ht="30" customHeight="1" x14ac:dyDescent="0.25">
      <c r="A50" s="299" t="s">
        <v>432</v>
      </c>
      <c r="B50" s="299" t="s">
        <v>37</v>
      </c>
      <c r="C50" s="299" t="s">
        <v>62</v>
      </c>
      <c r="D50" s="299" t="s">
        <v>61</v>
      </c>
      <c r="E50" s="299" t="s">
        <v>63</v>
      </c>
      <c r="F50" s="16" t="s">
        <v>77</v>
      </c>
      <c r="G50" s="13" t="s">
        <v>71</v>
      </c>
      <c r="H50" s="17" t="s">
        <v>145</v>
      </c>
      <c r="I50" s="13" t="s">
        <v>122</v>
      </c>
      <c r="J50" s="323" t="s">
        <v>80</v>
      </c>
      <c r="K50" s="324"/>
      <c r="L50" s="323" t="s">
        <v>79</v>
      </c>
      <c r="M50" s="324"/>
      <c r="N50" s="8" t="s">
        <v>59</v>
      </c>
      <c r="O50" s="8" t="s">
        <v>60</v>
      </c>
      <c r="P50" s="302" t="s">
        <v>101</v>
      </c>
      <c r="Q50" s="303"/>
      <c r="R50" s="302" t="s">
        <v>99</v>
      </c>
      <c r="S50" s="303"/>
    </row>
    <row r="51" spans="1:19" ht="30" customHeight="1" x14ac:dyDescent="0.25">
      <c r="A51" s="299"/>
      <c r="B51" s="299"/>
      <c r="C51" s="299"/>
      <c r="D51" s="299"/>
      <c r="E51" s="299"/>
      <c r="F51" s="9" t="s">
        <v>127</v>
      </c>
      <c r="G51" s="10" t="s">
        <v>121</v>
      </c>
      <c r="H51" s="10" t="s">
        <v>143</v>
      </c>
      <c r="I51" s="10" t="s">
        <v>123</v>
      </c>
      <c r="J51" s="315" t="s">
        <v>125</v>
      </c>
      <c r="K51" s="322"/>
      <c r="L51" s="315" t="s">
        <v>126</v>
      </c>
      <c r="M51" s="322"/>
      <c r="N51" s="10" t="s">
        <v>124</v>
      </c>
      <c r="O51" s="9" t="s">
        <v>98</v>
      </c>
      <c r="P51" s="309" t="s">
        <v>102</v>
      </c>
      <c r="Q51" s="310"/>
      <c r="R51" s="309" t="s">
        <v>100</v>
      </c>
      <c r="S51" s="310"/>
    </row>
    <row r="52" spans="1:19" ht="30" customHeight="1" x14ac:dyDescent="0.25">
      <c r="A52" s="299"/>
      <c r="B52" s="19" t="s">
        <v>181</v>
      </c>
      <c r="C52" s="135"/>
      <c r="D52" s="136"/>
      <c r="E52" s="20">
        <f>C52*D52</f>
        <v>0</v>
      </c>
      <c r="F52" s="142"/>
      <c r="G52" s="142"/>
      <c r="H52" s="142"/>
      <c r="I52" s="142"/>
      <c r="J52" s="306"/>
      <c r="K52" s="307"/>
      <c r="L52" s="306"/>
      <c r="M52" s="307"/>
      <c r="N52" s="142"/>
      <c r="O52" s="142"/>
      <c r="P52" s="306"/>
      <c r="Q52" s="307"/>
      <c r="R52" s="306"/>
      <c r="S52" s="307"/>
    </row>
    <row r="53" spans="1:19" ht="30" customHeight="1" x14ac:dyDescent="0.25">
      <c r="A53" s="304" t="s">
        <v>433</v>
      </c>
      <c r="B53" s="299" t="s">
        <v>37</v>
      </c>
      <c r="C53" s="299" t="s">
        <v>62</v>
      </c>
      <c r="D53" s="299" t="s">
        <v>61</v>
      </c>
      <c r="E53" s="299" t="s">
        <v>63</v>
      </c>
      <c r="F53" s="7" t="s">
        <v>77</v>
      </c>
      <c r="G53" s="8" t="s">
        <v>78</v>
      </c>
      <c r="H53" s="299" t="s">
        <v>80</v>
      </c>
      <c r="I53" s="299"/>
      <c r="J53" s="299"/>
      <c r="K53" s="299" t="s">
        <v>280</v>
      </c>
      <c r="L53" s="299"/>
      <c r="M53" s="8" t="s">
        <v>122</v>
      </c>
      <c r="N53" s="7" t="s">
        <v>59</v>
      </c>
      <c r="O53" s="8" t="s">
        <v>60</v>
      </c>
      <c r="P53" s="302" t="s">
        <v>101</v>
      </c>
      <c r="Q53" s="303"/>
      <c r="R53" s="302" t="s">
        <v>99</v>
      </c>
      <c r="S53" s="303"/>
    </row>
    <row r="54" spans="1:19" ht="45" customHeight="1" x14ac:dyDescent="0.25">
      <c r="A54" s="304"/>
      <c r="B54" s="299"/>
      <c r="C54" s="299"/>
      <c r="D54" s="299"/>
      <c r="E54" s="299"/>
      <c r="F54" s="9" t="s">
        <v>127</v>
      </c>
      <c r="G54" s="10" t="s">
        <v>128</v>
      </c>
      <c r="H54" s="315" t="s">
        <v>129</v>
      </c>
      <c r="I54" s="316"/>
      <c r="J54" s="322"/>
      <c r="K54" s="308" t="s">
        <v>281</v>
      </c>
      <c r="L54" s="308"/>
      <c r="M54" s="10" t="s">
        <v>123</v>
      </c>
      <c r="N54" s="14" t="s">
        <v>134</v>
      </c>
      <c r="O54" s="9" t="s">
        <v>98</v>
      </c>
      <c r="P54" s="309" t="s">
        <v>102</v>
      </c>
      <c r="Q54" s="310"/>
      <c r="R54" s="309" t="s">
        <v>100</v>
      </c>
      <c r="S54" s="310"/>
    </row>
    <row r="55" spans="1:19" ht="45" customHeight="1" x14ac:dyDescent="0.25">
      <c r="A55" s="304"/>
      <c r="B55" s="19" t="s">
        <v>181</v>
      </c>
      <c r="C55" s="135"/>
      <c r="D55" s="136"/>
      <c r="E55" s="20">
        <f>C55*D55</f>
        <v>0</v>
      </c>
      <c r="F55" s="142"/>
      <c r="G55" s="142"/>
      <c r="H55" s="306"/>
      <c r="I55" s="313"/>
      <c r="J55" s="307"/>
      <c r="K55" s="301"/>
      <c r="L55" s="301"/>
      <c r="M55" s="142"/>
      <c r="N55" s="142"/>
      <c r="O55" s="142"/>
      <c r="P55" s="306"/>
      <c r="Q55" s="307"/>
      <c r="R55" s="306"/>
      <c r="S55" s="307"/>
    </row>
    <row r="56" spans="1:19" ht="30" customHeight="1" x14ac:dyDescent="0.25">
      <c r="A56" s="304" t="s">
        <v>434</v>
      </c>
      <c r="B56" s="299" t="s">
        <v>37</v>
      </c>
      <c r="C56" s="299" t="s">
        <v>62</v>
      </c>
      <c r="D56" s="299" t="s">
        <v>61</v>
      </c>
      <c r="E56" s="299" t="s">
        <v>63</v>
      </c>
      <c r="F56" s="7" t="s">
        <v>77</v>
      </c>
      <c r="G56" s="8" t="s">
        <v>78</v>
      </c>
      <c r="H56" s="299" t="s">
        <v>80</v>
      </c>
      <c r="I56" s="299"/>
      <c r="J56" s="299"/>
      <c r="K56" s="299" t="s">
        <v>280</v>
      </c>
      <c r="L56" s="299"/>
      <c r="M56" s="8" t="s">
        <v>122</v>
      </c>
      <c r="N56" s="7" t="s">
        <v>59</v>
      </c>
      <c r="O56" s="8" t="s">
        <v>60</v>
      </c>
      <c r="P56" s="302" t="s">
        <v>101</v>
      </c>
      <c r="Q56" s="303"/>
      <c r="R56" s="302" t="s">
        <v>99</v>
      </c>
      <c r="S56" s="303"/>
    </row>
    <row r="57" spans="1:19" ht="45" customHeight="1" x14ac:dyDescent="0.25">
      <c r="A57" s="304"/>
      <c r="B57" s="299"/>
      <c r="C57" s="299"/>
      <c r="D57" s="299"/>
      <c r="E57" s="299"/>
      <c r="F57" s="9" t="s">
        <v>127</v>
      </c>
      <c r="G57" s="10" t="s">
        <v>128</v>
      </c>
      <c r="H57" s="315" t="s">
        <v>129</v>
      </c>
      <c r="I57" s="316"/>
      <c r="J57" s="322"/>
      <c r="K57" s="308" t="s">
        <v>281</v>
      </c>
      <c r="L57" s="308"/>
      <c r="M57" s="10" t="s">
        <v>123</v>
      </c>
      <c r="N57" s="14" t="s">
        <v>134</v>
      </c>
      <c r="O57" s="9" t="s">
        <v>98</v>
      </c>
      <c r="P57" s="309" t="s">
        <v>102</v>
      </c>
      <c r="Q57" s="310"/>
      <c r="R57" s="309" t="s">
        <v>100</v>
      </c>
      <c r="S57" s="310"/>
    </row>
    <row r="58" spans="1:19" ht="45" customHeight="1" x14ac:dyDescent="0.25">
      <c r="A58" s="304"/>
      <c r="B58" s="19" t="s">
        <v>181</v>
      </c>
      <c r="C58" s="135"/>
      <c r="D58" s="136"/>
      <c r="E58" s="20">
        <f>C58*D58</f>
        <v>0</v>
      </c>
      <c r="F58" s="142"/>
      <c r="G58" s="142"/>
      <c r="H58" s="306"/>
      <c r="I58" s="313"/>
      <c r="J58" s="307"/>
      <c r="K58" s="301"/>
      <c r="L58" s="301"/>
      <c r="M58" s="142"/>
      <c r="N58" s="142"/>
      <c r="O58" s="142"/>
      <c r="P58" s="306"/>
      <c r="Q58" s="307"/>
      <c r="R58" s="306"/>
      <c r="S58" s="307"/>
    </row>
    <row r="59" spans="1:19" ht="30" customHeight="1" x14ac:dyDescent="0.25">
      <c r="A59" s="297" t="s">
        <v>464</v>
      </c>
      <c r="B59" s="297"/>
      <c r="C59" s="297"/>
      <c r="D59" s="297"/>
      <c r="E59" s="47">
        <f>E49+E52+E55+E58</f>
        <v>0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9" ht="30" customHeight="1" x14ac:dyDescent="0.25">
      <c r="A60" s="326" t="s">
        <v>466</v>
      </c>
      <c r="B60" s="326"/>
      <c r="C60" s="326"/>
      <c r="D60" s="326"/>
      <c r="E60" s="22"/>
      <c r="F60" s="7"/>
    </row>
    <row r="61" spans="1:19" ht="69.95" customHeight="1" x14ac:dyDescent="0.25">
      <c r="A61" s="304" t="s">
        <v>436</v>
      </c>
      <c r="B61" s="299" t="s">
        <v>37</v>
      </c>
      <c r="C61" s="299" t="s">
        <v>62</v>
      </c>
      <c r="D61" s="305" t="s">
        <v>61</v>
      </c>
      <c r="E61" s="305" t="s">
        <v>63</v>
      </c>
      <c r="F61" s="8" t="s">
        <v>147</v>
      </c>
      <c r="G61" s="8" t="s">
        <v>149</v>
      </c>
      <c r="H61" s="299" t="s">
        <v>151</v>
      </c>
      <c r="I61" s="299"/>
      <c r="J61" s="17" t="s">
        <v>145</v>
      </c>
      <c r="K61" s="8" t="s">
        <v>59</v>
      </c>
      <c r="L61" s="299" t="s">
        <v>60</v>
      </c>
      <c r="M61" s="299"/>
      <c r="N61" s="302" t="s">
        <v>101</v>
      </c>
      <c r="O61" s="303"/>
      <c r="P61" s="302" t="s">
        <v>99</v>
      </c>
      <c r="Q61" s="303"/>
    </row>
    <row r="62" spans="1:19" ht="69.95" customHeight="1" x14ac:dyDescent="0.25">
      <c r="A62" s="304"/>
      <c r="B62" s="299"/>
      <c r="C62" s="299"/>
      <c r="D62" s="305"/>
      <c r="E62" s="305"/>
      <c r="F62" s="10" t="s">
        <v>148</v>
      </c>
      <c r="G62" s="10" t="s">
        <v>150</v>
      </c>
      <c r="H62" s="308" t="s">
        <v>152</v>
      </c>
      <c r="I62" s="308"/>
      <c r="J62" s="10" t="s">
        <v>143</v>
      </c>
      <c r="K62" s="10" t="s">
        <v>282</v>
      </c>
      <c r="L62" s="300" t="s">
        <v>98</v>
      </c>
      <c r="M62" s="300"/>
      <c r="N62" s="309" t="s">
        <v>102</v>
      </c>
      <c r="O62" s="310"/>
      <c r="P62" s="309" t="s">
        <v>100</v>
      </c>
      <c r="Q62" s="310"/>
    </row>
    <row r="63" spans="1:19" ht="69.95" customHeight="1" x14ac:dyDescent="0.25">
      <c r="A63" s="304"/>
      <c r="B63" s="19" t="s">
        <v>181</v>
      </c>
      <c r="C63" s="135"/>
      <c r="D63" s="136"/>
      <c r="E63" s="21">
        <f>C63*D63</f>
        <v>0</v>
      </c>
      <c r="F63" s="138"/>
      <c r="G63" s="138"/>
      <c r="H63" s="306"/>
      <c r="I63" s="307"/>
      <c r="J63" s="138"/>
      <c r="K63" s="138"/>
      <c r="L63" s="301"/>
      <c r="M63" s="301"/>
      <c r="N63" s="306"/>
      <c r="O63" s="307"/>
      <c r="P63" s="306"/>
      <c r="Q63" s="307"/>
      <c r="R63" s="160"/>
    </row>
    <row r="64" spans="1:19" ht="30" customHeight="1" x14ac:dyDescent="0.25">
      <c r="A64" s="363" t="s">
        <v>468</v>
      </c>
      <c r="B64" s="364"/>
      <c r="C64" s="364"/>
      <c r="D64" s="364"/>
      <c r="E64" s="364"/>
      <c r="F64" s="364"/>
    </row>
    <row r="65" spans="1:23" ht="37.5" customHeight="1" x14ac:dyDescent="0.25">
      <c r="A65" s="299" t="s">
        <v>431</v>
      </c>
      <c r="B65" s="299" t="s">
        <v>37</v>
      </c>
      <c r="C65" s="299" t="s">
        <v>62</v>
      </c>
      <c r="D65" s="299" t="s">
        <v>61</v>
      </c>
      <c r="E65" s="299" t="s">
        <v>63</v>
      </c>
      <c r="F65" s="299" t="s">
        <v>84</v>
      </c>
      <c r="G65" s="299"/>
      <c r="H65" s="13" t="s">
        <v>139</v>
      </c>
      <c r="I65" s="13" t="s">
        <v>140</v>
      </c>
      <c r="J65" s="13" t="s">
        <v>142</v>
      </c>
      <c r="K65" s="302" t="s">
        <v>80</v>
      </c>
      <c r="L65" s="303"/>
      <c r="M65" s="8" t="s">
        <v>59</v>
      </c>
      <c r="N65" s="8" t="s">
        <v>60</v>
      </c>
      <c r="O65" s="302" t="s">
        <v>101</v>
      </c>
      <c r="P65" s="303"/>
      <c r="Q65" s="302" t="s">
        <v>99</v>
      </c>
      <c r="R65" s="303"/>
    </row>
    <row r="66" spans="1:23" ht="30" customHeight="1" x14ac:dyDescent="0.25">
      <c r="A66" s="299"/>
      <c r="B66" s="299"/>
      <c r="C66" s="299"/>
      <c r="D66" s="299"/>
      <c r="E66" s="299"/>
      <c r="F66" s="300" t="s">
        <v>137</v>
      </c>
      <c r="G66" s="300"/>
      <c r="H66" s="10" t="s">
        <v>138</v>
      </c>
      <c r="I66" s="10" t="s">
        <v>141</v>
      </c>
      <c r="J66" s="10" t="s">
        <v>143</v>
      </c>
      <c r="K66" s="315" t="s">
        <v>129</v>
      </c>
      <c r="L66" s="322"/>
      <c r="M66" s="14" t="s">
        <v>144</v>
      </c>
      <c r="N66" s="9" t="s">
        <v>98</v>
      </c>
      <c r="O66" s="309" t="s">
        <v>102</v>
      </c>
      <c r="P66" s="310"/>
      <c r="Q66" s="309" t="s">
        <v>100</v>
      </c>
      <c r="R66" s="310"/>
    </row>
    <row r="67" spans="1:23" ht="30" customHeight="1" x14ac:dyDescent="0.25">
      <c r="A67" s="299"/>
      <c r="B67" s="19" t="s">
        <v>181</v>
      </c>
      <c r="C67" s="135"/>
      <c r="D67" s="136"/>
      <c r="E67" s="20">
        <f>C67*D67</f>
        <v>0</v>
      </c>
      <c r="F67" s="301"/>
      <c r="G67" s="301"/>
      <c r="H67" s="147"/>
      <c r="I67" s="147"/>
      <c r="J67" s="147"/>
      <c r="K67" s="358"/>
      <c r="L67" s="359"/>
      <c r="M67" s="147"/>
      <c r="N67" s="147"/>
      <c r="O67" s="358"/>
      <c r="P67" s="359"/>
      <c r="Q67" s="358"/>
      <c r="R67" s="359"/>
    </row>
    <row r="68" spans="1:23" ht="36" customHeight="1" x14ac:dyDescent="0.25">
      <c r="A68" s="299" t="s">
        <v>432</v>
      </c>
      <c r="B68" s="299" t="s">
        <v>37</v>
      </c>
      <c r="C68" s="299" t="s">
        <v>62</v>
      </c>
      <c r="D68" s="299" t="s">
        <v>61</v>
      </c>
      <c r="E68" s="299" t="s">
        <v>63</v>
      </c>
      <c r="F68" s="16" t="s">
        <v>77</v>
      </c>
      <c r="G68" s="45" t="s">
        <v>71</v>
      </c>
      <c r="H68" s="17" t="s">
        <v>145</v>
      </c>
      <c r="I68" s="13" t="s">
        <v>122</v>
      </c>
      <c r="J68" s="323" t="s">
        <v>80</v>
      </c>
      <c r="K68" s="324"/>
      <c r="L68" s="323" t="s">
        <v>79</v>
      </c>
      <c r="M68" s="324"/>
      <c r="N68" s="8" t="s">
        <v>59</v>
      </c>
      <c r="O68" s="8" t="s">
        <v>60</v>
      </c>
      <c r="P68" s="302" t="s">
        <v>101</v>
      </c>
      <c r="Q68" s="303"/>
      <c r="R68" s="302" t="s">
        <v>99</v>
      </c>
      <c r="S68" s="303"/>
    </row>
    <row r="69" spans="1:23" ht="30" customHeight="1" x14ac:dyDescent="0.25">
      <c r="A69" s="299"/>
      <c r="B69" s="299"/>
      <c r="C69" s="299"/>
      <c r="D69" s="299"/>
      <c r="E69" s="299"/>
      <c r="F69" s="9" t="s">
        <v>127</v>
      </c>
      <c r="G69" s="24" t="s">
        <v>121</v>
      </c>
      <c r="H69" s="10" t="s">
        <v>143</v>
      </c>
      <c r="I69" s="10" t="s">
        <v>123</v>
      </c>
      <c r="J69" s="315" t="s">
        <v>125</v>
      </c>
      <c r="K69" s="322"/>
      <c r="L69" s="315" t="s">
        <v>126</v>
      </c>
      <c r="M69" s="322"/>
      <c r="N69" s="10" t="s">
        <v>124</v>
      </c>
      <c r="O69" s="9" t="s">
        <v>98</v>
      </c>
      <c r="P69" s="309" t="s">
        <v>102</v>
      </c>
      <c r="Q69" s="310"/>
      <c r="R69" s="309" t="s">
        <v>100</v>
      </c>
      <c r="S69" s="310"/>
      <c r="T69" s="158"/>
      <c r="U69" s="158"/>
      <c r="V69" s="158"/>
      <c r="W69" s="158"/>
    </row>
    <row r="70" spans="1:23" ht="30" customHeight="1" x14ac:dyDescent="0.25">
      <c r="A70" s="299"/>
      <c r="B70" s="19" t="s">
        <v>181</v>
      </c>
      <c r="C70" s="135"/>
      <c r="D70" s="136"/>
      <c r="E70" s="20">
        <f>C70*D70</f>
        <v>0</v>
      </c>
      <c r="F70" s="142"/>
      <c r="G70" s="149"/>
      <c r="H70" s="147"/>
      <c r="I70" s="147"/>
      <c r="J70" s="358"/>
      <c r="K70" s="359"/>
      <c r="L70" s="358"/>
      <c r="M70" s="359"/>
      <c r="N70" s="142"/>
      <c r="O70" s="147"/>
      <c r="P70" s="358"/>
      <c r="Q70" s="359"/>
      <c r="R70" s="358"/>
      <c r="S70" s="359"/>
    </row>
    <row r="71" spans="1:23" ht="30" customHeight="1" x14ac:dyDescent="0.25">
      <c r="A71" s="304" t="s">
        <v>437</v>
      </c>
      <c r="B71" s="299" t="s">
        <v>37</v>
      </c>
      <c r="C71" s="299" t="s">
        <v>62</v>
      </c>
      <c r="D71" s="299" t="s">
        <v>61</v>
      </c>
      <c r="E71" s="299" t="s">
        <v>63</v>
      </c>
      <c r="F71" s="7" t="s">
        <v>77</v>
      </c>
      <c r="G71" s="42" t="s">
        <v>78</v>
      </c>
      <c r="H71" s="299" t="s">
        <v>80</v>
      </c>
      <c r="I71" s="299"/>
      <c r="J71" s="299"/>
      <c r="K71" s="299" t="s">
        <v>280</v>
      </c>
      <c r="L71" s="299"/>
      <c r="M71" s="8" t="s">
        <v>122</v>
      </c>
      <c r="N71" s="7" t="s">
        <v>59</v>
      </c>
      <c r="O71" s="8" t="s">
        <v>60</v>
      </c>
      <c r="P71" s="302" t="s">
        <v>101</v>
      </c>
      <c r="Q71" s="303"/>
      <c r="R71" s="302" t="s">
        <v>99</v>
      </c>
      <c r="S71" s="303"/>
    </row>
    <row r="72" spans="1:23" ht="45" customHeight="1" x14ac:dyDescent="0.25">
      <c r="A72" s="304"/>
      <c r="B72" s="299"/>
      <c r="C72" s="299"/>
      <c r="D72" s="299"/>
      <c r="E72" s="299"/>
      <c r="F72" s="9" t="s">
        <v>127</v>
      </c>
      <c r="G72" s="24" t="s">
        <v>128</v>
      </c>
      <c r="H72" s="315" t="s">
        <v>129</v>
      </c>
      <c r="I72" s="316"/>
      <c r="J72" s="322"/>
      <c r="K72" s="308" t="s">
        <v>281</v>
      </c>
      <c r="L72" s="308"/>
      <c r="M72" s="10" t="s">
        <v>123</v>
      </c>
      <c r="N72" s="14" t="s">
        <v>134</v>
      </c>
      <c r="O72" s="9" t="s">
        <v>98</v>
      </c>
      <c r="P72" s="309" t="s">
        <v>102</v>
      </c>
      <c r="Q72" s="310"/>
      <c r="R72" s="309" t="s">
        <v>100</v>
      </c>
      <c r="S72" s="310"/>
      <c r="T72" s="158"/>
      <c r="U72" s="158"/>
      <c r="V72" s="158"/>
    </row>
    <row r="73" spans="1:23" ht="45" customHeight="1" x14ac:dyDescent="0.25">
      <c r="A73" s="304"/>
      <c r="B73" s="19" t="s">
        <v>181</v>
      </c>
      <c r="C73" s="135"/>
      <c r="D73" s="136"/>
      <c r="E73" s="20">
        <f>C73*D73</f>
        <v>0</v>
      </c>
      <c r="F73" s="142"/>
      <c r="G73" s="149"/>
      <c r="H73" s="306"/>
      <c r="I73" s="313"/>
      <c r="J73" s="307"/>
      <c r="K73" s="301"/>
      <c r="L73" s="301"/>
      <c r="M73" s="142"/>
      <c r="N73" s="142"/>
      <c r="O73" s="142"/>
      <c r="P73" s="306"/>
      <c r="Q73" s="307"/>
      <c r="R73" s="306"/>
      <c r="S73" s="307"/>
    </row>
    <row r="74" spans="1:23" ht="30" customHeight="1" x14ac:dyDescent="0.25">
      <c r="A74" s="304" t="s">
        <v>438</v>
      </c>
      <c r="B74" s="299" t="s">
        <v>37</v>
      </c>
      <c r="C74" s="299" t="s">
        <v>62</v>
      </c>
      <c r="D74" s="299" t="s">
        <v>61</v>
      </c>
      <c r="E74" s="299" t="s">
        <v>63</v>
      </c>
      <c r="F74" s="7" t="s">
        <v>77</v>
      </c>
      <c r="G74" s="42" t="s">
        <v>78</v>
      </c>
      <c r="H74" s="299" t="s">
        <v>80</v>
      </c>
      <c r="I74" s="299"/>
      <c r="J74" s="299"/>
      <c r="K74" s="299" t="s">
        <v>280</v>
      </c>
      <c r="L74" s="299"/>
      <c r="M74" s="8" t="s">
        <v>122</v>
      </c>
      <c r="N74" s="7" t="s">
        <v>59</v>
      </c>
      <c r="O74" s="8" t="s">
        <v>60</v>
      </c>
      <c r="P74" s="302" t="s">
        <v>101</v>
      </c>
      <c r="Q74" s="303"/>
      <c r="R74" s="302" t="s">
        <v>99</v>
      </c>
      <c r="S74" s="303"/>
    </row>
    <row r="75" spans="1:23" ht="45" customHeight="1" x14ac:dyDescent="0.25">
      <c r="A75" s="304"/>
      <c r="B75" s="299"/>
      <c r="C75" s="299"/>
      <c r="D75" s="299"/>
      <c r="E75" s="299"/>
      <c r="F75" s="9" t="s">
        <v>127</v>
      </c>
      <c r="G75" s="24" t="s">
        <v>128</v>
      </c>
      <c r="H75" s="315" t="s">
        <v>129</v>
      </c>
      <c r="I75" s="316"/>
      <c r="J75" s="322"/>
      <c r="K75" s="308" t="s">
        <v>281</v>
      </c>
      <c r="L75" s="308"/>
      <c r="M75" s="10" t="s">
        <v>123</v>
      </c>
      <c r="N75" s="14" t="s">
        <v>134</v>
      </c>
      <c r="O75" s="9" t="s">
        <v>98</v>
      </c>
      <c r="P75" s="309" t="s">
        <v>102</v>
      </c>
      <c r="Q75" s="310"/>
      <c r="R75" s="309" t="s">
        <v>100</v>
      </c>
      <c r="S75" s="310"/>
      <c r="T75" s="158"/>
      <c r="U75" s="158"/>
      <c r="V75" s="158"/>
    </row>
    <row r="76" spans="1:23" ht="45" customHeight="1" x14ac:dyDescent="0.25">
      <c r="A76" s="304"/>
      <c r="B76" s="19" t="s">
        <v>181</v>
      </c>
      <c r="C76" s="135"/>
      <c r="D76" s="136"/>
      <c r="E76" s="20">
        <f>C76*D76</f>
        <v>0</v>
      </c>
      <c r="F76" s="142"/>
      <c r="G76" s="149"/>
      <c r="H76" s="306"/>
      <c r="I76" s="313"/>
      <c r="J76" s="307"/>
      <c r="K76" s="301"/>
      <c r="L76" s="301"/>
      <c r="M76" s="142"/>
      <c r="N76" s="142"/>
      <c r="O76" s="142"/>
      <c r="P76" s="306"/>
      <c r="Q76" s="307"/>
      <c r="R76" s="306"/>
      <c r="S76" s="307"/>
    </row>
    <row r="77" spans="1:23" ht="30" customHeight="1" x14ac:dyDescent="0.25">
      <c r="A77" s="297" t="s">
        <v>469</v>
      </c>
      <c r="B77" s="297"/>
      <c r="C77" s="297"/>
      <c r="D77" s="297"/>
      <c r="E77" s="47">
        <f>E67+E70+E73+E76</f>
        <v>0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23" ht="45" customHeight="1" x14ac:dyDescent="0.25">
      <c r="A78" s="327" t="s">
        <v>470</v>
      </c>
      <c r="B78" s="327"/>
      <c r="C78" s="327"/>
      <c r="D78" s="327"/>
      <c r="E78" s="22"/>
      <c r="F78" s="7"/>
    </row>
    <row r="79" spans="1:23" ht="69.95" customHeight="1" x14ac:dyDescent="0.25">
      <c r="A79" s="304" t="s">
        <v>436</v>
      </c>
      <c r="B79" s="299" t="s">
        <v>37</v>
      </c>
      <c r="C79" s="299" t="s">
        <v>62</v>
      </c>
      <c r="D79" s="299" t="s">
        <v>61</v>
      </c>
      <c r="E79" s="299" t="s">
        <v>63</v>
      </c>
      <c r="F79" s="8" t="s">
        <v>147</v>
      </c>
      <c r="G79" s="8" t="s">
        <v>149</v>
      </c>
      <c r="H79" s="299" t="s">
        <v>151</v>
      </c>
      <c r="I79" s="299"/>
      <c r="J79" s="299"/>
      <c r="K79" s="17" t="s">
        <v>145</v>
      </c>
      <c r="L79" s="8" t="s">
        <v>59</v>
      </c>
      <c r="M79" s="8" t="s">
        <v>60</v>
      </c>
      <c r="N79" s="378" t="s">
        <v>101</v>
      </c>
      <c r="O79" s="378"/>
      <c r="P79" s="299" t="s">
        <v>99</v>
      </c>
      <c r="Q79" s="299"/>
    </row>
    <row r="80" spans="1:23" ht="69.95" customHeight="1" x14ac:dyDescent="0.25">
      <c r="A80" s="304"/>
      <c r="B80" s="299"/>
      <c r="C80" s="299"/>
      <c r="D80" s="299"/>
      <c r="E80" s="299"/>
      <c r="F80" s="10" t="s">
        <v>148</v>
      </c>
      <c r="G80" s="10" t="s">
        <v>150</v>
      </c>
      <c r="H80" s="308" t="s">
        <v>152</v>
      </c>
      <c r="I80" s="308"/>
      <c r="J80" s="308"/>
      <c r="K80" s="10" t="s">
        <v>143</v>
      </c>
      <c r="L80" s="10" t="s">
        <v>134</v>
      </c>
      <c r="M80" s="9" t="s">
        <v>98</v>
      </c>
      <c r="N80" s="300" t="s">
        <v>102</v>
      </c>
      <c r="O80" s="300"/>
      <c r="P80" s="300" t="s">
        <v>100</v>
      </c>
      <c r="Q80" s="300"/>
    </row>
    <row r="81" spans="1:18" ht="69.95" customHeight="1" x14ac:dyDescent="0.25">
      <c r="A81" s="304"/>
      <c r="B81" s="19" t="s">
        <v>181</v>
      </c>
      <c r="C81" s="135"/>
      <c r="D81" s="136"/>
      <c r="E81" s="21">
        <f>C81*D81</f>
        <v>0</v>
      </c>
      <c r="F81" s="142"/>
      <c r="G81" s="142"/>
      <c r="H81" s="301"/>
      <c r="I81" s="301"/>
      <c r="J81" s="301"/>
      <c r="K81" s="142"/>
      <c r="L81" s="142"/>
      <c r="M81" s="142"/>
      <c r="N81" s="306"/>
      <c r="O81" s="307"/>
      <c r="P81" s="301"/>
      <c r="Q81" s="301"/>
    </row>
    <row r="82" spans="1:18" ht="30" customHeight="1" x14ac:dyDescent="0.25">
      <c r="A82" s="327" t="s">
        <v>471</v>
      </c>
      <c r="B82" s="327"/>
      <c r="C82" s="327"/>
      <c r="D82" s="327"/>
      <c r="E82" s="22"/>
      <c r="F82" s="7"/>
    </row>
    <row r="83" spans="1:18" ht="30" customHeight="1" x14ac:dyDescent="0.25">
      <c r="A83" s="304" t="s">
        <v>216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299" t="s">
        <v>60</v>
      </c>
      <c r="N83" s="299"/>
      <c r="O83" s="299" t="s">
        <v>101</v>
      </c>
      <c r="P83" s="299"/>
      <c r="Q83" s="299" t="s">
        <v>99</v>
      </c>
      <c r="R83" s="299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0" t="s">
        <v>286</v>
      </c>
      <c r="I84" s="300"/>
      <c r="J84" s="10" t="s">
        <v>211</v>
      </c>
      <c r="K84" s="10" t="s">
        <v>209</v>
      </c>
      <c r="L84" s="10" t="s">
        <v>212</v>
      </c>
      <c r="M84" s="300" t="s">
        <v>98</v>
      </c>
      <c r="N84" s="300"/>
      <c r="O84" s="300" t="s">
        <v>102</v>
      </c>
      <c r="P84" s="300"/>
      <c r="Q84" s="300" t="s">
        <v>100</v>
      </c>
      <c r="R84" s="300"/>
    </row>
    <row r="85" spans="1:18" ht="30" customHeight="1" x14ac:dyDescent="0.25">
      <c r="A85" s="304"/>
      <c r="B85" s="18" t="s">
        <v>181</v>
      </c>
      <c r="C85" s="144"/>
      <c r="D85" s="136"/>
      <c r="E85" s="21">
        <f>C85*D85</f>
        <v>0</v>
      </c>
      <c r="F85" s="138"/>
      <c r="G85" s="138"/>
      <c r="H85" s="306"/>
      <c r="I85" s="307"/>
      <c r="J85" s="138"/>
      <c r="K85" s="138"/>
      <c r="L85" s="138"/>
      <c r="M85" s="301"/>
      <c r="N85" s="301"/>
      <c r="O85" s="301"/>
      <c r="P85" s="301"/>
      <c r="Q85" s="301"/>
      <c r="R85" s="301"/>
    </row>
    <row r="86" spans="1:18" ht="30" customHeight="1" x14ac:dyDescent="0.25">
      <c r="A86" s="328" t="s">
        <v>472</v>
      </c>
      <c r="B86" s="328"/>
      <c r="C86" s="328"/>
      <c r="D86" s="328"/>
      <c r="E86" s="22"/>
      <c r="F86" s="7"/>
    </row>
    <row r="87" spans="1:18" ht="30" customHeight="1" x14ac:dyDescent="0.25">
      <c r="A87" s="304" t="s">
        <v>217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299" t="s">
        <v>60</v>
      </c>
      <c r="N87" s="299"/>
      <c r="O87" s="299" t="s">
        <v>101</v>
      </c>
      <c r="P87" s="299"/>
      <c r="Q87" s="299" t="s">
        <v>99</v>
      </c>
      <c r="R87" s="299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300" t="s">
        <v>98</v>
      </c>
      <c r="N88" s="300"/>
      <c r="O88" s="300" t="s">
        <v>102</v>
      </c>
      <c r="P88" s="300"/>
      <c r="Q88" s="300" t="s">
        <v>100</v>
      </c>
      <c r="R88" s="300"/>
    </row>
    <row r="89" spans="1:18" ht="30" customHeight="1" x14ac:dyDescent="0.25">
      <c r="A89" s="304"/>
      <c r="B89" s="18" t="s">
        <v>181</v>
      </c>
      <c r="C89" s="144"/>
      <c r="D89" s="136"/>
      <c r="E89" s="21">
        <f>C89*D89</f>
        <v>0</v>
      </c>
      <c r="F89" s="138"/>
      <c r="G89" s="138"/>
      <c r="H89" s="306"/>
      <c r="I89" s="307"/>
      <c r="J89" s="142"/>
      <c r="K89" s="138"/>
      <c r="L89" s="138"/>
      <c r="M89" s="301"/>
      <c r="N89" s="301"/>
      <c r="O89" s="301"/>
      <c r="P89" s="301"/>
      <c r="Q89" s="301"/>
      <c r="R89" s="301"/>
    </row>
    <row r="90" spans="1:18" ht="30" customHeight="1" x14ac:dyDescent="0.25">
      <c r="A90" s="328" t="s">
        <v>473</v>
      </c>
      <c r="B90" s="328"/>
      <c r="C90" s="328"/>
      <c r="D90" s="328"/>
      <c r="E90" s="22"/>
      <c r="F90" s="7"/>
    </row>
    <row r="91" spans="1:18" ht="30" customHeight="1" x14ac:dyDescent="0.25">
      <c r="A91" s="304" t="s">
        <v>243</v>
      </c>
      <c r="B91" s="299" t="s">
        <v>37</v>
      </c>
      <c r="C91" s="299" t="s">
        <v>62</v>
      </c>
      <c r="D91" s="305" t="s">
        <v>61</v>
      </c>
      <c r="E91" s="305" t="s">
        <v>63</v>
      </c>
      <c r="F91" s="8" t="s">
        <v>203</v>
      </c>
      <c r="G91" s="8" t="s">
        <v>205</v>
      </c>
      <c r="H91" s="299" t="s">
        <v>207</v>
      </c>
      <c r="I91" s="299"/>
      <c r="J91" s="17" t="s">
        <v>210</v>
      </c>
      <c r="K91" s="17" t="s">
        <v>208</v>
      </c>
      <c r="L91" s="8" t="s">
        <v>59</v>
      </c>
      <c r="M91" s="299" t="s">
        <v>60</v>
      </c>
      <c r="N91" s="299"/>
      <c r="O91" s="299" t="s">
        <v>101</v>
      </c>
      <c r="P91" s="299"/>
      <c r="Q91" s="299" t="s">
        <v>99</v>
      </c>
      <c r="R91" s="299"/>
    </row>
    <row r="92" spans="1:18" ht="30" customHeight="1" x14ac:dyDescent="0.25">
      <c r="A92" s="304"/>
      <c r="B92" s="299"/>
      <c r="C92" s="299"/>
      <c r="D92" s="305"/>
      <c r="E92" s="305"/>
      <c r="F92" s="10" t="s">
        <v>204</v>
      </c>
      <c r="G92" s="10" t="s">
        <v>206</v>
      </c>
      <c r="H92" s="308" t="s">
        <v>213</v>
      </c>
      <c r="I92" s="308"/>
      <c r="J92" s="10" t="s">
        <v>211</v>
      </c>
      <c r="K92" s="10" t="s">
        <v>209</v>
      </c>
      <c r="L92" s="10" t="s">
        <v>212</v>
      </c>
      <c r="M92" s="300" t="s">
        <v>98</v>
      </c>
      <c r="N92" s="300"/>
      <c r="O92" s="300" t="s">
        <v>102</v>
      </c>
      <c r="P92" s="300"/>
      <c r="Q92" s="300" t="s">
        <v>100</v>
      </c>
      <c r="R92" s="300"/>
    </row>
    <row r="93" spans="1:18" ht="30" customHeight="1" x14ac:dyDescent="0.25">
      <c r="A93" s="304"/>
      <c r="B93" s="18" t="s">
        <v>181</v>
      </c>
      <c r="C93" s="144"/>
      <c r="D93" s="136"/>
      <c r="E93" s="20">
        <f>C93*D93</f>
        <v>0</v>
      </c>
      <c r="F93" s="138"/>
      <c r="G93" s="138"/>
      <c r="H93" s="306"/>
      <c r="I93" s="307"/>
      <c r="J93" s="142"/>
      <c r="K93" s="138"/>
      <c r="L93" s="138"/>
      <c r="M93" s="301"/>
      <c r="N93" s="301"/>
      <c r="O93" s="301"/>
      <c r="P93" s="301"/>
      <c r="Q93" s="301"/>
      <c r="R93" s="301"/>
    </row>
    <row r="94" spans="1:18" ht="30" customHeight="1" x14ac:dyDescent="0.25">
      <c r="A94" s="298" t="s">
        <v>474</v>
      </c>
      <c r="B94" s="298"/>
      <c r="C94" s="298"/>
      <c r="D94" s="298"/>
      <c r="E94" s="47">
        <f>E85+E89+E93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0" customHeight="1" x14ac:dyDescent="0.25">
      <c r="A95" s="328" t="s">
        <v>475</v>
      </c>
      <c r="B95" s="328"/>
      <c r="C95" s="328"/>
      <c r="D95" s="328"/>
      <c r="E95" s="22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47.25" customHeight="1" x14ac:dyDescent="0.25">
      <c r="A96" s="338" t="s">
        <v>439</v>
      </c>
      <c r="B96" s="8" t="s">
        <v>37</v>
      </c>
      <c r="C96" s="8" t="s">
        <v>62</v>
      </c>
      <c r="D96" s="8" t="s">
        <v>61</v>
      </c>
      <c r="E96" s="35" t="s">
        <v>63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69.75" customHeight="1" x14ac:dyDescent="0.25">
      <c r="A97" s="339"/>
      <c r="B97" s="8" t="s">
        <v>183</v>
      </c>
      <c r="C97" s="8">
        <v>1</v>
      </c>
      <c r="D97" s="136"/>
      <c r="E97" s="21">
        <f>C97*D97</f>
        <v>0</v>
      </c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185.25" customHeight="1" x14ac:dyDescent="0.25">
      <c r="A98" s="338" t="s">
        <v>654</v>
      </c>
      <c r="B98" s="8" t="s">
        <v>183</v>
      </c>
      <c r="C98" s="8">
        <v>1</v>
      </c>
      <c r="D98" s="145"/>
      <c r="E98" s="21">
        <f>C98*D98</f>
        <v>0</v>
      </c>
      <c r="F98" s="30"/>
      <c r="G98" s="30"/>
      <c r="H98" s="30"/>
      <c r="I98" s="30"/>
      <c r="J98" s="28"/>
      <c r="K98" s="30"/>
      <c r="L98" s="30"/>
      <c r="M98" s="30"/>
      <c r="N98" s="30"/>
      <c r="O98" s="30"/>
      <c r="P98" s="30"/>
      <c r="Q98" s="30"/>
      <c r="R98" s="30"/>
    </row>
    <row r="99" spans="1:18" ht="36.75" customHeight="1" x14ac:dyDescent="0.25">
      <c r="A99" s="339"/>
      <c r="B99" s="342" t="s">
        <v>657</v>
      </c>
      <c r="C99" s="342"/>
      <c r="D99" s="310"/>
      <c r="E99" s="21"/>
      <c r="F99" s="30"/>
      <c r="G99" s="30"/>
      <c r="H99" s="30"/>
      <c r="I99" s="30"/>
      <c r="J99" s="28"/>
      <c r="K99" s="30"/>
      <c r="L99" s="30"/>
      <c r="M99" s="30"/>
      <c r="N99" s="30"/>
      <c r="O99" s="30"/>
      <c r="P99" s="30"/>
      <c r="Q99" s="30"/>
      <c r="R99" s="30"/>
    </row>
    <row r="100" spans="1:18" ht="32.25" customHeight="1" x14ac:dyDescent="0.25">
      <c r="A100" s="298" t="s">
        <v>442</v>
      </c>
      <c r="B100" s="298"/>
      <c r="C100" s="298"/>
      <c r="D100" s="298"/>
      <c r="E100" s="47">
        <f>E97+E98</f>
        <v>0</v>
      </c>
      <c r="F100" s="30"/>
      <c r="G100" s="30"/>
      <c r="H100" s="30"/>
      <c r="I100" s="30"/>
      <c r="J100" s="28"/>
      <c r="K100" s="30"/>
      <c r="L100" s="30"/>
      <c r="M100" s="30"/>
      <c r="N100" s="30"/>
      <c r="O100" s="30"/>
      <c r="P100" s="30"/>
      <c r="Q100" s="30"/>
      <c r="R100" s="30"/>
    </row>
    <row r="101" spans="1:18" ht="30" customHeight="1" x14ac:dyDescent="0.25">
      <c r="A101" s="328" t="s">
        <v>197</v>
      </c>
      <c r="B101" s="328"/>
      <c r="C101" s="328"/>
      <c r="D101" s="328"/>
      <c r="E101" s="22"/>
      <c r="F101" s="30"/>
      <c r="G101" s="30"/>
      <c r="H101" s="30"/>
      <c r="I101" s="30"/>
      <c r="J101" s="28"/>
      <c r="K101" s="30"/>
      <c r="L101" s="30"/>
      <c r="M101" s="30"/>
      <c r="N101" s="30"/>
      <c r="O101" s="30"/>
      <c r="P101" s="30"/>
      <c r="Q101" s="30"/>
      <c r="R101" s="30"/>
    </row>
    <row r="102" spans="1:18" ht="30" x14ac:dyDescent="0.25">
      <c r="A102" s="338" t="s">
        <v>604</v>
      </c>
      <c r="B102" s="299" t="s">
        <v>37</v>
      </c>
      <c r="C102" s="299" t="s">
        <v>62</v>
      </c>
      <c r="D102" s="305" t="s">
        <v>61</v>
      </c>
      <c r="E102" s="305" t="s">
        <v>63</v>
      </c>
      <c r="F102" s="8" t="s">
        <v>110</v>
      </c>
      <c r="G102" s="8" t="s">
        <v>59</v>
      </c>
      <c r="H102" s="299" t="s">
        <v>60</v>
      </c>
      <c r="I102" s="299"/>
      <c r="J102" s="299" t="s">
        <v>101</v>
      </c>
      <c r="K102" s="299"/>
      <c r="L102" s="299" t="s">
        <v>99</v>
      </c>
      <c r="M102" s="299"/>
      <c r="N102" s="30"/>
      <c r="O102" s="30"/>
      <c r="P102" s="30"/>
      <c r="Q102" s="30"/>
      <c r="R102" s="30"/>
    </row>
    <row r="103" spans="1:18" ht="24" x14ac:dyDescent="0.25">
      <c r="A103" s="340"/>
      <c r="B103" s="299"/>
      <c r="C103" s="299"/>
      <c r="D103" s="305"/>
      <c r="E103" s="305"/>
      <c r="F103" s="10" t="s">
        <v>94</v>
      </c>
      <c r="G103" s="10" t="s">
        <v>441</v>
      </c>
      <c r="H103" s="300" t="s">
        <v>98</v>
      </c>
      <c r="I103" s="300"/>
      <c r="J103" s="300" t="s">
        <v>102</v>
      </c>
      <c r="K103" s="300"/>
      <c r="L103" s="300" t="s">
        <v>100</v>
      </c>
      <c r="M103" s="300"/>
      <c r="N103" s="30"/>
      <c r="O103" s="30"/>
      <c r="P103" s="30"/>
      <c r="Q103" s="30"/>
      <c r="R103" s="30"/>
    </row>
    <row r="104" spans="1:18" ht="69.75" customHeight="1" x14ac:dyDescent="0.25">
      <c r="A104" s="339"/>
      <c r="B104" s="8" t="s">
        <v>181</v>
      </c>
      <c r="C104" s="136"/>
      <c r="D104" s="136"/>
      <c r="E104" s="21">
        <f>C104*D104</f>
        <v>0</v>
      </c>
      <c r="F104" s="138"/>
      <c r="G104" s="138"/>
      <c r="H104" s="301"/>
      <c r="I104" s="301"/>
      <c r="J104" s="301"/>
      <c r="K104" s="301"/>
      <c r="L104" s="301"/>
      <c r="M104" s="301"/>
      <c r="N104" s="30"/>
      <c r="O104" s="30"/>
      <c r="P104" s="30"/>
      <c r="Q104" s="30"/>
      <c r="R104" s="30"/>
    </row>
    <row r="105" spans="1:18" ht="48" customHeight="1" x14ac:dyDescent="0.25">
      <c r="A105" s="328" t="s">
        <v>313</v>
      </c>
      <c r="B105" s="328"/>
      <c r="C105" s="328"/>
      <c r="D105" s="328"/>
      <c r="E105" s="22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 ht="104.25" customHeight="1" x14ac:dyDescent="0.25">
      <c r="A106" s="343" t="s">
        <v>443</v>
      </c>
      <c r="B106" s="8" t="s">
        <v>37</v>
      </c>
      <c r="C106" s="8" t="s">
        <v>62</v>
      </c>
      <c r="D106" s="8" t="s">
        <v>61</v>
      </c>
      <c r="E106" s="35" t="s">
        <v>63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 ht="84.75" customHeight="1" x14ac:dyDescent="0.25">
      <c r="A107" s="321"/>
      <c r="B107" s="8" t="s">
        <v>183</v>
      </c>
      <c r="C107" s="8">
        <v>1</v>
      </c>
      <c r="D107" s="136"/>
      <c r="E107" s="21">
        <f>C107*D107</f>
        <v>0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 ht="30" customHeight="1" x14ac:dyDescent="0.25">
      <c r="A108" s="325" t="s">
        <v>232</v>
      </c>
      <c r="B108" s="325"/>
      <c r="C108" s="325"/>
      <c r="D108" s="325"/>
      <c r="E108" s="21">
        <f>E5+E8+E11+E14+E17+E20+E23+E26+E29+E32+E35+E38+E41+E44+E49+E52+E55+E58+E63+E67+E70+E73+E76+E81+E85+E89+E93+E97+E98+E104+E107</f>
        <v>0</v>
      </c>
      <c r="F108" s="29"/>
    </row>
  </sheetData>
  <sheetProtection algorithmName="SHA-512" hashValue="oA3Oe67YXojhDdLSiNx9GIKSd8jSeOAPb04RrqyT8IuoY7xHl5WFIxZRozMNHOyrtIaIXLbLjbMa6farj3zTsA==" saltValue="QPI5tqYLIvPiwQBA0t6qJw==" spinCount="100000" sheet="1" objects="1" scenarios="1"/>
  <mergeCells count="484">
    <mergeCell ref="A105:D105"/>
    <mergeCell ref="A106:A107"/>
    <mergeCell ref="A108:D108"/>
    <mergeCell ref="E102:E103"/>
    <mergeCell ref="H102:I102"/>
    <mergeCell ref="J102:K102"/>
    <mergeCell ref="L102:M102"/>
    <mergeCell ref="H103:I103"/>
    <mergeCell ref="J103:K103"/>
    <mergeCell ref="L103:M103"/>
    <mergeCell ref="H104:I104"/>
    <mergeCell ref="J104:K104"/>
    <mergeCell ref="L104:M104"/>
    <mergeCell ref="A94:D94"/>
    <mergeCell ref="A95:D95"/>
    <mergeCell ref="A96:A97"/>
    <mergeCell ref="A100:D100"/>
    <mergeCell ref="A101:D101"/>
    <mergeCell ref="A102:A104"/>
    <mergeCell ref="B102:B103"/>
    <mergeCell ref="C102:C103"/>
    <mergeCell ref="D102:D103"/>
    <mergeCell ref="B99:D99"/>
    <mergeCell ref="A98:A99"/>
    <mergeCell ref="Q91:R91"/>
    <mergeCell ref="H92:I92"/>
    <mergeCell ref="M92:N92"/>
    <mergeCell ref="O92:P92"/>
    <mergeCell ref="Q92:R92"/>
    <mergeCell ref="H93:I93"/>
    <mergeCell ref="M93:N93"/>
    <mergeCell ref="O93:P93"/>
    <mergeCell ref="Q93:R93"/>
    <mergeCell ref="A90:D90"/>
    <mergeCell ref="A91:A93"/>
    <mergeCell ref="B91:B92"/>
    <mergeCell ref="C91:C92"/>
    <mergeCell ref="D91:D92"/>
    <mergeCell ref="E91:E92"/>
    <mergeCell ref="H91:I91"/>
    <mergeCell ref="M91:N91"/>
    <mergeCell ref="O91:P91"/>
    <mergeCell ref="Q87:R87"/>
    <mergeCell ref="H88:I88"/>
    <mergeCell ref="M88:N88"/>
    <mergeCell ref="O88:P88"/>
    <mergeCell ref="Q88:R88"/>
    <mergeCell ref="H89:I89"/>
    <mergeCell ref="M89:N89"/>
    <mergeCell ref="O89:P89"/>
    <mergeCell ref="Q89:R89"/>
    <mergeCell ref="A86:D86"/>
    <mergeCell ref="A87:A89"/>
    <mergeCell ref="B87:B88"/>
    <mergeCell ref="C87:C88"/>
    <mergeCell ref="D87:D88"/>
    <mergeCell ref="E87:E88"/>
    <mergeCell ref="H87:I87"/>
    <mergeCell ref="M87:N87"/>
    <mergeCell ref="O87:P87"/>
    <mergeCell ref="H63:I63"/>
    <mergeCell ref="L63:M63"/>
    <mergeCell ref="N63:O63"/>
    <mergeCell ref="P63:Q63"/>
    <mergeCell ref="A82:D82"/>
    <mergeCell ref="A83:A85"/>
    <mergeCell ref="B83:B84"/>
    <mergeCell ref="C83:C84"/>
    <mergeCell ref="D83:D84"/>
    <mergeCell ref="E83:E84"/>
    <mergeCell ref="H83:I83"/>
    <mergeCell ref="M83:N83"/>
    <mergeCell ref="O83:P83"/>
    <mergeCell ref="Q83:R83"/>
    <mergeCell ref="H84:I84"/>
    <mergeCell ref="M84:N84"/>
    <mergeCell ref="O84:P84"/>
    <mergeCell ref="Q84:R84"/>
    <mergeCell ref="H85:I85"/>
    <mergeCell ref="M85:N85"/>
    <mergeCell ref="O85:P85"/>
    <mergeCell ref="Q85:R85"/>
    <mergeCell ref="P74:Q74"/>
    <mergeCell ref="R74:S74"/>
    <mergeCell ref="C61:C62"/>
    <mergeCell ref="D61:D62"/>
    <mergeCell ref="E61:E62"/>
    <mergeCell ref="H61:I61"/>
    <mergeCell ref="L61:M61"/>
    <mergeCell ref="N61:O61"/>
    <mergeCell ref="P61:Q61"/>
    <mergeCell ref="H62:I62"/>
    <mergeCell ref="L62:M62"/>
    <mergeCell ref="N62:O62"/>
    <mergeCell ref="P62:Q62"/>
    <mergeCell ref="P75:Q75"/>
    <mergeCell ref="R75:S75"/>
    <mergeCell ref="K76:L76"/>
    <mergeCell ref="P76:Q76"/>
    <mergeCell ref="R76:S76"/>
    <mergeCell ref="N81:O81"/>
    <mergeCell ref="N79:O79"/>
    <mergeCell ref="N80:O80"/>
    <mergeCell ref="P79:Q79"/>
    <mergeCell ref="P80:Q80"/>
    <mergeCell ref="P81:Q81"/>
    <mergeCell ref="K53:L53"/>
    <mergeCell ref="K54:L54"/>
    <mergeCell ref="K55:L55"/>
    <mergeCell ref="K56:L56"/>
    <mergeCell ref="K57:L57"/>
    <mergeCell ref="K58:L58"/>
    <mergeCell ref="P53:Q53"/>
    <mergeCell ref="R53:S53"/>
    <mergeCell ref="P55:Q55"/>
    <mergeCell ref="P54:Q54"/>
    <mergeCell ref="R54:S54"/>
    <mergeCell ref="R55:S55"/>
    <mergeCell ref="P56:Q56"/>
    <mergeCell ref="R56:S56"/>
    <mergeCell ref="P57:Q57"/>
    <mergeCell ref="R57:S57"/>
    <mergeCell ref="P58:Q58"/>
    <mergeCell ref="R58:S58"/>
    <mergeCell ref="L51:M51"/>
    <mergeCell ref="L52:M52"/>
    <mergeCell ref="P50:Q50"/>
    <mergeCell ref="P51:Q51"/>
    <mergeCell ref="P52:Q52"/>
    <mergeCell ref="R38:S38"/>
    <mergeCell ref="J39:K39"/>
    <mergeCell ref="J40:K40"/>
    <mergeCell ref="J41:K41"/>
    <mergeCell ref="K47:L47"/>
    <mergeCell ref="K48:L48"/>
    <mergeCell ref="K49:L49"/>
    <mergeCell ref="O47:P47"/>
    <mergeCell ref="O48:P48"/>
    <mergeCell ref="O49:P49"/>
    <mergeCell ref="Q47:R47"/>
    <mergeCell ref="Q48:R48"/>
    <mergeCell ref="Q49:R49"/>
    <mergeCell ref="R50:S50"/>
    <mergeCell ref="R51:S51"/>
    <mergeCell ref="R52:S52"/>
    <mergeCell ref="J50:K50"/>
    <mergeCell ref="J51:K51"/>
    <mergeCell ref="J52:K52"/>
    <mergeCell ref="P34:Q34"/>
    <mergeCell ref="R34:S34"/>
    <mergeCell ref="R35:S35"/>
    <mergeCell ref="P36:Q36"/>
    <mergeCell ref="R36:S36"/>
    <mergeCell ref="P37:Q37"/>
    <mergeCell ref="R37:S37"/>
    <mergeCell ref="L50:M50"/>
    <mergeCell ref="K33:L33"/>
    <mergeCell ref="K34:L34"/>
    <mergeCell ref="K35:L35"/>
    <mergeCell ref="K36:L36"/>
    <mergeCell ref="K37:L37"/>
    <mergeCell ref="K38:L38"/>
    <mergeCell ref="S23:T23"/>
    <mergeCell ref="S24:T24"/>
    <mergeCell ref="S25:T25"/>
    <mergeCell ref="S26:T26"/>
    <mergeCell ref="P27:Q27"/>
    <mergeCell ref="P28:Q28"/>
    <mergeCell ref="P30:Q30"/>
    <mergeCell ref="P31:Q31"/>
    <mergeCell ref="P33:Q33"/>
    <mergeCell ref="Q23:R23"/>
    <mergeCell ref="Q24:R24"/>
    <mergeCell ref="Q25:R25"/>
    <mergeCell ref="Q26:R26"/>
    <mergeCell ref="R27:S27"/>
    <mergeCell ref="R28:S28"/>
    <mergeCell ref="R29:S29"/>
    <mergeCell ref="R30:S30"/>
    <mergeCell ref="R32:S32"/>
    <mergeCell ref="R33:S33"/>
    <mergeCell ref="K23:L23"/>
    <mergeCell ref="K24:L24"/>
    <mergeCell ref="K25:L25"/>
    <mergeCell ref="K26:L26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K20:L20"/>
    <mergeCell ref="N10:O10"/>
    <mergeCell ref="P10:Q10"/>
    <mergeCell ref="R9:S9"/>
    <mergeCell ref="R10:S10"/>
    <mergeCell ref="K21:L21"/>
    <mergeCell ref="K22:L22"/>
    <mergeCell ref="S18:T18"/>
    <mergeCell ref="S19:T19"/>
    <mergeCell ref="S20:T20"/>
    <mergeCell ref="S21:T21"/>
    <mergeCell ref="S22:T22"/>
    <mergeCell ref="Q21:R21"/>
    <mergeCell ref="Q22:R22"/>
    <mergeCell ref="K9:L9"/>
    <mergeCell ref="K10:L10"/>
    <mergeCell ref="K11:L11"/>
    <mergeCell ref="L15:M15"/>
    <mergeCell ref="L16:M16"/>
    <mergeCell ref="L17:M17"/>
    <mergeCell ref="P15:Q15"/>
    <mergeCell ref="R15:S15"/>
    <mergeCell ref="R16:S16"/>
    <mergeCell ref="P16:Q16"/>
    <mergeCell ref="P17:Q17"/>
    <mergeCell ref="W6:X6"/>
    <mergeCell ref="W7:X7"/>
    <mergeCell ref="Y6:Z6"/>
    <mergeCell ref="Y7:Z7"/>
    <mergeCell ref="W9:X9"/>
    <mergeCell ref="Y9:Z9"/>
    <mergeCell ref="K8:L8"/>
    <mergeCell ref="N6:O6"/>
    <mergeCell ref="N7:O7"/>
    <mergeCell ref="P6:Q6"/>
    <mergeCell ref="P7:Q7"/>
    <mergeCell ref="R6:S6"/>
    <mergeCell ref="R7:S7"/>
    <mergeCell ref="N9:O9"/>
    <mergeCell ref="P9:Q9"/>
    <mergeCell ref="W8:X8"/>
    <mergeCell ref="Y8:Z8"/>
    <mergeCell ref="R8:S8"/>
    <mergeCell ref="D56:D57"/>
    <mergeCell ref="E56:E57"/>
    <mergeCell ref="A53:A55"/>
    <mergeCell ref="B53:B54"/>
    <mergeCell ref="C53:C54"/>
    <mergeCell ref="D53:D54"/>
    <mergeCell ref="H75:J75"/>
    <mergeCell ref="H80:J80"/>
    <mergeCell ref="A71:A73"/>
    <mergeCell ref="B71:B72"/>
    <mergeCell ref="C71:C72"/>
    <mergeCell ref="D71:D72"/>
    <mergeCell ref="E71:E72"/>
    <mergeCell ref="H71:J71"/>
    <mergeCell ref="H73:J73"/>
    <mergeCell ref="A68:A70"/>
    <mergeCell ref="B68:B69"/>
    <mergeCell ref="C68:C69"/>
    <mergeCell ref="D68:D69"/>
    <mergeCell ref="E68:E69"/>
    <mergeCell ref="A59:D59"/>
    <mergeCell ref="A60:D60"/>
    <mergeCell ref="A61:A63"/>
    <mergeCell ref="B61:B62"/>
    <mergeCell ref="R17:S17"/>
    <mergeCell ref="H38:J38"/>
    <mergeCell ref="A64:F64"/>
    <mergeCell ref="A15:A17"/>
    <mergeCell ref="B15:B16"/>
    <mergeCell ref="C15:C16"/>
    <mergeCell ref="D15:D16"/>
    <mergeCell ref="E15:E16"/>
    <mergeCell ref="A56:A58"/>
    <mergeCell ref="B56:B57"/>
    <mergeCell ref="C56:C57"/>
    <mergeCell ref="E53:E54"/>
    <mergeCell ref="H53:J53"/>
    <mergeCell ref="H55:J55"/>
    <mergeCell ref="H54:J54"/>
    <mergeCell ref="F49:G49"/>
    <mergeCell ref="A50:A52"/>
    <mergeCell ref="B50:B51"/>
    <mergeCell ref="C50:C51"/>
    <mergeCell ref="D50:D51"/>
    <mergeCell ref="E50:E51"/>
    <mergeCell ref="A47:A49"/>
    <mergeCell ref="B47:B48"/>
    <mergeCell ref="C47:C48"/>
    <mergeCell ref="Z4:AA4"/>
    <mergeCell ref="F2:F3"/>
    <mergeCell ref="G2:G3"/>
    <mergeCell ref="P2:P3"/>
    <mergeCell ref="Q2:R3"/>
    <mergeCell ref="S2:S3"/>
    <mergeCell ref="T2:U3"/>
    <mergeCell ref="V2:V3"/>
    <mergeCell ref="W2:W3"/>
    <mergeCell ref="X2:Y3"/>
    <mergeCell ref="Z2:AA3"/>
    <mergeCell ref="J2:K2"/>
    <mergeCell ref="L2:M2"/>
    <mergeCell ref="N2:O2"/>
    <mergeCell ref="Q5:R5"/>
    <mergeCell ref="X5:Y5"/>
    <mergeCell ref="Z5:AA5"/>
    <mergeCell ref="Q4:R4"/>
    <mergeCell ref="X4:Y4"/>
    <mergeCell ref="H57:J57"/>
    <mergeCell ref="K65:L65"/>
    <mergeCell ref="O65:P65"/>
    <mergeCell ref="Q65:R65"/>
    <mergeCell ref="H15:J15"/>
    <mergeCell ref="H58:J58"/>
    <mergeCell ref="H16:J16"/>
    <mergeCell ref="H56:J56"/>
    <mergeCell ref="W10:X10"/>
    <mergeCell ref="Y10:Z10"/>
    <mergeCell ref="Y11:Z11"/>
    <mergeCell ref="T4:U4"/>
    <mergeCell ref="T5:U5"/>
    <mergeCell ref="H29:J29"/>
    <mergeCell ref="K29:L29"/>
    <mergeCell ref="K30:L30"/>
    <mergeCell ref="K31:L31"/>
    <mergeCell ref="R31:S31"/>
    <mergeCell ref="H27:J27"/>
    <mergeCell ref="K71:L71"/>
    <mergeCell ref="H81:J81"/>
    <mergeCell ref="H76:J76"/>
    <mergeCell ref="A74:A76"/>
    <mergeCell ref="B74:B75"/>
    <mergeCell ref="C74:C75"/>
    <mergeCell ref="D74:D75"/>
    <mergeCell ref="E74:E75"/>
    <mergeCell ref="H74:J74"/>
    <mergeCell ref="A79:A81"/>
    <mergeCell ref="B79:B80"/>
    <mergeCell ref="C79:C80"/>
    <mergeCell ref="D79:D80"/>
    <mergeCell ref="E79:E80"/>
    <mergeCell ref="H79:J79"/>
    <mergeCell ref="K74:L74"/>
    <mergeCell ref="A77:D77"/>
    <mergeCell ref="A78:D78"/>
    <mergeCell ref="K75:L75"/>
    <mergeCell ref="P71:Q71"/>
    <mergeCell ref="R71:S71"/>
    <mergeCell ref="K72:L72"/>
    <mergeCell ref="P72:Q72"/>
    <mergeCell ref="R72:S72"/>
    <mergeCell ref="K73:L73"/>
    <mergeCell ref="P69:Q69"/>
    <mergeCell ref="P70:Q70"/>
    <mergeCell ref="F67:G67"/>
    <mergeCell ref="J69:K69"/>
    <mergeCell ref="L69:M69"/>
    <mergeCell ref="R69:S69"/>
    <mergeCell ref="J70:K70"/>
    <mergeCell ref="L70:M70"/>
    <mergeCell ref="R70:S70"/>
    <mergeCell ref="H72:J72"/>
    <mergeCell ref="K67:L67"/>
    <mergeCell ref="O67:P67"/>
    <mergeCell ref="Q67:R67"/>
    <mergeCell ref="J68:K68"/>
    <mergeCell ref="L68:M68"/>
    <mergeCell ref="R68:S68"/>
    <mergeCell ref="P73:Q73"/>
    <mergeCell ref="R73:S73"/>
    <mergeCell ref="P68:Q68"/>
    <mergeCell ref="F65:G65"/>
    <mergeCell ref="F66:G66"/>
    <mergeCell ref="A65:A67"/>
    <mergeCell ref="B65:B66"/>
    <mergeCell ref="C65:C66"/>
    <mergeCell ref="D65:D66"/>
    <mergeCell ref="E65:E66"/>
    <mergeCell ref="K66:L66"/>
    <mergeCell ref="O66:P66"/>
    <mergeCell ref="Q66:R66"/>
    <mergeCell ref="D47:D48"/>
    <mergeCell ref="E47:E48"/>
    <mergeCell ref="F47:G47"/>
    <mergeCell ref="F48:G48"/>
    <mergeCell ref="A39:A41"/>
    <mergeCell ref="B39:B40"/>
    <mergeCell ref="C39:C40"/>
    <mergeCell ref="D39:D40"/>
    <mergeCell ref="E39:E40"/>
    <mergeCell ref="F39:F40"/>
    <mergeCell ref="H37:J37"/>
    <mergeCell ref="A46:F46"/>
    <mergeCell ref="A36:A38"/>
    <mergeCell ref="B36:B37"/>
    <mergeCell ref="C36:C37"/>
    <mergeCell ref="D36:D37"/>
    <mergeCell ref="E36:E37"/>
    <mergeCell ref="H36:J36"/>
    <mergeCell ref="B42:B43"/>
    <mergeCell ref="C42:C43"/>
    <mergeCell ref="D42:D43"/>
    <mergeCell ref="E42:E43"/>
    <mergeCell ref="A43:A44"/>
    <mergeCell ref="A45:D45"/>
    <mergeCell ref="A33:A35"/>
    <mergeCell ref="B33:B34"/>
    <mergeCell ref="C33:C34"/>
    <mergeCell ref="D33:D34"/>
    <mergeCell ref="E33:E34"/>
    <mergeCell ref="H34:J34"/>
    <mergeCell ref="H33:J33"/>
    <mergeCell ref="H35:J35"/>
    <mergeCell ref="H31:J31"/>
    <mergeCell ref="A30:A32"/>
    <mergeCell ref="B30:B31"/>
    <mergeCell ref="C30:C31"/>
    <mergeCell ref="D30:D31"/>
    <mergeCell ref="E30:E31"/>
    <mergeCell ref="H30:J30"/>
    <mergeCell ref="A27:A29"/>
    <mergeCell ref="B27:B28"/>
    <mergeCell ref="C27:C28"/>
    <mergeCell ref="D27:D28"/>
    <mergeCell ref="E27:E28"/>
    <mergeCell ref="H32:J32"/>
    <mergeCell ref="H28:J28"/>
    <mergeCell ref="K27:L27"/>
    <mergeCell ref="K28:L28"/>
    <mergeCell ref="K32:L32"/>
    <mergeCell ref="A24:A26"/>
    <mergeCell ref="B24:B25"/>
    <mergeCell ref="C24:C25"/>
    <mergeCell ref="D24:D25"/>
    <mergeCell ref="E24:E25"/>
    <mergeCell ref="A21:A23"/>
    <mergeCell ref="B21:B22"/>
    <mergeCell ref="C21:C22"/>
    <mergeCell ref="D21:D22"/>
    <mergeCell ref="E21:E22"/>
    <mergeCell ref="A18:A20"/>
    <mergeCell ref="B18:B19"/>
    <mergeCell ref="C18:C19"/>
    <mergeCell ref="D18:D19"/>
    <mergeCell ref="E18:E19"/>
    <mergeCell ref="S14:T14"/>
    <mergeCell ref="U14:V14"/>
    <mergeCell ref="Q19:R19"/>
    <mergeCell ref="Q20:R20"/>
    <mergeCell ref="Q18:R18"/>
    <mergeCell ref="A12:A14"/>
    <mergeCell ref="B12:B13"/>
    <mergeCell ref="C12:C13"/>
    <mergeCell ref="U12:V12"/>
    <mergeCell ref="H13:J13"/>
    <mergeCell ref="S13:T13"/>
    <mergeCell ref="U13:V13"/>
    <mergeCell ref="D12:D13"/>
    <mergeCell ref="E12:E13"/>
    <mergeCell ref="H12:J12"/>
    <mergeCell ref="S12:T12"/>
    <mergeCell ref="H14:J14"/>
    <mergeCell ref="K18:L18"/>
    <mergeCell ref="K19:L19"/>
    <mergeCell ref="A9:A11"/>
    <mergeCell ref="B9:B10"/>
    <mergeCell ref="C9:C10"/>
    <mergeCell ref="D9:D10"/>
    <mergeCell ref="E9:E10"/>
    <mergeCell ref="H2:I2"/>
    <mergeCell ref="A3:A5"/>
    <mergeCell ref="K6:L6"/>
    <mergeCell ref="B2:B4"/>
    <mergeCell ref="C2:C4"/>
    <mergeCell ref="D2:D4"/>
    <mergeCell ref="E2:E4"/>
    <mergeCell ref="A6:A8"/>
    <mergeCell ref="B6:B7"/>
    <mergeCell ref="C6:C7"/>
    <mergeCell ref="D6:D7"/>
    <mergeCell ref="E6:E7"/>
    <mergeCell ref="I6:J6"/>
    <mergeCell ref="I7:J7"/>
    <mergeCell ref="K7:L7"/>
    <mergeCell ref="I8:J8"/>
    <mergeCell ref="I9:J9"/>
    <mergeCell ref="I10:J10"/>
    <mergeCell ref="I11:J11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4FFD-1456-45FF-9133-4526BD026AD5}">
  <dimension ref="A2:V104"/>
  <sheetViews>
    <sheetView topLeftCell="A98" workbookViewId="0">
      <selection activeCell="D103" sqref="D103"/>
    </sheetView>
  </sheetViews>
  <sheetFormatPr defaultColWidth="8.85546875" defaultRowHeight="15" x14ac:dyDescent="0.25"/>
  <cols>
    <col min="1" max="1" width="17" style="6" customWidth="1"/>
    <col min="2" max="2" width="8.85546875" style="6"/>
    <col min="3" max="3" width="8.85546875" style="7"/>
    <col min="4" max="5" width="8.85546875" style="6"/>
    <col min="6" max="6" width="13.140625" style="6" customWidth="1"/>
    <col min="7" max="7" width="20.42578125" style="6" customWidth="1"/>
    <col min="8" max="8" width="10.7109375" style="6" customWidth="1"/>
    <col min="9" max="9" width="11" style="7" customWidth="1"/>
    <col min="10" max="10" width="16.28515625" style="7" customWidth="1"/>
    <col min="11" max="12" width="13.28515625" style="6" customWidth="1"/>
    <col min="13" max="13" width="11.85546875" style="6" customWidth="1"/>
    <col min="14" max="14" width="13" style="6" customWidth="1"/>
    <col min="15" max="15" width="11.42578125" style="6" customWidth="1"/>
    <col min="16" max="16" width="11.85546875" style="6" customWidth="1"/>
    <col min="17" max="17" width="20" style="6" customWidth="1"/>
    <col min="18" max="18" width="16.28515625" style="6" customWidth="1"/>
    <col min="19" max="19" width="10.7109375" style="6" customWidth="1"/>
    <col min="20" max="20" width="17" style="6" customWidth="1"/>
    <col min="21" max="21" width="12.85546875" style="6" customWidth="1"/>
    <col min="22" max="22" width="17.7109375" style="6" customWidth="1"/>
    <col min="23" max="23" width="12.85546875" style="6" customWidth="1"/>
    <col min="24" max="24" width="17.7109375" style="6" customWidth="1"/>
    <col min="25" max="26" width="12.7109375" style="6" customWidth="1"/>
    <col min="27" max="16384" width="8.85546875" style="6"/>
  </cols>
  <sheetData>
    <row r="2" spans="1:22" s="7" customFormat="1" ht="58.5" customHeight="1" x14ac:dyDescent="0.25">
      <c r="A2" s="12" t="s">
        <v>515</v>
      </c>
      <c r="B2" s="299" t="s">
        <v>37</v>
      </c>
      <c r="C2" s="299" t="s">
        <v>62</v>
      </c>
      <c r="D2" s="299" t="s">
        <v>61</v>
      </c>
      <c r="E2" s="299" t="s">
        <v>63</v>
      </c>
      <c r="F2" s="8" t="s">
        <v>51</v>
      </c>
      <c r="G2" s="8" t="s">
        <v>110</v>
      </c>
      <c r="H2" s="138" t="s">
        <v>488</v>
      </c>
      <c r="I2" s="138" t="s">
        <v>489</v>
      </c>
      <c r="J2" s="138" t="s">
        <v>490</v>
      </c>
      <c r="K2" s="138" t="s">
        <v>491</v>
      </c>
      <c r="L2" s="17" t="s">
        <v>58</v>
      </c>
      <c r="M2" s="8" t="s">
        <v>54</v>
      </c>
      <c r="N2" s="8" t="s">
        <v>55</v>
      </c>
      <c r="O2" s="8" t="s">
        <v>59</v>
      </c>
      <c r="P2" s="8" t="s">
        <v>60</v>
      </c>
      <c r="Q2" s="8" t="s">
        <v>101</v>
      </c>
      <c r="R2" s="299" t="s">
        <v>99</v>
      </c>
      <c r="S2" s="299"/>
    </row>
    <row r="3" spans="1:22" s="7" customFormat="1" ht="30" customHeight="1" x14ac:dyDescent="0.25">
      <c r="A3" s="311" t="s">
        <v>87</v>
      </c>
      <c r="B3" s="299"/>
      <c r="C3" s="299"/>
      <c r="D3" s="299"/>
      <c r="E3" s="299"/>
      <c r="F3" s="9" t="s">
        <v>88</v>
      </c>
      <c r="G3" s="10" t="s">
        <v>94</v>
      </c>
      <c r="H3" s="10" t="s">
        <v>89</v>
      </c>
      <c r="I3" s="10" t="s">
        <v>91</v>
      </c>
      <c r="J3" s="10" t="s">
        <v>92</v>
      </c>
      <c r="K3" s="11" t="s">
        <v>271</v>
      </c>
      <c r="L3" s="9" t="s">
        <v>93</v>
      </c>
      <c r="M3" s="9" t="s">
        <v>95</v>
      </c>
      <c r="N3" s="9" t="s">
        <v>264</v>
      </c>
      <c r="O3" s="9" t="s">
        <v>97</v>
      </c>
      <c r="P3" s="9" t="s">
        <v>98</v>
      </c>
      <c r="Q3" s="9" t="s">
        <v>102</v>
      </c>
      <c r="R3" s="300" t="s">
        <v>100</v>
      </c>
      <c r="S3" s="300"/>
    </row>
    <row r="4" spans="1:22" ht="30" customHeight="1" x14ac:dyDescent="0.25">
      <c r="A4" s="312"/>
      <c r="B4" s="19" t="s">
        <v>181</v>
      </c>
      <c r="C4" s="151"/>
      <c r="D4" s="136"/>
      <c r="E4" s="20">
        <f>C4*D4</f>
        <v>0</v>
      </c>
      <c r="F4" s="137"/>
      <c r="G4" s="137"/>
      <c r="H4" s="137"/>
      <c r="I4" s="137"/>
      <c r="J4" s="137"/>
      <c r="K4" s="137"/>
      <c r="L4" s="137"/>
      <c r="M4" s="137"/>
      <c r="N4" s="137"/>
      <c r="O4" s="147"/>
      <c r="P4" s="147"/>
      <c r="Q4" s="137"/>
      <c r="R4" s="344"/>
      <c r="S4" s="344"/>
    </row>
    <row r="5" spans="1:22" s="7" customFormat="1" ht="60.75" customHeight="1" x14ac:dyDescent="0.25">
      <c r="A5" s="299" t="s">
        <v>50</v>
      </c>
      <c r="B5" s="299" t="s">
        <v>37</v>
      </c>
      <c r="C5" s="299" t="s">
        <v>62</v>
      </c>
      <c r="D5" s="299" t="s">
        <v>61</v>
      </c>
      <c r="E5" s="299" t="s">
        <v>63</v>
      </c>
      <c r="F5" s="8" t="s">
        <v>64</v>
      </c>
      <c r="G5" s="8" t="s">
        <v>110</v>
      </c>
      <c r="H5" s="138" t="s">
        <v>492</v>
      </c>
      <c r="I5" s="380" t="s">
        <v>494</v>
      </c>
      <c r="J5" s="380"/>
      <c r="K5" s="299" t="s">
        <v>65</v>
      </c>
      <c r="L5" s="299"/>
      <c r="M5" s="304" t="s">
        <v>238</v>
      </c>
      <c r="N5" s="304"/>
      <c r="O5" s="13" t="s">
        <v>107</v>
      </c>
      <c r="P5" s="8" t="s">
        <v>59</v>
      </c>
      <c r="Q5" s="8" t="s">
        <v>60</v>
      </c>
      <c r="R5" s="8" t="s">
        <v>101</v>
      </c>
      <c r="S5" s="299" t="s">
        <v>99</v>
      </c>
      <c r="T5" s="299"/>
    </row>
    <row r="6" spans="1:22" s="7" customFormat="1" ht="30" customHeight="1" x14ac:dyDescent="0.25">
      <c r="A6" s="299"/>
      <c r="B6" s="299"/>
      <c r="C6" s="299"/>
      <c r="D6" s="299"/>
      <c r="E6" s="299"/>
      <c r="F6" s="9" t="s">
        <v>103</v>
      </c>
      <c r="G6" s="10" t="s">
        <v>94</v>
      </c>
      <c r="H6" s="10" t="s">
        <v>89</v>
      </c>
      <c r="I6" s="379" t="s">
        <v>495</v>
      </c>
      <c r="J6" s="379"/>
      <c r="K6" s="300" t="s">
        <v>105</v>
      </c>
      <c r="L6" s="300"/>
      <c r="M6" s="308" t="s">
        <v>275</v>
      </c>
      <c r="N6" s="308"/>
      <c r="O6" s="10" t="s">
        <v>108</v>
      </c>
      <c r="P6" s="9" t="s">
        <v>109</v>
      </c>
      <c r="Q6" s="9" t="s">
        <v>98</v>
      </c>
      <c r="R6" s="9" t="s">
        <v>102</v>
      </c>
      <c r="S6" s="300" t="s">
        <v>100</v>
      </c>
      <c r="T6" s="300"/>
    </row>
    <row r="7" spans="1:22" ht="30" customHeight="1" x14ac:dyDescent="0.25">
      <c r="A7" s="299"/>
      <c r="B7" s="19" t="s">
        <v>181</v>
      </c>
      <c r="C7" s="151"/>
      <c r="D7" s="136"/>
      <c r="E7" s="20">
        <f>C7*D7</f>
        <v>0</v>
      </c>
      <c r="F7" s="138"/>
      <c r="G7" s="137"/>
      <c r="H7" s="138"/>
      <c r="I7" s="301"/>
      <c r="J7" s="301"/>
      <c r="K7" s="301"/>
      <c r="L7" s="301"/>
      <c r="M7" s="301"/>
      <c r="N7" s="301"/>
      <c r="O7" s="138"/>
      <c r="P7" s="142"/>
      <c r="Q7" s="142"/>
      <c r="R7" s="138"/>
      <c r="S7" s="306"/>
      <c r="T7" s="307"/>
    </row>
    <row r="8" spans="1:22" ht="60" customHeight="1" x14ac:dyDescent="0.25">
      <c r="A8" s="299" t="s">
        <v>66</v>
      </c>
      <c r="B8" s="299" t="s">
        <v>37</v>
      </c>
      <c r="C8" s="299" t="s">
        <v>62</v>
      </c>
      <c r="D8" s="299" t="s">
        <v>61</v>
      </c>
      <c r="E8" s="299" t="s">
        <v>63</v>
      </c>
      <c r="F8" s="7" t="s">
        <v>64</v>
      </c>
      <c r="G8" s="8" t="s">
        <v>110</v>
      </c>
      <c r="H8" s="302" t="s">
        <v>111</v>
      </c>
      <c r="I8" s="331"/>
      <c r="J8" s="303"/>
      <c r="K8" s="380" t="s">
        <v>493</v>
      </c>
      <c r="L8" s="380"/>
      <c r="M8" s="299" t="s">
        <v>113</v>
      </c>
      <c r="N8" s="299"/>
      <c r="O8" s="8" t="s">
        <v>115</v>
      </c>
      <c r="P8" s="13" t="s">
        <v>116</v>
      </c>
      <c r="Q8" s="8" t="s">
        <v>59</v>
      </c>
      <c r="R8" s="8" t="s">
        <v>60</v>
      </c>
      <c r="S8" s="299" t="s">
        <v>101</v>
      </c>
      <c r="T8" s="299"/>
      <c r="U8" s="299" t="s">
        <v>99</v>
      </c>
      <c r="V8" s="299"/>
    </row>
    <row r="9" spans="1:22" ht="49.5" customHeight="1" x14ac:dyDescent="0.25">
      <c r="A9" s="299"/>
      <c r="B9" s="299"/>
      <c r="C9" s="299"/>
      <c r="D9" s="299"/>
      <c r="E9" s="299"/>
      <c r="F9" s="9" t="s">
        <v>103</v>
      </c>
      <c r="G9" s="15" t="s">
        <v>94</v>
      </c>
      <c r="H9" s="381" t="s">
        <v>496</v>
      </c>
      <c r="I9" s="382"/>
      <c r="J9" s="383"/>
      <c r="K9" s="384" t="s">
        <v>497</v>
      </c>
      <c r="L9" s="384"/>
      <c r="M9" s="300" t="s">
        <v>114</v>
      </c>
      <c r="N9" s="300"/>
      <c r="O9" s="10" t="s">
        <v>275</v>
      </c>
      <c r="P9" s="10" t="s">
        <v>108</v>
      </c>
      <c r="Q9" s="9" t="s">
        <v>109</v>
      </c>
      <c r="R9" s="9" t="s">
        <v>98</v>
      </c>
      <c r="S9" s="300" t="s">
        <v>102</v>
      </c>
      <c r="T9" s="300"/>
      <c r="U9" s="300" t="s">
        <v>100</v>
      </c>
      <c r="V9" s="300"/>
    </row>
    <row r="10" spans="1:22" ht="30" customHeight="1" x14ac:dyDescent="0.25">
      <c r="A10" s="299"/>
      <c r="B10" s="19" t="s">
        <v>181</v>
      </c>
      <c r="C10" s="151"/>
      <c r="D10" s="136"/>
      <c r="E10" s="20">
        <f>C10*D10</f>
        <v>0</v>
      </c>
      <c r="F10" s="138"/>
      <c r="G10" s="137"/>
      <c r="H10" s="306"/>
      <c r="I10" s="313"/>
      <c r="J10" s="307"/>
      <c r="K10" s="301"/>
      <c r="L10" s="301"/>
      <c r="M10" s="301"/>
      <c r="N10" s="301"/>
      <c r="O10" s="138"/>
      <c r="P10" s="138"/>
      <c r="Q10" s="138"/>
      <c r="R10" s="142"/>
      <c r="S10" s="301"/>
      <c r="T10" s="301"/>
      <c r="U10" s="301"/>
      <c r="V10" s="301"/>
    </row>
    <row r="11" spans="1:22" ht="38.25" x14ac:dyDescent="0.25">
      <c r="A11" s="299" t="s">
        <v>68</v>
      </c>
      <c r="B11" s="299" t="s">
        <v>37</v>
      </c>
      <c r="C11" s="299" t="s">
        <v>62</v>
      </c>
      <c r="D11" s="299" t="s">
        <v>61</v>
      </c>
      <c r="E11" s="299" t="s">
        <v>63</v>
      </c>
      <c r="F11" s="8" t="s">
        <v>64</v>
      </c>
      <c r="G11" s="8" t="s">
        <v>110</v>
      </c>
      <c r="H11" s="299" t="s">
        <v>222</v>
      </c>
      <c r="I11" s="299"/>
      <c r="J11" s="8" t="s">
        <v>85</v>
      </c>
      <c r="K11" s="8" t="s">
        <v>69</v>
      </c>
      <c r="L11" s="13" t="s">
        <v>70</v>
      </c>
      <c r="M11" s="8" t="s">
        <v>59</v>
      </c>
      <c r="N11" s="8" t="s">
        <v>60</v>
      </c>
      <c r="O11" s="299" t="s">
        <v>101</v>
      </c>
      <c r="P11" s="299"/>
      <c r="Q11" s="299" t="s">
        <v>99</v>
      </c>
      <c r="R11" s="299"/>
    </row>
    <row r="12" spans="1:22" ht="30" customHeight="1" x14ac:dyDescent="0.25">
      <c r="A12" s="299"/>
      <c r="B12" s="299"/>
      <c r="C12" s="299"/>
      <c r="D12" s="299"/>
      <c r="E12" s="299"/>
      <c r="F12" s="9" t="s">
        <v>117</v>
      </c>
      <c r="G12" s="10" t="s">
        <v>94</v>
      </c>
      <c r="H12" s="300" t="s">
        <v>498</v>
      </c>
      <c r="I12" s="300"/>
      <c r="J12" s="10" t="s">
        <v>157</v>
      </c>
      <c r="K12" s="10" t="s">
        <v>118</v>
      </c>
      <c r="L12" s="10" t="s">
        <v>119</v>
      </c>
      <c r="M12" s="9" t="s">
        <v>109</v>
      </c>
      <c r="N12" s="9" t="s">
        <v>98</v>
      </c>
      <c r="O12" s="300" t="s">
        <v>102</v>
      </c>
      <c r="P12" s="300"/>
      <c r="Q12" s="300" t="s">
        <v>100</v>
      </c>
      <c r="R12" s="300"/>
    </row>
    <row r="13" spans="1:22" ht="30" customHeight="1" x14ac:dyDescent="0.25">
      <c r="A13" s="299"/>
      <c r="B13" s="19" t="s">
        <v>181</v>
      </c>
      <c r="C13" s="151"/>
      <c r="D13" s="136"/>
      <c r="E13" s="20">
        <f>C13*D13</f>
        <v>0</v>
      </c>
      <c r="F13" s="138"/>
      <c r="G13" s="138"/>
      <c r="H13" s="306"/>
      <c r="I13" s="307"/>
      <c r="J13" s="138"/>
      <c r="K13" s="138"/>
      <c r="L13" s="142"/>
      <c r="M13" s="142"/>
      <c r="N13" s="138"/>
      <c r="O13" s="306"/>
      <c r="P13" s="307"/>
      <c r="Q13" s="301"/>
      <c r="R13" s="301"/>
    </row>
    <row r="14" spans="1:22" ht="38.25" x14ac:dyDescent="0.25">
      <c r="A14" s="299" t="s">
        <v>73</v>
      </c>
      <c r="B14" s="299" t="s">
        <v>37</v>
      </c>
      <c r="C14" s="299" t="s">
        <v>62</v>
      </c>
      <c r="D14" s="299" t="s">
        <v>61</v>
      </c>
      <c r="E14" s="299" t="s">
        <v>63</v>
      </c>
      <c r="F14" s="8" t="s">
        <v>110</v>
      </c>
      <c r="G14" s="16" t="s">
        <v>77</v>
      </c>
      <c r="H14" s="13" t="s">
        <v>71</v>
      </c>
      <c r="I14" s="13" t="s">
        <v>69</v>
      </c>
      <c r="J14" s="13" t="s">
        <v>85</v>
      </c>
      <c r="K14" s="13" t="s">
        <v>122</v>
      </c>
      <c r="L14" s="13" t="s">
        <v>80</v>
      </c>
      <c r="M14" s="304" t="s">
        <v>79</v>
      </c>
      <c r="N14" s="304"/>
      <c r="O14" s="8" t="s">
        <v>59</v>
      </c>
      <c r="P14" s="8" t="s">
        <v>60</v>
      </c>
      <c r="Q14" s="8" t="s">
        <v>101</v>
      </c>
      <c r="R14" s="299" t="s">
        <v>99</v>
      </c>
      <c r="S14" s="299"/>
    </row>
    <row r="15" spans="1:22" ht="30" customHeight="1" x14ac:dyDescent="0.25">
      <c r="A15" s="299"/>
      <c r="B15" s="299"/>
      <c r="C15" s="299"/>
      <c r="D15" s="299"/>
      <c r="E15" s="299"/>
      <c r="F15" s="10" t="s">
        <v>94</v>
      </c>
      <c r="G15" s="9" t="s">
        <v>127</v>
      </c>
      <c r="H15" s="10" t="s">
        <v>121</v>
      </c>
      <c r="I15" s="10" t="s">
        <v>143</v>
      </c>
      <c r="J15" s="9" t="s">
        <v>120</v>
      </c>
      <c r="K15" s="10" t="s">
        <v>123</v>
      </c>
      <c r="L15" s="10" t="s">
        <v>125</v>
      </c>
      <c r="M15" s="308" t="s">
        <v>126</v>
      </c>
      <c r="N15" s="308"/>
      <c r="O15" s="10" t="s">
        <v>124</v>
      </c>
      <c r="P15" s="9" t="s">
        <v>98</v>
      </c>
      <c r="Q15" s="9" t="s">
        <v>102</v>
      </c>
      <c r="R15" s="300" t="s">
        <v>100</v>
      </c>
      <c r="S15" s="300"/>
    </row>
    <row r="16" spans="1:22" ht="30" customHeight="1" x14ac:dyDescent="0.25">
      <c r="A16" s="299"/>
      <c r="B16" s="19" t="s">
        <v>181</v>
      </c>
      <c r="C16" s="151"/>
      <c r="D16" s="136"/>
      <c r="E16" s="20">
        <f>C16*D16</f>
        <v>0</v>
      </c>
      <c r="F16" s="137"/>
      <c r="G16" s="138"/>
      <c r="H16" s="138"/>
      <c r="I16" s="142"/>
      <c r="J16" s="142"/>
      <c r="K16" s="138"/>
      <c r="L16" s="138"/>
      <c r="M16" s="306"/>
      <c r="N16" s="307"/>
      <c r="O16" s="138"/>
      <c r="P16" s="138"/>
      <c r="Q16" s="138"/>
      <c r="R16" s="306"/>
      <c r="S16" s="307"/>
    </row>
    <row r="17" spans="1:19" ht="38.25" x14ac:dyDescent="0.25">
      <c r="A17" s="299" t="s">
        <v>72</v>
      </c>
      <c r="B17" s="299" t="s">
        <v>37</v>
      </c>
      <c r="C17" s="299" t="s">
        <v>62</v>
      </c>
      <c r="D17" s="299" t="s">
        <v>61</v>
      </c>
      <c r="E17" s="299" t="s">
        <v>63</v>
      </c>
      <c r="F17" s="8" t="s">
        <v>110</v>
      </c>
      <c r="G17" s="16" t="s">
        <v>77</v>
      </c>
      <c r="H17" s="13" t="s">
        <v>71</v>
      </c>
      <c r="I17" s="13" t="s">
        <v>69</v>
      </c>
      <c r="J17" s="13" t="s">
        <v>85</v>
      </c>
      <c r="K17" s="13" t="s">
        <v>122</v>
      </c>
      <c r="L17" s="13" t="s">
        <v>80</v>
      </c>
      <c r="M17" s="304" t="s">
        <v>79</v>
      </c>
      <c r="N17" s="304"/>
      <c r="O17" s="8" t="s">
        <v>59</v>
      </c>
      <c r="P17" s="8" t="s">
        <v>60</v>
      </c>
      <c r="Q17" s="8" t="s">
        <v>101</v>
      </c>
      <c r="R17" s="299" t="s">
        <v>99</v>
      </c>
      <c r="S17" s="299"/>
    </row>
    <row r="18" spans="1:19" ht="30" customHeight="1" x14ac:dyDescent="0.25">
      <c r="A18" s="299"/>
      <c r="B18" s="299"/>
      <c r="C18" s="299"/>
      <c r="D18" s="299"/>
      <c r="E18" s="299"/>
      <c r="F18" s="10" t="s">
        <v>94</v>
      </c>
      <c r="G18" s="9" t="s">
        <v>127</v>
      </c>
      <c r="H18" s="10" t="s">
        <v>121</v>
      </c>
      <c r="I18" s="10" t="s">
        <v>143</v>
      </c>
      <c r="J18" s="9" t="s">
        <v>120</v>
      </c>
      <c r="K18" s="10" t="s">
        <v>123</v>
      </c>
      <c r="L18" s="10" t="s">
        <v>125</v>
      </c>
      <c r="M18" s="308" t="s">
        <v>126</v>
      </c>
      <c r="N18" s="308"/>
      <c r="O18" s="10" t="s">
        <v>124</v>
      </c>
      <c r="P18" s="9" t="s">
        <v>98</v>
      </c>
      <c r="Q18" s="9" t="s">
        <v>102</v>
      </c>
      <c r="R18" s="300" t="s">
        <v>100</v>
      </c>
      <c r="S18" s="300"/>
    </row>
    <row r="19" spans="1:19" ht="30" customHeight="1" x14ac:dyDescent="0.25">
      <c r="A19" s="299"/>
      <c r="B19" s="19" t="s">
        <v>181</v>
      </c>
      <c r="C19" s="151"/>
      <c r="D19" s="136"/>
      <c r="E19" s="20">
        <f>C19*D19</f>
        <v>0</v>
      </c>
      <c r="F19" s="137"/>
      <c r="G19" s="138"/>
      <c r="H19" s="138"/>
      <c r="I19" s="142"/>
      <c r="J19" s="142"/>
      <c r="K19" s="138"/>
      <c r="L19" s="138"/>
      <c r="M19" s="301"/>
      <c r="N19" s="301"/>
      <c r="O19" s="138"/>
      <c r="P19" s="138"/>
      <c r="Q19" s="138"/>
      <c r="R19" s="301"/>
      <c r="S19" s="301"/>
    </row>
    <row r="20" spans="1:19" ht="38.25" x14ac:dyDescent="0.25">
      <c r="A20" s="299" t="s">
        <v>74</v>
      </c>
      <c r="B20" s="299" t="s">
        <v>37</v>
      </c>
      <c r="C20" s="299" t="s">
        <v>62</v>
      </c>
      <c r="D20" s="299" t="s">
        <v>61</v>
      </c>
      <c r="E20" s="299" t="s">
        <v>63</v>
      </c>
      <c r="F20" s="8" t="s">
        <v>110</v>
      </c>
      <c r="G20" s="16" t="s">
        <v>77</v>
      </c>
      <c r="H20" s="13" t="s">
        <v>71</v>
      </c>
      <c r="I20" s="13" t="s">
        <v>69</v>
      </c>
      <c r="J20" s="13" t="s">
        <v>85</v>
      </c>
      <c r="K20" s="13" t="s">
        <v>122</v>
      </c>
      <c r="L20" s="13" t="s">
        <v>80</v>
      </c>
      <c r="M20" s="304" t="s">
        <v>79</v>
      </c>
      <c r="N20" s="304"/>
      <c r="O20" s="8" t="s">
        <v>59</v>
      </c>
      <c r="P20" s="8" t="s">
        <v>60</v>
      </c>
      <c r="Q20" s="8" t="s">
        <v>101</v>
      </c>
      <c r="R20" s="299" t="s">
        <v>99</v>
      </c>
      <c r="S20" s="299"/>
    </row>
    <row r="21" spans="1:19" ht="30" customHeight="1" x14ac:dyDescent="0.25">
      <c r="A21" s="299"/>
      <c r="B21" s="299"/>
      <c r="C21" s="299"/>
      <c r="D21" s="299"/>
      <c r="E21" s="299"/>
      <c r="F21" s="10" t="s">
        <v>94</v>
      </c>
      <c r="G21" s="9" t="s">
        <v>127</v>
      </c>
      <c r="H21" s="10" t="s">
        <v>121</v>
      </c>
      <c r="I21" s="10" t="s">
        <v>143</v>
      </c>
      <c r="J21" s="9" t="s">
        <v>120</v>
      </c>
      <c r="K21" s="10" t="s">
        <v>123</v>
      </c>
      <c r="L21" s="10" t="s">
        <v>125</v>
      </c>
      <c r="M21" s="308" t="s">
        <v>126</v>
      </c>
      <c r="N21" s="308"/>
      <c r="O21" s="10" t="s">
        <v>124</v>
      </c>
      <c r="P21" s="9" t="s">
        <v>98</v>
      </c>
      <c r="Q21" s="9" t="s">
        <v>102</v>
      </c>
      <c r="R21" s="300" t="s">
        <v>100</v>
      </c>
      <c r="S21" s="300"/>
    </row>
    <row r="22" spans="1:19" ht="30" customHeight="1" x14ac:dyDescent="0.25">
      <c r="A22" s="299"/>
      <c r="B22" s="19" t="s">
        <v>181</v>
      </c>
      <c r="C22" s="151"/>
      <c r="D22" s="136"/>
      <c r="E22" s="20">
        <f>C22*D22</f>
        <v>0</v>
      </c>
      <c r="F22" s="137"/>
      <c r="G22" s="138"/>
      <c r="H22" s="138"/>
      <c r="I22" s="142"/>
      <c r="J22" s="142"/>
      <c r="K22" s="138"/>
      <c r="L22" s="138"/>
      <c r="M22" s="301"/>
      <c r="N22" s="301"/>
      <c r="O22" s="138"/>
      <c r="P22" s="138"/>
      <c r="Q22" s="138"/>
      <c r="R22" s="301"/>
      <c r="S22" s="301"/>
    </row>
    <row r="23" spans="1:19" ht="45" customHeight="1" x14ac:dyDescent="0.25">
      <c r="A23" s="299" t="s">
        <v>135</v>
      </c>
      <c r="B23" s="299" t="s">
        <v>37</v>
      </c>
      <c r="C23" s="299" t="s">
        <v>62</v>
      </c>
      <c r="D23" s="299" t="s">
        <v>61</v>
      </c>
      <c r="E23" s="299" t="s">
        <v>63</v>
      </c>
      <c r="F23" s="8" t="s">
        <v>77</v>
      </c>
      <c r="G23" s="8" t="s">
        <v>78</v>
      </c>
      <c r="H23" s="299" t="s">
        <v>80</v>
      </c>
      <c r="I23" s="299"/>
      <c r="J23" s="299" t="s">
        <v>79</v>
      </c>
      <c r="K23" s="299"/>
      <c r="L23" s="8" t="s">
        <v>122</v>
      </c>
      <c r="M23" s="7" t="s">
        <v>59</v>
      </c>
      <c r="N23" s="8" t="s">
        <v>60</v>
      </c>
      <c r="O23" s="302" t="s">
        <v>101</v>
      </c>
      <c r="P23" s="303"/>
      <c r="Q23" s="299" t="s">
        <v>99</v>
      </c>
      <c r="R23" s="299"/>
    </row>
    <row r="24" spans="1:19" ht="30" customHeight="1" x14ac:dyDescent="0.25">
      <c r="A24" s="299"/>
      <c r="B24" s="299"/>
      <c r="C24" s="299"/>
      <c r="D24" s="299"/>
      <c r="E24" s="299"/>
      <c r="F24" s="9" t="s">
        <v>127</v>
      </c>
      <c r="G24" s="10" t="s">
        <v>128</v>
      </c>
      <c r="H24" s="315" t="s">
        <v>129</v>
      </c>
      <c r="I24" s="322"/>
      <c r="J24" s="315" t="s">
        <v>126</v>
      </c>
      <c r="K24" s="322"/>
      <c r="L24" s="10" t="s">
        <v>123</v>
      </c>
      <c r="M24" s="14" t="s">
        <v>134</v>
      </c>
      <c r="N24" s="9" t="s">
        <v>98</v>
      </c>
      <c r="O24" s="309" t="s">
        <v>102</v>
      </c>
      <c r="P24" s="310"/>
      <c r="Q24" s="300" t="s">
        <v>100</v>
      </c>
      <c r="R24" s="300"/>
    </row>
    <row r="25" spans="1:19" ht="30" customHeight="1" x14ac:dyDescent="0.25">
      <c r="A25" s="299"/>
      <c r="B25" s="19" t="s">
        <v>181</v>
      </c>
      <c r="C25" s="151"/>
      <c r="D25" s="136"/>
      <c r="E25" s="20">
        <f>C25*D25</f>
        <v>0</v>
      </c>
      <c r="F25" s="138"/>
      <c r="G25" s="138"/>
      <c r="H25" s="306"/>
      <c r="I25" s="307"/>
      <c r="J25" s="301"/>
      <c r="K25" s="301"/>
      <c r="L25" s="138"/>
      <c r="M25" s="138"/>
      <c r="N25" s="138"/>
      <c r="O25" s="306"/>
      <c r="P25" s="307"/>
      <c r="Q25" s="301"/>
      <c r="R25" s="301"/>
    </row>
    <row r="26" spans="1:19" ht="30" x14ac:dyDescent="0.25">
      <c r="A26" s="299" t="s">
        <v>136</v>
      </c>
      <c r="B26" s="299" t="s">
        <v>37</v>
      </c>
      <c r="C26" s="299" t="s">
        <v>62</v>
      </c>
      <c r="D26" s="299" t="s">
        <v>61</v>
      </c>
      <c r="E26" s="299" t="s">
        <v>63</v>
      </c>
      <c r="F26" s="7" t="s">
        <v>77</v>
      </c>
      <c r="G26" s="7" t="s">
        <v>78</v>
      </c>
      <c r="H26" s="314" t="s">
        <v>80</v>
      </c>
      <c r="I26" s="314"/>
      <c r="J26" s="314" t="s">
        <v>79</v>
      </c>
      <c r="K26" s="314"/>
      <c r="L26" s="8" t="s">
        <v>122</v>
      </c>
      <c r="M26" s="7" t="s">
        <v>59</v>
      </c>
      <c r="N26" s="8" t="s">
        <v>60</v>
      </c>
      <c r="O26" s="302" t="s">
        <v>101</v>
      </c>
      <c r="P26" s="303"/>
      <c r="Q26" s="299" t="s">
        <v>99</v>
      </c>
      <c r="R26" s="299"/>
    </row>
    <row r="27" spans="1:19" ht="30" customHeight="1" x14ac:dyDescent="0.25">
      <c r="A27" s="299"/>
      <c r="B27" s="299"/>
      <c r="C27" s="299"/>
      <c r="D27" s="299"/>
      <c r="E27" s="299"/>
      <c r="F27" s="9" t="s">
        <v>127</v>
      </c>
      <c r="G27" s="10" t="s">
        <v>128</v>
      </c>
      <c r="H27" s="315" t="s">
        <v>129</v>
      </c>
      <c r="I27" s="322"/>
      <c r="J27" s="315" t="s">
        <v>126</v>
      </c>
      <c r="K27" s="322"/>
      <c r="L27" s="10" t="s">
        <v>123</v>
      </c>
      <c r="M27" s="14" t="s">
        <v>134</v>
      </c>
      <c r="N27" s="9" t="s">
        <v>98</v>
      </c>
      <c r="O27" s="309" t="s">
        <v>102</v>
      </c>
      <c r="P27" s="310"/>
      <c r="Q27" s="300" t="s">
        <v>100</v>
      </c>
      <c r="R27" s="300"/>
    </row>
    <row r="28" spans="1:19" ht="30" customHeight="1" x14ac:dyDescent="0.25">
      <c r="A28" s="299"/>
      <c r="B28" s="19" t="s">
        <v>181</v>
      </c>
      <c r="C28" s="151"/>
      <c r="D28" s="136"/>
      <c r="E28" s="20">
        <f>C28*D28</f>
        <v>0</v>
      </c>
      <c r="F28" s="138"/>
      <c r="G28" s="138"/>
      <c r="H28" s="306"/>
      <c r="I28" s="313"/>
      <c r="J28" s="301"/>
      <c r="K28" s="301"/>
      <c r="L28" s="138"/>
      <c r="M28" s="138"/>
      <c r="N28" s="138"/>
      <c r="O28" s="306"/>
      <c r="P28" s="307"/>
      <c r="Q28" s="301"/>
      <c r="R28" s="301"/>
    </row>
    <row r="29" spans="1:19" ht="30" x14ac:dyDescent="0.25">
      <c r="A29" s="299" t="s">
        <v>75</v>
      </c>
      <c r="B29" s="299" t="s">
        <v>37</v>
      </c>
      <c r="C29" s="299" t="s">
        <v>62</v>
      </c>
      <c r="D29" s="299" t="s">
        <v>61</v>
      </c>
      <c r="E29" s="299" t="s">
        <v>63</v>
      </c>
      <c r="F29" s="7" t="s">
        <v>77</v>
      </c>
      <c r="G29" s="7" t="s">
        <v>78</v>
      </c>
      <c r="H29" s="314" t="s">
        <v>80</v>
      </c>
      <c r="I29" s="314"/>
      <c r="J29" s="314" t="s">
        <v>79</v>
      </c>
      <c r="K29" s="314"/>
      <c r="L29" s="8" t="s">
        <v>122</v>
      </c>
      <c r="M29" s="7" t="s">
        <v>59</v>
      </c>
      <c r="N29" s="8" t="s">
        <v>60</v>
      </c>
      <c r="O29" s="302" t="s">
        <v>101</v>
      </c>
      <c r="P29" s="303"/>
      <c r="Q29" s="299" t="s">
        <v>99</v>
      </c>
      <c r="R29" s="299"/>
    </row>
    <row r="30" spans="1:19" ht="30" customHeight="1" x14ac:dyDescent="0.25">
      <c r="A30" s="299"/>
      <c r="B30" s="299"/>
      <c r="C30" s="299"/>
      <c r="D30" s="299"/>
      <c r="E30" s="299"/>
      <c r="F30" s="9" t="s">
        <v>127</v>
      </c>
      <c r="G30" s="10" t="s">
        <v>128</v>
      </c>
      <c r="H30" s="315" t="s">
        <v>129</v>
      </c>
      <c r="I30" s="322"/>
      <c r="J30" s="315" t="s">
        <v>126</v>
      </c>
      <c r="K30" s="322"/>
      <c r="L30" s="10" t="s">
        <v>123</v>
      </c>
      <c r="M30" s="14" t="s">
        <v>134</v>
      </c>
      <c r="N30" s="9" t="s">
        <v>98</v>
      </c>
      <c r="O30" s="309" t="s">
        <v>102</v>
      </c>
      <c r="P30" s="310"/>
      <c r="Q30" s="300" t="s">
        <v>100</v>
      </c>
      <c r="R30" s="300"/>
    </row>
    <row r="31" spans="1:19" ht="30" customHeight="1" x14ac:dyDescent="0.25">
      <c r="A31" s="299"/>
      <c r="B31" s="19" t="s">
        <v>181</v>
      </c>
      <c r="C31" s="151"/>
      <c r="D31" s="136"/>
      <c r="E31" s="20">
        <f>C31*D31</f>
        <v>0</v>
      </c>
      <c r="F31" s="138"/>
      <c r="G31" s="138"/>
      <c r="H31" s="306"/>
      <c r="I31" s="313"/>
      <c r="J31" s="301"/>
      <c r="K31" s="301"/>
      <c r="L31" s="138"/>
      <c r="M31" s="138"/>
      <c r="N31" s="138"/>
      <c r="O31" s="306"/>
      <c r="P31" s="307"/>
      <c r="Q31" s="301"/>
      <c r="R31" s="301"/>
    </row>
    <row r="32" spans="1:19" ht="30" x14ac:dyDescent="0.25">
      <c r="A32" s="299" t="s">
        <v>76</v>
      </c>
      <c r="B32" s="299" t="s">
        <v>37</v>
      </c>
      <c r="C32" s="299" t="s">
        <v>62</v>
      </c>
      <c r="D32" s="299" t="s">
        <v>61</v>
      </c>
      <c r="E32" s="299" t="s">
        <v>63</v>
      </c>
      <c r="F32" s="7" t="s">
        <v>77</v>
      </c>
      <c r="G32" s="7" t="s">
        <v>78</v>
      </c>
      <c r="H32" s="314" t="s">
        <v>80</v>
      </c>
      <c r="I32" s="314"/>
      <c r="J32" s="314" t="s">
        <v>79</v>
      </c>
      <c r="K32" s="314"/>
      <c r="L32" s="8" t="s">
        <v>122</v>
      </c>
      <c r="M32" s="7" t="s">
        <v>59</v>
      </c>
      <c r="N32" s="8" t="s">
        <v>60</v>
      </c>
      <c r="O32" s="302" t="s">
        <v>101</v>
      </c>
      <c r="P32" s="303"/>
      <c r="Q32" s="299" t="s">
        <v>99</v>
      </c>
      <c r="R32" s="299"/>
    </row>
    <row r="33" spans="1:19" ht="30" customHeight="1" x14ac:dyDescent="0.25">
      <c r="A33" s="299"/>
      <c r="B33" s="299"/>
      <c r="C33" s="299"/>
      <c r="D33" s="299"/>
      <c r="E33" s="299"/>
      <c r="F33" s="9" t="s">
        <v>127</v>
      </c>
      <c r="G33" s="10" t="s">
        <v>128</v>
      </c>
      <c r="H33" s="315" t="s">
        <v>129</v>
      </c>
      <c r="I33" s="322"/>
      <c r="J33" s="315" t="s">
        <v>126</v>
      </c>
      <c r="K33" s="322"/>
      <c r="L33" s="10" t="s">
        <v>123</v>
      </c>
      <c r="M33" s="14" t="s">
        <v>134</v>
      </c>
      <c r="N33" s="9" t="s">
        <v>98</v>
      </c>
      <c r="O33" s="309" t="s">
        <v>102</v>
      </c>
      <c r="P33" s="310"/>
      <c r="Q33" s="300" t="s">
        <v>100</v>
      </c>
      <c r="R33" s="300"/>
    </row>
    <row r="34" spans="1:19" ht="30" customHeight="1" x14ac:dyDescent="0.25">
      <c r="A34" s="299"/>
      <c r="B34" s="19" t="s">
        <v>181</v>
      </c>
      <c r="C34" s="151"/>
      <c r="D34" s="136"/>
      <c r="E34" s="20">
        <f>C34*D34</f>
        <v>0</v>
      </c>
      <c r="F34" s="138"/>
      <c r="G34" s="138"/>
      <c r="H34" s="306"/>
      <c r="I34" s="307"/>
      <c r="J34" s="329"/>
      <c r="K34" s="350"/>
      <c r="L34" s="138"/>
      <c r="M34" s="138"/>
      <c r="N34" s="138"/>
      <c r="O34" s="306"/>
      <c r="P34" s="307"/>
      <c r="Q34" s="301"/>
      <c r="R34" s="301"/>
    </row>
    <row r="35" spans="1:19" ht="45" customHeight="1" x14ac:dyDescent="0.25">
      <c r="A35" s="299" t="s">
        <v>81</v>
      </c>
      <c r="B35" s="299" t="s">
        <v>37</v>
      </c>
      <c r="C35" s="299" t="s">
        <v>62</v>
      </c>
      <c r="D35" s="299" t="s">
        <v>61</v>
      </c>
      <c r="E35" s="299" t="s">
        <v>63</v>
      </c>
      <c r="F35" s="299" t="s">
        <v>82</v>
      </c>
      <c r="G35" s="8" t="s">
        <v>83</v>
      </c>
      <c r="H35" s="13" t="s">
        <v>131</v>
      </c>
      <c r="I35" s="8" t="s">
        <v>59</v>
      </c>
      <c r="J35" s="299" t="s">
        <v>99</v>
      </c>
      <c r="K35" s="299"/>
    </row>
    <row r="36" spans="1:19" ht="30" customHeight="1" x14ac:dyDescent="0.25">
      <c r="A36" s="299"/>
      <c r="B36" s="299"/>
      <c r="C36" s="299"/>
      <c r="D36" s="299"/>
      <c r="E36" s="299"/>
      <c r="F36" s="299"/>
      <c r="G36" s="9" t="s">
        <v>130</v>
      </c>
      <c r="H36" s="9" t="s">
        <v>132</v>
      </c>
      <c r="I36" s="10" t="s">
        <v>133</v>
      </c>
      <c r="J36" s="300" t="s">
        <v>100</v>
      </c>
      <c r="K36" s="300"/>
    </row>
    <row r="37" spans="1:19" ht="30" customHeight="1" x14ac:dyDescent="0.25">
      <c r="A37" s="299"/>
      <c r="B37" s="19" t="s">
        <v>182</v>
      </c>
      <c r="C37" s="151"/>
      <c r="D37" s="136"/>
      <c r="E37" s="20">
        <f>C37*D37</f>
        <v>0</v>
      </c>
      <c r="F37" s="138"/>
      <c r="G37" s="138"/>
      <c r="H37" s="138"/>
      <c r="I37" s="138"/>
      <c r="J37" s="301"/>
      <c r="K37" s="301"/>
    </row>
    <row r="38" spans="1:19" ht="45" customHeight="1" x14ac:dyDescent="0.25">
      <c r="A38" s="27" t="s">
        <v>447</v>
      </c>
      <c r="B38" s="299" t="s">
        <v>37</v>
      </c>
      <c r="C38" s="299" t="s">
        <v>62</v>
      </c>
      <c r="D38" s="299" t="s">
        <v>61</v>
      </c>
      <c r="E38" s="299" t="s">
        <v>63</v>
      </c>
      <c r="H38" s="7"/>
      <c r="K38" s="7"/>
    </row>
    <row r="39" spans="1:19" ht="69.95" customHeight="1" x14ac:dyDescent="0.25">
      <c r="A39" s="320" t="s">
        <v>435</v>
      </c>
      <c r="B39" s="299"/>
      <c r="C39" s="299"/>
      <c r="D39" s="299"/>
      <c r="E39" s="299"/>
      <c r="H39" s="7"/>
      <c r="K39" s="7"/>
    </row>
    <row r="40" spans="1:19" ht="69.95" customHeight="1" x14ac:dyDescent="0.25">
      <c r="A40" s="321"/>
      <c r="B40" s="8" t="s">
        <v>180</v>
      </c>
      <c r="C40" s="8">
        <v>1</v>
      </c>
      <c r="D40" s="136"/>
      <c r="E40" s="20">
        <f>C40*D40</f>
        <v>0</v>
      </c>
      <c r="H40" s="7"/>
      <c r="K40" s="7"/>
    </row>
    <row r="41" spans="1:19" ht="30" customHeight="1" x14ac:dyDescent="0.25">
      <c r="A41" s="297" t="s">
        <v>300</v>
      </c>
      <c r="B41" s="297"/>
      <c r="C41" s="297"/>
      <c r="D41" s="297"/>
      <c r="E41" s="47">
        <f>E4+E7+E10+E13+E16+E19+E22+E25+E28+E31+E34+E37+E40</f>
        <v>0</v>
      </c>
      <c r="F41" s="7"/>
      <c r="H41" s="7"/>
      <c r="K41" s="7"/>
    </row>
    <row r="42" spans="1:19" ht="30" customHeight="1" x14ac:dyDescent="0.25">
      <c r="A42" s="351" t="s">
        <v>501</v>
      </c>
      <c r="B42" s="352"/>
      <c r="C42" s="352"/>
      <c r="D42" s="353"/>
    </row>
    <row r="43" spans="1:19" ht="38.25" customHeight="1" x14ac:dyDescent="0.25">
      <c r="A43" s="299" t="s">
        <v>431</v>
      </c>
      <c r="B43" s="299" t="s">
        <v>37</v>
      </c>
      <c r="C43" s="299" t="s">
        <v>62</v>
      </c>
      <c r="D43" s="299" t="s">
        <v>61</v>
      </c>
      <c r="E43" s="299" t="s">
        <v>63</v>
      </c>
      <c r="F43" s="299" t="s">
        <v>84</v>
      </c>
      <c r="G43" s="299"/>
      <c r="H43" s="13" t="s">
        <v>139</v>
      </c>
      <c r="I43" s="13" t="s">
        <v>140</v>
      </c>
      <c r="J43" s="13" t="s">
        <v>142</v>
      </c>
      <c r="K43" s="302" t="s">
        <v>80</v>
      </c>
      <c r="L43" s="303"/>
      <c r="M43" s="8" t="s">
        <v>59</v>
      </c>
      <c r="N43" s="8" t="s">
        <v>60</v>
      </c>
      <c r="O43" s="302" t="s">
        <v>101</v>
      </c>
      <c r="P43" s="303"/>
      <c r="Q43" s="302" t="s">
        <v>99</v>
      </c>
      <c r="R43" s="303"/>
    </row>
    <row r="44" spans="1:19" ht="45" customHeight="1" x14ac:dyDescent="0.25">
      <c r="A44" s="299"/>
      <c r="B44" s="299"/>
      <c r="C44" s="299"/>
      <c r="D44" s="299"/>
      <c r="E44" s="299"/>
      <c r="F44" s="300" t="s">
        <v>137</v>
      </c>
      <c r="G44" s="300"/>
      <c r="H44" s="10" t="s">
        <v>138</v>
      </c>
      <c r="I44" s="10" t="s">
        <v>141</v>
      </c>
      <c r="J44" s="10" t="s">
        <v>143</v>
      </c>
      <c r="K44" s="315" t="s">
        <v>285</v>
      </c>
      <c r="L44" s="322"/>
      <c r="M44" s="14" t="s">
        <v>144</v>
      </c>
      <c r="N44" s="9" t="s">
        <v>98</v>
      </c>
      <c r="O44" s="309" t="s">
        <v>102</v>
      </c>
      <c r="P44" s="310"/>
      <c r="Q44" s="309" t="s">
        <v>100</v>
      </c>
      <c r="R44" s="310"/>
    </row>
    <row r="45" spans="1:19" ht="30" customHeight="1" x14ac:dyDescent="0.25">
      <c r="A45" s="299"/>
      <c r="B45" s="19" t="s">
        <v>181</v>
      </c>
      <c r="C45" s="152"/>
      <c r="D45" s="136"/>
      <c r="E45" s="20">
        <f>C45*D45</f>
        <v>0</v>
      </c>
      <c r="F45" s="301"/>
      <c r="G45" s="301"/>
      <c r="H45" s="142"/>
      <c r="I45" s="142"/>
      <c r="J45" s="138"/>
      <c r="K45" s="306"/>
      <c r="L45" s="307"/>
      <c r="M45" s="138"/>
      <c r="N45" s="138"/>
      <c r="O45" s="306"/>
      <c r="P45" s="307"/>
      <c r="Q45" s="306"/>
      <c r="R45" s="307"/>
    </row>
    <row r="46" spans="1:19" ht="30" customHeight="1" x14ac:dyDescent="0.25">
      <c r="A46" s="299" t="s">
        <v>432</v>
      </c>
      <c r="B46" s="299" t="s">
        <v>37</v>
      </c>
      <c r="C46" s="299" t="s">
        <v>62</v>
      </c>
      <c r="D46" s="299" t="s">
        <v>61</v>
      </c>
      <c r="E46" s="299" t="s">
        <v>63</v>
      </c>
      <c r="F46" s="16" t="s">
        <v>77</v>
      </c>
      <c r="G46" s="13" t="s">
        <v>71</v>
      </c>
      <c r="H46" s="17" t="s">
        <v>145</v>
      </c>
      <c r="I46" s="13" t="s">
        <v>85</v>
      </c>
      <c r="J46" s="13" t="s">
        <v>122</v>
      </c>
      <c r="K46" s="13" t="s">
        <v>80</v>
      </c>
      <c r="L46" s="304" t="s">
        <v>79</v>
      </c>
      <c r="M46" s="304"/>
      <c r="N46" s="8" t="s">
        <v>59</v>
      </c>
      <c r="O46" s="8" t="s">
        <v>60</v>
      </c>
      <c r="P46" s="302" t="s">
        <v>101</v>
      </c>
      <c r="Q46" s="303"/>
      <c r="R46" s="299" t="s">
        <v>99</v>
      </c>
      <c r="S46" s="299"/>
    </row>
    <row r="47" spans="1:19" ht="30" customHeight="1" x14ac:dyDescent="0.25">
      <c r="A47" s="299"/>
      <c r="B47" s="299"/>
      <c r="C47" s="299"/>
      <c r="D47" s="299"/>
      <c r="E47" s="299"/>
      <c r="F47" s="9" t="s">
        <v>127</v>
      </c>
      <c r="G47" s="10" t="s">
        <v>121</v>
      </c>
      <c r="H47" s="10" t="s">
        <v>143</v>
      </c>
      <c r="I47" s="9" t="s">
        <v>120</v>
      </c>
      <c r="J47" s="10" t="s">
        <v>123</v>
      </c>
      <c r="K47" s="10" t="s">
        <v>125</v>
      </c>
      <c r="L47" s="308" t="s">
        <v>126</v>
      </c>
      <c r="M47" s="308"/>
      <c r="N47" s="10" t="s">
        <v>124</v>
      </c>
      <c r="O47" s="9" t="s">
        <v>98</v>
      </c>
      <c r="P47" s="309" t="s">
        <v>102</v>
      </c>
      <c r="Q47" s="310"/>
      <c r="R47" s="300" t="s">
        <v>100</v>
      </c>
      <c r="S47" s="300"/>
    </row>
    <row r="48" spans="1:19" ht="30" customHeight="1" x14ac:dyDescent="0.25">
      <c r="A48" s="299"/>
      <c r="B48" s="19" t="s">
        <v>181</v>
      </c>
      <c r="C48" s="152"/>
      <c r="D48" s="136"/>
      <c r="E48" s="20">
        <f>C48*D48</f>
        <v>0</v>
      </c>
      <c r="F48" s="138"/>
      <c r="G48" s="138"/>
      <c r="H48" s="142"/>
      <c r="I48" s="142"/>
      <c r="J48" s="138"/>
      <c r="K48" s="138"/>
      <c r="L48" s="301"/>
      <c r="M48" s="301"/>
      <c r="N48" s="138"/>
      <c r="O48" s="142"/>
      <c r="P48" s="306"/>
      <c r="Q48" s="307"/>
      <c r="R48" s="301"/>
      <c r="S48" s="301"/>
    </row>
    <row r="49" spans="1:19" ht="30" customHeight="1" x14ac:dyDescent="0.25">
      <c r="A49" s="304" t="s">
        <v>433</v>
      </c>
      <c r="B49" s="299" t="s">
        <v>37</v>
      </c>
      <c r="C49" s="299" t="s">
        <v>62</v>
      </c>
      <c r="D49" s="299" t="s">
        <v>61</v>
      </c>
      <c r="E49" s="299" t="s">
        <v>63</v>
      </c>
      <c r="F49" s="7" t="s">
        <v>77</v>
      </c>
      <c r="G49" s="8" t="s">
        <v>78</v>
      </c>
      <c r="H49" s="299" t="s">
        <v>80</v>
      </c>
      <c r="I49" s="299"/>
      <c r="J49" s="23" t="s">
        <v>284</v>
      </c>
      <c r="K49" s="8" t="s">
        <v>122</v>
      </c>
      <c r="L49" s="7" t="s">
        <v>59</v>
      </c>
      <c r="M49" s="8" t="s">
        <v>60</v>
      </c>
      <c r="N49" s="302" t="s">
        <v>101</v>
      </c>
      <c r="O49" s="303"/>
      <c r="P49" s="302" t="s">
        <v>99</v>
      </c>
      <c r="Q49" s="303"/>
    </row>
    <row r="50" spans="1:19" ht="45" customHeight="1" x14ac:dyDescent="0.25">
      <c r="A50" s="304"/>
      <c r="B50" s="299"/>
      <c r="C50" s="299"/>
      <c r="D50" s="299"/>
      <c r="E50" s="299"/>
      <c r="F50" s="9" t="s">
        <v>127</v>
      </c>
      <c r="G50" s="10" t="s">
        <v>128</v>
      </c>
      <c r="H50" s="315" t="s">
        <v>129</v>
      </c>
      <c r="I50" s="322"/>
      <c r="J50" s="24" t="s">
        <v>281</v>
      </c>
      <c r="K50" s="10" t="s">
        <v>123</v>
      </c>
      <c r="L50" s="14" t="s">
        <v>134</v>
      </c>
      <c r="M50" s="9" t="s">
        <v>98</v>
      </c>
      <c r="N50" s="309" t="s">
        <v>102</v>
      </c>
      <c r="O50" s="310"/>
      <c r="P50" s="309" t="s">
        <v>100</v>
      </c>
      <c r="Q50" s="310"/>
    </row>
    <row r="51" spans="1:19" ht="45" customHeight="1" x14ac:dyDescent="0.25">
      <c r="A51" s="304"/>
      <c r="B51" s="19" t="s">
        <v>181</v>
      </c>
      <c r="C51" s="152"/>
      <c r="D51" s="136"/>
      <c r="E51" s="20">
        <f>C51*D51</f>
        <v>0</v>
      </c>
      <c r="F51" s="138"/>
      <c r="G51" s="138"/>
      <c r="H51" s="306"/>
      <c r="I51" s="307"/>
      <c r="J51" s="140"/>
      <c r="K51" s="138"/>
      <c r="L51" s="138"/>
      <c r="M51" s="138"/>
      <c r="N51" s="306"/>
      <c r="O51" s="307"/>
      <c r="P51" s="306"/>
      <c r="Q51" s="307"/>
    </row>
    <row r="52" spans="1:19" ht="30" customHeight="1" x14ac:dyDescent="0.25">
      <c r="A52" s="304" t="s">
        <v>434</v>
      </c>
      <c r="B52" s="299" t="s">
        <v>37</v>
      </c>
      <c r="C52" s="299" t="s">
        <v>62</v>
      </c>
      <c r="D52" s="299" t="s">
        <v>61</v>
      </c>
      <c r="E52" s="299" t="s">
        <v>63</v>
      </c>
      <c r="F52" s="7" t="s">
        <v>77</v>
      </c>
      <c r="G52" s="8" t="s">
        <v>78</v>
      </c>
      <c r="H52" s="299" t="s">
        <v>80</v>
      </c>
      <c r="I52" s="299"/>
      <c r="J52" s="23" t="s">
        <v>284</v>
      </c>
      <c r="K52" s="8" t="s">
        <v>122</v>
      </c>
      <c r="L52" s="7" t="s">
        <v>59</v>
      </c>
      <c r="M52" s="8" t="s">
        <v>60</v>
      </c>
      <c r="N52" s="302" t="s">
        <v>101</v>
      </c>
      <c r="O52" s="303"/>
      <c r="P52" s="302" t="s">
        <v>99</v>
      </c>
      <c r="Q52" s="303"/>
    </row>
    <row r="53" spans="1:19" ht="45" customHeight="1" x14ac:dyDescent="0.25">
      <c r="A53" s="304"/>
      <c r="B53" s="299"/>
      <c r="C53" s="299"/>
      <c r="D53" s="299"/>
      <c r="E53" s="299"/>
      <c r="F53" s="9" t="s">
        <v>127</v>
      </c>
      <c r="G53" s="10" t="s">
        <v>128</v>
      </c>
      <c r="H53" s="315" t="s">
        <v>129</v>
      </c>
      <c r="I53" s="322"/>
      <c r="J53" s="24" t="s">
        <v>281</v>
      </c>
      <c r="K53" s="10" t="s">
        <v>123</v>
      </c>
      <c r="L53" s="14" t="s">
        <v>134</v>
      </c>
      <c r="M53" s="9" t="s">
        <v>98</v>
      </c>
      <c r="N53" s="309" t="s">
        <v>102</v>
      </c>
      <c r="O53" s="310"/>
      <c r="P53" s="309" t="s">
        <v>100</v>
      </c>
      <c r="Q53" s="310"/>
    </row>
    <row r="54" spans="1:19" ht="45" customHeight="1" x14ac:dyDescent="0.25">
      <c r="A54" s="304"/>
      <c r="B54" s="19" t="s">
        <v>181</v>
      </c>
      <c r="C54" s="152"/>
      <c r="D54" s="136"/>
      <c r="E54" s="20">
        <f>C54*D54</f>
        <v>0</v>
      </c>
      <c r="F54" s="138"/>
      <c r="G54" s="138"/>
      <c r="H54" s="306"/>
      <c r="I54" s="307"/>
      <c r="J54" s="140"/>
      <c r="K54" s="138"/>
      <c r="L54" s="138"/>
      <c r="M54" s="138"/>
      <c r="N54" s="306"/>
      <c r="O54" s="307"/>
      <c r="P54" s="306"/>
      <c r="Q54" s="307"/>
    </row>
    <row r="55" spans="1:19" ht="30" customHeight="1" x14ac:dyDescent="0.25">
      <c r="A55" s="297" t="s">
        <v>465</v>
      </c>
      <c r="B55" s="297"/>
      <c r="C55" s="297"/>
      <c r="D55" s="297"/>
      <c r="E55" s="47">
        <f>E45+E48+E51+E54</f>
        <v>0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9" ht="30" customHeight="1" x14ac:dyDescent="0.25">
      <c r="A56" s="327" t="s">
        <v>500</v>
      </c>
      <c r="B56" s="327"/>
      <c r="C56" s="327"/>
      <c r="D56" s="327"/>
      <c r="E56" s="22"/>
    </row>
    <row r="57" spans="1:19" ht="69.95" customHeight="1" x14ac:dyDescent="0.25">
      <c r="A57" s="304" t="s">
        <v>436</v>
      </c>
      <c r="B57" s="299" t="s">
        <v>37</v>
      </c>
      <c r="C57" s="299" t="s">
        <v>62</v>
      </c>
      <c r="D57" s="299" t="s">
        <v>61</v>
      </c>
      <c r="E57" s="299" t="s">
        <v>63</v>
      </c>
      <c r="F57" s="8" t="s">
        <v>147</v>
      </c>
      <c r="G57" s="8" t="s">
        <v>239</v>
      </c>
      <c r="H57" s="299" t="s">
        <v>240</v>
      </c>
      <c r="I57" s="299"/>
      <c r="J57" s="17" t="s">
        <v>145</v>
      </c>
      <c r="K57" s="8" t="s">
        <v>59</v>
      </c>
      <c r="L57" s="8" t="s">
        <v>60</v>
      </c>
      <c r="M57" s="299" t="s">
        <v>101</v>
      </c>
      <c r="N57" s="299"/>
      <c r="O57" s="299" t="s">
        <v>99</v>
      </c>
      <c r="P57" s="299"/>
    </row>
    <row r="58" spans="1:19" ht="69.95" customHeight="1" x14ac:dyDescent="0.25">
      <c r="A58" s="304"/>
      <c r="B58" s="299"/>
      <c r="C58" s="299"/>
      <c r="D58" s="299"/>
      <c r="E58" s="299"/>
      <c r="F58" s="10" t="s">
        <v>148</v>
      </c>
      <c r="G58" s="10" t="s">
        <v>150</v>
      </c>
      <c r="H58" s="308" t="s">
        <v>283</v>
      </c>
      <c r="I58" s="308"/>
      <c r="J58" s="10" t="s">
        <v>143</v>
      </c>
      <c r="K58" s="10" t="s">
        <v>134</v>
      </c>
      <c r="L58" s="9" t="s">
        <v>98</v>
      </c>
      <c r="M58" s="300" t="s">
        <v>102</v>
      </c>
      <c r="N58" s="300"/>
      <c r="O58" s="300" t="s">
        <v>100</v>
      </c>
      <c r="P58" s="300"/>
    </row>
    <row r="59" spans="1:19" ht="69.95" customHeight="1" x14ac:dyDescent="0.25">
      <c r="A59" s="304"/>
      <c r="B59" s="19" t="s">
        <v>181</v>
      </c>
      <c r="C59" s="152"/>
      <c r="D59" s="136"/>
      <c r="E59" s="21">
        <f>C59*D59</f>
        <v>0</v>
      </c>
      <c r="F59" s="138"/>
      <c r="G59" s="138"/>
      <c r="H59" s="306"/>
      <c r="I59" s="307"/>
      <c r="J59" s="138"/>
      <c r="K59" s="142"/>
      <c r="L59" s="142"/>
      <c r="M59" s="306"/>
      <c r="N59" s="307"/>
      <c r="O59" s="301"/>
      <c r="P59" s="301"/>
    </row>
    <row r="60" spans="1:19" ht="30" customHeight="1" x14ac:dyDescent="0.25">
      <c r="A60" s="327" t="s">
        <v>86</v>
      </c>
      <c r="B60" s="327"/>
      <c r="C60" s="327"/>
      <c r="D60" s="327"/>
      <c r="E60" s="22"/>
    </row>
    <row r="61" spans="1:19" ht="30" x14ac:dyDescent="0.25">
      <c r="A61" s="299" t="s">
        <v>431</v>
      </c>
      <c r="B61" s="299" t="s">
        <v>37</v>
      </c>
      <c r="C61" s="299" t="s">
        <v>62</v>
      </c>
      <c r="D61" s="299" t="s">
        <v>61</v>
      </c>
      <c r="E61" s="299" t="s">
        <v>63</v>
      </c>
      <c r="F61" s="299" t="s">
        <v>84</v>
      </c>
      <c r="G61" s="299"/>
      <c r="H61" s="13" t="s">
        <v>139</v>
      </c>
      <c r="I61" s="13" t="s">
        <v>140</v>
      </c>
      <c r="J61" s="13" t="s">
        <v>142</v>
      </c>
      <c r="K61" s="302" t="s">
        <v>80</v>
      </c>
      <c r="L61" s="303"/>
      <c r="M61" s="8" t="s">
        <v>59</v>
      </c>
      <c r="N61" s="8" t="s">
        <v>60</v>
      </c>
      <c r="O61" s="302" t="s">
        <v>101</v>
      </c>
      <c r="P61" s="303"/>
      <c r="Q61" s="302" t="s">
        <v>99</v>
      </c>
      <c r="R61" s="303"/>
    </row>
    <row r="62" spans="1:19" ht="45" customHeight="1" x14ac:dyDescent="0.25">
      <c r="A62" s="299"/>
      <c r="B62" s="299"/>
      <c r="C62" s="299"/>
      <c r="D62" s="299"/>
      <c r="E62" s="299"/>
      <c r="F62" s="300" t="s">
        <v>137</v>
      </c>
      <c r="G62" s="300"/>
      <c r="H62" s="10" t="s">
        <v>138</v>
      </c>
      <c r="I62" s="10" t="s">
        <v>141</v>
      </c>
      <c r="J62" s="10" t="s">
        <v>143</v>
      </c>
      <c r="K62" s="315" t="s">
        <v>129</v>
      </c>
      <c r="L62" s="322"/>
      <c r="M62" s="14" t="s">
        <v>144</v>
      </c>
      <c r="N62" s="9" t="s">
        <v>98</v>
      </c>
      <c r="O62" s="309" t="s">
        <v>102</v>
      </c>
      <c r="P62" s="310"/>
      <c r="Q62" s="309" t="s">
        <v>100</v>
      </c>
      <c r="R62" s="310"/>
    </row>
    <row r="63" spans="1:19" ht="30" customHeight="1" x14ac:dyDescent="0.25">
      <c r="A63" s="299"/>
      <c r="B63" s="19" t="s">
        <v>181</v>
      </c>
      <c r="C63" s="152"/>
      <c r="D63" s="136"/>
      <c r="E63" s="20">
        <f>C63*D63</f>
        <v>0</v>
      </c>
      <c r="F63" s="301"/>
      <c r="G63" s="301"/>
      <c r="H63" s="142"/>
      <c r="I63" s="142"/>
      <c r="J63" s="138"/>
      <c r="K63" s="306"/>
      <c r="L63" s="307"/>
      <c r="M63" s="138"/>
      <c r="N63" s="138"/>
      <c r="O63" s="306"/>
      <c r="P63" s="307"/>
      <c r="Q63" s="306"/>
      <c r="R63" s="307"/>
    </row>
    <row r="64" spans="1:19" ht="36" customHeight="1" x14ac:dyDescent="0.25">
      <c r="A64" s="299" t="s">
        <v>432</v>
      </c>
      <c r="B64" s="299" t="s">
        <v>37</v>
      </c>
      <c r="C64" s="299" t="s">
        <v>62</v>
      </c>
      <c r="D64" s="299" t="s">
        <v>61</v>
      </c>
      <c r="E64" s="299" t="s">
        <v>63</v>
      </c>
      <c r="F64" s="16" t="s">
        <v>77</v>
      </c>
      <c r="G64" s="13" t="s">
        <v>71</v>
      </c>
      <c r="H64" s="304" t="s">
        <v>85</v>
      </c>
      <c r="I64" s="304"/>
      <c r="J64" s="13" t="s">
        <v>122</v>
      </c>
      <c r="K64" s="13" t="s">
        <v>80</v>
      </c>
      <c r="L64" s="323" t="s">
        <v>79</v>
      </c>
      <c r="M64" s="324"/>
      <c r="N64" s="8" t="s">
        <v>59</v>
      </c>
      <c r="O64" s="8" t="s">
        <v>60</v>
      </c>
      <c r="P64" s="302" t="s">
        <v>101</v>
      </c>
      <c r="Q64" s="303"/>
      <c r="R64" s="302" t="s">
        <v>99</v>
      </c>
      <c r="S64" s="303"/>
    </row>
    <row r="65" spans="1:19" ht="30" customHeight="1" x14ac:dyDescent="0.25">
      <c r="A65" s="299"/>
      <c r="B65" s="299"/>
      <c r="C65" s="299"/>
      <c r="D65" s="299"/>
      <c r="E65" s="299"/>
      <c r="F65" s="9" t="s">
        <v>127</v>
      </c>
      <c r="G65" s="10" t="s">
        <v>121</v>
      </c>
      <c r="H65" s="300" t="s">
        <v>120</v>
      </c>
      <c r="I65" s="300"/>
      <c r="J65" s="10" t="s">
        <v>123</v>
      </c>
      <c r="K65" s="10" t="s">
        <v>125</v>
      </c>
      <c r="L65" s="315" t="s">
        <v>126</v>
      </c>
      <c r="M65" s="322"/>
      <c r="N65" s="10" t="s">
        <v>124</v>
      </c>
      <c r="O65" s="9" t="s">
        <v>98</v>
      </c>
      <c r="P65" s="309" t="s">
        <v>102</v>
      </c>
      <c r="Q65" s="310"/>
      <c r="R65" s="309" t="s">
        <v>100</v>
      </c>
      <c r="S65" s="310"/>
    </row>
    <row r="66" spans="1:19" ht="30" customHeight="1" x14ac:dyDescent="0.25">
      <c r="A66" s="299"/>
      <c r="B66" s="19" t="s">
        <v>181</v>
      </c>
      <c r="C66" s="152"/>
      <c r="D66" s="136"/>
      <c r="E66" s="20">
        <f>C66*D66</f>
        <v>0</v>
      </c>
      <c r="F66" s="138"/>
      <c r="G66" s="138"/>
      <c r="H66" s="301"/>
      <c r="I66" s="301"/>
      <c r="J66" s="138"/>
      <c r="K66" s="138"/>
      <c r="L66" s="301"/>
      <c r="M66" s="301"/>
      <c r="N66" s="138"/>
      <c r="O66" s="142"/>
      <c r="P66" s="306"/>
      <c r="Q66" s="307"/>
      <c r="R66" s="301"/>
      <c r="S66" s="301"/>
    </row>
    <row r="67" spans="1:19" ht="30" customHeight="1" x14ac:dyDescent="0.25">
      <c r="A67" s="304" t="s">
        <v>433</v>
      </c>
      <c r="B67" s="299" t="s">
        <v>37</v>
      </c>
      <c r="C67" s="299" t="s">
        <v>62</v>
      </c>
      <c r="D67" s="299" t="s">
        <v>61</v>
      </c>
      <c r="E67" s="299" t="s">
        <v>63</v>
      </c>
      <c r="F67" s="7" t="s">
        <v>77</v>
      </c>
      <c r="G67" s="8" t="s">
        <v>78</v>
      </c>
      <c r="H67" s="299" t="s">
        <v>80</v>
      </c>
      <c r="I67" s="299"/>
      <c r="J67" s="23" t="s">
        <v>284</v>
      </c>
      <c r="K67" s="8" t="s">
        <v>122</v>
      </c>
      <c r="L67" s="7" t="s">
        <v>59</v>
      </c>
      <c r="M67" s="8" t="s">
        <v>60</v>
      </c>
      <c r="N67" s="302" t="s">
        <v>101</v>
      </c>
      <c r="O67" s="303"/>
      <c r="P67" s="302" t="s">
        <v>99</v>
      </c>
      <c r="Q67" s="303"/>
    </row>
    <row r="68" spans="1:19" ht="45" customHeight="1" x14ac:dyDescent="0.25">
      <c r="A68" s="304"/>
      <c r="B68" s="299"/>
      <c r="C68" s="299"/>
      <c r="D68" s="299"/>
      <c r="E68" s="299"/>
      <c r="F68" s="9" t="s">
        <v>127</v>
      </c>
      <c r="G68" s="10" t="s">
        <v>128</v>
      </c>
      <c r="H68" s="315" t="s">
        <v>129</v>
      </c>
      <c r="I68" s="322"/>
      <c r="J68" s="24" t="s">
        <v>281</v>
      </c>
      <c r="K68" s="10" t="s">
        <v>123</v>
      </c>
      <c r="L68" s="14" t="s">
        <v>134</v>
      </c>
      <c r="M68" s="9" t="s">
        <v>98</v>
      </c>
      <c r="N68" s="309" t="s">
        <v>102</v>
      </c>
      <c r="O68" s="310"/>
      <c r="P68" s="309" t="s">
        <v>100</v>
      </c>
      <c r="Q68" s="310"/>
    </row>
    <row r="69" spans="1:19" ht="45" customHeight="1" x14ac:dyDescent="0.25">
      <c r="A69" s="304"/>
      <c r="B69" s="19" t="s">
        <v>181</v>
      </c>
      <c r="C69" s="152"/>
      <c r="D69" s="136"/>
      <c r="E69" s="20">
        <f>C69*D69</f>
        <v>0</v>
      </c>
      <c r="F69" s="138"/>
      <c r="G69" s="138"/>
      <c r="H69" s="306"/>
      <c r="I69" s="307"/>
      <c r="J69" s="140"/>
      <c r="K69" s="138"/>
      <c r="L69" s="138"/>
      <c r="M69" s="138"/>
      <c r="N69" s="306"/>
      <c r="O69" s="307"/>
      <c r="P69" s="306"/>
      <c r="Q69" s="307"/>
    </row>
    <row r="70" spans="1:19" ht="30" customHeight="1" x14ac:dyDescent="0.25">
      <c r="A70" s="304" t="s">
        <v>434</v>
      </c>
      <c r="B70" s="299" t="s">
        <v>37</v>
      </c>
      <c r="C70" s="299" t="s">
        <v>62</v>
      </c>
      <c r="D70" s="299" t="s">
        <v>61</v>
      </c>
      <c r="E70" s="299" t="s">
        <v>63</v>
      </c>
      <c r="F70" s="7" t="s">
        <v>77</v>
      </c>
      <c r="G70" s="8" t="s">
        <v>78</v>
      </c>
      <c r="H70" s="299" t="s">
        <v>80</v>
      </c>
      <c r="I70" s="299"/>
      <c r="J70" s="23" t="s">
        <v>284</v>
      </c>
      <c r="K70" s="8" t="s">
        <v>122</v>
      </c>
      <c r="L70" s="7" t="s">
        <v>59</v>
      </c>
      <c r="M70" s="8" t="s">
        <v>60</v>
      </c>
      <c r="N70" s="302" t="s">
        <v>101</v>
      </c>
      <c r="O70" s="303"/>
      <c r="P70" s="302" t="s">
        <v>99</v>
      </c>
      <c r="Q70" s="303"/>
    </row>
    <row r="71" spans="1:19" ht="45" customHeight="1" x14ac:dyDescent="0.25">
      <c r="A71" s="304"/>
      <c r="B71" s="299"/>
      <c r="C71" s="299"/>
      <c r="D71" s="299"/>
      <c r="E71" s="299"/>
      <c r="F71" s="9" t="s">
        <v>127</v>
      </c>
      <c r="G71" s="10" t="s">
        <v>128</v>
      </c>
      <c r="H71" s="315" t="s">
        <v>129</v>
      </c>
      <c r="I71" s="322"/>
      <c r="J71" s="24" t="s">
        <v>281</v>
      </c>
      <c r="K71" s="10" t="s">
        <v>123</v>
      </c>
      <c r="L71" s="14" t="s">
        <v>134</v>
      </c>
      <c r="M71" s="9" t="s">
        <v>98</v>
      </c>
      <c r="N71" s="309" t="s">
        <v>102</v>
      </c>
      <c r="O71" s="310"/>
      <c r="P71" s="309" t="s">
        <v>100</v>
      </c>
      <c r="Q71" s="310"/>
    </row>
    <row r="72" spans="1:19" ht="45" customHeight="1" x14ac:dyDescent="0.25">
      <c r="A72" s="304"/>
      <c r="B72" s="19" t="s">
        <v>181</v>
      </c>
      <c r="C72" s="152"/>
      <c r="D72" s="136"/>
      <c r="E72" s="20">
        <f>C72*D72</f>
        <v>0</v>
      </c>
      <c r="F72" s="138"/>
      <c r="G72" s="138"/>
      <c r="H72" s="306"/>
      <c r="I72" s="307"/>
      <c r="J72" s="140"/>
      <c r="K72" s="138"/>
      <c r="L72" s="138"/>
      <c r="M72" s="138"/>
      <c r="N72" s="306"/>
      <c r="O72" s="307"/>
      <c r="P72" s="306"/>
      <c r="Q72" s="307"/>
    </row>
    <row r="73" spans="1:19" ht="30" customHeight="1" x14ac:dyDescent="0.25">
      <c r="A73" s="297" t="s">
        <v>303</v>
      </c>
      <c r="B73" s="297"/>
      <c r="C73" s="297"/>
      <c r="D73" s="297"/>
      <c r="E73" s="47">
        <f>E63+E66+E69+E72</f>
        <v>0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9" ht="30" customHeight="1" x14ac:dyDescent="0.25">
      <c r="A74" s="327" t="s">
        <v>502</v>
      </c>
      <c r="B74" s="327"/>
      <c r="C74" s="327"/>
      <c r="D74" s="327"/>
      <c r="E74" s="22"/>
    </row>
    <row r="75" spans="1:19" ht="69.95" customHeight="1" x14ac:dyDescent="0.25">
      <c r="A75" s="304" t="s">
        <v>454</v>
      </c>
      <c r="B75" s="299" t="s">
        <v>37</v>
      </c>
      <c r="C75" s="299" t="s">
        <v>62</v>
      </c>
      <c r="D75" s="299" t="s">
        <v>61</v>
      </c>
      <c r="E75" s="299" t="s">
        <v>63</v>
      </c>
      <c r="F75" s="8" t="s">
        <v>147</v>
      </c>
      <c r="G75" s="8" t="s">
        <v>168</v>
      </c>
      <c r="H75" s="299" t="s">
        <v>169</v>
      </c>
      <c r="I75" s="299"/>
      <c r="J75" s="17" t="s">
        <v>145</v>
      </c>
      <c r="K75" s="8" t="s">
        <v>59</v>
      </c>
      <c r="L75" s="8" t="s">
        <v>60</v>
      </c>
      <c r="M75" s="299" t="s">
        <v>101</v>
      </c>
      <c r="N75" s="299"/>
      <c r="O75" s="299" t="s">
        <v>99</v>
      </c>
      <c r="P75" s="299"/>
    </row>
    <row r="76" spans="1:19" ht="69.95" customHeight="1" x14ac:dyDescent="0.25">
      <c r="A76" s="304"/>
      <c r="B76" s="299"/>
      <c r="C76" s="299"/>
      <c r="D76" s="299"/>
      <c r="E76" s="299"/>
      <c r="F76" s="10" t="s">
        <v>148</v>
      </c>
      <c r="G76" s="10" t="s">
        <v>150</v>
      </c>
      <c r="H76" s="308" t="s">
        <v>146</v>
      </c>
      <c r="I76" s="308"/>
      <c r="J76" s="10" t="s">
        <v>143</v>
      </c>
      <c r="K76" s="10" t="s">
        <v>134</v>
      </c>
      <c r="L76" s="9" t="s">
        <v>98</v>
      </c>
      <c r="M76" s="300" t="s">
        <v>102</v>
      </c>
      <c r="N76" s="300"/>
      <c r="O76" s="300" t="s">
        <v>100</v>
      </c>
      <c r="P76" s="300"/>
    </row>
    <row r="77" spans="1:19" ht="69.95" customHeight="1" x14ac:dyDescent="0.25">
      <c r="A77" s="304"/>
      <c r="B77" s="19" t="s">
        <v>181</v>
      </c>
      <c r="C77" s="152"/>
      <c r="D77" s="136"/>
      <c r="E77" s="21">
        <f>C77*D77</f>
        <v>0</v>
      </c>
      <c r="F77" s="138"/>
      <c r="G77" s="138"/>
      <c r="H77" s="306"/>
      <c r="I77" s="307"/>
      <c r="J77" s="138"/>
      <c r="K77" s="142"/>
      <c r="L77" s="142"/>
      <c r="M77" s="306"/>
      <c r="N77" s="307"/>
      <c r="O77" s="301"/>
      <c r="P77" s="301"/>
    </row>
    <row r="78" spans="1:19" ht="30" customHeight="1" x14ac:dyDescent="0.25">
      <c r="A78" s="327" t="s">
        <v>199</v>
      </c>
      <c r="B78" s="327"/>
      <c r="C78" s="327"/>
      <c r="D78" s="327"/>
      <c r="E78" s="22"/>
    </row>
    <row r="79" spans="1:19" ht="30" customHeight="1" x14ac:dyDescent="0.25">
      <c r="A79" s="304" t="s">
        <v>216</v>
      </c>
      <c r="B79" s="299" t="s">
        <v>37</v>
      </c>
      <c r="C79" s="299" t="s">
        <v>62</v>
      </c>
      <c r="D79" s="305" t="s">
        <v>61</v>
      </c>
      <c r="E79" s="305" t="s">
        <v>63</v>
      </c>
      <c r="F79" s="8" t="s">
        <v>203</v>
      </c>
      <c r="G79" s="8" t="s">
        <v>205</v>
      </c>
      <c r="H79" s="299" t="s">
        <v>207</v>
      </c>
      <c r="I79" s="299"/>
      <c r="J79" s="17" t="s">
        <v>210</v>
      </c>
      <c r="K79" s="17" t="s">
        <v>208</v>
      </c>
      <c r="L79" s="8" t="s">
        <v>59</v>
      </c>
      <c r="M79" s="8" t="s">
        <v>60</v>
      </c>
      <c r="N79" s="302" t="s">
        <v>101</v>
      </c>
      <c r="O79" s="331"/>
      <c r="P79" s="303"/>
      <c r="Q79" s="302" t="s">
        <v>99</v>
      </c>
      <c r="R79" s="303"/>
    </row>
    <row r="80" spans="1:19" ht="30" customHeight="1" x14ac:dyDescent="0.25">
      <c r="A80" s="304"/>
      <c r="B80" s="299"/>
      <c r="C80" s="299"/>
      <c r="D80" s="305"/>
      <c r="E80" s="305"/>
      <c r="F80" s="10" t="s">
        <v>204</v>
      </c>
      <c r="G80" s="10" t="s">
        <v>206</v>
      </c>
      <c r="H80" s="308" t="s">
        <v>213</v>
      </c>
      <c r="I80" s="308"/>
      <c r="J80" s="10" t="s">
        <v>211</v>
      </c>
      <c r="K80" s="10" t="s">
        <v>209</v>
      </c>
      <c r="L80" s="10" t="s">
        <v>212</v>
      </c>
      <c r="M80" s="9" t="s">
        <v>98</v>
      </c>
      <c r="N80" s="309" t="s">
        <v>102</v>
      </c>
      <c r="O80" s="342"/>
      <c r="P80" s="310"/>
      <c r="Q80" s="309" t="s">
        <v>100</v>
      </c>
      <c r="R80" s="310"/>
    </row>
    <row r="81" spans="1:18" ht="30" customHeight="1" x14ac:dyDescent="0.25">
      <c r="A81" s="304"/>
      <c r="B81" s="19" t="s">
        <v>181</v>
      </c>
      <c r="C81" s="152"/>
      <c r="D81" s="136"/>
      <c r="E81" s="21">
        <f>C81*D81</f>
        <v>0</v>
      </c>
      <c r="F81" s="138"/>
      <c r="G81" s="138"/>
      <c r="H81" s="306"/>
      <c r="I81" s="307"/>
      <c r="J81" s="138"/>
      <c r="K81" s="138"/>
      <c r="L81" s="138"/>
      <c r="M81" s="142"/>
      <c r="N81" s="306"/>
      <c r="O81" s="313"/>
      <c r="P81" s="307"/>
      <c r="Q81" s="306"/>
      <c r="R81" s="307"/>
    </row>
    <row r="82" spans="1:18" ht="30" customHeight="1" x14ac:dyDescent="0.25">
      <c r="A82" s="345" t="s">
        <v>233</v>
      </c>
      <c r="B82" s="345"/>
      <c r="C82" s="345"/>
      <c r="D82" s="345"/>
      <c r="E82" s="22"/>
    </row>
    <row r="83" spans="1:18" ht="30" customHeight="1" x14ac:dyDescent="0.25">
      <c r="A83" s="304" t="s">
        <v>217</v>
      </c>
      <c r="B83" s="299" t="s">
        <v>37</v>
      </c>
      <c r="C83" s="299" t="s">
        <v>62</v>
      </c>
      <c r="D83" s="305" t="s">
        <v>61</v>
      </c>
      <c r="E83" s="305" t="s">
        <v>63</v>
      </c>
      <c r="F83" s="8" t="s">
        <v>203</v>
      </c>
      <c r="G83" s="8" t="s">
        <v>205</v>
      </c>
      <c r="H83" s="299" t="s">
        <v>207</v>
      </c>
      <c r="I83" s="299"/>
      <c r="J83" s="17" t="s">
        <v>210</v>
      </c>
      <c r="K83" s="17" t="s">
        <v>208</v>
      </c>
      <c r="L83" s="8" t="s">
        <v>59</v>
      </c>
      <c r="M83" s="8" t="s">
        <v>60</v>
      </c>
      <c r="N83" s="302" t="s">
        <v>101</v>
      </c>
      <c r="O83" s="331"/>
      <c r="P83" s="303"/>
      <c r="Q83" s="302" t="s">
        <v>99</v>
      </c>
      <c r="R83" s="303"/>
    </row>
    <row r="84" spans="1:18" ht="30" customHeight="1" x14ac:dyDescent="0.25">
      <c r="A84" s="304"/>
      <c r="B84" s="299"/>
      <c r="C84" s="299"/>
      <c r="D84" s="305"/>
      <c r="E84" s="305"/>
      <c r="F84" s="10" t="s">
        <v>204</v>
      </c>
      <c r="G84" s="10" t="s">
        <v>206</v>
      </c>
      <c r="H84" s="308" t="s">
        <v>213</v>
      </c>
      <c r="I84" s="308"/>
      <c r="J84" s="10" t="s">
        <v>211</v>
      </c>
      <c r="K84" s="10" t="s">
        <v>209</v>
      </c>
      <c r="L84" s="10" t="s">
        <v>212</v>
      </c>
      <c r="M84" s="9" t="s">
        <v>98</v>
      </c>
      <c r="N84" s="309" t="s">
        <v>102</v>
      </c>
      <c r="O84" s="342"/>
      <c r="P84" s="310"/>
      <c r="Q84" s="309" t="s">
        <v>100</v>
      </c>
      <c r="R84" s="310"/>
    </row>
    <row r="85" spans="1:18" ht="30" customHeight="1" x14ac:dyDescent="0.25">
      <c r="A85" s="304"/>
      <c r="B85" s="19" t="s">
        <v>181</v>
      </c>
      <c r="C85" s="152"/>
      <c r="D85" s="136"/>
      <c r="E85" s="21">
        <f>C85*D85</f>
        <v>0</v>
      </c>
      <c r="F85" s="138"/>
      <c r="G85" s="138"/>
      <c r="H85" s="306"/>
      <c r="I85" s="307"/>
      <c r="J85" s="142"/>
      <c r="K85" s="138"/>
      <c r="L85" s="138"/>
      <c r="M85" s="142"/>
      <c r="N85" s="306"/>
      <c r="O85" s="313"/>
      <c r="P85" s="307"/>
      <c r="Q85" s="306"/>
      <c r="R85" s="307"/>
    </row>
    <row r="86" spans="1:18" ht="30" customHeight="1" x14ac:dyDescent="0.25">
      <c r="A86" s="345" t="s">
        <v>234</v>
      </c>
      <c r="B86" s="345"/>
      <c r="C86" s="345"/>
      <c r="D86" s="345"/>
      <c r="E86" s="22"/>
    </row>
    <row r="87" spans="1:18" ht="30" customHeight="1" x14ac:dyDescent="0.25">
      <c r="A87" s="304" t="s">
        <v>243</v>
      </c>
      <c r="B87" s="299" t="s">
        <v>37</v>
      </c>
      <c r="C87" s="299" t="s">
        <v>62</v>
      </c>
      <c r="D87" s="305" t="s">
        <v>61</v>
      </c>
      <c r="E87" s="305" t="s">
        <v>63</v>
      </c>
      <c r="F87" s="8" t="s">
        <v>203</v>
      </c>
      <c r="G87" s="8" t="s">
        <v>205</v>
      </c>
      <c r="H87" s="299" t="s">
        <v>207</v>
      </c>
      <c r="I87" s="299"/>
      <c r="J87" s="17" t="s">
        <v>210</v>
      </c>
      <c r="K87" s="17" t="s">
        <v>208</v>
      </c>
      <c r="L87" s="8" t="s">
        <v>59</v>
      </c>
      <c r="M87" s="8" t="s">
        <v>60</v>
      </c>
      <c r="N87" s="302" t="s">
        <v>101</v>
      </c>
      <c r="O87" s="331"/>
      <c r="P87" s="303"/>
      <c r="Q87" s="302" t="s">
        <v>99</v>
      </c>
      <c r="R87" s="303"/>
    </row>
    <row r="88" spans="1:18" ht="30" customHeight="1" x14ac:dyDescent="0.25">
      <c r="A88" s="304"/>
      <c r="B88" s="299"/>
      <c r="C88" s="299"/>
      <c r="D88" s="305"/>
      <c r="E88" s="305"/>
      <c r="F88" s="10" t="s">
        <v>204</v>
      </c>
      <c r="G88" s="10" t="s">
        <v>206</v>
      </c>
      <c r="H88" s="308" t="s">
        <v>213</v>
      </c>
      <c r="I88" s="308"/>
      <c r="J88" s="10" t="s">
        <v>211</v>
      </c>
      <c r="K88" s="10" t="s">
        <v>209</v>
      </c>
      <c r="L88" s="10" t="s">
        <v>212</v>
      </c>
      <c r="M88" s="9" t="s">
        <v>98</v>
      </c>
      <c r="N88" s="309" t="s">
        <v>102</v>
      </c>
      <c r="O88" s="342"/>
      <c r="P88" s="310"/>
      <c r="Q88" s="309" t="s">
        <v>100</v>
      </c>
      <c r="R88" s="310"/>
    </row>
    <row r="89" spans="1:18" ht="30" customHeight="1" x14ac:dyDescent="0.25">
      <c r="A89" s="304"/>
      <c r="B89" s="19" t="s">
        <v>181</v>
      </c>
      <c r="C89" s="152"/>
      <c r="D89" s="136"/>
      <c r="E89" s="20">
        <f>C89*D89</f>
        <v>0</v>
      </c>
      <c r="F89" s="138"/>
      <c r="G89" s="138"/>
      <c r="H89" s="306"/>
      <c r="I89" s="307"/>
      <c r="J89" s="142"/>
      <c r="K89" s="138"/>
      <c r="L89" s="138"/>
      <c r="M89" s="142"/>
      <c r="N89" s="306"/>
      <c r="O89" s="313"/>
      <c r="P89" s="307"/>
      <c r="Q89" s="306"/>
      <c r="R89" s="307"/>
    </row>
    <row r="90" spans="1:18" ht="30" customHeight="1" x14ac:dyDescent="0.25">
      <c r="A90" s="297" t="s">
        <v>503</v>
      </c>
      <c r="B90" s="297"/>
      <c r="C90" s="297"/>
      <c r="D90" s="297"/>
      <c r="E90" s="47">
        <f>E81+E85+E89</f>
        <v>0</v>
      </c>
      <c r="F90" s="30"/>
      <c r="G90" s="30"/>
      <c r="H90" s="30"/>
      <c r="I90" s="30"/>
      <c r="J90" s="28"/>
      <c r="K90" s="30"/>
      <c r="L90" s="30"/>
      <c r="M90" s="30"/>
      <c r="N90" s="30"/>
      <c r="O90" s="30"/>
      <c r="P90" s="30"/>
      <c r="Q90" s="30"/>
      <c r="R90" s="30"/>
    </row>
    <row r="91" spans="1:18" ht="30" customHeight="1" x14ac:dyDescent="0.25">
      <c r="A91" s="328" t="s">
        <v>462</v>
      </c>
      <c r="B91" s="328"/>
      <c r="C91" s="328"/>
      <c r="D91" s="328"/>
      <c r="E91" s="22"/>
      <c r="F91" s="30"/>
      <c r="G91" s="30"/>
      <c r="H91" s="30"/>
      <c r="I91" s="30"/>
      <c r="J91" s="28"/>
      <c r="K91" s="30"/>
      <c r="L91" s="30"/>
      <c r="M91" s="30"/>
      <c r="N91" s="30"/>
      <c r="O91" s="30"/>
      <c r="P91" s="30"/>
      <c r="Q91" s="30"/>
      <c r="R91" s="30"/>
    </row>
    <row r="92" spans="1:18" ht="47.25" customHeight="1" x14ac:dyDescent="0.25">
      <c r="A92" s="338" t="s">
        <v>439</v>
      </c>
      <c r="B92" s="8" t="s">
        <v>37</v>
      </c>
      <c r="C92" s="8" t="s">
        <v>62</v>
      </c>
      <c r="D92" s="8" t="s">
        <v>61</v>
      </c>
      <c r="E92" s="35" t="s">
        <v>63</v>
      </c>
      <c r="F92" s="30"/>
      <c r="G92" s="30"/>
      <c r="H92" s="30"/>
      <c r="I92" s="30"/>
      <c r="J92" s="28"/>
      <c r="K92" s="30"/>
      <c r="L92" s="30"/>
      <c r="M92" s="30"/>
      <c r="N92" s="30"/>
      <c r="O92" s="30"/>
      <c r="P92" s="30"/>
      <c r="Q92" s="30"/>
      <c r="R92" s="30"/>
    </row>
    <row r="93" spans="1:18" ht="69.75" customHeight="1" x14ac:dyDescent="0.25">
      <c r="A93" s="339"/>
      <c r="B93" s="8" t="s">
        <v>183</v>
      </c>
      <c r="C93" s="8">
        <v>1</v>
      </c>
      <c r="D93" s="136"/>
      <c r="E93" s="21">
        <f>C93*D93</f>
        <v>0</v>
      </c>
      <c r="F93" s="30"/>
      <c r="G93" s="30"/>
      <c r="H93" s="30"/>
      <c r="I93" s="30"/>
      <c r="J93" s="28"/>
      <c r="K93" s="30"/>
      <c r="L93" s="30"/>
      <c r="M93" s="30"/>
      <c r="N93" s="30"/>
      <c r="O93" s="30"/>
      <c r="P93" s="30"/>
      <c r="Q93" s="30"/>
      <c r="R93" s="30"/>
    </row>
    <row r="94" spans="1:18" ht="185.25" customHeight="1" x14ac:dyDescent="0.25">
      <c r="A94" s="338" t="s">
        <v>654</v>
      </c>
      <c r="B94" s="8" t="s">
        <v>183</v>
      </c>
      <c r="C94" s="8">
        <v>1</v>
      </c>
      <c r="D94" s="145"/>
      <c r="E94" s="21">
        <f>C94*D94</f>
        <v>0</v>
      </c>
      <c r="F94" s="30"/>
      <c r="G94" s="30"/>
      <c r="H94" s="30"/>
      <c r="I94" s="30"/>
      <c r="J94" s="28"/>
      <c r="K94" s="30"/>
      <c r="L94" s="30"/>
      <c r="M94" s="30"/>
      <c r="N94" s="30"/>
      <c r="O94" s="30"/>
      <c r="P94" s="30"/>
      <c r="Q94" s="30"/>
      <c r="R94" s="30"/>
    </row>
    <row r="95" spans="1:18" ht="36.75" customHeight="1" x14ac:dyDescent="0.25">
      <c r="A95" s="339"/>
      <c r="B95" s="342" t="s">
        <v>657</v>
      </c>
      <c r="C95" s="342"/>
      <c r="D95" s="310"/>
      <c r="E95" s="21"/>
      <c r="F95" s="30"/>
      <c r="G95" s="30"/>
      <c r="H95" s="30"/>
      <c r="I95" s="30"/>
      <c r="J95" s="28"/>
      <c r="K95" s="30"/>
      <c r="L95" s="30"/>
      <c r="M95" s="30"/>
      <c r="N95" s="30"/>
      <c r="O95" s="30"/>
      <c r="P95" s="30"/>
      <c r="Q95" s="30"/>
      <c r="R95" s="30"/>
    </row>
    <row r="96" spans="1:18" ht="32.25" customHeight="1" x14ac:dyDescent="0.25">
      <c r="A96" s="298" t="s">
        <v>505</v>
      </c>
      <c r="B96" s="298"/>
      <c r="C96" s="298"/>
      <c r="D96" s="298"/>
      <c r="E96" s="47">
        <f>E93+E94</f>
        <v>0</v>
      </c>
      <c r="F96" s="30"/>
      <c r="G96" s="30"/>
      <c r="H96" s="30"/>
      <c r="I96" s="30"/>
      <c r="J96" s="28"/>
      <c r="K96" s="30"/>
      <c r="L96" s="30"/>
      <c r="M96" s="30"/>
      <c r="N96" s="30"/>
      <c r="O96" s="30"/>
      <c r="P96" s="30"/>
      <c r="Q96" s="30"/>
      <c r="R96" s="30"/>
    </row>
    <row r="97" spans="1:18" ht="30" customHeight="1" x14ac:dyDescent="0.25">
      <c r="A97" s="328" t="s">
        <v>507</v>
      </c>
      <c r="B97" s="328"/>
      <c r="C97" s="328"/>
      <c r="D97" s="328"/>
      <c r="E97" s="22"/>
      <c r="F97" s="30"/>
      <c r="G97" s="30"/>
      <c r="H97" s="30"/>
      <c r="I97" s="30"/>
      <c r="J97" s="28"/>
      <c r="K97" s="30"/>
      <c r="L97" s="30"/>
      <c r="M97" s="30"/>
      <c r="N97" s="30"/>
      <c r="O97" s="30"/>
      <c r="P97" s="30"/>
      <c r="Q97" s="30"/>
      <c r="R97" s="30"/>
    </row>
    <row r="98" spans="1:18" ht="30" x14ac:dyDescent="0.25">
      <c r="A98" s="338" t="s">
        <v>600</v>
      </c>
      <c r="B98" s="299" t="s">
        <v>37</v>
      </c>
      <c r="C98" s="299" t="s">
        <v>62</v>
      </c>
      <c r="D98" s="305" t="s">
        <v>61</v>
      </c>
      <c r="E98" s="305" t="s">
        <v>63</v>
      </c>
      <c r="F98" s="8" t="s">
        <v>110</v>
      </c>
      <c r="G98" s="8" t="s">
        <v>59</v>
      </c>
      <c r="H98" s="299" t="s">
        <v>60</v>
      </c>
      <c r="I98" s="299"/>
      <c r="J98" s="299" t="s">
        <v>101</v>
      </c>
      <c r="K98" s="299"/>
      <c r="L98" s="299" t="s">
        <v>99</v>
      </c>
      <c r="M98" s="299"/>
      <c r="N98" s="30"/>
      <c r="O98" s="30"/>
      <c r="P98" s="30"/>
      <c r="Q98" s="30"/>
      <c r="R98" s="30"/>
    </row>
    <row r="99" spans="1:18" ht="24" x14ac:dyDescent="0.25">
      <c r="A99" s="340"/>
      <c r="B99" s="299"/>
      <c r="C99" s="299"/>
      <c r="D99" s="305"/>
      <c r="E99" s="305"/>
      <c r="F99" s="10" t="s">
        <v>94</v>
      </c>
      <c r="G99" s="10" t="s">
        <v>441</v>
      </c>
      <c r="H99" s="300" t="s">
        <v>98</v>
      </c>
      <c r="I99" s="300"/>
      <c r="J99" s="300" t="s">
        <v>102</v>
      </c>
      <c r="K99" s="300"/>
      <c r="L99" s="300" t="s">
        <v>100</v>
      </c>
      <c r="M99" s="300"/>
      <c r="N99" s="30"/>
      <c r="O99" s="30"/>
      <c r="P99" s="30"/>
      <c r="Q99" s="30"/>
      <c r="R99" s="30"/>
    </row>
    <row r="100" spans="1:18" ht="69.75" customHeight="1" x14ac:dyDescent="0.25">
      <c r="A100" s="339"/>
      <c r="B100" s="8" t="s">
        <v>181</v>
      </c>
      <c r="C100" s="136"/>
      <c r="D100" s="136"/>
      <c r="E100" s="21">
        <f>C100*D100</f>
        <v>0</v>
      </c>
      <c r="F100" s="138"/>
      <c r="G100" s="138"/>
      <c r="H100" s="301"/>
      <c r="I100" s="301"/>
      <c r="J100" s="301"/>
      <c r="K100" s="301"/>
      <c r="L100" s="301"/>
      <c r="M100" s="301"/>
      <c r="N100" s="30"/>
      <c r="O100" s="30"/>
      <c r="P100" s="30"/>
      <c r="Q100" s="30"/>
      <c r="R100" s="30"/>
    </row>
    <row r="101" spans="1:18" ht="48" customHeight="1" x14ac:dyDescent="0.25">
      <c r="A101" s="328" t="s">
        <v>508</v>
      </c>
      <c r="B101" s="328"/>
      <c r="C101" s="328"/>
      <c r="D101" s="328"/>
      <c r="E101" s="2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ht="104.25" customHeight="1" x14ac:dyDescent="0.25">
      <c r="A102" s="343" t="s">
        <v>443</v>
      </c>
      <c r="B102" s="8" t="s">
        <v>37</v>
      </c>
      <c r="C102" s="8" t="s">
        <v>62</v>
      </c>
      <c r="D102" s="8" t="s">
        <v>61</v>
      </c>
      <c r="E102" s="35" t="s">
        <v>63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ht="84.75" customHeight="1" x14ac:dyDescent="0.25">
      <c r="A103" s="321"/>
      <c r="B103" s="8" t="s">
        <v>183</v>
      </c>
      <c r="C103" s="8">
        <v>1</v>
      </c>
      <c r="D103" s="136"/>
      <c r="E103" s="21">
        <f>C103*D103</f>
        <v>0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ht="30" customHeight="1" x14ac:dyDescent="0.25">
      <c r="A104" s="325" t="s">
        <v>516</v>
      </c>
      <c r="B104" s="325"/>
      <c r="C104" s="325"/>
      <c r="D104" s="325"/>
      <c r="E104" s="21">
        <f>E4+E7+E10+E13+E16+E19+E22+E25+E28+E31+E34+E37+E40+E45+E48+E51+E54+E59+E63+E66+E69+E72+E77+E81+E85+E89+E93+E94+E100+E103</f>
        <v>0</v>
      </c>
      <c r="F104" s="22"/>
    </row>
  </sheetData>
  <sheetProtection algorithmName="SHA-512" hashValue="ZuQCgWYUXoX2uc+4FInvLAKu1MJPFHkx3T+HVSrOgO2FA1ipz65w/2XI9sSJcghM3mW4CPsFIVSLB86tBzY9PQ==" saltValue="QHD2rK+TSb+zKdihkPjppA==" spinCount="100000" sheet="1" objects="1" scenarios="1"/>
  <mergeCells count="399">
    <mergeCell ref="H100:I100"/>
    <mergeCell ref="J100:K100"/>
    <mergeCell ref="L100:M100"/>
    <mergeCell ref="A101:D101"/>
    <mergeCell ref="A102:A103"/>
    <mergeCell ref="A104:D104"/>
    <mergeCell ref="E98:E99"/>
    <mergeCell ref="H98:I98"/>
    <mergeCell ref="J98:K98"/>
    <mergeCell ref="L98:M98"/>
    <mergeCell ref="H99:I99"/>
    <mergeCell ref="J99:K99"/>
    <mergeCell ref="L99:M99"/>
    <mergeCell ref="A90:D90"/>
    <mergeCell ref="A91:D91"/>
    <mergeCell ref="A92:A93"/>
    <mergeCell ref="A96:D96"/>
    <mergeCell ref="A97:D97"/>
    <mergeCell ref="A98:A100"/>
    <mergeCell ref="B98:B99"/>
    <mergeCell ref="C98:C99"/>
    <mergeCell ref="D98:D99"/>
    <mergeCell ref="B95:D95"/>
    <mergeCell ref="A94:A95"/>
    <mergeCell ref="Q87:R87"/>
    <mergeCell ref="H88:I88"/>
    <mergeCell ref="N88:P88"/>
    <mergeCell ref="Q88:R88"/>
    <mergeCell ref="H89:I89"/>
    <mergeCell ref="N89:P89"/>
    <mergeCell ref="H85:I85"/>
    <mergeCell ref="N85:P85"/>
    <mergeCell ref="A86:D86"/>
    <mergeCell ref="A87:A89"/>
    <mergeCell ref="B87:B88"/>
    <mergeCell ref="C87:C88"/>
    <mergeCell ref="D87:D88"/>
    <mergeCell ref="E87:E88"/>
    <mergeCell ref="H87:I87"/>
    <mergeCell ref="N87:P87"/>
    <mergeCell ref="Q85:R85"/>
    <mergeCell ref="Q89:R89"/>
    <mergeCell ref="H83:I83"/>
    <mergeCell ref="N83:P83"/>
    <mergeCell ref="Q83:R83"/>
    <mergeCell ref="H84:I84"/>
    <mergeCell ref="N84:P84"/>
    <mergeCell ref="Q84:R84"/>
    <mergeCell ref="A82:D82"/>
    <mergeCell ref="A83:A85"/>
    <mergeCell ref="B83:B84"/>
    <mergeCell ref="C83:C84"/>
    <mergeCell ref="D83:D84"/>
    <mergeCell ref="E83:E84"/>
    <mergeCell ref="N79:P79"/>
    <mergeCell ref="Q79:R79"/>
    <mergeCell ref="H80:I80"/>
    <mergeCell ref="N80:P80"/>
    <mergeCell ref="Q80:R80"/>
    <mergeCell ref="H81:I81"/>
    <mergeCell ref="N81:P81"/>
    <mergeCell ref="Q81:R81"/>
    <mergeCell ref="H77:I77"/>
    <mergeCell ref="M77:N77"/>
    <mergeCell ref="O77:P77"/>
    <mergeCell ref="A78:D78"/>
    <mergeCell ref="A79:A81"/>
    <mergeCell ref="B79:B80"/>
    <mergeCell ref="C79:C80"/>
    <mergeCell ref="D79:D80"/>
    <mergeCell ref="E79:E80"/>
    <mergeCell ref="H79:I79"/>
    <mergeCell ref="E75:E76"/>
    <mergeCell ref="H75:I75"/>
    <mergeCell ref="M75:N75"/>
    <mergeCell ref="O75:P75"/>
    <mergeCell ref="H76:I76"/>
    <mergeCell ref="M76:N76"/>
    <mergeCell ref="O76:P76"/>
    <mergeCell ref="A73:D73"/>
    <mergeCell ref="A74:D74"/>
    <mergeCell ref="A75:A77"/>
    <mergeCell ref="B75:B76"/>
    <mergeCell ref="C75:C76"/>
    <mergeCell ref="D75:D76"/>
    <mergeCell ref="N70:O70"/>
    <mergeCell ref="P70:Q70"/>
    <mergeCell ref="H71:I71"/>
    <mergeCell ref="N71:O71"/>
    <mergeCell ref="P71:Q71"/>
    <mergeCell ref="H72:I72"/>
    <mergeCell ref="N72:O72"/>
    <mergeCell ref="P72:Q72"/>
    <mergeCell ref="A70:A72"/>
    <mergeCell ref="B70:B71"/>
    <mergeCell ref="C70:C71"/>
    <mergeCell ref="D70:D71"/>
    <mergeCell ref="E70:E71"/>
    <mergeCell ref="H70:I70"/>
    <mergeCell ref="A67:A69"/>
    <mergeCell ref="B67:B68"/>
    <mergeCell ref="C67:C68"/>
    <mergeCell ref="D67:D68"/>
    <mergeCell ref="E67:E68"/>
    <mergeCell ref="H67:I67"/>
    <mergeCell ref="L64:M64"/>
    <mergeCell ref="P64:Q64"/>
    <mergeCell ref="R64:S64"/>
    <mergeCell ref="H65:I65"/>
    <mergeCell ref="L65:M65"/>
    <mergeCell ref="P65:Q65"/>
    <mergeCell ref="R65:S65"/>
    <mergeCell ref="N67:O67"/>
    <mergeCell ref="P67:Q67"/>
    <mergeCell ref="H68:I68"/>
    <mergeCell ref="N68:O68"/>
    <mergeCell ref="P68:Q68"/>
    <mergeCell ref="H69:I69"/>
    <mergeCell ref="N69:O69"/>
    <mergeCell ref="P69:Q69"/>
    <mergeCell ref="H66:I66"/>
    <mergeCell ref="L66:M66"/>
    <mergeCell ref="P66:Q66"/>
    <mergeCell ref="K63:L63"/>
    <mergeCell ref="O63:P63"/>
    <mergeCell ref="Q63:R63"/>
    <mergeCell ref="A64:A66"/>
    <mergeCell ref="B64:B65"/>
    <mergeCell ref="C64:C65"/>
    <mergeCell ref="D64:D65"/>
    <mergeCell ref="E64:E65"/>
    <mergeCell ref="H64:I64"/>
    <mergeCell ref="R66:S66"/>
    <mergeCell ref="K61:L61"/>
    <mergeCell ref="O61:P61"/>
    <mergeCell ref="Q61:R61"/>
    <mergeCell ref="F62:G62"/>
    <mergeCell ref="K62:L62"/>
    <mergeCell ref="O62:P62"/>
    <mergeCell ref="Q62:R62"/>
    <mergeCell ref="H59:I59"/>
    <mergeCell ref="M59:N59"/>
    <mergeCell ref="O59:P59"/>
    <mergeCell ref="A60:D60"/>
    <mergeCell ref="A61:A63"/>
    <mergeCell ref="B61:B62"/>
    <mergeCell ref="C61:C62"/>
    <mergeCell ref="D61:D62"/>
    <mergeCell ref="E61:E62"/>
    <mergeCell ref="F61:G61"/>
    <mergeCell ref="E57:E58"/>
    <mergeCell ref="H57:I57"/>
    <mergeCell ref="F63:G63"/>
    <mergeCell ref="M57:N57"/>
    <mergeCell ref="O57:P57"/>
    <mergeCell ref="H58:I58"/>
    <mergeCell ref="M58:N58"/>
    <mergeCell ref="O58:P58"/>
    <mergeCell ref="A55:D55"/>
    <mergeCell ref="A56:D56"/>
    <mergeCell ref="A57:A59"/>
    <mergeCell ref="B57:B58"/>
    <mergeCell ref="C57:C58"/>
    <mergeCell ref="D57:D58"/>
    <mergeCell ref="N52:O52"/>
    <mergeCell ref="P52:Q52"/>
    <mergeCell ref="H53:I53"/>
    <mergeCell ref="N53:O53"/>
    <mergeCell ref="P53:Q53"/>
    <mergeCell ref="H54:I54"/>
    <mergeCell ref="N54:O54"/>
    <mergeCell ref="P54:Q54"/>
    <mergeCell ref="A52:A54"/>
    <mergeCell ref="B52:B53"/>
    <mergeCell ref="C52:C53"/>
    <mergeCell ref="D52:D53"/>
    <mergeCell ref="E52:E53"/>
    <mergeCell ref="H52:I52"/>
    <mergeCell ref="N49:O49"/>
    <mergeCell ref="P49:Q49"/>
    <mergeCell ref="H50:I50"/>
    <mergeCell ref="N50:O50"/>
    <mergeCell ref="P50:Q50"/>
    <mergeCell ref="H51:I51"/>
    <mergeCell ref="N51:O51"/>
    <mergeCell ref="P51:Q51"/>
    <mergeCell ref="A49:A51"/>
    <mergeCell ref="B49:B50"/>
    <mergeCell ref="C49:C50"/>
    <mergeCell ref="D49:D50"/>
    <mergeCell ref="E49:E50"/>
    <mergeCell ref="H49:I49"/>
    <mergeCell ref="A46:A48"/>
    <mergeCell ref="B46:B47"/>
    <mergeCell ref="C46:C47"/>
    <mergeCell ref="D46:D47"/>
    <mergeCell ref="E46:E47"/>
    <mergeCell ref="L46:M46"/>
    <mergeCell ref="P46:Q46"/>
    <mergeCell ref="R46:S46"/>
    <mergeCell ref="L47:M47"/>
    <mergeCell ref="P47:Q47"/>
    <mergeCell ref="R47:S47"/>
    <mergeCell ref="L48:M48"/>
    <mergeCell ref="P48:Q48"/>
    <mergeCell ref="R48:S48"/>
    <mergeCell ref="O43:P43"/>
    <mergeCell ref="Q43:R43"/>
    <mergeCell ref="F44:G44"/>
    <mergeCell ref="K44:L44"/>
    <mergeCell ref="O44:P44"/>
    <mergeCell ref="Q44:R44"/>
    <mergeCell ref="F45:G45"/>
    <mergeCell ref="K45:L45"/>
    <mergeCell ref="O45:P45"/>
    <mergeCell ref="Q45:R45"/>
    <mergeCell ref="A39:A40"/>
    <mergeCell ref="A41:D41"/>
    <mergeCell ref="A42:D42"/>
    <mergeCell ref="A43:A45"/>
    <mergeCell ref="B43:B44"/>
    <mergeCell ref="C43:C44"/>
    <mergeCell ref="D43:D44"/>
    <mergeCell ref="J35:K35"/>
    <mergeCell ref="J36:K36"/>
    <mergeCell ref="J37:K37"/>
    <mergeCell ref="B38:B39"/>
    <mergeCell ref="C38:C39"/>
    <mergeCell ref="D38:D39"/>
    <mergeCell ref="E38:E39"/>
    <mergeCell ref="E43:E44"/>
    <mergeCell ref="F43:G43"/>
    <mergeCell ref="K43:L43"/>
    <mergeCell ref="H34:I34"/>
    <mergeCell ref="J34:K34"/>
    <mergeCell ref="O34:P34"/>
    <mergeCell ref="Q34:R34"/>
    <mergeCell ref="A35:A37"/>
    <mergeCell ref="B35:B36"/>
    <mergeCell ref="C35:C36"/>
    <mergeCell ref="D35:D36"/>
    <mergeCell ref="E35:E36"/>
    <mergeCell ref="F35:F36"/>
    <mergeCell ref="A32:A34"/>
    <mergeCell ref="B32:B33"/>
    <mergeCell ref="C32:C33"/>
    <mergeCell ref="D32:D33"/>
    <mergeCell ref="E32:E33"/>
    <mergeCell ref="H33:I33"/>
    <mergeCell ref="J33:K33"/>
    <mergeCell ref="O33:P33"/>
    <mergeCell ref="Q33:R33"/>
    <mergeCell ref="O31:P31"/>
    <mergeCell ref="Q31:R31"/>
    <mergeCell ref="H32:I32"/>
    <mergeCell ref="O30:P30"/>
    <mergeCell ref="Q30:R30"/>
    <mergeCell ref="H28:I28"/>
    <mergeCell ref="J28:K28"/>
    <mergeCell ref="O28:P28"/>
    <mergeCell ref="Q28:R28"/>
    <mergeCell ref="J32:K32"/>
    <mergeCell ref="O32:P32"/>
    <mergeCell ref="Q32:R32"/>
    <mergeCell ref="O26:P26"/>
    <mergeCell ref="Q26:R26"/>
    <mergeCell ref="H27:I27"/>
    <mergeCell ref="J27:K27"/>
    <mergeCell ref="O27:P27"/>
    <mergeCell ref="Q27:R27"/>
    <mergeCell ref="J29:K29"/>
    <mergeCell ref="O29:P29"/>
    <mergeCell ref="Q29:R29"/>
    <mergeCell ref="A26:A28"/>
    <mergeCell ref="B26:B27"/>
    <mergeCell ref="C26:C27"/>
    <mergeCell ref="D26:D27"/>
    <mergeCell ref="E26:E27"/>
    <mergeCell ref="H26:I26"/>
    <mergeCell ref="J26:K26"/>
    <mergeCell ref="A29:A31"/>
    <mergeCell ref="B29:B30"/>
    <mergeCell ref="C29:C30"/>
    <mergeCell ref="D29:D30"/>
    <mergeCell ref="E29:E30"/>
    <mergeCell ref="H29:I29"/>
    <mergeCell ref="H30:I30"/>
    <mergeCell ref="J30:K30"/>
    <mergeCell ref="H31:I31"/>
    <mergeCell ref="J31:K31"/>
    <mergeCell ref="J23:K23"/>
    <mergeCell ref="O23:P23"/>
    <mergeCell ref="Q23:R23"/>
    <mergeCell ref="H24:I24"/>
    <mergeCell ref="J24:K24"/>
    <mergeCell ref="O24:P24"/>
    <mergeCell ref="Q24:R24"/>
    <mergeCell ref="A23:A25"/>
    <mergeCell ref="B23:B24"/>
    <mergeCell ref="C23:C24"/>
    <mergeCell ref="D23:D24"/>
    <mergeCell ref="E23:E24"/>
    <mergeCell ref="H23:I23"/>
    <mergeCell ref="H25:I25"/>
    <mergeCell ref="J25:K25"/>
    <mergeCell ref="O25:P25"/>
    <mergeCell ref="Q25:R25"/>
    <mergeCell ref="A17:A19"/>
    <mergeCell ref="B17:B18"/>
    <mergeCell ref="C17:C18"/>
    <mergeCell ref="D17:D18"/>
    <mergeCell ref="E17:E18"/>
    <mergeCell ref="M17:N17"/>
    <mergeCell ref="R17:S17"/>
    <mergeCell ref="M18:N18"/>
    <mergeCell ref="R18:S18"/>
    <mergeCell ref="M19:N19"/>
    <mergeCell ref="R19:S19"/>
    <mergeCell ref="R20:S20"/>
    <mergeCell ref="M21:N21"/>
    <mergeCell ref="R21:S21"/>
    <mergeCell ref="M22:N22"/>
    <mergeCell ref="R22:S22"/>
    <mergeCell ref="A20:A22"/>
    <mergeCell ref="B20:B21"/>
    <mergeCell ref="C20:C21"/>
    <mergeCell ref="D20:D21"/>
    <mergeCell ref="E20:E21"/>
    <mergeCell ref="M20:N20"/>
    <mergeCell ref="A11:A13"/>
    <mergeCell ref="B11:B12"/>
    <mergeCell ref="C11:C12"/>
    <mergeCell ref="D11:D12"/>
    <mergeCell ref="E11:E12"/>
    <mergeCell ref="H12:I12"/>
    <mergeCell ref="O12:P12"/>
    <mergeCell ref="Q12:R12"/>
    <mergeCell ref="R16:S16"/>
    <mergeCell ref="A14:A16"/>
    <mergeCell ref="B14:B15"/>
    <mergeCell ref="C14:C15"/>
    <mergeCell ref="D14:D15"/>
    <mergeCell ref="E14:E15"/>
    <mergeCell ref="M14:N14"/>
    <mergeCell ref="R14:S14"/>
    <mergeCell ref="M15:N15"/>
    <mergeCell ref="R15:S15"/>
    <mergeCell ref="M16:N16"/>
    <mergeCell ref="H11:I11"/>
    <mergeCell ref="O11:P11"/>
    <mergeCell ref="Q11:R11"/>
    <mergeCell ref="K10:L10"/>
    <mergeCell ref="M10:N10"/>
    <mergeCell ref="H13:I13"/>
    <mergeCell ref="O13:P13"/>
    <mergeCell ref="Q13:R13"/>
    <mergeCell ref="U10:V10"/>
    <mergeCell ref="M8:N8"/>
    <mergeCell ref="S8:T8"/>
    <mergeCell ref="U8:V8"/>
    <mergeCell ref="H9:J9"/>
    <mergeCell ref="K9:L9"/>
    <mergeCell ref="M9:N9"/>
    <mergeCell ref="S9:T9"/>
    <mergeCell ref="U9:V9"/>
    <mergeCell ref="A8:A10"/>
    <mergeCell ref="B8:B9"/>
    <mergeCell ref="C8:C9"/>
    <mergeCell ref="D8:D9"/>
    <mergeCell ref="E8:E9"/>
    <mergeCell ref="H8:J8"/>
    <mergeCell ref="K8:L8"/>
    <mergeCell ref="S10:T10"/>
    <mergeCell ref="A3:A4"/>
    <mergeCell ref="R3:S3"/>
    <mergeCell ref="R4:S4"/>
    <mergeCell ref="K5:L5"/>
    <mergeCell ref="M5:N5"/>
    <mergeCell ref="S5:T5"/>
    <mergeCell ref="A5:A7"/>
    <mergeCell ref="B5:B6"/>
    <mergeCell ref="C5:C6"/>
    <mergeCell ref="D5:D6"/>
    <mergeCell ref="E5:E6"/>
    <mergeCell ref="I5:J5"/>
    <mergeCell ref="I7:J7"/>
    <mergeCell ref="K7:L7"/>
    <mergeCell ref="M7:N7"/>
    <mergeCell ref="H10:J10"/>
    <mergeCell ref="I6:J6"/>
    <mergeCell ref="K6:L6"/>
    <mergeCell ref="M6:N6"/>
    <mergeCell ref="S6:T6"/>
    <mergeCell ref="S7:T7"/>
    <mergeCell ref="B2:B3"/>
    <mergeCell ref="C2:C3"/>
    <mergeCell ref="D2:D3"/>
    <mergeCell ref="E2:E3"/>
    <mergeCell ref="R2:S2"/>
  </mergeCells>
  <pageMargins left="0.31496062992125984" right="0.11811023622047245" top="0.39370078740157483" bottom="0.3937007874015748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Krycí list</vt:lpstr>
      <vt:lpstr>Rekapitulace</vt:lpstr>
      <vt:lpstr>Rozpočtové náklady</vt:lpstr>
      <vt:lpstr>Chladící okruh 1</vt:lpstr>
      <vt:lpstr>Chladící okruh 2</vt:lpstr>
      <vt:lpstr>Chladící okruh 3</vt:lpstr>
      <vt:lpstr>Chladící okruh 4</vt:lpstr>
      <vt:lpstr>Chladící okruh 5-R1</vt:lpstr>
      <vt:lpstr>Chladící okruh vlastní 1</vt:lpstr>
      <vt:lpstr>Chladící okruh vlastní 2</vt:lpstr>
      <vt:lpstr>Chladící okruh vlastní 3</vt:lpstr>
      <vt:lpstr>Chladící okruh vlastní 4</vt:lpstr>
      <vt:lpstr>E.kotel+elektroměr</vt:lpstr>
      <vt:lpstr>Výměníky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2025-10-19T15:44:56Z</cp:lastPrinted>
  <dcterms:created xsi:type="dcterms:W3CDTF">2025-03-23T20:54:35Z</dcterms:created>
  <dcterms:modified xsi:type="dcterms:W3CDTF">2025-10-19T20:34:02Z</dcterms:modified>
</cp:coreProperties>
</file>