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Pol'!$A$1:$U$286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0" i="1" l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G39" i="1"/>
  <c r="F39" i="1"/>
  <c r="G276" i="12"/>
  <c r="AC276" i="12"/>
  <c r="AD276" i="12"/>
  <c r="BA271" i="12"/>
  <c r="BA268" i="12"/>
  <c r="BA266" i="12"/>
  <c r="BA264" i="12"/>
  <c r="BA262" i="12"/>
  <c r="BA260" i="12"/>
  <c r="BA258" i="12"/>
  <c r="BA256" i="12"/>
  <c r="BA217" i="12"/>
  <c r="BA212" i="12"/>
  <c r="BA209" i="12"/>
  <c r="BA112" i="12"/>
  <c r="BA97" i="12"/>
  <c r="BA49" i="12"/>
  <c r="BA45" i="12"/>
  <c r="BA19" i="12"/>
  <c r="G9" i="12"/>
  <c r="I9" i="12"/>
  <c r="I8" i="12" s="1"/>
  <c r="K9" i="12"/>
  <c r="M9" i="12"/>
  <c r="O9" i="12"/>
  <c r="Q9" i="12"/>
  <c r="Q8" i="12" s="1"/>
  <c r="U9" i="12"/>
  <c r="G10" i="12"/>
  <c r="M10" i="12" s="1"/>
  <c r="I10" i="12"/>
  <c r="K10" i="12"/>
  <c r="K8" i="12" s="1"/>
  <c r="O10" i="12"/>
  <c r="Q10" i="12"/>
  <c r="U10" i="12"/>
  <c r="U8" i="12" s="1"/>
  <c r="G11" i="12"/>
  <c r="I11" i="12"/>
  <c r="K11" i="12"/>
  <c r="M11" i="12"/>
  <c r="O11" i="12"/>
  <c r="Q11" i="12"/>
  <c r="U11" i="12"/>
  <c r="G12" i="12"/>
  <c r="G8" i="12" s="1"/>
  <c r="I12" i="12"/>
  <c r="K12" i="12"/>
  <c r="O12" i="12"/>
  <c r="O8" i="12" s="1"/>
  <c r="Q12" i="12"/>
  <c r="U12" i="12"/>
  <c r="G13" i="12"/>
  <c r="I13" i="12"/>
  <c r="K13" i="12"/>
  <c r="M13" i="12"/>
  <c r="O13" i="12"/>
  <c r="Q13" i="12"/>
  <c r="U13" i="12"/>
  <c r="G15" i="12"/>
  <c r="M15" i="12" s="1"/>
  <c r="I15" i="12"/>
  <c r="K15" i="12"/>
  <c r="O15" i="12"/>
  <c r="Q15" i="12"/>
  <c r="U15" i="12"/>
  <c r="G18" i="12"/>
  <c r="I18" i="12"/>
  <c r="K18" i="12"/>
  <c r="M18" i="12"/>
  <c r="O18" i="12"/>
  <c r="Q18" i="12"/>
  <c r="U18" i="12"/>
  <c r="G22" i="12"/>
  <c r="I22" i="12"/>
  <c r="I21" i="12" s="1"/>
  <c r="K22" i="12"/>
  <c r="M22" i="12"/>
  <c r="O22" i="12"/>
  <c r="Q22" i="12"/>
  <c r="Q21" i="12" s="1"/>
  <c r="U22" i="12"/>
  <c r="G25" i="12"/>
  <c r="M25" i="12" s="1"/>
  <c r="I25" i="12"/>
  <c r="K25" i="12"/>
  <c r="K21" i="12" s="1"/>
  <c r="O25" i="12"/>
  <c r="Q25" i="12"/>
  <c r="U25" i="12"/>
  <c r="U21" i="12" s="1"/>
  <c r="G27" i="12"/>
  <c r="I27" i="12"/>
  <c r="K27" i="12"/>
  <c r="M27" i="12"/>
  <c r="O27" i="12"/>
  <c r="Q27" i="12"/>
  <c r="U27" i="12"/>
  <c r="G29" i="12"/>
  <c r="G21" i="12" s="1"/>
  <c r="I29" i="12"/>
  <c r="K29" i="12"/>
  <c r="O29" i="12"/>
  <c r="O21" i="12" s="1"/>
  <c r="Q29" i="12"/>
  <c r="U29" i="12"/>
  <c r="G31" i="12"/>
  <c r="I31" i="12"/>
  <c r="K31" i="12"/>
  <c r="M31" i="12"/>
  <c r="O31" i="12"/>
  <c r="Q31" i="12"/>
  <c r="U31" i="12"/>
  <c r="G33" i="12"/>
  <c r="I33" i="12"/>
  <c r="I32" i="12" s="1"/>
  <c r="K33" i="12"/>
  <c r="M33" i="12"/>
  <c r="O33" i="12"/>
  <c r="Q33" i="12"/>
  <c r="Q32" i="12" s="1"/>
  <c r="U33" i="12"/>
  <c r="G36" i="12"/>
  <c r="G32" i="12" s="1"/>
  <c r="I36" i="12"/>
  <c r="K36" i="12"/>
  <c r="K32" i="12" s="1"/>
  <c r="O36" i="12"/>
  <c r="O32" i="12" s="1"/>
  <c r="Q36" i="12"/>
  <c r="U36" i="12"/>
  <c r="U32" i="12" s="1"/>
  <c r="G39" i="12"/>
  <c r="I39" i="12"/>
  <c r="K39" i="12"/>
  <c r="M39" i="12"/>
  <c r="O39" i="12"/>
  <c r="Q39" i="12"/>
  <c r="U39" i="12"/>
  <c r="G41" i="12"/>
  <c r="M41" i="12" s="1"/>
  <c r="I41" i="12"/>
  <c r="K41" i="12"/>
  <c r="O41" i="12"/>
  <c r="Q41" i="12"/>
  <c r="U41" i="12"/>
  <c r="G42" i="12"/>
  <c r="I42" i="12"/>
  <c r="K42" i="12"/>
  <c r="M42" i="12"/>
  <c r="O42" i="12"/>
  <c r="Q42" i="12"/>
  <c r="U42" i="12"/>
  <c r="G44" i="12"/>
  <c r="M44" i="12" s="1"/>
  <c r="I44" i="12"/>
  <c r="K44" i="12"/>
  <c r="O44" i="12"/>
  <c r="Q44" i="12"/>
  <c r="U44" i="12"/>
  <c r="G48" i="12"/>
  <c r="M48" i="12" s="1"/>
  <c r="I48" i="12"/>
  <c r="K48" i="12"/>
  <c r="K47" i="12" s="1"/>
  <c r="O48" i="12"/>
  <c r="O47" i="12" s="1"/>
  <c r="Q48" i="12"/>
  <c r="U48" i="12"/>
  <c r="U47" i="12" s="1"/>
  <c r="G52" i="12"/>
  <c r="I52" i="12"/>
  <c r="I47" i="12" s="1"/>
  <c r="K52" i="12"/>
  <c r="M52" i="12"/>
  <c r="O52" i="12"/>
  <c r="Q52" i="12"/>
  <c r="Q47" i="12" s="1"/>
  <c r="U52" i="12"/>
  <c r="G54" i="12"/>
  <c r="M54" i="12" s="1"/>
  <c r="I54" i="12"/>
  <c r="K54" i="12"/>
  <c r="O54" i="12"/>
  <c r="Q54" i="12"/>
  <c r="U54" i="12"/>
  <c r="G57" i="12"/>
  <c r="I57" i="12"/>
  <c r="K57" i="12"/>
  <c r="M57" i="12"/>
  <c r="O57" i="12"/>
  <c r="Q57" i="12"/>
  <c r="U57" i="12"/>
  <c r="G59" i="12"/>
  <c r="M59" i="12" s="1"/>
  <c r="I59" i="12"/>
  <c r="K59" i="12"/>
  <c r="O59" i="12"/>
  <c r="Q59" i="12"/>
  <c r="U59" i="12"/>
  <c r="G60" i="12"/>
  <c r="I60" i="12"/>
  <c r="K60" i="12"/>
  <c r="M60" i="12"/>
  <c r="O60" i="12"/>
  <c r="Q60" i="12"/>
  <c r="U60" i="12"/>
  <c r="G62" i="12"/>
  <c r="M62" i="12" s="1"/>
  <c r="I62" i="12"/>
  <c r="K62" i="12"/>
  <c r="O62" i="12"/>
  <c r="Q62" i="12"/>
  <c r="U62" i="12"/>
  <c r="G64" i="12"/>
  <c r="I64" i="12"/>
  <c r="K64" i="12"/>
  <c r="M64" i="12"/>
  <c r="O64" i="12"/>
  <c r="Q64" i="12"/>
  <c r="U64" i="12"/>
  <c r="G66" i="12"/>
  <c r="M66" i="12" s="1"/>
  <c r="I66" i="12"/>
  <c r="K66" i="12"/>
  <c r="O66" i="12"/>
  <c r="Q66" i="12"/>
  <c r="U66" i="12"/>
  <c r="G68" i="12"/>
  <c r="I68" i="12"/>
  <c r="K68" i="12"/>
  <c r="M68" i="12"/>
  <c r="O68" i="12"/>
  <c r="Q68" i="12"/>
  <c r="U68" i="12"/>
  <c r="G69" i="12"/>
  <c r="M69" i="12" s="1"/>
  <c r="I69" i="12"/>
  <c r="K69" i="12"/>
  <c r="O69" i="12"/>
  <c r="Q69" i="12"/>
  <c r="U69" i="12"/>
  <c r="G71" i="12"/>
  <c r="I71" i="12"/>
  <c r="K71" i="12"/>
  <c r="M71" i="12"/>
  <c r="O71" i="12"/>
  <c r="Q71" i="12"/>
  <c r="U71" i="12"/>
  <c r="G73" i="12"/>
  <c r="M73" i="12" s="1"/>
  <c r="I73" i="12"/>
  <c r="K73" i="12"/>
  <c r="O73" i="12"/>
  <c r="Q73" i="12"/>
  <c r="U73" i="12"/>
  <c r="G75" i="12"/>
  <c r="G74" i="12" s="1"/>
  <c r="I75" i="12"/>
  <c r="K75" i="12"/>
  <c r="K74" i="12" s="1"/>
  <c r="O75" i="12"/>
  <c r="O74" i="12" s="1"/>
  <c r="Q75" i="12"/>
  <c r="U75" i="12"/>
  <c r="U74" i="12" s="1"/>
  <c r="G78" i="12"/>
  <c r="I78" i="12"/>
  <c r="I74" i="12" s="1"/>
  <c r="K78" i="12"/>
  <c r="M78" i="12"/>
  <c r="O78" i="12"/>
  <c r="Q78" i="12"/>
  <c r="Q74" i="12" s="1"/>
  <c r="U78" i="12"/>
  <c r="G81" i="12"/>
  <c r="M81" i="12" s="1"/>
  <c r="I81" i="12"/>
  <c r="K81" i="12"/>
  <c r="O81" i="12"/>
  <c r="Q81" i="12"/>
  <c r="U81" i="12"/>
  <c r="G84" i="12"/>
  <c r="G83" i="12" s="1"/>
  <c r="I84" i="12"/>
  <c r="K84" i="12"/>
  <c r="K83" i="12" s="1"/>
  <c r="O84" i="12"/>
  <c r="O83" i="12" s="1"/>
  <c r="Q84" i="12"/>
  <c r="U84" i="12"/>
  <c r="U83" i="12" s="1"/>
  <c r="G93" i="12"/>
  <c r="I93" i="12"/>
  <c r="I83" i="12" s="1"/>
  <c r="K93" i="12"/>
  <c r="M93" i="12"/>
  <c r="O93" i="12"/>
  <c r="Q93" i="12"/>
  <c r="Q83" i="12" s="1"/>
  <c r="U93" i="12"/>
  <c r="G96" i="12"/>
  <c r="M96" i="12" s="1"/>
  <c r="I96" i="12"/>
  <c r="K96" i="12"/>
  <c r="O96" i="12"/>
  <c r="Q96" i="12"/>
  <c r="U96" i="12"/>
  <c r="G101" i="12"/>
  <c r="I101" i="12"/>
  <c r="K101" i="12"/>
  <c r="M101" i="12"/>
  <c r="O101" i="12"/>
  <c r="Q101" i="12"/>
  <c r="U101" i="12"/>
  <c r="G106" i="12"/>
  <c r="M106" i="12" s="1"/>
  <c r="I106" i="12"/>
  <c r="K106" i="12"/>
  <c r="O106" i="12"/>
  <c r="Q106" i="12"/>
  <c r="U106" i="12"/>
  <c r="G111" i="12"/>
  <c r="I111" i="12"/>
  <c r="K111" i="12"/>
  <c r="M111" i="12"/>
  <c r="O111" i="12"/>
  <c r="Q111" i="12"/>
  <c r="U111" i="12"/>
  <c r="G114" i="12"/>
  <c r="M114" i="12" s="1"/>
  <c r="I114" i="12"/>
  <c r="K114" i="12"/>
  <c r="O114" i="12"/>
  <c r="Q114" i="12"/>
  <c r="U114" i="12"/>
  <c r="G119" i="12"/>
  <c r="G118" i="12" s="1"/>
  <c r="I119" i="12"/>
  <c r="K119" i="12"/>
  <c r="K118" i="12" s="1"/>
  <c r="O119" i="12"/>
  <c r="O118" i="12" s="1"/>
  <c r="Q119" i="12"/>
  <c r="U119" i="12"/>
  <c r="U118" i="12" s="1"/>
  <c r="G123" i="12"/>
  <c r="I123" i="12"/>
  <c r="I118" i="12" s="1"/>
  <c r="K123" i="12"/>
  <c r="M123" i="12"/>
  <c r="O123" i="12"/>
  <c r="Q123" i="12"/>
  <c r="Q118" i="12" s="1"/>
  <c r="U123" i="12"/>
  <c r="G125" i="12"/>
  <c r="K125" i="12"/>
  <c r="O125" i="12"/>
  <c r="U125" i="12"/>
  <c r="G126" i="12"/>
  <c r="I126" i="12"/>
  <c r="I125" i="12" s="1"/>
  <c r="K126" i="12"/>
  <c r="M126" i="12"/>
  <c r="M125" i="12" s="1"/>
  <c r="O126" i="12"/>
  <c r="Q126" i="12"/>
  <c r="Q125" i="12" s="1"/>
  <c r="U126" i="12"/>
  <c r="G128" i="12"/>
  <c r="I128" i="12"/>
  <c r="I127" i="12" s="1"/>
  <c r="K128" i="12"/>
  <c r="M128" i="12"/>
  <c r="O128" i="12"/>
  <c r="Q128" i="12"/>
  <c r="Q127" i="12" s="1"/>
  <c r="U128" i="12"/>
  <c r="G130" i="12"/>
  <c r="G127" i="12" s="1"/>
  <c r="I130" i="12"/>
  <c r="K130" i="12"/>
  <c r="K127" i="12" s="1"/>
  <c r="O130" i="12"/>
  <c r="O127" i="12" s="1"/>
  <c r="Q130" i="12"/>
  <c r="U130" i="12"/>
  <c r="U127" i="12" s="1"/>
  <c r="G133" i="12"/>
  <c r="G132" i="12" s="1"/>
  <c r="I133" i="12"/>
  <c r="K133" i="12"/>
  <c r="K132" i="12" s="1"/>
  <c r="O133" i="12"/>
  <c r="O132" i="12" s="1"/>
  <c r="Q133" i="12"/>
  <c r="U133" i="12"/>
  <c r="U132" i="12" s="1"/>
  <c r="G134" i="12"/>
  <c r="I134" i="12"/>
  <c r="I132" i="12" s="1"/>
  <c r="K134" i="12"/>
  <c r="M134" i="12"/>
  <c r="O134" i="12"/>
  <c r="Q134" i="12"/>
  <c r="Q132" i="12" s="1"/>
  <c r="U134" i="12"/>
  <c r="G135" i="12"/>
  <c r="M135" i="12" s="1"/>
  <c r="I135" i="12"/>
  <c r="K135" i="12"/>
  <c r="O135" i="12"/>
  <c r="Q135" i="12"/>
  <c r="U135" i="12"/>
  <c r="G136" i="12"/>
  <c r="I136" i="12"/>
  <c r="K136" i="12"/>
  <c r="M136" i="12"/>
  <c r="O136" i="12"/>
  <c r="Q136" i="12"/>
  <c r="U136" i="12"/>
  <c r="G138" i="12"/>
  <c r="I138" i="12"/>
  <c r="I137" i="12" s="1"/>
  <c r="K138" i="12"/>
  <c r="M138" i="12"/>
  <c r="O138" i="12"/>
  <c r="Q138" i="12"/>
  <c r="Q137" i="12" s="1"/>
  <c r="U138" i="12"/>
  <c r="G140" i="12"/>
  <c r="M140" i="12" s="1"/>
  <c r="I140" i="12"/>
  <c r="K140" i="12"/>
  <c r="K137" i="12" s="1"/>
  <c r="O140" i="12"/>
  <c r="Q140" i="12"/>
  <c r="U140" i="12"/>
  <c r="U137" i="12" s="1"/>
  <c r="G143" i="12"/>
  <c r="I143" i="12"/>
  <c r="K143" i="12"/>
  <c r="M143" i="12"/>
  <c r="O143" i="12"/>
  <c r="Q143" i="12"/>
  <c r="U143" i="12"/>
  <c r="G145" i="12"/>
  <c r="G137" i="12" s="1"/>
  <c r="I145" i="12"/>
  <c r="K145" i="12"/>
  <c r="O145" i="12"/>
  <c r="O137" i="12" s="1"/>
  <c r="Q145" i="12"/>
  <c r="U145" i="12"/>
  <c r="G147" i="12"/>
  <c r="I147" i="12"/>
  <c r="K147" i="12"/>
  <c r="M147" i="12"/>
  <c r="O147" i="12"/>
  <c r="Q147" i="12"/>
  <c r="U147" i="12"/>
  <c r="G149" i="12"/>
  <c r="M149" i="12" s="1"/>
  <c r="I149" i="12"/>
  <c r="K149" i="12"/>
  <c r="O149" i="12"/>
  <c r="Q149" i="12"/>
  <c r="U149" i="12"/>
  <c r="G151" i="12"/>
  <c r="I151" i="12"/>
  <c r="K151" i="12"/>
  <c r="M151" i="12"/>
  <c r="O151" i="12"/>
  <c r="Q151" i="12"/>
  <c r="U151" i="12"/>
  <c r="G153" i="12"/>
  <c r="M153" i="12" s="1"/>
  <c r="I153" i="12"/>
  <c r="K153" i="12"/>
  <c r="O153" i="12"/>
  <c r="Q153" i="12"/>
  <c r="U153" i="12"/>
  <c r="G155" i="12"/>
  <c r="I155" i="12"/>
  <c r="K155" i="12"/>
  <c r="M155" i="12"/>
  <c r="O155" i="12"/>
  <c r="Q155" i="12"/>
  <c r="U155" i="12"/>
  <c r="G158" i="12"/>
  <c r="M158" i="12" s="1"/>
  <c r="I158" i="12"/>
  <c r="K158" i="12"/>
  <c r="O158" i="12"/>
  <c r="Q158" i="12"/>
  <c r="U158" i="12"/>
  <c r="G159" i="12"/>
  <c r="I159" i="12"/>
  <c r="K159" i="12"/>
  <c r="M159" i="12"/>
  <c r="O159" i="12"/>
  <c r="Q159" i="12"/>
  <c r="U159" i="12"/>
  <c r="G160" i="12"/>
  <c r="O160" i="12"/>
  <c r="G161" i="12"/>
  <c r="I161" i="12"/>
  <c r="I160" i="12" s="1"/>
  <c r="K161" i="12"/>
  <c r="M161" i="12"/>
  <c r="O161" i="12"/>
  <c r="Q161" i="12"/>
  <c r="Q160" i="12" s="1"/>
  <c r="U161" i="12"/>
  <c r="G162" i="12"/>
  <c r="M162" i="12" s="1"/>
  <c r="I162" i="12"/>
  <c r="K162" i="12"/>
  <c r="K160" i="12" s="1"/>
  <c r="O162" i="12"/>
  <c r="Q162" i="12"/>
  <c r="U162" i="12"/>
  <c r="U160" i="12" s="1"/>
  <c r="G164" i="12"/>
  <c r="I164" i="12"/>
  <c r="K164" i="12"/>
  <c r="M164" i="12"/>
  <c r="O164" i="12"/>
  <c r="Q164" i="12"/>
  <c r="U164" i="12"/>
  <c r="G169" i="12"/>
  <c r="K169" i="12"/>
  <c r="O169" i="12"/>
  <c r="U169" i="12"/>
  <c r="G170" i="12"/>
  <c r="I170" i="12"/>
  <c r="I169" i="12" s="1"/>
  <c r="K170" i="12"/>
  <c r="M170" i="12"/>
  <c r="M169" i="12" s="1"/>
  <c r="O170" i="12"/>
  <c r="Q170" i="12"/>
  <c r="Q169" i="12" s="1"/>
  <c r="U170" i="12"/>
  <c r="K173" i="12"/>
  <c r="U173" i="12"/>
  <c r="G174" i="12"/>
  <c r="I174" i="12"/>
  <c r="I173" i="12" s="1"/>
  <c r="K174" i="12"/>
  <c r="M174" i="12"/>
  <c r="O174" i="12"/>
  <c r="Q174" i="12"/>
  <c r="Q173" i="12" s="1"/>
  <c r="U174" i="12"/>
  <c r="G175" i="12"/>
  <c r="G173" i="12" s="1"/>
  <c r="I175" i="12"/>
  <c r="K175" i="12"/>
  <c r="O175" i="12"/>
  <c r="O173" i="12" s="1"/>
  <c r="Q175" i="12"/>
  <c r="U175" i="12"/>
  <c r="G177" i="12"/>
  <c r="M177" i="12" s="1"/>
  <c r="I177" i="12"/>
  <c r="K177" i="12"/>
  <c r="K176" i="12" s="1"/>
  <c r="O177" i="12"/>
  <c r="O176" i="12" s="1"/>
  <c r="Q177" i="12"/>
  <c r="U177" i="12"/>
  <c r="U176" i="12" s="1"/>
  <c r="G180" i="12"/>
  <c r="I180" i="12"/>
  <c r="K180" i="12"/>
  <c r="M180" i="12"/>
  <c r="O180" i="12"/>
  <c r="Q180" i="12"/>
  <c r="U180" i="12"/>
  <c r="G181" i="12"/>
  <c r="M181" i="12" s="1"/>
  <c r="I181" i="12"/>
  <c r="K181" i="12"/>
  <c r="O181" i="12"/>
  <c r="Q181" i="12"/>
  <c r="U181" i="12"/>
  <c r="G183" i="12"/>
  <c r="I183" i="12"/>
  <c r="I176" i="12" s="1"/>
  <c r="K183" i="12"/>
  <c r="M183" i="12"/>
  <c r="O183" i="12"/>
  <c r="Q183" i="12"/>
  <c r="Q176" i="12" s="1"/>
  <c r="U183" i="12"/>
  <c r="G185" i="12"/>
  <c r="M185" i="12" s="1"/>
  <c r="I185" i="12"/>
  <c r="K185" i="12"/>
  <c r="O185" i="12"/>
  <c r="Q185" i="12"/>
  <c r="U185" i="12"/>
  <c r="G187" i="12"/>
  <c r="I187" i="12"/>
  <c r="K187" i="12"/>
  <c r="M187" i="12"/>
  <c r="O187" i="12"/>
  <c r="Q187" i="12"/>
  <c r="U187" i="12"/>
  <c r="G189" i="12"/>
  <c r="I189" i="12"/>
  <c r="I188" i="12" s="1"/>
  <c r="K189" i="12"/>
  <c r="M189" i="12"/>
  <c r="O189" i="12"/>
  <c r="Q189" i="12"/>
  <c r="Q188" i="12" s="1"/>
  <c r="U189" i="12"/>
  <c r="G190" i="12"/>
  <c r="M190" i="12" s="1"/>
  <c r="I190" i="12"/>
  <c r="K190" i="12"/>
  <c r="K188" i="12" s="1"/>
  <c r="O190" i="12"/>
  <c r="Q190" i="12"/>
  <c r="U190" i="12"/>
  <c r="U188" i="12" s="1"/>
  <c r="G191" i="12"/>
  <c r="I191" i="12"/>
  <c r="K191" i="12"/>
  <c r="M191" i="12"/>
  <c r="O191" i="12"/>
  <c r="Q191" i="12"/>
  <c r="U191" i="12"/>
  <c r="G192" i="12"/>
  <c r="G188" i="12" s="1"/>
  <c r="I192" i="12"/>
  <c r="K192" i="12"/>
  <c r="O192" i="12"/>
  <c r="O188" i="12" s="1"/>
  <c r="Q192" i="12"/>
  <c r="U192" i="12"/>
  <c r="G193" i="12"/>
  <c r="I193" i="12"/>
  <c r="K193" i="12"/>
  <c r="M193" i="12"/>
  <c r="O193" i="12"/>
  <c r="Q193" i="12"/>
  <c r="U193" i="12"/>
  <c r="G194" i="12"/>
  <c r="M194" i="12" s="1"/>
  <c r="I194" i="12"/>
  <c r="K194" i="12"/>
  <c r="O194" i="12"/>
  <c r="Q194" i="12"/>
  <c r="U194" i="12"/>
  <c r="G196" i="12"/>
  <c r="I196" i="12"/>
  <c r="K196" i="12"/>
  <c r="M196" i="12"/>
  <c r="O196" i="12"/>
  <c r="Q196" i="12"/>
  <c r="U196" i="12"/>
  <c r="G197" i="12"/>
  <c r="M197" i="12" s="1"/>
  <c r="I197" i="12"/>
  <c r="K197" i="12"/>
  <c r="O197" i="12"/>
  <c r="Q197" i="12"/>
  <c r="U197" i="12"/>
  <c r="G198" i="12"/>
  <c r="I198" i="12"/>
  <c r="K198" i="12"/>
  <c r="M198" i="12"/>
  <c r="O198" i="12"/>
  <c r="Q198" i="12"/>
  <c r="U198" i="12"/>
  <c r="G199" i="12"/>
  <c r="M199" i="12" s="1"/>
  <c r="I199" i="12"/>
  <c r="K199" i="12"/>
  <c r="O199" i="12"/>
  <c r="Q199" i="12"/>
  <c r="U199" i="12"/>
  <c r="G200" i="12"/>
  <c r="I200" i="12"/>
  <c r="K200" i="12"/>
  <c r="M200" i="12"/>
  <c r="O200" i="12"/>
  <c r="Q200" i="12"/>
  <c r="U200" i="12"/>
  <c r="G201" i="12"/>
  <c r="M201" i="12" s="1"/>
  <c r="I201" i="12"/>
  <c r="K201" i="12"/>
  <c r="O201" i="12"/>
  <c r="Q201" i="12"/>
  <c r="U201" i="12"/>
  <c r="G202" i="12"/>
  <c r="I202" i="12"/>
  <c r="K202" i="12"/>
  <c r="M202" i="12"/>
  <c r="O202" i="12"/>
  <c r="Q202" i="12"/>
  <c r="U202" i="12"/>
  <c r="G203" i="12"/>
  <c r="M203" i="12" s="1"/>
  <c r="I203" i="12"/>
  <c r="K203" i="12"/>
  <c r="O203" i="12"/>
  <c r="Q203" i="12"/>
  <c r="U203" i="12"/>
  <c r="G204" i="12"/>
  <c r="I204" i="12"/>
  <c r="K204" i="12"/>
  <c r="M204" i="12"/>
  <c r="O204" i="12"/>
  <c r="Q204" i="12"/>
  <c r="U204" i="12"/>
  <c r="G206" i="12"/>
  <c r="M206" i="12" s="1"/>
  <c r="I206" i="12"/>
  <c r="K206" i="12"/>
  <c r="O206" i="12"/>
  <c r="Q206" i="12"/>
  <c r="U206" i="12"/>
  <c r="G208" i="12"/>
  <c r="M208" i="12" s="1"/>
  <c r="I208" i="12"/>
  <c r="K208" i="12"/>
  <c r="K207" i="12" s="1"/>
  <c r="O208" i="12"/>
  <c r="O207" i="12" s="1"/>
  <c r="Q208" i="12"/>
  <c r="U208" i="12"/>
  <c r="U207" i="12" s="1"/>
  <c r="G210" i="12"/>
  <c r="I210" i="12"/>
  <c r="K210" i="12"/>
  <c r="M210" i="12"/>
  <c r="O210" i="12"/>
  <c r="Q210" i="12"/>
  <c r="U210" i="12"/>
  <c r="G211" i="12"/>
  <c r="M211" i="12" s="1"/>
  <c r="I211" i="12"/>
  <c r="K211" i="12"/>
  <c r="O211" i="12"/>
  <c r="Q211" i="12"/>
  <c r="U211" i="12"/>
  <c r="G213" i="12"/>
  <c r="I213" i="12"/>
  <c r="I207" i="12" s="1"/>
  <c r="K213" i="12"/>
  <c r="M213" i="12"/>
  <c r="O213" i="12"/>
  <c r="Q213" i="12"/>
  <c r="Q207" i="12" s="1"/>
  <c r="U213" i="12"/>
  <c r="G214" i="12"/>
  <c r="M214" i="12" s="1"/>
  <c r="I214" i="12"/>
  <c r="K214" i="12"/>
  <c r="O214" i="12"/>
  <c r="Q214" i="12"/>
  <c r="U214" i="12"/>
  <c r="G215" i="12"/>
  <c r="I215" i="12"/>
  <c r="K215" i="12"/>
  <c r="M215" i="12"/>
  <c r="O215" i="12"/>
  <c r="Q215" i="12"/>
  <c r="U215" i="12"/>
  <c r="G216" i="12"/>
  <c r="M216" i="12" s="1"/>
  <c r="I216" i="12"/>
  <c r="K216" i="12"/>
  <c r="O216" i="12"/>
  <c r="Q216" i="12"/>
  <c r="U216" i="12"/>
  <c r="G218" i="12"/>
  <c r="I218" i="12"/>
  <c r="K218" i="12"/>
  <c r="M218" i="12"/>
  <c r="O218" i="12"/>
  <c r="Q218" i="12"/>
  <c r="U218" i="12"/>
  <c r="G219" i="12"/>
  <c r="M219" i="12" s="1"/>
  <c r="I219" i="12"/>
  <c r="K219" i="12"/>
  <c r="O219" i="12"/>
  <c r="Q219" i="12"/>
  <c r="U219" i="12"/>
  <c r="G221" i="12"/>
  <c r="G220" i="12" s="1"/>
  <c r="I221" i="12"/>
  <c r="K221" i="12"/>
  <c r="K220" i="12" s="1"/>
  <c r="O221" i="12"/>
  <c r="O220" i="12" s="1"/>
  <c r="Q221" i="12"/>
  <c r="U221" i="12"/>
  <c r="U220" i="12" s="1"/>
  <c r="G223" i="12"/>
  <c r="I223" i="12"/>
  <c r="I220" i="12" s="1"/>
  <c r="K223" i="12"/>
  <c r="M223" i="12"/>
  <c r="O223" i="12"/>
  <c r="Q223" i="12"/>
  <c r="Q220" i="12" s="1"/>
  <c r="U223" i="12"/>
  <c r="G230" i="12"/>
  <c r="M230" i="12" s="1"/>
  <c r="I230" i="12"/>
  <c r="K230" i="12"/>
  <c r="O230" i="12"/>
  <c r="Q230" i="12"/>
  <c r="U230" i="12"/>
  <c r="G232" i="12"/>
  <c r="I232" i="12"/>
  <c r="K232" i="12"/>
  <c r="M232" i="12"/>
  <c r="O232" i="12"/>
  <c r="Q232" i="12"/>
  <c r="U232" i="12"/>
  <c r="G233" i="12"/>
  <c r="M233" i="12" s="1"/>
  <c r="I233" i="12"/>
  <c r="K233" i="12"/>
  <c r="O233" i="12"/>
  <c r="Q233" i="12"/>
  <c r="U233" i="12"/>
  <c r="G234" i="12"/>
  <c r="I234" i="12"/>
  <c r="K234" i="12"/>
  <c r="M234" i="12"/>
  <c r="O234" i="12"/>
  <c r="Q234" i="12"/>
  <c r="U234" i="12"/>
  <c r="G236" i="12"/>
  <c r="M236" i="12" s="1"/>
  <c r="I236" i="12"/>
  <c r="K236" i="12"/>
  <c r="O236" i="12"/>
  <c r="Q236" i="12"/>
  <c r="U236" i="12"/>
  <c r="G238" i="12"/>
  <c r="G237" i="12" s="1"/>
  <c r="I238" i="12"/>
  <c r="K238" i="12"/>
  <c r="K237" i="12" s="1"/>
  <c r="O238" i="12"/>
  <c r="O237" i="12" s="1"/>
  <c r="Q238" i="12"/>
  <c r="U238" i="12"/>
  <c r="U237" i="12" s="1"/>
  <c r="G241" i="12"/>
  <c r="I241" i="12"/>
  <c r="I237" i="12" s="1"/>
  <c r="K241" i="12"/>
  <c r="M241" i="12"/>
  <c r="O241" i="12"/>
  <c r="Q241" i="12"/>
  <c r="Q237" i="12" s="1"/>
  <c r="U241" i="12"/>
  <c r="K243" i="12"/>
  <c r="U243" i="12"/>
  <c r="G244" i="12"/>
  <c r="I244" i="12"/>
  <c r="I243" i="12" s="1"/>
  <c r="K244" i="12"/>
  <c r="M244" i="12"/>
  <c r="O244" i="12"/>
  <c r="Q244" i="12"/>
  <c r="Q243" i="12" s="1"/>
  <c r="U244" i="12"/>
  <c r="G246" i="12"/>
  <c r="G243" i="12" s="1"/>
  <c r="I246" i="12"/>
  <c r="K246" i="12"/>
  <c r="O246" i="12"/>
  <c r="O243" i="12" s="1"/>
  <c r="Q246" i="12"/>
  <c r="U246" i="12"/>
  <c r="G247" i="12"/>
  <c r="I247" i="12"/>
  <c r="K247" i="12"/>
  <c r="M247" i="12"/>
  <c r="O247" i="12"/>
  <c r="Q247" i="12"/>
  <c r="U247" i="12"/>
  <c r="G250" i="12"/>
  <c r="K250" i="12"/>
  <c r="O250" i="12"/>
  <c r="U250" i="12"/>
  <c r="G251" i="12"/>
  <c r="I251" i="12"/>
  <c r="I250" i="12" s="1"/>
  <c r="K251" i="12"/>
  <c r="M251" i="12"/>
  <c r="M250" i="12" s="1"/>
  <c r="O251" i="12"/>
  <c r="Q251" i="12"/>
  <c r="Q250" i="12" s="1"/>
  <c r="U251" i="12"/>
  <c r="G252" i="12"/>
  <c r="K252" i="12"/>
  <c r="O252" i="12"/>
  <c r="U252" i="12"/>
  <c r="G253" i="12"/>
  <c r="I253" i="12"/>
  <c r="I252" i="12" s="1"/>
  <c r="K253" i="12"/>
  <c r="M253" i="12"/>
  <c r="M252" i="12" s="1"/>
  <c r="O253" i="12"/>
  <c r="Q253" i="12"/>
  <c r="Q252" i="12" s="1"/>
  <c r="U253" i="12"/>
  <c r="G255" i="12"/>
  <c r="I255" i="12"/>
  <c r="I254" i="12" s="1"/>
  <c r="K255" i="12"/>
  <c r="M255" i="12"/>
  <c r="O255" i="12"/>
  <c r="Q255" i="12"/>
  <c r="Q254" i="12" s="1"/>
  <c r="U255" i="12"/>
  <c r="G257" i="12"/>
  <c r="G254" i="12" s="1"/>
  <c r="I257" i="12"/>
  <c r="K257" i="12"/>
  <c r="O257" i="12"/>
  <c r="O254" i="12" s="1"/>
  <c r="Q257" i="12"/>
  <c r="U257" i="12"/>
  <c r="G259" i="12"/>
  <c r="I259" i="12"/>
  <c r="K259" i="12"/>
  <c r="M259" i="12"/>
  <c r="O259" i="12"/>
  <c r="Q259" i="12"/>
  <c r="U259" i="12"/>
  <c r="G261" i="12"/>
  <c r="M261" i="12" s="1"/>
  <c r="I261" i="12"/>
  <c r="K261" i="12"/>
  <c r="K254" i="12" s="1"/>
  <c r="O261" i="12"/>
  <c r="Q261" i="12"/>
  <c r="U261" i="12"/>
  <c r="U254" i="12" s="1"/>
  <c r="G263" i="12"/>
  <c r="I263" i="12"/>
  <c r="K263" i="12"/>
  <c r="M263" i="12"/>
  <c r="O263" i="12"/>
  <c r="Q263" i="12"/>
  <c r="U263" i="12"/>
  <c r="G265" i="12"/>
  <c r="M265" i="12" s="1"/>
  <c r="I265" i="12"/>
  <c r="K265" i="12"/>
  <c r="O265" i="12"/>
  <c r="Q265" i="12"/>
  <c r="U265" i="12"/>
  <c r="G267" i="12"/>
  <c r="I267" i="12"/>
  <c r="K267" i="12"/>
  <c r="M267" i="12"/>
  <c r="O267" i="12"/>
  <c r="Q267" i="12"/>
  <c r="U267" i="12"/>
  <c r="G269" i="12"/>
  <c r="M269" i="12" s="1"/>
  <c r="I269" i="12"/>
  <c r="K269" i="12"/>
  <c r="O269" i="12"/>
  <c r="Q269" i="12"/>
  <c r="U269" i="12"/>
  <c r="G270" i="12"/>
  <c r="I270" i="12"/>
  <c r="K270" i="12"/>
  <c r="M270" i="12"/>
  <c r="O270" i="12"/>
  <c r="Q270" i="12"/>
  <c r="U270" i="12"/>
  <c r="G272" i="12"/>
  <c r="M272" i="12" s="1"/>
  <c r="I272" i="12"/>
  <c r="K272" i="12"/>
  <c r="O272" i="12"/>
  <c r="Q272" i="12"/>
  <c r="U272" i="12"/>
  <c r="I273" i="12"/>
  <c r="Q273" i="12"/>
  <c r="G274" i="12"/>
  <c r="M274" i="12" s="1"/>
  <c r="M273" i="12" s="1"/>
  <c r="I274" i="12"/>
  <c r="K274" i="12"/>
  <c r="K273" i="12" s="1"/>
  <c r="O274" i="12"/>
  <c r="O273" i="12" s="1"/>
  <c r="Q274" i="12"/>
  <c r="U274" i="12"/>
  <c r="U273" i="12" s="1"/>
  <c r="I20" i="1"/>
  <c r="I19" i="1"/>
  <c r="I18" i="1"/>
  <c r="I17" i="1"/>
  <c r="I16" i="1"/>
  <c r="I71" i="1"/>
  <c r="G27" i="1"/>
  <c r="F40" i="1"/>
  <c r="G28" i="1" s="1"/>
  <c r="G40" i="1"/>
  <c r="G25" i="1" s="1"/>
  <c r="G26" i="1" s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G23" i="1" l="1"/>
  <c r="M160" i="12"/>
  <c r="M47" i="12"/>
  <c r="M176" i="12"/>
  <c r="M207" i="12"/>
  <c r="G273" i="12"/>
  <c r="M257" i="12"/>
  <c r="M254" i="12" s="1"/>
  <c r="M246" i="12"/>
  <c r="M243" i="12" s="1"/>
  <c r="M238" i="12"/>
  <c r="M237" i="12" s="1"/>
  <c r="M221" i="12"/>
  <c r="M220" i="12" s="1"/>
  <c r="G207" i="12"/>
  <c r="M192" i="12"/>
  <c r="M188" i="12" s="1"/>
  <c r="G176" i="12"/>
  <c r="M175" i="12"/>
  <c r="M173" i="12" s="1"/>
  <c r="M145" i="12"/>
  <c r="M137" i="12" s="1"/>
  <c r="M133" i="12"/>
  <c r="M132" i="12" s="1"/>
  <c r="M119" i="12"/>
  <c r="M118" i="12" s="1"/>
  <c r="M84" i="12"/>
  <c r="M83" i="12" s="1"/>
  <c r="M75" i="12"/>
  <c r="M74" i="12" s="1"/>
  <c r="G47" i="12"/>
  <c r="M36" i="12"/>
  <c r="M32" i="12" s="1"/>
  <c r="M29" i="12"/>
  <c r="M21" i="12" s="1"/>
  <c r="M12" i="12"/>
  <c r="M8" i="12" s="1"/>
  <c r="M130" i="12"/>
  <c r="M127" i="12" s="1"/>
  <c r="I21" i="1"/>
  <c r="I39" i="1"/>
  <c r="I40" i="1" s="1"/>
  <c r="J39" i="1" s="1"/>
  <c r="J40" i="1" s="1"/>
  <c r="G24" i="1" l="1"/>
  <c r="G2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<sst xmlns="http://schemas.openxmlformats.org/spreadsheetml/2006/main" count="1021" uniqueCount="510">
  <si>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</si>
  <si>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</si>
  <si>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</si>
  <si>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</si>
  <si>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</si>
  <si>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</si>
  <si>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</si>
  <si>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</si>
  <si>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</si>
  <si>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</si>
  <si>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</si>
  <si>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</si>
  <si>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</si>
  <si>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</si>
  <si>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</si>
  <si>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</si>
  <si>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</si>
  <si>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</si>
  <si>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</si>
  <si>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</si>
  <si>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</si>
  <si>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</si>
  <si>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</si>
  <si>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</si>
  <si>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</si>
  <si>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</si>
  <si>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</si>
  <si>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</si>
  <si>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</si>
  <si>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</si>
  <si>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</si>
  <si>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</si>
  <si>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</si>
  <si>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</si>
  <si>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</si>
  <si>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</si>
  <si>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</si>
  <si>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</si>
  <si>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</si>
  <si>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</si>
  <si>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</si>
  <si>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</si>
  <si>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</si>
  <si>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</si>
  <si>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</si>
  <si>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</si>
  <si>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Dyjí - nezpůsobilé výdaje - zm.č.3</t>
  </si>
  <si>
    <t>Městys Vranov nad Dyjí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</si>
  <si>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</si>
  <si>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</si>
  <si>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</si>
  <si>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</si>
  <si>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</si>
  <si>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</si>
  <si>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</si>
  <si>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</si>
  <si>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</si>
  <si>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</si>
  <si>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</si>
  <si>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</si>
  <si>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</si>
  <si>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</si>
  <si>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</si>
  <si>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</si>
  <si>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</si>
  <si>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</si>
  <si>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</si>
  <si>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</si>
  <si>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</si>
  <si>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</si>
  <si>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</si>
  <si>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</si>
  <si>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</si>
  <si>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</si>
  <si>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</si>
  <si>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</si>
  <si>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</si>
  <si>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</si>
  <si>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</si>
  <si>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</si>
  <si>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</si>
  <si>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</si>
  <si>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</si>
  <si>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</si>
  <si>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</si>
  <si>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</si>
  <si>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</si>
  <si>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</si>
  <si>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</si>
  <si>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783</t>
  </si>
  <si>
    <t>Nátěry</t>
  </si>
  <si>
    <t>784</t>
  </si>
  <si>
    <t>Malby</t>
  </si>
  <si>
    <t>M21</t>
  </si>
  <si>
    <t>Elektromontáže</t>
  </si>
  <si>
    <t>ON</t>
  </si>
  <si>
    <t xml:space="preserve">Ostaní náklady převzaté z dílčích rozpočtů </t>
  </si>
  <si>
    <t>VN</t>
  </si>
  <si>
    <t>SO 02</t>
  </si>
  <si>
    <t>Zpevněné plochy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</si>
  <si>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</si>
  <si>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</si>
  <si>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</si>
  <si>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</si>
  <si>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</si>
  <si>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</si>
  <si>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</si>
  <si>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</si>
  <si>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</si>
  <si>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</si>
  <si>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</si>
  <si>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</si>
  <si>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</si>
  <si>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</si>
  <si>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</si>
  <si>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</si>
  <si>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</si>
  <si>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</si>
  <si>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</si>
  <si>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</si>
  <si>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</si>
  <si>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</si>
  <si>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</si>
  <si>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</si>
  <si>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</si>
  <si>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</si>
  <si>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</si>
  <si>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119001421R00</t>
  </si>
  <si>
    <t>Dočasné zajištění kabelů - do počtu 3 kabelů</t>
  </si>
  <si>
    <t>m</t>
  </si>
  <si>
    <t>POL1_0</t>
  </si>
  <si>
    <t>119001411R00</t>
  </si>
  <si>
    <t>Dočasné zajištění beton.a plast. potrubí do DN 200</t>
  </si>
  <si>
    <t>119001401R00</t>
  </si>
  <si>
    <t>Dočasné zajištění ocelového potrubí do DN 200 mm</t>
  </si>
  <si>
    <t>120001101R00</t>
  </si>
  <si>
    <t>Příplatek za ztížení vykopávky v blízkosti vedení</t>
  </si>
  <si>
    <t>m3</t>
  </si>
  <si>
    <t>121101101R00</t>
  </si>
  <si>
    <t>Sejmutí ornice s přemístěním do 50 m</t>
  </si>
  <si>
    <t>180*0,15</t>
  </si>
  <si>
    <t>VV</t>
  </si>
  <si>
    <t>132201110R00</t>
  </si>
  <si>
    <t>Hloubení rýh š.do 60 cm v hor.3 do 50 m3, STROJNĚ</t>
  </si>
  <si>
    <t>(8,3+2,55*2)*0,6*0,95</t>
  </si>
  <si>
    <t>7,7*0,6*0,6</t>
  </si>
  <si>
    <t>139601101R00</t>
  </si>
  <si>
    <t>Ruční výkop jam, rýh a šachet v hornině tř. 1 - 2</t>
  </si>
  <si>
    <t>pro tepelnou izolaci základů obvodových stěn</t>
  </si>
  <si>
    <t>POP</t>
  </si>
  <si>
    <t>(30,5*2-8,3+8,65*2)*0,3*0,35</t>
  </si>
  <si>
    <t>274313611R00</t>
  </si>
  <si>
    <t>Beton základových pasů prostý C 16/20</t>
  </si>
  <si>
    <t>(8,6+2,5*2)*0,6*0,55</t>
  </si>
  <si>
    <t>(7,4+0,15*2+1,2)*0,5*0,5</t>
  </si>
  <si>
    <t>274272140RT3</t>
  </si>
  <si>
    <t>Zdivo základové z bednicích tvárnic, tl. 30 cm, výplň tvárnic betonem C 16/20</t>
  </si>
  <si>
    <t>m2</t>
  </si>
  <si>
    <t>(8,6-0,15*2+2,95*2)*0,5</t>
  </si>
  <si>
    <t>274361821R00</t>
  </si>
  <si>
    <t>Výztuž základ. pasů z betonářské oceli 10505 (R)</t>
  </si>
  <si>
    <t>t</t>
  </si>
  <si>
    <t>(8,5+3)*2*4*0,617/1000</t>
  </si>
  <si>
    <t>274351215RT1</t>
  </si>
  <si>
    <t>Bednění stěn základových pasů - zřízení, bednicí materiál prkna</t>
  </si>
  <si>
    <t>(7,4+0,15*2+1,2*2+0,5)*0,5</t>
  </si>
  <si>
    <t>274351292R00</t>
  </si>
  <si>
    <t>Odstranění bednění stěn základových pasů</t>
  </si>
  <si>
    <t>311237449R00</t>
  </si>
  <si>
    <t>Zdivo z cihel. kvádrů brouš.P10, tl. 30 cm, pěna</t>
  </si>
  <si>
    <t>Schodiště 1. a 2.NP:(8,3*2+2,25*2-1,5)*(2,75+3)</t>
  </si>
  <si>
    <t>Odpočty:-(1,1*2,75+1*1,75+1*2,25*2+1*1,75+1,4*2,75)</t>
  </si>
  <si>
    <t>311271177RT4</t>
  </si>
  <si>
    <t>Zdivo z tvárnic hladkých tl. 30 cm, tvárnice 599 x 249 x 300 mm</t>
  </si>
  <si>
    <t>Schodiště 3.NP:(8,3*2+2,25*2-1,5)*2,25</t>
  </si>
  <si>
    <t>-1*1,15-1,4*2,25</t>
  </si>
  <si>
    <t>342255028RT1</t>
  </si>
  <si>
    <t>Příčky z desek pěnobet. tl. 15 cm, desky 599 x 249 x 150 mm</t>
  </si>
  <si>
    <t>4,3*2,65</t>
  </si>
  <si>
    <t>317167214R00</t>
  </si>
  <si>
    <t>Překlad keram. bet. vysoký, nosný 23,8/7/200 cm</t>
  </si>
  <si>
    <t>kus</t>
  </si>
  <si>
    <t>317944313RT4</t>
  </si>
  <si>
    <t>Válcované nosníky č.14-22 do připravených otvorů, včetně dodávky profilu  I č.18</t>
  </si>
  <si>
    <t>(5,5*4+3,3*4)*21,9/1000</t>
  </si>
  <si>
    <t>317944313RU2</t>
  </si>
  <si>
    <t>Válcované nosníky č.14-22 do připravených otvorů, včetně dodávky profilu U č.14</t>
  </si>
  <si>
    <t>Započítat včetně svaření nosníků a ocelových platlí 30/30 cm tl. 10 mm</t>
  </si>
  <si>
    <t>Sloupky u garáže:2*2,15*2*16/1000</t>
  </si>
  <si>
    <t>411167222RT2</t>
  </si>
  <si>
    <t>Strop keram, OVN 62,5, tl. 21cm, nosník 2,25 - 3 m, s Kari sítí KA 18 drát 4 mm oko 200x200 mm</t>
  </si>
  <si>
    <t>Keramickobetonový systémový strop včetně montáže, betonáže, výztuže a montážního podepření. Započítat i následné ošetření betonu. V místě zvýšeného zatížení znásobení nosníků.</t>
  </si>
  <si>
    <t>(2,75*3,8+2,1*2,1)*2</t>
  </si>
  <si>
    <t>mezipodesty:2,75*1,5*2</t>
  </si>
  <si>
    <t>417237112R00</t>
  </si>
  <si>
    <t>Obezdění věnce brouš. věncovkou 8/21, izol.</t>
  </si>
  <si>
    <t>(8,3+2,8*2+4,25+2,25+4,25)*2</t>
  </si>
  <si>
    <t>417321315R00</t>
  </si>
  <si>
    <t>Ztužující pásy a věnce z betonu železového C 20/25</t>
  </si>
  <si>
    <t>1. a 2. NP:(4,5*2+2,25)*0,3*0,21*2</t>
  </si>
  <si>
    <t>(8,3+2,25)*2*0,3*0,25</t>
  </si>
  <si>
    <t>417351111R00</t>
  </si>
  <si>
    <t>Bednění ztužujících věnců, obě strany - zřízení</t>
  </si>
  <si>
    <t>((7,7+2,25)*2+(8,3+2,85)*2)*0,3</t>
  </si>
  <si>
    <t>417351113R00</t>
  </si>
  <si>
    <t>Bednění ztužujících věnců, obě strany - odstranění</t>
  </si>
  <si>
    <t>417361821R00</t>
  </si>
  <si>
    <t>Výztuž ztužujících pásů a věnců z oceli 10505(R)</t>
  </si>
  <si>
    <t>(8,3*4*2*3+2,7*4*2*3)*1,25*0,617/1000</t>
  </si>
  <si>
    <t>430321314R00</t>
  </si>
  <si>
    <t>Beton schodišťových konstrukcí železový C 20/25</t>
  </si>
  <si>
    <t>3,6*1,25*0,15*4</t>
  </si>
  <si>
    <t>430361921RT9</t>
  </si>
  <si>
    <t>Výztuž schodišťových konstrukcí svařovanou sítí, průměr drátu  8,0, oka 150/150 mm KY80</t>
  </si>
  <si>
    <t>(2*4)*32,39/1000</t>
  </si>
  <si>
    <t>433351131R00</t>
  </si>
  <si>
    <t>Bednění schodnic přímočarých - zřízení</t>
  </si>
  <si>
    <t>(1,25*3,6)*4</t>
  </si>
  <si>
    <t>433351132R00</t>
  </si>
  <si>
    <t>Bednění schodnic přímočarých - odstranění</t>
  </si>
  <si>
    <t>434311115R00</t>
  </si>
  <si>
    <t>Stupně dusané na terén, na desku, z betonu C 20/25</t>
  </si>
  <si>
    <t>1,25*38</t>
  </si>
  <si>
    <t>434351141R00</t>
  </si>
  <si>
    <t>Bednění stupňů přímočarých - zřízení</t>
  </si>
  <si>
    <t>(0,165+0,3)*1,25*38</t>
  </si>
  <si>
    <t>434351142R00</t>
  </si>
  <si>
    <t>Bednění stupňů přímočarých - odstranění</t>
  </si>
  <si>
    <t>611473112R00</t>
  </si>
  <si>
    <t>Omítka vnitř.stropů ze suché směsi,štuková,strojně</t>
  </si>
  <si>
    <t>7,7*2,25+2,1*3</t>
  </si>
  <si>
    <t>2,15*3,1+1,38*0,3+7,6*2,25</t>
  </si>
  <si>
    <t>612473182R00</t>
  </si>
  <si>
    <t>Omítka vnitř.zdiva ze such.směsi, štuková, strojně</t>
  </si>
  <si>
    <t>Schodiště:(7,6*2+2,25*4)*2,9-0,8*2*2</t>
  </si>
  <si>
    <t>Schodiště 3.NP:(7,6*2+2,25*4)*2,2-0,8*2*2</t>
  </si>
  <si>
    <t>612433214R00</t>
  </si>
  <si>
    <t>Omítka sanační vnitřní, vysoké zasolení, tl.35 mm</t>
  </si>
  <si>
    <t>1.22,1.23:(4+3+2*4)*2,4</t>
  </si>
  <si>
    <t>622311136RT5</t>
  </si>
  <si>
    <t>Zateplovací systém fasáda, EPS F tl.180 mm, s omítkou K2, lepidlo</t>
  </si>
  <si>
    <t>JZ:30,9*6,6-12,2*1,75-7*0,75</t>
  </si>
  <si>
    <t>-2,4*1,5*4-1,8*1,5*7</t>
  </si>
  <si>
    <t>SV:30,9*6,6+2,95*(6,6+2,2)*2+8,7*4,65+2*1,95/2*2</t>
  </si>
  <si>
    <t>-0,6*0,85*8-1*1,5*4-1*0,9-1*2,3-0,9*2*3-1,8*2,2</t>
  </si>
  <si>
    <t>JV:9,05*6,6+9,05*3,95/2</t>
  </si>
  <si>
    <t>-1*1,5*2-2*1,5</t>
  </si>
  <si>
    <t>SZ:9,05*3,7+9,05*4,2/2</t>
  </si>
  <si>
    <t>-2*1,5</t>
  </si>
  <si>
    <t>622311130RT5</t>
  </si>
  <si>
    <t>Zateplovací systém, fasáda, EPS F tl. 60 mm, s omítkou K2, lepidlo</t>
  </si>
  <si>
    <t>Vikýře JZ:6,9*2,1*2+2,5*2,1/2*4</t>
  </si>
  <si>
    <t>-2*1,3*4</t>
  </si>
  <si>
    <t>622311519RT1</t>
  </si>
  <si>
    <t xml:space="preserve">Zateplovací systém sokl, XPS tl. 50 mm, s omítkou K2, lepidlo </t>
  </si>
  <si>
    <t>Včetně podhledu stříšky</t>
  </si>
  <si>
    <t>JZ u vstupu:12,3*2,1</t>
  </si>
  <si>
    <t>-0,55*0,85-1*2,1-2,75*2,1*2-1,6*2,1</t>
  </si>
  <si>
    <t>Markýza:12,3*(0,45+0,15)</t>
  </si>
  <si>
    <t>622311524RT1</t>
  </si>
  <si>
    <t xml:space="preserve">Zateplovací systém sokl, XPS tl. 140 mm, s omítkou </t>
  </si>
  <si>
    <t>JZ:11*0,7+7*0,5</t>
  </si>
  <si>
    <t>SV:4,75*0,7+2,95*0,6+7,6*0,5+2,95*0,5+12,7*0,7</t>
  </si>
  <si>
    <t>JV:9,05*0,8</t>
  </si>
  <si>
    <t>SZ:9,05*0,6</t>
  </si>
  <si>
    <t>622311524RV1</t>
  </si>
  <si>
    <t>Zateplovací systém sokl, XPS tl. 140 mm, zakončený stěrkou s výztužnou tkaninou</t>
  </si>
  <si>
    <t>JZ:11*0,3+7*0,5</t>
  </si>
  <si>
    <t>SV:4,75*0,3+2,95*0,4+7,6*0,5+2,95*0,5+12,7*0,3</t>
  </si>
  <si>
    <t>JV:9,05*0,2</t>
  </si>
  <si>
    <t>622477128R00</t>
  </si>
  <si>
    <t>Oprava vnější omítky hladké stěn,sl.II,do 80 %,SMS</t>
  </si>
  <si>
    <t>Oprava vnějších omítek pod KZS</t>
  </si>
  <si>
    <t>(30,5+8,6)*2*0,8</t>
  </si>
  <si>
    <t>620991121R00</t>
  </si>
  <si>
    <t>Zakrývání výplní vnějších otvorů z lešení</t>
  </si>
  <si>
    <t>JZ:2,4*1,5*4+1,8*1,5*7+2*1,3*4+2,4*2,1*3+1,5*2,1+1*2</t>
  </si>
  <si>
    <t>Štíty:1*1,5*2+2*1,5*2</t>
  </si>
  <si>
    <t>JV:1*1,5*7+0,6*0,9*8+1*2*4</t>
  </si>
  <si>
    <t>631313611R00</t>
  </si>
  <si>
    <t>Mazanina betonová tl. 8 - 12 cm C 16/20</t>
  </si>
  <si>
    <t>9,5*6,8*0,1</t>
  </si>
  <si>
    <t>po kanalizaci:8*0,6*0,1+9*0,6*0,1</t>
  </si>
  <si>
    <t>Schodiště:7,7*2,25*0,1</t>
  </si>
  <si>
    <t>631361921RT3</t>
  </si>
  <si>
    <t>Výztuž mazanin svařovanou sítí, průměr drátu  5,0, oka 150/150 mm KD37</t>
  </si>
  <si>
    <t>13*12,63/1000</t>
  </si>
  <si>
    <t>642942111RT6</t>
  </si>
  <si>
    <t>Osazení zárubní dveřních ocelových, pl. do 2,5 m2, včetně dodávky zárubně 110 x 197 x 11 cm protipož.</t>
  </si>
  <si>
    <t>941941031R00</t>
  </si>
  <si>
    <t>Montáž lešení leh.řad.s podlahami,š.do 1 m, H 10 m</t>
  </si>
  <si>
    <t>3*2*8,4</t>
  </si>
  <si>
    <t>941955102R00</t>
  </si>
  <si>
    <t>Lešení lehké pomocné,schodiště, H podlahy do 3,5 m</t>
  </si>
  <si>
    <t>7,7*2,25*2</t>
  </si>
  <si>
    <t>953941312R00</t>
  </si>
  <si>
    <t>Osazení požárního hasicího přístroje na stěnu</t>
  </si>
  <si>
    <t>44984124R</t>
  </si>
  <si>
    <t>Přístroj hasicí práškový PG 6 PDC</t>
  </si>
  <si>
    <t>POL3_0</t>
  </si>
  <si>
    <t>953941392R00</t>
  </si>
  <si>
    <t>Revize požárního hasicího přístroje do 10 ks</t>
  </si>
  <si>
    <t>953941395R00</t>
  </si>
  <si>
    <t xml:space="preserve">Vystavení revizní zprávy-požární hasicí přístroj </t>
  </si>
  <si>
    <t>962031113R00</t>
  </si>
  <si>
    <t>Bourání příček z cihel pálených plných tl. 65 mm</t>
  </si>
  <si>
    <t>1.NP:(4,3+1,65+2*2+3,2)*2,65-0,6*2*4</t>
  </si>
  <si>
    <t>962032432R00</t>
  </si>
  <si>
    <t>Bourání zdiva z dutých cihel nebo tvárnic na MVC</t>
  </si>
  <si>
    <t>Schodiště:(2,75+1,45*2)*8,7*0,3</t>
  </si>
  <si>
    <t>-(1,2*3,4+1,2*2,6)*0,3</t>
  </si>
  <si>
    <t>962081131R00</t>
  </si>
  <si>
    <t>Bourání příček ze skleněných tvárnic tl. 10 cm</t>
  </si>
  <si>
    <t>1,2*(3,4+2,6)</t>
  </si>
  <si>
    <t>963042819R00</t>
  </si>
  <si>
    <t>Bourání schodišťových stupňů betonových</t>
  </si>
  <si>
    <t>34*1,1</t>
  </si>
  <si>
    <t>963053937R00</t>
  </si>
  <si>
    <t>Bourání ŽB schodišťových ramen na schodnicích</t>
  </si>
  <si>
    <t>1,1*2,2*4</t>
  </si>
  <si>
    <t>963074969R00</t>
  </si>
  <si>
    <t>Vybourání schodnic z ocel.nosníků plentovaných</t>
  </si>
  <si>
    <t>2,4*2*4</t>
  </si>
  <si>
    <t>963051113R00</t>
  </si>
  <si>
    <t>Bourání ŽB stropů deskových tl. nad 8 cm</t>
  </si>
  <si>
    <t>2,2*1*0,2*2</t>
  </si>
  <si>
    <t>963011510R00</t>
  </si>
  <si>
    <t>Bourání stropů z tvárnic tl. 8 cm, nosníky ocelové</t>
  </si>
  <si>
    <t>5,35*2,75</t>
  </si>
  <si>
    <t>965042141RT4</t>
  </si>
  <si>
    <t>Bourání mazanin betonových tl. 10 cm, nad 4 m2, pneumat. kladivo, tl. mazaniny 8 - 10 cm</t>
  </si>
  <si>
    <t>pro kanalizaci:9*1*0,1</t>
  </si>
  <si>
    <t>chodníky:(17,8+1,2+(1,7*2+2,75+8,2+7)*0,5)*0,1</t>
  </si>
  <si>
    <t>968071136R00</t>
  </si>
  <si>
    <t>Vyvěšení, zavěšení kovových křídel vrat do 4 m2</t>
  </si>
  <si>
    <t>968071112R00</t>
  </si>
  <si>
    <t>Vyvěšení, zavěšení kovových křídel oken pl. 1,5 m2</t>
  </si>
  <si>
    <t>975043121R00</t>
  </si>
  <si>
    <t>Jednořad.podchycení stropů do 3,5 m,do 1000 kg/m</t>
  </si>
  <si>
    <t>971035541R00</t>
  </si>
  <si>
    <t>Vybourání otv. zeď cihel. pl. 1 m2, tl. 30 cm, MC</t>
  </si>
  <si>
    <t>0,5*2,6*0,3*2</t>
  </si>
  <si>
    <t>978013191R00</t>
  </si>
  <si>
    <t>Otlučení omítek vnitřních stěn v rozsahu do 100 %</t>
  </si>
  <si>
    <t>(3+4+2*4)*2,65</t>
  </si>
  <si>
    <t>(3+4+2*2+2,7)*1,2</t>
  </si>
  <si>
    <t>(6+4,3)*2*2,65</t>
  </si>
  <si>
    <t>8*2*1,5</t>
  </si>
  <si>
    <t>998011002R00</t>
  </si>
  <si>
    <t>Přesun hmot pro budovy zděné výšky do 12 m</t>
  </si>
  <si>
    <t>0,157+22,455+30,081+35,382+6,346+10,491</t>
  </si>
  <si>
    <t>23,437+0,031+1,129+0,124+0,066+0,356</t>
  </si>
  <si>
    <t>762088113R00</t>
  </si>
  <si>
    <t>Zakrývání provizorní plachtou 12x15m,vč.odstranění</t>
  </si>
  <si>
    <t>762088116R00</t>
  </si>
  <si>
    <t>Zakrývání provizorní plachtou 15x20m,vč.odstranění</t>
  </si>
  <si>
    <t>764904010RT3</t>
  </si>
  <si>
    <t>zastřešení hladkými plechy, do 30°, HBP tl. 0,6 mm, povrchová úprava HB polyester</t>
  </si>
  <si>
    <t>8,9*6,5</t>
  </si>
  <si>
    <t>stříška vstupu:12,8*0,75</t>
  </si>
  <si>
    <t>764908102RT2</t>
  </si>
  <si>
    <t>kotlík žlabový kónický SOK,vel.žlabu 150 mm, v ostatních barvách</t>
  </si>
  <si>
    <t>764908105RT2</t>
  </si>
  <si>
    <t>žlab podokapní půlkruhový R,velikost 150 mm, v ostatních barvách, vč. háků stejné barvy</t>
  </si>
  <si>
    <t>8,9</t>
  </si>
  <si>
    <t>764908109RT2</t>
  </si>
  <si>
    <t>odpadní trouby kruhové, D 100 mm, v ostatních barvách, vč. tvarovek a kotvení</t>
  </si>
  <si>
    <t>9</t>
  </si>
  <si>
    <t>764311821R00</t>
  </si>
  <si>
    <t>Demontáž krytiny, tabule 2 x 1 m, do 25 m2, do 30°</t>
  </si>
  <si>
    <t>3*5,5</t>
  </si>
  <si>
    <t>998764101R00</t>
  </si>
  <si>
    <t>Přesun hmot pro klempířské konstr., výšky do 6 m</t>
  </si>
  <si>
    <t>766231111R00</t>
  </si>
  <si>
    <t>Montáž stahovacích půdních schodů</t>
  </si>
  <si>
    <t>61250011R</t>
  </si>
  <si>
    <t>Schody skládací dřevěné 110x70 cm, zateplené s PO min. 15 DP 3</t>
  </si>
  <si>
    <t>766629301R00</t>
  </si>
  <si>
    <t>Montáž oken plastových plochy do 1,50 m2</t>
  </si>
  <si>
    <t>611111...</t>
  </si>
  <si>
    <t>Okno plastové 1křídlové profil A 100x150 cm OS, Výr.č. 111, vč. vnitř. parapetu plast.</t>
  </si>
  <si>
    <t>611300...</t>
  </si>
  <si>
    <t>Okno plastové 1křídlové profil A 100x100 cm OS, Výr.č. 300, vč. vnitř. parapetu plast.</t>
  </si>
  <si>
    <t>766711021RT2</t>
  </si>
  <si>
    <t>Montáž vstupních dveří s vypěněním, na úchytky a hmoždinky</t>
  </si>
  <si>
    <t>(1,6+2,1)*2+(1,1+2,1)*2+(1+2,1)*2*4</t>
  </si>
  <si>
    <t>611101...</t>
  </si>
  <si>
    <t>Dveře vstupní plastové 1křídlové 100x210 cm, vč. zárubně a rozšiřováku, výr.č. 101</t>
  </si>
  <si>
    <t>611102...</t>
  </si>
  <si>
    <t>Dveře vstupní plastové 1křídlové 110x235 cm, vč. zárubně a rozšiřováku, výr.č. 102</t>
  </si>
  <si>
    <t>611103...</t>
  </si>
  <si>
    <t>Dveře vstupní plastové 1křídlové 91x202 cm, vč. zárubně a rozšiřováku, výr.č. 103</t>
  </si>
  <si>
    <t>611104...</t>
  </si>
  <si>
    <t>Dveře vstupní plastové 1křídlové 90x202 cm, vč. zárubně a rozšiřováku, výr.č. 104</t>
  </si>
  <si>
    <t>611105...</t>
  </si>
  <si>
    <t>Dveře vstupní plastové 1křídlové 100x210 cm, vč. zárubně a rozšiřováku, výr.č. 105</t>
  </si>
  <si>
    <t>766661422R00</t>
  </si>
  <si>
    <t>Montáž dveří protipožárních 1kříd. nad 80 cm</t>
  </si>
  <si>
    <t>61165611R</t>
  </si>
  <si>
    <t>Dveře protipožární EI30 plné 80x197 cm , vč. systémové zárubně, výr.č. D05</t>
  </si>
  <si>
    <t>61165613R</t>
  </si>
  <si>
    <t>Dveře protipožární EI30 plné 110x197 cm , výr.č. D01</t>
  </si>
  <si>
    <t>766711091R00</t>
  </si>
  <si>
    <t>Podkladní tepelně izolační profil výšky do 40 mm</t>
  </si>
  <si>
    <t>5*1+1,6</t>
  </si>
  <si>
    <t>998766102R00</t>
  </si>
  <si>
    <t>Přesun hmot pro truhlářské konstr., výšky do 12 m</t>
  </si>
  <si>
    <t>767996802R00</t>
  </si>
  <si>
    <t>Demontáž atypických ocelových konstr. do100 kg</t>
  </si>
  <si>
    <t>kg</t>
  </si>
  <si>
    <t>Garážová vrata</t>
  </si>
  <si>
    <t>767996801R00</t>
  </si>
  <si>
    <t>Demontáž atypických ocelových konstr. do 50 kg</t>
  </si>
  <si>
    <t>7676491..</t>
  </si>
  <si>
    <t>Montáž doplňků dveří, samozavírače hydraulického</t>
  </si>
  <si>
    <t>Vč. dodávky samozavírače</t>
  </si>
  <si>
    <t>767651210R00</t>
  </si>
  <si>
    <t>Montáž vrat otočných do ocel.zárubně, pl.do 6 m2</t>
  </si>
  <si>
    <t>553446421R</t>
  </si>
  <si>
    <t>Ocelová vrata 2500x2000 , bez deklarovaného součinitele prostupu tepla</t>
  </si>
  <si>
    <t>767222220R00</t>
  </si>
  <si>
    <t>Montáž zábradlí z prof.oceli na oc.konstr.do 40 kg</t>
  </si>
  <si>
    <t>767995105R00</t>
  </si>
  <si>
    <t>Výroba a montáž kov. atypických konstr. do 100 kg</t>
  </si>
  <si>
    <t>Schodišťové zábradlí z tenkostěnných profilů. Ocelová madla šikmé rampy - ocel. trubka pr. 40 mm dl. 3500 mm - 4 ks</t>
  </si>
  <si>
    <t>7676465..</t>
  </si>
  <si>
    <t>Montáž dveří vstupních. 2 křídlových 160x210 cm, vč. dodávky dveří prosklených - výr. 100</t>
  </si>
  <si>
    <t>998767102R00</t>
  </si>
  <si>
    <t>Přesun hmot pro zámečnické konstr., výšky do 12 m</t>
  </si>
  <si>
    <t>771275511R00</t>
  </si>
  <si>
    <t>Montáž keram.dlaždic a schodovek na stupnice,TM</t>
  </si>
  <si>
    <t>38*1,125</t>
  </si>
  <si>
    <t>771575109RT5</t>
  </si>
  <si>
    <t>Montáž podlah keram.,hladké, tmel, 30x30 cm, Flexlepidlo, spár. hmota</t>
  </si>
  <si>
    <t>1.NP:14,81+7,39+1,05</t>
  </si>
  <si>
    <t>11,66+3,79</t>
  </si>
  <si>
    <t>5,42+2,98</t>
  </si>
  <si>
    <t>2.NP:12,6+6,92</t>
  </si>
  <si>
    <t>3.NP:12,6+12,46</t>
  </si>
  <si>
    <t>5,04+5,82+4,5</t>
  </si>
  <si>
    <t>597642030R</t>
  </si>
  <si>
    <t>Dlažba slinutá matná 300x300x9 mm, tmavě šedá až do černa</t>
  </si>
  <si>
    <t>Podlahy:107,04*1,05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</si>
  <si>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</si>
  <si>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</si>
  <si>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</si>
  <si>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</si>
  <si>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597642410R</t>
  </si>
  <si>
    <t>Dlažba slinutá matná sokl 300x80x9 mm, tmavě šedá až černá</t>
  </si>
  <si>
    <t>110/0,3*1,05</t>
  </si>
  <si>
    <t>998771102R00</t>
  </si>
  <si>
    <t>Přesun hmot pro podlahy z dlaždic, výšky do 12 m</t>
  </si>
  <si>
    <t>783122510R00</t>
  </si>
  <si>
    <t>Nátěr syntetický OK "A" 2x + 1x email</t>
  </si>
  <si>
    <t>Zábradlí:(3*4+1,2)*1,2/2</t>
  </si>
  <si>
    <t>madlo rampy:3,5*4*0,04*3,14</t>
  </si>
  <si>
    <t>783622900R00</t>
  </si>
  <si>
    <t>Údržba, nátěr syntetický truhl. výrobků 2x</t>
  </si>
  <si>
    <t>dveře sklípků:0,65*2,05*2*4</t>
  </si>
  <si>
    <t>784191101R00</t>
  </si>
  <si>
    <t>Penetrace podkladu univerzální 1x</t>
  </si>
  <si>
    <t>Schodiště:7,7*2,25*3+(7,7+2,25)*2*8,3+2,25*2*2*5,25</t>
  </si>
  <si>
    <t>784195212R00</t>
  </si>
  <si>
    <t>Malba, bílá, bez penetrace, 2 x, i na sádrokarton</t>
  </si>
  <si>
    <t>784011921R00</t>
  </si>
  <si>
    <t>Příplatek, schodiště</t>
  </si>
  <si>
    <t>4,4*2,25*3</t>
  </si>
  <si>
    <t>(4,4+2,25)*2*8,3</t>
  </si>
  <si>
    <t>210220002RT2</t>
  </si>
  <si>
    <t>Vedení uzemňovací na povrchu FeZn D 10 mm, včetně drátu FeZn 10 mm</t>
  </si>
  <si>
    <t>1.4.1</t>
  </si>
  <si>
    <t>Zdravotně technické instalace - neuznatelné, převzato ze samostatného rozpočtu</t>
  </si>
  <si>
    <t>soubor</t>
  </si>
  <si>
    <t>005231010R</t>
  </si>
  <si>
    <t>Revize</t>
  </si>
  <si>
    <t>Soubor</t>
  </si>
  <si>
    <t>Instalace plynovodu, komínových odtahů, elektro, bleskosvodů, komplet vnitřních instalací...</t>
  </si>
  <si>
    <t>005111021R</t>
  </si>
  <si>
    <t>Vytyčení inženýrských sítí</t>
  </si>
  <si>
    <t>Plynovodu, slaboproudu, NN, vodovodní přípojky, kanalizační přípojky ...</t>
  </si>
  <si>
    <t>005211030R</t>
  </si>
  <si>
    <t xml:space="preserve">Dočasná dopravní opatření </t>
  </si>
  <si>
    <t>Při provádění prací v blízkosti pozemních komunikací.</t>
  </si>
  <si>
    <t>005241020R</t>
  </si>
  <si>
    <t xml:space="preserve">Geodetické zaměření skutečného provedení  </t>
  </si>
  <si>
    <t>Jedná se o provedení zaměření dokončené stavby a vyhotovení geometrického plánu pro účely vkladu upravené stavby do katastru nemovitostí.</t>
  </si>
  <si>
    <t>005111020R</t>
  </si>
  <si>
    <t>Vytyčení stavby</t>
  </si>
  <si>
    <t>Vytýčení navržené přístavby objektu schodiště. Prostorové a výškové vytýčení zpevněných ploch v rozsahu pro realizaci stavby.</t>
  </si>
  <si>
    <t>005261010R</t>
  </si>
  <si>
    <t>Pojištění dodavatele a pojištění díla</t>
  </si>
  <si>
    <t>Pojištění sjednané v rozsahu dle požadavků zadávací dokumentace.</t>
  </si>
  <si>
    <t>005211080R</t>
  </si>
  <si>
    <t xml:space="preserve">Bezpečnostní a hygienická opatření na staveništi </t>
  </si>
  <si>
    <t>Standardní činnost zhotovitele při provádění díla stanovené platnými předpisy.</t>
  </si>
  <si>
    <t>005261022R</t>
  </si>
  <si>
    <t>Bankovní záruky za splnění záručních podmínek</t>
  </si>
  <si>
    <t>005124010R</t>
  </si>
  <si>
    <t>Koordinační činnost</t>
  </si>
  <si>
    <t>Kompletační a koordinační činnost.</t>
  </si>
  <si>
    <t>0052-01...</t>
  </si>
  <si>
    <t>Ostat. nákl. dle obchodních podmínek jinde neuvede</t>
  </si>
  <si>
    <t>Zpevněné plochy - neuznatelné, převzato ze samostatného rozpočtu</t>
  </si>
  <si>
    <t/>
  </si>
  <si>
    <t>SUM</t>
  </si>
  <si>
    <t>POPUZIV</t>
  </si>
  <si>
    <t>END</t>
  </si>
  <si>
    <t xml:space="preserve"> </t>
  </si>
  <si>
    <t>002 Výkaz výměr souhrnný a stavební - neuznatelné - zm.č. 3</t>
  </si>
  <si>
    <t xml:space="preserve">002. Položkový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</si>
</sst>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33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18" fillId="0" borderId="26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4"/>
  <sheetViews>
    <sheetView showGridLines="0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508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44</v>
      </c>
      <c r="C3" s="112"/>
      <c r="D3" s="113" t="s">
        <v>42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43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 t="s">
        <v>507</v>
      </c>
      <c r="E11" s="124"/>
      <c r="F11" s="124"/>
      <c r="G11" s="124"/>
      <c r="H11" s="28" t="s">
        <v>33</v>
      </c>
      <c r="I11" s="128" t="s">
        <v>507</v>
      </c>
      <c r="J11" s="11"/>
    </row>
    <row r="12" spans="1:15" ht="15.75" customHeight="1" x14ac:dyDescent="0.2">
      <c r="A12" s="4"/>
      <c r="B12" s="41"/>
      <c r="C12" s="26"/>
      <c r="D12" s="125" t="s">
        <v>507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 t="s">
        <v>507</v>
      </c>
      <c r="D13" s="126" t="s">
        <v>507</v>
      </c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/>
      <c r="F16" s="84"/>
      <c r="G16" s="83"/>
      <c r="H16" s="84"/>
      <c r="I16" s="83">
        <f>SUMIF(F47:F70,A16,I47:I70)+SUMIF(F47:F70,"PSU",I47:I70)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/>
      <c r="F17" s="84"/>
      <c r="G17" s="83"/>
      <c r="H17" s="84"/>
      <c r="I17" s="83">
        <f>SUMIF(F47:F70,A17,I47:I70)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/>
      <c r="F18" s="84"/>
      <c r="G18" s="83"/>
      <c r="H18" s="84"/>
      <c r="I18" s="83">
        <f>SUMIF(F47:F70,A18,I47:I70)</f>
        <v>0</v>
      </c>
      <c r="J18" s="93"/>
    </row>
    <row r="19" spans="1:10" ht="23.25" customHeight="1" x14ac:dyDescent="0.2">
      <c r="A19" s="193" t="s">
        <v>97</v>
      </c>
      <c r="B19" s="194" t="s">
        <v>26</v>
      </c>
      <c r="C19" s="58"/>
      <c r="D19" s="59"/>
      <c r="E19" s="83"/>
      <c r="F19" s="84"/>
      <c r="G19" s="83"/>
      <c r="H19" s="84"/>
      <c r="I19" s="83">
        <f>SUMIF(F47:F70,A19,I47:I70)</f>
        <v>0</v>
      </c>
      <c r="J19" s="93"/>
    </row>
    <row r="20" spans="1:10" ht="23.25" customHeight="1" x14ac:dyDescent="0.2">
      <c r="A20" s="193" t="s">
        <v>95</v>
      </c>
      <c r="B20" s="194" t="s">
        <v>27</v>
      </c>
      <c r="C20" s="58"/>
      <c r="D20" s="59"/>
      <c r="E20" s="83"/>
      <c r="F20" s="84"/>
      <c r="G20" s="83"/>
      <c r="H20" s="84"/>
      <c r="I20" s="83">
        <f>SUMIF(F47:F70,A20,I47:I70)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44263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 t="s">
        <v>48</v>
      </c>
      <c r="C39" s="138" t="s">
        <v>46</v>
      </c>
      <c r="D39" s="139"/>
      <c r="E39" s="139"/>
      <c r="F39" s="147">
        <f>'Rozpočet Pol'!AC276</f>
        <v>0</v>
      </c>
      <c r="G39" s="148">
        <f>'Rozpočet Pol'!AD276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49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51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52</v>
      </c>
      <c r="G46" s="172"/>
      <c r="H46" s="172"/>
      <c r="I46" s="173" t="s">
        <v>28</v>
      </c>
      <c r="J46" s="173"/>
    </row>
    <row r="47" spans="1:10" ht="25.5" customHeight="1" x14ac:dyDescent="0.2">
      <c r="A47" s="163"/>
      <c r="B47" s="174" t="s">
        <v>53</v>
      </c>
      <c r="C47" s="175" t="s">
        <v>54</v>
      </c>
      <c r="D47" s="176"/>
      <c r="E47" s="176"/>
      <c r="F47" s="180" t="s">
        <v>23</v>
      </c>
      <c r="G47" s="181"/>
      <c r="H47" s="181"/>
      <c r="I47" s="182">
        <f>'Rozpočet Pol'!G8</f>
        <v>0</v>
      </c>
      <c r="J47" s="182"/>
    </row>
    <row r="48" spans="1:10" ht="25.5" customHeight="1" x14ac:dyDescent="0.2">
      <c r="A48" s="163"/>
      <c r="B48" s="166" t="s">
        <v>55</v>
      </c>
      <c r="C48" s="165" t="s">
        <v>56</v>
      </c>
      <c r="D48" s="167"/>
      <c r="E48" s="167"/>
      <c r="F48" s="183" t="s">
        <v>23</v>
      </c>
      <c r="G48" s="184"/>
      <c r="H48" s="184"/>
      <c r="I48" s="185">
        <f>'Rozpočet Pol'!G21</f>
        <v>0</v>
      </c>
      <c r="J48" s="185"/>
    </row>
    <row r="49" spans="1:10" ht="25.5" customHeight="1" x14ac:dyDescent="0.2">
      <c r="A49" s="163"/>
      <c r="B49" s="166" t="s">
        <v>57</v>
      </c>
      <c r="C49" s="165" t="s">
        <v>58</v>
      </c>
      <c r="D49" s="167"/>
      <c r="E49" s="167"/>
      <c r="F49" s="183" t="s">
        <v>23</v>
      </c>
      <c r="G49" s="184"/>
      <c r="H49" s="184"/>
      <c r="I49" s="185">
        <f>'Rozpočet Pol'!G32</f>
        <v>0</v>
      </c>
      <c r="J49" s="185"/>
    </row>
    <row r="50" spans="1:10" ht="25.5" customHeight="1" x14ac:dyDescent="0.2">
      <c r="A50" s="163"/>
      <c r="B50" s="166" t="s">
        <v>59</v>
      </c>
      <c r="C50" s="165" t="s">
        <v>60</v>
      </c>
      <c r="D50" s="167"/>
      <c r="E50" s="167"/>
      <c r="F50" s="183" t="s">
        <v>23</v>
      </c>
      <c r="G50" s="184"/>
      <c r="H50" s="184"/>
      <c r="I50" s="185">
        <f>'Rozpočet Pol'!G47</f>
        <v>0</v>
      </c>
      <c r="J50" s="185"/>
    </row>
    <row r="51" spans="1:10" ht="25.5" customHeight="1" x14ac:dyDescent="0.2">
      <c r="A51" s="163"/>
      <c r="B51" s="166" t="s">
        <v>61</v>
      </c>
      <c r="C51" s="165" t="s">
        <v>62</v>
      </c>
      <c r="D51" s="167"/>
      <c r="E51" s="167"/>
      <c r="F51" s="183" t="s">
        <v>23</v>
      </c>
      <c r="G51" s="184"/>
      <c r="H51" s="184"/>
      <c r="I51" s="185">
        <f>'Rozpočet Pol'!G74</f>
        <v>0</v>
      </c>
      <c r="J51" s="185"/>
    </row>
    <row r="52" spans="1:10" ht="25.5" customHeight="1" x14ac:dyDescent="0.2">
      <c r="A52" s="163"/>
      <c r="B52" s="166" t="s">
        <v>63</v>
      </c>
      <c r="C52" s="165" t="s">
        <v>64</v>
      </c>
      <c r="D52" s="167"/>
      <c r="E52" s="167"/>
      <c r="F52" s="183" t="s">
        <v>23</v>
      </c>
      <c r="G52" s="184"/>
      <c r="H52" s="184"/>
      <c r="I52" s="185">
        <f>'Rozpočet Pol'!G83</f>
        <v>0</v>
      </c>
      <c r="J52" s="185"/>
    </row>
    <row r="53" spans="1:10" ht="25.5" customHeight="1" x14ac:dyDescent="0.2">
      <c r="A53" s="163"/>
      <c r="B53" s="166" t="s">
        <v>65</v>
      </c>
      <c r="C53" s="165" t="s">
        <v>66</v>
      </c>
      <c r="D53" s="167"/>
      <c r="E53" s="167"/>
      <c r="F53" s="183" t="s">
        <v>23</v>
      </c>
      <c r="G53" s="184"/>
      <c r="H53" s="184"/>
      <c r="I53" s="185">
        <f>'Rozpočet Pol'!G118</f>
        <v>0</v>
      </c>
      <c r="J53" s="185"/>
    </row>
    <row r="54" spans="1:10" ht="25.5" customHeight="1" x14ac:dyDescent="0.2">
      <c r="A54" s="163"/>
      <c r="B54" s="166" t="s">
        <v>67</v>
      </c>
      <c r="C54" s="165" t="s">
        <v>68</v>
      </c>
      <c r="D54" s="167"/>
      <c r="E54" s="167"/>
      <c r="F54" s="183" t="s">
        <v>23</v>
      </c>
      <c r="G54" s="184"/>
      <c r="H54" s="184"/>
      <c r="I54" s="185">
        <f>'Rozpočet Pol'!G125</f>
        <v>0</v>
      </c>
      <c r="J54" s="185"/>
    </row>
    <row r="55" spans="1:10" ht="25.5" customHeight="1" x14ac:dyDescent="0.2">
      <c r="A55" s="163"/>
      <c r="B55" s="166" t="s">
        <v>69</v>
      </c>
      <c r="C55" s="165" t="s">
        <v>70</v>
      </c>
      <c r="D55" s="167"/>
      <c r="E55" s="167"/>
      <c r="F55" s="183" t="s">
        <v>23</v>
      </c>
      <c r="G55" s="184"/>
      <c r="H55" s="184"/>
      <c r="I55" s="185">
        <f>'Rozpočet Pol'!G127</f>
        <v>0</v>
      </c>
      <c r="J55" s="185"/>
    </row>
    <row r="56" spans="1:10" ht="25.5" customHeight="1" x14ac:dyDescent="0.2">
      <c r="A56" s="163"/>
      <c r="B56" s="166" t="s">
        <v>71</v>
      </c>
      <c r="C56" s="165" t="s">
        <v>72</v>
      </c>
      <c r="D56" s="167"/>
      <c r="E56" s="167"/>
      <c r="F56" s="183" t="s">
        <v>23</v>
      </c>
      <c r="G56" s="184"/>
      <c r="H56" s="184"/>
      <c r="I56" s="185">
        <f>'Rozpočet Pol'!G132</f>
        <v>0</v>
      </c>
      <c r="J56" s="185"/>
    </row>
    <row r="57" spans="1:10" ht="25.5" customHeight="1" x14ac:dyDescent="0.2">
      <c r="A57" s="163"/>
      <c r="B57" s="166" t="s">
        <v>73</v>
      </c>
      <c r="C57" s="165" t="s">
        <v>74</v>
      </c>
      <c r="D57" s="167"/>
      <c r="E57" s="167"/>
      <c r="F57" s="183" t="s">
        <v>23</v>
      </c>
      <c r="G57" s="184"/>
      <c r="H57" s="184"/>
      <c r="I57" s="185">
        <f>'Rozpočet Pol'!G137</f>
        <v>0</v>
      </c>
      <c r="J57" s="185"/>
    </row>
    <row r="58" spans="1:10" ht="25.5" customHeight="1" x14ac:dyDescent="0.2">
      <c r="A58" s="163"/>
      <c r="B58" s="166" t="s">
        <v>75</v>
      </c>
      <c r="C58" s="165" t="s">
        <v>76</v>
      </c>
      <c r="D58" s="167"/>
      <c r="E58" s="167"/>
      <c r="F58" s="183" t="s">
        <v>23</v>
      </c>
      <c r="G58" s="184"/>
      <c r="H58" s="184"/>
      <c r="I58" s="185">
        <f>'Rozpočet Pol'!G160</f>
        <v>0</v>
      </c>
      <c r="J58" s="185"/>
    </row>
    <row r="59" spans="1:10" ht="25.5" customHeight="1" x14ac:dyDescent="0.2">
      <c r="A59" s="163"/>
      <c r="B59" s="166" t="s">
        <v>77</v>
      </c>
      <c r="C59" s="165" t="s">
        <v>78</v>
      </c>
      <c r="D59" s="167"/>
      <c r="E59" s="167"/>
      <c r="F59" s="183" t="s">
        <v>23</v>
      </c>
      <c r="G59" s="184"/>
      <c r="H59" s="184"/>
      <c r="I59" s="185">
        <f>'Rozpočet Pol'!G169</f>
        <v>0</v>
      </c>
      <c r="J59" s="185"/>
    </row>
    <row r="60" spans="1:10" ht="25.5" customHeight="1" x14ac:dyDescent="0.2">
      <c r="A60" s="163"/>
      <c r="B60" s="166" t="s">
        <v>79</v>
      </c>
      <c r="C60" s="165" t="s">
        <v>80</v>
      </c>
      <c r="D60" s="167"/>
      <c r="E60" s="167"/>
      <c r="F60" s="183" t="s">
        <v>24</v>
      </c>
      <c r="G60" s="184"/>
      <c r="H60" s="184"/>
      <c r="I60" s="185">
        <f>'Rozpočet Pol'!G173</f>
        <v>0</v>
      </c>
      <c r="J60" s="185"/>
    </row>
    <row r="61" spans="1:10" ht="25.5" customHeight="1" x14ac:dyDescent="0.2">
      <c r="A61" s="163"/>
      <c r="B61" s="166" t="s">
        <v>81</v>
      </c>
      <c r="C61" s="165" t="s">
        <v>82</v>
      </c>
      <c r="D61" s="167"/>
      <c r="E61" s="167"/>
      <c r="F61" s="183" t="s">
        <v>24</v>
      </c>
      <c r="G61" s="184"/>
      <c r="H61" s="184"/>
      <c r="I61" s="185">
        <f>'Rozpočet Pol'!G176</f>
        <v>0</v>
      </c>
      <c r="J61" s="185"/>
    </row>
    <row r="62" spans="1:10" ht="25.5" customHeight="1" x14ac:dyDescent="0.2">
      <c r="A62" s="163"/>
      <c r="B62" s="166" t="s">
        <v>83</v>
      </c>
      <c r="C62" s="165" t="s">
        <v>84</v>
      </c>
      <c r="D62" s="167"/>
      <c r="E62" s="167"/>
      <c r="F62" s="183" t="s">
        <v>24</v>
      </c>
      <c r="G62" s="184"/>
      <c r="H62" s="184"/>
      <c r="I62" s="185">
        <f>'Rozpočet Pol'!G188</f>
        <v>0</v>
      </c>
      <c r="J62" s="185"/>
    </row>
    <row r="63" spans="1:10" ht="25.5" customHeight="1" x14ac:dyDescent="0.2">
      <c r="A63" s="163"/>
      <c r="B63" s="166" t="s">
        <v>85</v>
      </c>
      <c r="C63" s="165" t="s">
        <v>86</v>
      </c>
      <c r="D63" s="167"/>
      <c r="E63" s="167"/>
      <c r="F63" s="183" t="s">
        <v>24</v>
      </c>
      <c r="G63" s="184"/>
      <c r="H63" s="184"/>
      <c r="I63" s="185">
        <f>'Rozpočet Pol'!G207</f>
        <v>0</v>
      </c>
      <c r="J63" s="185"/>
    </row>
    <row r="64" spans="1:10" ht="25.5" customHeight="1" x14ac:dyDescent="0.2">
      <c r="A64" s="163"/>
      <c r="B64" s="166" t="s">
        <v>87</v>
      </c>
      <c r="C64" s="165" t="s">
        <v>88</v>
      </c>
      <c r="D64" s="167"/>
      <c r="E64" s="167"/>
      <c r="F64" s="183" t="s">
        <v>24</v>
      </c>
      <c r="G64" s="184"/>
      <c r="H64" s="184"/>
      <c r="I64" s="185">
        <f>'Rozpočet Pol'!G220</f>
        <v>0</v>
      </c>
      <c r="J64" s="185"/>
    </row>
    <row r="65" spans="1:10" ht="25.5" customHeight="1" x14ac:dyDescent="0.2">
      <c r="A65" s="163"/>
      <c r="B65" s="166" t="s">
        <v>89</v>
      </c>
      <c r="C65" s="165" t="s">
        <v>90</v>
      </c>
      <c r="D65" s="167"/>
      <c r="E65" s="167"/>
      <c r="F65" s="183" t="s">
        <v>24</v>
      </c>
      <c r="G65" s="184"/>
      <c r="H65" s="184"/>
      <c r="I65" s="185">
        <f>'Rozpočet Pol'!G237</f>
        <v>0</v>
      </c>
      <c r="J65" s="185"/>
    </row>
    <row r="66" spans="1:10" ht="25.5" customHeight="1" x14ac:dyDescent="0.2">
      <c r="A66" s="163"/>
      <c r="B66" s="166" t="s">
        <v>91</v>
      </c>
      <c r="C66" s="165" t="s">
        <v>92</v>
      </c>
      <c r="D66" s="167"/>
      <c r="E66" s="167"/>
      <c r="F66" s="183" t="s">
        <v>24</v>
      </c>
      <c r="G66" s="184"/>
      <c r="H66" s="184"/>
      <c r="I66" s="185">
        <f>'Rozpočet Pol'!G243</f>
        <v>0</v>
      </c>
      <c r="J66" s="185"/>
    </row>
    <row r="67" spans="1:10" ht="25.5" customHeight="1" x14ac:dyDescent="0.2">
      <c r="A67" s="163"/>
      <c r="B67" s="166" t="s">
        <v>93</v>
      </c>
      <c r="C67" s="165" t="s">
        <v>94</v>
      </c>
      <c r="D67" s="167"/>
      <c r="E67" s="167"/>
      <c r="F67" s="183" t="s">
        <v>25</v>
      </c>
      <c r="G67" s="184"/>
      <c r="H67" s="184"/>
      <c r="I67" s="185">
        <f>'Rozpočet Pol'!G250</f>
        <v>0</v>
      </c>
      <c r="J67" s="185"/>
    </row>
    <row r="68" spans="1:10" ht="25.5" customHeight="1" x14ac:dyDescent="0.2">
      <c r="A68" s="163"/>
      <c r="B68" s="166" t="s">
        <v>95</v>
      </c>
      <c r="C68" s="165" t="s">
        <v>96</v>
      </c>
      <c r="D68" s="167"/>
      <c r="E68" s="167"/>
      <c r="F68" s="183" t="s">
        <v>95</v>
      </c>
      <c r="G68" s="184"/>
      <c r="H68" s="184"/>
      <c r="I68" s="185">
        <f>'Rozpočet Pol'!G252</f>
        <v>0</v>
      </c>
      <c r="J68" s="185"/>
    </row>
    <row r="69" spans="1:10" ht="25.5" customHeight="1" x14ac:dyDescent="0.2">
      <c r="A69" s="163"/>
      <c r="B69" s="166" t="s">
        <v>97</v>
      </c>
      <c r="C69" s="165" t="s">
        <v>26</v>
      </c>
      <c r="D69" s="167"/>
      <c r="E69" s="167"/>
      <c r="F69" s="183" t="s">
        <v>97</v>
      </c>
      <c r="G69" s="184"/>
      <c r="H69" s="184"/>
      <c r="I69" s="185">
        <f>'Rozpočet Pol'!G254</f>
        <v>0</v>
      </c>
      <c r="J69" s="185"/>
    </row>
    <row r="70" spans="1:10" ht="25.5" customHeight="1" x14ac:dyDescent="0.2">
      <c r="A70" s="163"/>
      <c r="B70" s="177" t="s">
        <v>98</v>
      </c>
      <c r="C70" s="178" t="s">
        <v>99</v>
      </c>
      <c r="D70" s="179"/>
      <c r="E70" s="179"/>
      <c r="F70" s="186" t="s">
        <v>23</v>
      </c>
      <c r="G70" s="187"/>
      <c r="H70" s="187"/>
      <c r="I70" s="188">
        <f>'Rozpočet Pol'!G273</f>
        <v>0</v>
      </c>
      <c r="J70" s="188"/>
    </row>
    <row r="71" spans="1:10" ht="25.5" customHeight="1" x14ac:dyDescent="0.2">
      <c r="A71" s="164"/>
      <c r="B71" s="170" t="s">
        <v>1</v>
      </c>
      <c r="C71" s="170"/>
      <c r="D71" s="171"/>
      <c r="E71" s="171"/>
      <c r="F71" s="189"/>
      <c r="G71" s="190"/>
      <c r="H71" s="190"/>
      <c r="I71" s="191">
        <f>SUM(I47:I70)</f>
        <v>0</v>
      </c>
      <c r="J71" s="191"/>
    </row>
    <row r="72" spans="1:10" x14ac:dyDescent="0.2">
      <c r="F72" s="192"/>
      <c r="G72" s="130"/>
      <c r="H72" s="192"/>
      <c r="I72" s="130"/>
      <c r="J72" s="130"/>
    </row>
    <row r="73" spans="1:10" x14ac:dyDescent="0.2">
      <c r="F73" s="192"/>
      <c r="G73" s="130"/>
      <c r="H73" s="192"/>
      <c r="I73" s="130"/>
      <c r="J73" s="130"/>
    </row>
    <row r="74" spans="1:10" x14ac:dyDescent="0.2">
      <c r="F74" s="192"/>
      <c r="G74" s="130"/>
      <c r="H74" s="192"/>
      <c r="I74" s="130"/>
      <c r="J74" s="130"/>
    </row>
  </sheetData>
  <sheetProtection password="CB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7">
    <mergeCell ref="I70:J70"/>
    <mergeCell ref="C70:E70"/>
    <mergeCell ref="I71:J71"/>
    <mergeCell ref="I67:J67"/>
    <mergeCell ref="C67:E67"/>
    <mergeCell ref="I68:J68"/>
    <mergeCell ref="C68:E68"/>
    <mergeCell ref="I69:J69"/>
    <mergeCell ref="C69:E69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86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5" t="s">
        <v>509</v>
      </c>
      <c r="B1" s="195"/>
      <c r="C1" s="195"/>
      <c r="D1" s="195"/>
      <c r="E1" s="195"/>
      <c r="F1" s="195"/>
      <c r="G1" s="195"/>
      <c r="AE1" t="s">
        <v>101</v>
      </c>
    </row>
    <row r="2" spans="1:60" ht="24.95" customHeight="1" x14ac:dyDescent="0.2">
      <c r="A2" s="202" t="s">
        <v>100</v>
      </c>
      <c r="B2" s="196"/>
      <c r="C2" s="197" t="s">
        <v>46</v>
      </c>
      <c r="D2" s="198"/>
      <c r="E2" s="198"/>
      <c r="F2" s="198"/>
      <c r="G2" s="204"/>
      <c r="AE2" t="s">
        <v>102</v>
      </c>
    </row>
    <row r="3" spans="1:60" ht="24.95" customHeight="1" x14ac:dyDescent="0.2">
      <c r="A3" s="203" t="s">
        <v>7</v>
      </c>
      <c r="B3" s="201"/>
      <c r="C3" s="199" t="s">
        <v>42</v>
      </c>
      <c r="D3" s="200"/>
      <c r="E3" s="200"/>
      <c r="F3" s="200"/>
      <c r="G3" s="205"/>
      <c r="AE3" t="s">
        <v>103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104</v>
      </c>
    </row>
    <row r="5" spans="1:60" hidden="1" x14ac:dyDescent="0.2">
      <c r="A5" s="206" t="s">
        <v>105</v>
      </c>
      <c r="B5" s="207"/>
      <c r="C5" s="208"/>
      <c r="D5" s="209"/>
      <c r="E5" s="209"/>
      <c r="F5" s="209"/>
      <c r="G5" s="210"/>
      <c r="AE5" t="s">
        <v>106</v>
      </c>
    </row>
    <row r="7" spans="1:60" ht="38.25" x14ac:dyDescent="0.2">
      <c r="A7" s="216" t="s">
        <v>107</v>
      </c>
      <c r="B7" s="217" t="s">
        <v>108</v>
      </c>
      <c r="C7" s="217" t="s">
        <v>109</v>
      </c>
      <c r="D7" s="216" t="s">
        <v>110</v>
      </c>
      <c r="E7" s="216" t="s">
        <v>111</v>
      </c>
      <c r="F7" s="211" t="s">
        <v>112</v>
      </c>
      <c r="G7" s="237" t="s">
        <v>28</v>
      </c>
      <c r="H7" s="238" t="s">
        <v>29</v>
      </c>
      <c r="I7" s="238" t="s">
        <v>113</v>
      </c>
      <c r="J7" s="238" t="s">
        <v>30</v>
      </c>
      <c r="K7" s="238" t="s">
        <v>114</v>
      </c>
      <c r="L7" s="238" t="s">
        <v>115</v>
      </c>
      <c r="M7" s="238" t="s">
        <v>116</v>
      </c>
      <c r="N7" s="238" t="s">
        <v>117</v>
      </c>
      <c r="O7" s="238" t="s">
        <v>118</v>
      </c>
      <c r="P7" s="238" t="s">
        <v>119</v>
      </c>
      <c r="Q7" s="238" t="s">
        <v>120</v>
      </c>
      <c r="R7" s="238" t="s">
        <v>121</v>
      </c>
      <c r="S7" s="238" t="s">
        <v>122</v>
      </c>
      <c r="T7" s="238" t="s">
        <v>123</v>
      </c>
      <c r="U7" s="219" t="s">
        <v>124</v>
      </c>
    </row>
    <row r="8" spans="1:60" x14ac:dyDescent="0.2">
      <c r="A8" s="239" t="s">
        <v>125</v>
      </c>
      <c r="B8" s="240" t="s">
        <v>53</v>
      </c>
      <c r="C8" s="241" t="s">
        <v>54</v>
      </c>
      <c r="D8" s="218"/>
      <c r="E8" s="242"/>
      <c r="F8" s="243"/>
      <c r="G8" s="243">
        <f>SUMIF(AE9:AE20,"&lt;&gt;NOR",G9:G20)</f>
        <v>0</v>
      </c>
      <c r="H8" s="243"/>
      <c r="I8" s="243">
        <f>SUM(I9:I20)</f>
        <v>0</v>
      </c>
      <c r="J8" s="243"/>
      <c r="K8" s="243">
        <f>SUM(K9:K20)</f>
        <v>0</v>
      </c>
      <c r="L8" s="243"/>
      <c r="M8" s="243">
        <f>SUM(M9:M20)</f>
        <v>0</v>
      </c>
      <c r="N8" s="218"/>
      <c r="O8" s="218">
        <f>SUM(O9:O20)</f>
        <v>0.15729000000000001</v>
      </c>
      <c r="P8" s="218"/>
      <c r="Q8" s="218">
        <f>SUM(Q9:Q20)</f>
        <v>0</v>
      </c>
      <c r="R8" s="218"/>
      <c r="S8" s="218"/>
      <c r="T8" s="239"/>
      <c r="U8" s="218">
        <f>SUM(U9:U20)</f>
        <v>34.32</v>
      </c>
      <c r="AE8" t="s">
        <v>126</v>
      </c>
    </row>
    <row r="9" spans="1:60" outlineLevel="1" x14ac:dyDescent="0.2">
      <c r="A9" s="213">
        <v>1</v>
      </c>
      <c r="B9" s="220" t="s">
        <v>127</v>
      </c>
      <c r="C9" s="265" t="s">
        <v>128</v>
      </c>
      <c r="D9" s="222" t="s">
        <v>129</v>
      </c>
      <c r="E9" s="228">
        <v>4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15</v>
      </c>
      <c r="M9" s="233">
        <f>G9*(1+L9/100)</f>
        <v>0</v>
      </c>
      <c r="N9" s="222">
        <v>2.478E-2</v>
      </c>
      <c r="O9" s="222">
        <f>ROUND(E9*N9,5)</f>
        <v>9.912E-2</v>
      </c>
      <c r="P9" s="222">
        <v>0</v>
      </c>
      <c r="Q9" s="222">
        <f>ROUND(E9*P9,5)</f>
        <v>0</v>
      </c>
      <c r="R9" s="222"/>
      <c r="S9" s="222"/>
      <c r="T9" s="223">
        <v>0.54700000000000004</v>
      </c>
      <c r="U9" s="222">
        <f>ROUND(E9*T9,2)</f>
        <v>2.19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130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13">
        <v>2</v>
      </c>
      <c r="B10" s="220" t="s">
        <v>131</v>
      </c>
      <c r="C10" s="265" t="s">
        <v>132</v>
      </c>
      <c r="D10" s="222" t="s">
        <v>129</v>
      </c>
      <c r="E10" s="228">
        <v>3</v>
      </c>
      <c r="F10" s="232"/>
      <c r="G10" s="233">
        <f>ROUND(E10*F10,2)</f>
        <v>0</v>
      </c>
      <c r="H10" s="232"/>
      <c r="I10" s="233">
        <f>ROUND(E10*H10,2)</f>
        <v>0</v>
      </c>
      <c r="J10" s="232"/>
      <c r="K10" s="233">
        <f>ROUND(E10*J10,2)</f>
        <v>0</v>
      </c>
      <c r="L10" s="233">
        <v>15</v>
      </c>
      <c r="M10" s="233">
        <f>G10*(1+L10/100)</f>
        <v>0</v>
      </c>
      <c r="N10" s="222">
        <v>1.0699999999999999E-2</v>
      </c>
      <c r="O10" s="222">
        <f>ROUND(E10*N10,5)</f>
        <v>3.2099999999999997E-2</v>
      </c>
      <c r="P10" s="222">
        <v>0</v>
      </c>
      <c r="Q10" s="222">
        <f>ROUND(E10*P10,5)</f>
        <v>0</v>
      </c>
      <c r="R10" s="222"/>
      <c r="S10" s="222"/>
      <c r="T10" s="223">
        <v>0.90800000000000003</v>
      </c>
      <c r="U10" s="222">
        <f>ROUND(E10*T10,2)</f>
        <v>2.72</v>
      </c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130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>
        <v>3</v>
      </c>
      <c r="B11" s="220" t="s">
        <v>133</v>
      </c>
      <c r="C11" s="265" t="s">
        <v>134</v>
      </c>
      <c r="D11" s="222" t="s">
        <v>129</v>
      </c>
      <c r="E11" s="228">
        <v>3</v>
      </c>
      <c r="F11" s="232"/>
      <c r="G11" s="233">
        <f>ROUND(E11*F11,2)</f>
        <v>0</v>
      </c>
      <c r="H11" s="232"/>
      <c r="I11" s="233">
        <f>ROUND(E11*H11,2)</f>
        <v>0</v>
      </c>
      <c r="J11" s="232"/>
      <c r="K11" s="233">
        <f>ROUND(E11*J11,2)</f>
        <v>0</v>
      </c>
      <c r="L11" s="233">
        <v>15</v>
      </c>
      <c r="M11" s="233">
        <f>G11*(1+L11/100)</f>
        <v>0</v>
      </c>
      <c r="N11" s="222">
        <v>8.6899999999999998E-3</v>
      </c>
      <c r="O11" s="222">
        <f>ROUND(E11*N11,5)</f>
        <v>2.6069999999999999E-2</v>
      </c>
      <c r="P11" s="222">
        <v>0</v>
      </c>
      <c r="Q11" s="222">
        <f>ROUND(E11*P11,5)</f>
        <v>0</v>
      </c>
      <c r="R11" s="222"/>
      <c r="S11" s="222"/>
      <c r="T11" s="223">
        <v>0.70299999999999996</v>
      </c>
      <c r="U11" s="222">
        <f>ROUND(E11*T11,2)</f>
        <v>2.11</v>
      </c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130</v>
      </c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13">
        <v>4</v>
      </c>
      <c r="B12" s="220" t="s">
        <v>135</v>
      </c>
      <c r="C12" s="265" t="s">
        <v>136</v>
      </c>
      <c r="D12" s="222" t="s">
        <v>137</v>
      </c>
      <c r="E12" s="228">
        <v>2.4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15</v>
      </c>
      <c r="M12" s="233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1.548</v>
      </c>
      <c r="U12" s="222">
        <f>ROUND(E12*T12,2)</f>
        <v>3.72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130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13">
        <v>5</v>
      </c>
      <c r="B13" s="220" t="s">
        <v>138</v>
      </c>
      <c r="C13" s="265" t="s">
        <v>139</v>
      </c>
      <c r="D13" s="222" t="s">
        <v>137</v>
      </c>
      <c r="E13" s="228">
        <v>27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15</v>
      </c>
      <c r="M13" s="233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9.7000000000000003E-2</v>
      </c>
      <c r="U13" s="222">
        <f>ROUND(E13*T13,2)</f>
        <v>2.62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130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13"/>
      <c r="B14" s="220"/>
      <c r="C14" s="266" t="s">
        <v>140</v>
      </c>
      <c r="D14" s="224"/>
      <c r="E14" s="229">
        <v>27</v>
      </c>
      <c r="F14" s="233"/>
      <c r="G14" s="233"/>
      <c r="H14" s="233"/>
      <c r="I14" s="233"/>
      <c r="J14" s="233"/>
      <c r="K14" s="233"/>
      <c r="L14" s="233"/>
      <c r="M14" s="233"/>
      <c r="N14" s="222"/>
      <c r="O14" s="222"/>
      <c r="P14" s="222"/>
      <c r="Q14" s="222"/>
      <c r="R14" s="222"/>
      <c r="S14" s="222"/>
      <c r="T14" s="223"/>
      <c r="U14" s="222"/>
      <c r="V14" s="212"/>
      <c r="W14" s="212"/>
      <c r="X14" s="212"/>
      <c r="Y14" s="212"/>
      <c r="Z14" s="212"/>
      <c r="AA14" s="212"/>
      <c r="AB14" s="212"/>
      <c r="AC14" s="212"/>
      <c r="AD14" s="212"/>
      <c r="AE14" s="212" t="s">
        <v>141</v>
      </c>
      <c r="AF14" s="212">
        <v>0</v>
      </c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13">
        <v>6</v>
      </c>
      <c r="B15" s="220" t="s">
        <v>142</v>
      </c>
      <c r="C15" s="265" t="s">
        <v>143</v>
      </c>
      <c r="D15" s="222" t="s">
        <v>137</v>
      </c>
      <c r="E15" s="228">
        <v>10.41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15</v>
      </c>
      <c r="M15" s="233">
        <f>G15*(1+L15/100)</f>
        <v>0</v>
      </c>
      <c r="N15" s="222">
        <v>0</v>
      </c>
      <c r="O15" s="222">
        <f>ROUND(E15*N15,5)</f>
        <v>0</v>
      </c>
      <c r="P15" s="222">
        <v>0</v>
      </c>
      <c r="Q15" s="222">
        <f>ROUND(E15*P15,5)</f>
        <v>0</v>
      </c>
      <c r="R15" s="222"/>
      <c r="S15" s="222"/>
      <c r="T15" s="223">
        <v>0.36499999999999999</v>
      </c>
      <c r="U15" s="222">
        <f>ROUND(E15*T15,2)</f>
        <v>3.8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130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13"/>
      <c r="B16" s="220"/>
      <c r="C16" s="266" t="s">
        <v>144</v>
      </c>
      <c r="D16" s="224"/>
      <c r="E16" s="229">
        <v>7.6379999999999999</v>
      </c>
      <c r="F16" s="233"/>
      <c r="G16" s="233"/>
      <c r="H16" s="233"/>
      <c r="I16" s="233"/>
      <c r="J16" s="233"/>
      <c r="K16" s="233"/>
      <c r="L16" s="233"/>
      <c r="M16" s="233"/>
      <c r="N16" s="222"/>
      <c r="O16" s="222"/>
      <c r="P16" s="222"/>
      <c r="Q16" s="222"/>
      <c r="R16" s="222"/>
      <c r="S16" s="222"/>
      <c r="T16" s="223"/>
      <c r="U16" s="222"/>
      <c r="V16" s="212"/>
      <c r="W16" s="212"/>
      <c r="X16" s="212"/>
      <c r="Y16" s="212"/>
      <c r="Z16" s="212"/>
      <c r="AA16" s="212"/>
      <c r="AB16" s="212"/>
      <c r="AC16" s="212"/>
      <c r="AD16" s="212"/>
      <c r="AE16" s="212" t="s">
        <v>141</v>
      </c>
      <c r="AF16" s="212">
        <v>0</v>
      </c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13"/>
      <c r="B17" s="220"/>
      <c r="C17" s="266" t="s">
        <v>145</v>
      </c>
      <c r="D17" s="224"/>
      <c r="E17" s="229">
        <v>2.7719999999999998</v>
      </c>
      <c r="F17" s="233"/>
      <c r="G17" s="233"/>
      <c r="H17" s="233"/>
      <c r="I17" s="233"/>
      <c r="J17" s="233"/>
      <c r="K17" s="233"/>
      <c r="L17" s="233"/>
      <c r="M17" s="233"/>
      <c r="N17" s="222"/>
      <c r="O17" s="222"/>
      <c r="P17" s="222"/>
      <c r="Q17" s="222"/>
      <c r="R17" s="222"/>
      <c r="S17" s="222"/>
      <c r="T17" s="223"/>
      <c r="U17" s="222"/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141</v>
      </c>
      <c r="AF17" s="212">
        <v>0</v>
      </c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13">
        <v>7</v>
      </c>
      <c r="B18" s="220" t="s">
        <v>146</v>
      </c>
      <c r="C18" s="265" t="s">
        <v>147</v>
      </c>
      <c r="D18" s="222" t="s">
        <v>137</v>
      </c>
      <c r="E18" s="228">
        <v>7.35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15</v>
      </c>
      <c r="M18" s="233">
        <f>G18*(1+L18/100)</f>
        <v>0</v>
      </c>
      <c r="N18" s="222">
        <v>0</v>
      </c>
      <c r="O18" s="222">
        <f>ROUND(E18*N18,5)</f>
        <v>0</v>
      </c>
      <c r="P18" s="222">
        <v>0</v>
      </c>
      <c r="Q18" s="222">
        <f>ROUND(E18*P18,5)</f>
        <v>0</v>
      </c>
      <c r="R18" s="222"/>
      <c r="S18" s="222"/>
      <c r="T18" s="223">
        <v>2.335</v>
      </c>
      <c r="U18" s="222">
        <f>ROUND(E18*T18,2)</f>
        <v>17.16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130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13"/>
      <c r="B19" s="220"/>
      <c r="C19" s="267" t="s">
        <v>148</v>
      </c>
      <c r="D19" s="225"/>
      <c r="E19" s="230"/>
      <c r="F19" s="234"/>
      <c r="G19" s="235"/>
      <c r="H19" s="233"/>
      <c r="I19" s="233"/>
      <c r="J19" s="233"/>
      <c r="K19" s="233"/>
      <c r="L19" s="233"/>
      <c r="M19" s="233"/>
      <c r="N19" s="222"/>
      <c r="O19" s="222"/>
      <c r="P19" s="222"/>
      <c r="Q19" s="222"/>
      <c r="R19" s="222"/>
      <c r="S19" s="222"/>
      <c r="T19" s="223"/>
      <c r="U19" s="222"/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149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5" t="str">
        <f>C19</f>
        <v>pro tepelnou izolaci základů obvodových stěn</v>
      </c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/>
      <c r="B20" s="220"/>
      <c r="C20" s="266" t="s">
        <v>150</v>
      </c>
      <c r="D20" s="224"/>
      <c r="E20" s="229">
        <v>7.35</v>
      </c>
      <c r="F20" s="233"/>
      <c r="G20" s="233"/>
      <c r="H20" s="233"/>
      <c r="I20" s="233"/>
      <c r="J20" s="233"/>
      <c r="K20" s="233"/>
      <c r="L20" s="233"/>
      <c r="M20" s="233"/>
      <c r="N20" s="222"/>
      <c r="O20" s="222"/>
      <c r="P20" s="222"/>
      <c r="Q20" s="222"/>
      <c r="R20" s="222"/>
      <c r="S20" s="222"/>
      <c r="T20" s="223"/>
      <c r="U20" s="222"/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141</v>
      </c>
      <c r="AF20" s="212">
        <v>0</v>
      </c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x14ac:dyDescent="0.2">
      <c r="A21" s="214" t="s">
        <v>125</v>
      </c>
      <c r="B21" s="221" t="s">
        <v>55</v>
      </c>
      <c r="C21" s="268" t="s">
        <v>56</v>
      </c>
      <c r="D21" s="226"/>
      <c r="E21" s="231"/>
      <c r="F21" s="236"/>
      <c r="G21" s="236">
        <f>SUMIF(AE22:AE31,"&lt;&gt;NOR",G22:G31)</f>
        <v>0</v>
      </c>
      <c r="H21" s="236"/>
      <c r="I21" s="236">
        <f>SUM(I22:I31)</f>
        <v>0</v>
      </c>
      <c r="J21" s="236"/>
      <c r="K21" s="236">
        <f>SUM(K22:K31)</f>
        <v>0</v>
      </c>
      <c r="L21" s="236"/>
      <c r="M21" s="236">
        <f>SUM(M22:M31)</f>
        <v>0</v>
      </c>
      <c r="N21" s="226"/>
      <c r="O21" s="226">
        <f>SUM(O22:O31)</f>
        <v>22.454899999999999</v>
      </c>
      <c r="P21" s="226"/>
      <c r="Q21" s="226">
        <f>SUM(Q22:Q31)</f>
        <v>0</v>
      </c>
      <c r="R21" s="226"/>
      <c r="S21" s="226"/>
      <c r="T21" s="227"/>
      <c r="U21" s="226">
        <f>SUM(U22:U31)</f>
        <v>16.84</v>
      </c>
      <c r="AE21" t="s">
        <v>126</v>
      </c>
    </row>
    <row r="22" spans="1:60" outlineLevel="1" x14ac:dyDescent="0.2">
      <c r="A22" s="213">
        <v>8</v>
      </c>
      <c r="B22" s="220" t="s">
        <v>151</v>
      </c>
      <c r="C22" s="265" t="s">
        <v>152</v>
      </c>
      <c r="D22" s="222" t="s">
        <v>137</v>
      </c>
      <c r="E22" s="228">
        <v>6.7130000000000001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15</v>
      </c>
      <c r="M22" s="233">
        <f>G22*(1+L22/100)</f>
        <v>0</v>
      </c>
      <c r="N22" s="222">
        <v>2.5249999999999999</v>
      </c>
      <c r="O22" s="222">
        <f>ROUND(E22*N22,5)</f>
        <v>16.950330000000001</v>
      </c>
      <c r="P22" s="222">
        <v>0</v>
      </c>
      <c r="Q22" s="222">
        <f>ROUND(E22*P22,5)</f>
        <v>0</v>
      </c>
      <c r="R22" s="222"/>
      <c r="S22" s="222"/>
      <c r="T22" s="223">
        <v>0.47699999999999998</v>
      </c>
      <c r="U22" s="222">
        <f>ROUND(E22*T22,2)</f>
        <v>3.2</v>
      </c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130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/>
      <c r="B23" s="220"/>
      <c r="C23" s="266" t="s">
        <v>153</v>
      </c>
      <c r="D23" s="224"/>
      <c r="E23" s="229">
        <v>4.4880000000000004</v>
      </c>
      <c r="F23" s="233"/>
      <c r="G23" s="233"/>
      <c r="H23" s="233"/>
      <c r="I23" s="233"/>
      <c r="J23" s="233"/>
      <c r="K23" s="233"/>
      <c r="L23" s="233"/>
      <c r="M23" s="233"/>
      <c r="N23" s="222"/>
      <c r="O23" s="222"/>
      <c r="P23" s="222"/>
      <c r="Q23" s="222"/>
      <c r="R23" s="222"/>
      <c r="S23" s="222"/>
      <c r="T23" s="223"/>
      <c r="U23" s="222"/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141</v>
      </c>
      <c r="AF23" s="212">
        <v>0</v>
      </c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13"/>
      <c r="B24" s="220"/>
      <c r="C24" s="266" t="s">
        <v>154</v>
      </c>
      <c r="D24" s="224"/>
      <c r="E24" s="229">
        <v>2.2250000000000001</v>
      </c>
      <c r="F24" s="233"/>
      <c r="G24" s="233"/>
      <c r="H24" s="233"/>
      <c r="I24" s="233"/>
      <c r="J24" s="233"/>
      <c r="K24" s="233"/>
      <c r="L24" s="233"/>
      <c r="M24" s="233"/>
      <c r="N24" s="222"/>
      <c r="O24" s="222"/>
      <c r="P24" s="222"/>
      <c r="Q24" s="222"/>
      <c r="R24" s="222"/>
      <c r="S24" s="222"/>
      <c r="T24" s="223"/>
      <c r="U24" s="222"/>
      <c r="V24" s="212"/>
      <c r="W24" s="212"/>
      <c r="X24" s="212"/>
      <c r="Y24" s="212"/>
      <c r="Z24" s="212"/>
      <c r="AA24" s="212"/>
      <c r="AB24" s="212"/>
      <c r="AC24" s="212"/>
      <c r="AD24" s="212"/>
      <c r="AE24" s="212" t="s">
        <v>141</v>
      </c>
      <c r="AF24" s="212">
        <v>0</v>
      </c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13">
        <v>9</v>
      </c>
      <c r="B25" s="220" t="s">
        <v>155</v>
      </c>
      <c r="C25" s="265" t="s">
        <v>156</v>
      </c>
      <c r="D25" s="222" t="s">
        <v>157</v>
      </c>
      <c r="E25" s="228">
        <v>7.1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15</v>
      </c>
      <c r="M25" s="233">
        <f>G25*(1+L25/100)</f>
        <v>0</v>
      </c>
      <c r="N25" s="222">
        <v>0.74</v>
      </c>
      <c r="O25" s="222">
        <f>ROUND(E25*N25,5)</f>
        <v>5.2539999999999996</v>
      </c>
      <c r="P25" s="222">
        <v>0</v>
      </c>
      <c r="Q25" s="222">
        <f>ROUND(E25*P25,5)</f>
        <v>0</v>
      </c>
      <c r="R25" s="222"/>
      <c r="S25" s="222"/>
      <c r="T25" s="223">
        <v>1.1000000000000001</v>
      </c>
      <c r="U25" s="222">
        <f>ROUND(E25*T25,2)</f>
        <v>7.81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130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13"/>
      <c r="B26" s="220"/>
      <c r="C26" s="266" t="s">
        <v>158</v>
      </c>
      <c r="D26" s="224"/>
      <c r="E26" s="229">
        <v>7.1</v>
      </c>
      <c r="F26" s="233"/>
      <c r="G26" s="233"/>
      <c r="H26" s="233"/>
      <c r="I26" s="233"/>
      <c r="J26" s="233"/>
      <c r="K26" s="233"/>
      <c r="L26" s="233"/>
      <c r="M26" s="233"/>
      <c r="N26" s="222"/>
      <c r="O26" s="222"/>
      <c r="P26" s="222"/>
      <c r="Q26" s="222"/>
      <c r="R26" s="222"/>
      <c r="S26" s="222"/>
      <c r="T26" s="223"/>
      <c r="U26" s="222"/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141</v>
      </c>
      <c r="AF26" s="212">
        <v>0</v>
      </c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13">
        <v>10</v>
      </c>
      <c r="B27" s="220" t="s">
        <v>159</v>
      </c>
      <c r="C27" s="265" t="s">
        <v>160</v>
      </c>
      <c r="D27" s="222" t="s">
        <v>161</v>
      </c>
      <c r="E27" s="228">
        <v>5.6764000000000002E-2</v>
      </c>
      <c r="F27" s="232"/>
      <c r="G27" s="233">
        <f>ROUND(E27*F27,2)</f>
        <v>0</v>
      </c>
      <c r="H27" s="232"/>
      <c r="I27" s="233">
        <f>ROUND(E27*H27,2)</f>
        <v>0</v>
      </c>
      <c r="J27" s="232"/>
      <c r="K27" s="233">
        <f>ROUND(E27*J27,2)</f>
        <v>0</v>
      </c>
      <c r="L27" s="233">
        <v>15</v>
      </c>
      <c r="M27" s="233">
        <f>G27*(1+L27/100)</f>
        <v>0</v>
      </c>
      <c r="N27" s="222">
        <v>1.0211600000000001</v>
      </c>
      <c r="O27" s="222">
        <f>ROUND(E27*N27,5)</f>
        <v>5.7970000000000001E-2</v>
      </c>
      <c r="P27" s="222">
        <v>0</v>
      </c>
      <c r="Q27" s="222">
        <f>ROUND(E27*P27,5)</f>
        <v>0</v>
      </c>
      <c r="R27" s="222"/>
      <c r="S27" s="222"/>
      <c r="T27" s="223">
        <v>23.530999999999999</v>
      </c>
      <c r="U27" s="222">
        <f>ROUND(E27*T27,2)</f>
        <v>1.34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130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13"/>
      <c r="B28" s="220"/>
      <c r="C28" s="266" t="s">
        <v>162</v>
      </c>
      <c r="D28" s="224"/>
      <c r="E28" s="229">
        <v>5.6764000000000002E-2</v>
      </c>
      <c r="F28" s="233"/>
      <c r="G28" s="233"/>
      <c r="H28" s="233"/>
      <c r="I28" s="233"/>
      <c r="J28" s="233"/>
      <c r="K28" s="233"/>
      <c r="L28" s="233"/>
      <c r="M28" s="233"/>
      <c r="N28" s="222"/>
      <c r="O28" s="222"/>
      <c r="P28" s="222"/>
      <c r="Q28" s="222"/>
      <c r="R28" s="222"/>
      <c r="S28" s="222"/>
      <c r="T28" s="223"/>
      <c r="U28" s="222"/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141</v>
      </c>
      <c r="AF28" s="212">
        <v>0</v>
      </c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13">
        <v>11</v>
      </c>
      <c r="B29" s="220" t="s">
        <v>163</v>
      </c>
      <c r="C29" s="265" t="s">
        <v>164</v>
      </c>
      <c r="D29" s="222" t="s">
        <v>157</v>
      </c>
      <c r="E29" s="228">
        <v>5.3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15</v>
      </c>
      <c r="M29" s="233">
        <f>G29*(1+L29/100)</f>
        <v>0</v>
      </c>
      <c r="N29" s="222">
        <v>3.6339999999999997E-2</v>
      </c>
      <c r="O29" s="222">
        <f>ROUND(E29*N29,5)</f>
        <v>0.19259999999999999</v>
      </c>
      <c r="P29" s="222">
        <v>0</v>
      </c>
      <c r="Q29" s="222">
        <f>ROUND(E29*P29,5)</f>
        <v>0</v>
      </c>
      <c r="R29" s="222"/>
      <c r="S29" s="222"/>
      <c r="T29" s="223">
        <v>0.52700000000000002</v>
      </c>
      <c r="U29" s="222">
        <f>ROUND(E29*T29,2)</f>
        <v>2.79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 t="s">
        <v>130</v>
      </c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13"/>
      <c r="B30" s="220"/>
      <c r="C30" s="266" t="s">
        <v>165</v>
      </c>
      <c r="D30" s="224"/>
      <c r="E30" s="229">
        <v>5.3</v>
      </c>
      <c r="F30" s="233"/>
      <c r="G30" s="233"/>
      <c r="H30" s="233"/>
      <c r="I30" s="233"/>
      <c r="J30" s="233"/>
      <c r="K30" s="233"/>
      <c r="L30" s="233"/>
      <c r="M30" s="233"/>
      <c r="N30" s="222"/>
      <c r="O30" s="222"/>
      <c r="P30" s="222"/>
      <c r="Q30" s="222"/>
      <c r="R30" s="222"/>
      <c r="S30" s="222"/>
      <c r="T30" s="223"/>
      <c r="U30" s="222"/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141</v>
      </c>
      <c r="AF30" s="212">
        <v>0</v>
      </c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13">
        <v>12</v>
      </c>
      <c r="B31" s="220" t="s">
        <v>166</v>
      </c>
      <c r="C31" s="265" t="s">
        <v>167</v>
      </c>
      <c r="D31" s="222" t="s">
        <v>157</v>
      </c>
      <c r="E31" s="228">
        <v>5.3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15</v>
      </c>
      <c r="M31" s="233">
        <f>G31*(1+L31/100)</f>
        <v>0</v>
      </c>
      <c r="N31" s="222">
        <v>0</v>
      </c>
      <c r="O31" s="222">
        <f>ROUND(E31*N31,5)</f>
        <v>0</v>
      </c>
      <c r="P31" s="222">
        <v>0</v>
      </c>
      <c r="Q31" s="222">
        <f>ROUND(E31*P31,5)</f>
        <v>0</v>
      </c>
      <c r="R31" s="222"/>
      <c r="S31" s="222"/>
      <c r="T31" s="223">
        <v>0.32</v>
      </c>
      <c r="U31" s="222">
        <f>ROUND(E31*T31,2)</f>
        <v>1.7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 t="s">
        <v>130</v>
      </c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214" t="s">
        <v>125</v>
      </c>
      <c r="B32" s="221" t="s">
        <v>57</v>
      </c>
      <c r="C32" s="268" t="s">
        <v>58</v>
      </c>
      <c r="D32" s="226"/>
      <c r="E32" s="231"/>
      <c r="F32" s="236"/>
      <c r="G32" s="236">
        <f>SUMIF(AE33:AE46,"&lt;&gt;NOR",G33:G46)</f>
        <v>0</v>
      </c>
      <c r="H32" s="236"/>
      <c r="I32" s="236">
        <f>SUM(I33:I46)</f>
        <v>0</v>
      </c>
      <c r="J32" s="236"/>
      <c r="K32" s="236">
        <f>SUM(K33:K46)</f>
        <v>0</v>
      </c>
      <c r="L32" s="236"/>
      <c r="M32" s="236">
        <f>SUM(M33:M46)</f>
        <v>0</v>
      </c>
      <c r="N32" s="226"/>
      <c r="O32" s="226">
        <f>SUM(O33:O46)</f>
        <v>30.081480000000003</v>
      </c>
      <c r="P32" s="226"/>
      <c r="Q32" s="226">
        <f>SUM(Q33:Q46)</f>
        <v>0</v>
      </c>
      <c r="R32" s="226"/>
      <c r="S32" s="226"/>
      <c r="T32" s="227"/>
      <c r="U32" s="226">
        <f>SUM(U33:U46)</f>
        <v>126.58</v>
      </c>
      <c r="AE32" t="s">
        <v>126</v>
      </c>
    </row>
    <row r="33" spans="1:60" outlineLevel="1" x14ac:dyDescent="0.2">
      <c r="A33" s="213">
        <v>13</v>
      </c>
      <c r="B33" s="220" t="s">
        <v>168</v>
      </c>
      <c r="C33" s="265" t="s">
        <v>169</v>
      </c>
      <c r="D33" s="222" t="s">
        <v>157</v>
      </c>
      <c r="E33" s="228">
        <v>97.825000000000003</v>
      </c>
      <c r="F33" s="232"/>
      <c r="G33" s="233">
        <f>ROUND(E33*F33,2)</f>
        <v>0</v>
      </c>
      <c r="H33" s="232"/>
      <c r="I33" s="233">
        <f>ROUND(E33*H33,2)</f>
        <v>0</v>
      </c>
      <c r="J33" s="232"/>
      <c r="K33" s="233">
        <f>ROUND(E33*J33,2)</f>
        <v>0</v>
      </c>
      <c r="L33" s="233">
        <v>15</v>
      </c>
      <c r="M33" s="233">
        <f>G33*(1+L33/100)</f>
        <v>0</v>
      </c>
      <c r="N33" s="222">
        <v>0.20446</v>
      </c>
      <c r="O33" s="222">
        <f>ROUND(E33*N33,5)</f>
        <v>20.001300000000001</v>
      </c>
      <c r="P33" s="222">
        <v>0</v>
      </c>
      <c r="Q33" s="222">
        <f>ROUND(E33*P33,5)</f>
        <v>0</v>
      </c>
      <c r="R33" s="222"/>
      <c r="S33" s="222"/>
      <c r="T33" s="223">
        <v>0.7</v>
      </c>
      <c r="U33" s="222">
        <f>ROUND(E33*T33,2)</f>
        <v>68.48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 t="s">
        <v>130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13"/>
      <c r="B34" s="220"/>
      <c r="C34" s="266" t="s">
        <v>170</v>
      </c>
      <c r="D34" s="224"/>
      <c r="E34" s="229">
        <v>112.7</v>
      </c>
      <c r="F34" s="233"/>
      <c r="G34" s="233"/>
      <c r="H34" s="233"/>
      <c r="I34" s="233"/>
      <c r="J34" s="233"/>
      <c r="K34" s="233"/>
      <c r="L34" s="233"/>
      <c r="M34" s="233"/>
      <c r="N34" s="222"/>
      <c r="O34" s="222"/>
      <c r="P34" s="222"/>
      <c r="Q34" s="222"/>
      <c r="R34" s="222"/>
      <c r="S34" s="222"/>
      <c r="T34" s="223"/>
      <c r="U34" s="222"/>
      <c r="V34" s="212"/>
      <c r="W34" s="212"/>
      <c r="X34" s="212"/>
      <c r="Y34" s="212"/>
      <c r="Z34" s="212"/>
      <c r="AA34" s="212"/>
      <c r="AB34" s="212"/>
      <c r="AC34" s="212"/>
      <c r="AD34" s="212"/>
      <c r="AE34" s="212" t="s">
        <v>141</v>
      </c>
      <c r="AF34" s="212">
        <v>0</v>
      </c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13"/>
      <c r="B35" s="220"/>
      <c r="C35" s="266" t="s">
        <v>171</v>
      </c>
      <c r="D35" s="224"/>
      <c r="E35" s="229">
        <v>-14.875</v>
      </c>
      <c r="F35" s="233"/>
      <c r="G35" s="233"/>
      <c r="H35" s="233"/>
      <c r="I35" s="233"/>
      <c r="J35" s="233"/>
      <c r="K35" s="233"/>
      <c r="L35" s="233"/>
      <c r="M35" s="233"/>
      <c r="N35" s="222"/>
      <c r="O35" s="222"/>
      <c r="P35" s="222"/>
      <c r="Q35" s="222"/>
      <c r="R35" s="222"/>
      <c r="S35" s="222"/>
      <c r="T35" s="223"/>
      <c r="U35" s="222"/>
      <c r="V35" s="212"/>
      <c r="W35" s="212"/>
      <c r="X35" s="212"/>
      <c r="Y35" s="212"/>
      <c r="Z35" s="212"/>
      <c r="AA35" s="212"/>
      <c r="AB35" s="212"/>
      <c r="AC35" s="212"/>
      <c r="AD35" s="212"/>
      <c r="AE35" s="212" t="s">
        <v>141</v>
      </c>
      <c r="AF35" s="212">
        <v>0</v>
      </c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13">
        <v>14</v>
      </c>
      <c r="B36" s="220" t="s">
        <v>172</v>
      </c>
      <c r="C36" s="265" t="s">
        <v>173</v>
      </c>
      <c r="D36" s="222" t="s">
        <v>157</v>
      </c>
      <c r="E36" s="228">
        <v>39.799999999999997</v>
      </c>
      <c r="F36" s="232"/>
      <c r="G36" s="233">
        <f>ROUND(E36*F36,2)</f>
        <v>0</v>
      </c>
      <c r="H36" s="232"/>
      <c r="I36" s="233">
        <f>ROUND(E36*H36,2)</f>
        <v>0</v>
      </c>
      <c r="J36" s="232"/>
      <c r="K36" s="233">
        <f>ROUND(E36*J36,2)</f>
        <v>0</v>
      </c>
      <c r="L36" s="233">
        <v>15</v>
      </c>
      <c r="M36" s="233">
        <f>G36*(1+L36/100)</f>
        <v>0</v>
      </c>
      <c r="N36" s="222">
        <v>0.17454</v>
      </c>
      <c r="O36" s="222">
        <f>ROUND(E36*N36,5)</f>
        <v>6.9466900000000003</v>
      </c>
      <c r="P36" s="222">
        <v>0</v>
      </c>
      <c r="Q36" s="222">
        <f>ROUND(E36*P36,5)</f>
        <v>0</v>
      </c>
      <c r="R36" s="222"/>
      <c r="S36" s="222"/>
      <c r="T36" s="223">
        <v>0.78149999999999997</v>
      </c>
      <c r="U36" s="222">
        <f>ROUND(E36*T36,2)</f>
        <v>31.1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 t="s">
        <v>130</v>
      </c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13"/>
      <c r="B37" s="220"/>
      <c r="C37" s="266" t="s">
        <v>174</v>
      </c>
      <c r="D37" s="224"/>
      <c r="E37" s="229">
        <v>44.1</v>
      </c>
      <c r="F37" s="233"/>
      <c r="G37" s="233"/>
      <c r="H37" s="233"/>
      <c r="I37" s="233"/>
      <c r="J37" s="233"/>
      <c r="K37" s="233"/>
      <c r="L37" s="233"/>
      <c r="M37" s="233"/>
      <c r="N37" s="222"/>
      <c r="O37" s="222"/>
      <c r="P37" s="222"/>
      <c r="Q37" s="222"/>
      <c r="R37" s="222"/>
      <c r="S37" s="222"/>
      <c r="T37" s="223"/>
      <c r="U37" s="222"/>
      <c r="V37" s="212"/>
      <c r="W37" s="212"/>
      <c r="X37" s="212"/>
      <c r="Y37" s="212"/>
      <c r="Z37" s="212"/>
      <c r="AA37" s="212"/>
      <c r="AB37" s="212"/>
      <c r="AC37" s="212"/>
      <c r="AD37" s="212"/>
      <c r="AE37" s="212" t="s">
        <v>141</v>
      </c>
      <c r="AF37" s="212">
        <v>0</v>
      </c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13"/>
      <c r="B38" s="220"/>
      <c r="C38" s="266" t="s">
        <v>175</v>
      </c>
      <c r="D38" s="224"/>
      <c r="E38" s="229">
        <v>-4.3</v>
      </c>
      <c r="F38" s="233"/>
      <c r="G38" s="233"/>
      <c r="H38" s="233"/>
      <c r="I38" s="233"/>
      <c r="J38" s="233"/>
      <c r="K38" s="233"/>
      <c r="L38" s="233"/>
      <c r="M38" s="233"/>
      <c r="N38" s="222"/>
      <c r="O38" s="222"/>
      <c r="P38" s="222"/>
      <c r="Q38" s="222"/>
      <c r="R38" s="222"/>
      <c r="S38" s="222"/>
      <c r="T38" s="223"/>
      <c r="U38" s="222"/>
      <c r="V38" s="212"/>
      <c r="W38" s="212"/>
      <c r="X38" s="212"/>
      <c r="Y38" s="212"/>
      <c r="Z38" s="212"/>
      <c r="AA38" s="212"/>
      <c r="AB38" s="212"/>
      <c r="AC38" s="212"/>
      <c r="AD38" s="212"/>
      <c r="AE38" s="212" t="s">
        <v>141</v>
      </c>
      <c r="AF38" s="212">
        <v>0</v>
      </c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13">
        <v>15</v>
      </c>
      <c r="B39" s="220" t="s">
        <v>176</v>
      </c>
      <c r="C39" s="265" t="s">
        <v>177</v>
      </c>
      <c r="D39" s="222" t="s">
        <v>157</v>
      </c>
      <c r="E39" s="228">
        <v>11.395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15</v>
      </c>
      <c r="M39" s="233">
        <f>G39*(1+L39/100)</f>
        <v>0</v>
      </c>
      <c r="N39" s="222">
        <v>0.11219</v>
      </c>
      <c r="O39" s="222">
        <f>ROUND(E39*N39,5)</f>
        <v>1.27841</v>
      </c>
      <c r="P39" s="222">
        <v>0</v>
      </c>
      <c r="Q39" s="222">
        <f>ROUND(E39*P39,5)</f>
        <v>0</v>
      </c>
      <c r="R39" s="222"/>
      <c r="S39" s="222"/>
      <c r="T39" s="223">
        <v>0.55488999999999999</v>
      </c>
      <c r="U39" s="222">
        <f>ROUND(E39*T39,2)</f>
        <v>6.32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 t="s">
        <v>130</v>
      </c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13"/>
      <c r="B40" s="220"/>
      <c r="C40" s="266" t="s">
        <v>178</v>
      </c>
      <c r="D40" s="224"/>
      <c r="E40" s="229">
        <v>11.395</v>
      </c>
      <c r="F40" s="233"/>
      <c r="G40" s="233"/>
      <c r="H40" s="233"/>
      <c r="I40" s="233"/>
      <c r="J40" s="233"/>
      <c r="K40" s="233"/>
      <c r="L40" s="233"/>
      <c r="M40" s="233"/>
      <c r="N40" s="222"/>
      <c r="O40" s="222"/>
      <c r="P40" s="222"/>
      <c r="Q40" s="222"/>
      <c r="R40" s="222"/>
      <c r="S40" s="222"/>
      <c r="T40" s="223"/>
      <c r="U40" s="222"/>
      <c r="V40" s="212"/>
      <c r="W40" s="212"/>
      <c r="X40" s="212"/>
      <c r="Y40" s="212"/>
      <c r="Z40" s="212"/>
      <c r="AA40" s="212"/>
      <c r="AB40" s="212"/>
      <c r="AC40" s="212"/>
      <c r="AD40" s="212"/>
      <c r="AE40" s="212" t="s">
        <v>141</v>
      </c>
      <c r="AF40" s="212">
        <v>0</v>
      </c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13">
        <v>16</v>
      </c>
      <c r="B41" s="220" t="s">
        <v>179</v>
      </c>
      <c r="C41" s="265" t="s">
        <v>180</v>
      </c>
      <c r="D41" s="222" t="s">
        <v>181</v>
      </c>
      <c r="E41" s="228">
        <v>12</v>
      </c>
      <c r="F41" s="232"/>
      <c r="G41" s="233">
        <f>ROUND(E41*F41,2)</f>
        <v>0</v>
      </c>
      <c r="H41" s="232"/>
      <c r="I41" s="233">
        <f>ROUND(E41*H41,2)</f>
        <v>0</v>
      </c>
      <c r="J41" s="232"/>
      <c r="K41" s="233">
        <f>ROUND(E41*J41,2)</f>
        <v>0</v>
      </c>
      <c r="L41" s="233">
        <v>15</v>
      </c>
      <c r="M41" s="233">
        <f>G41*(1+L41/100)</f>
        <v>0</v>
      </c>
      <c r="N41" s="222">
        <v>7.2069999999999995E-2</v>
      </c>
      <c r="O41" s="222">
        <f>ROUND(E41*N41,5)</f>
        <v>0.86484000000000005</v>
      </c>
      <c r="P41" s="222">
        <v>0</v>
      </c>
      <c r="Q41" s="222">
        <f>ROUND(E41*P41,5)</f>
        <v>0</v>
      </c>
      <c r="R41" s="222"/>
      <c r="S41" s="222"/>
      <c r="T41" s="223">
        <v>0.3</v>
      </c>
      <c r="U41" s="222">
        <f>ROUND(E41*T41,2)</f>
        <v>3.6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 t="s">
        <v>130</v>
      </c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13">
        <v>17</v>
      </c>
      <c r="B42" s="220" t="s">
        <v>182</v>
      </c>
      <c r="C42" s="265" t="s">
        <v>183</v>
      </c>
      <c r="D42" s="222" t="s">
        <v>161</v>
      </c>
      <c r="E42" s="228">
        <v>0.77088000000000001</v>
      </c>
      <c r="F42" s="232"/>
      <c r="G42" s="233">
        <f>ROUND(E42*F42,2)</f>
        <v>0</v>
      </c>
      <c r="H42" s="232"/>
      <c r="I42" s="233">
        <f>ROUND(E42*H42,2)</f>
        <v>0</v>
      </c>
      <c r="J42" s="232"/>
      <c r="K42" s="233">
        <f>ROUND(E42*J42,2)</f>
        <v>0</v>
      </c>
      <c r="L42" s="233">
        <v>15</v>
      </c>
      <c r="M42" s="233">
        <f>G42*(1+L42/100)</f>
        <v>0</v>
      </c>
      <c r="N42" s="222">
        <v>1.0900000000000001</v>
      </c>
      <c r="O42" s="222">
        <f>ROUND(E42*N42,5)</f>
        <v>0.84026000000000001</v>
      </c>
      <c r="P42" s="222">
        <v>0</v>
      </c>
      <c r="Q42" s="222">
        <f>ROUND(E42*P42,5)</f>
        <v>0</v>
      </c>
      <c r="R42" s="222"/>
      <c r="S42" s="222"/>
      <c r="T42" s="223">
        <v>18.8</v>
      </c>
      <c r="U42" s="222">
        <f>ROUND(E42*T42,2)</f>
        <v>14.49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 t="s">
        <v>130</v>
      </c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13"/>
      <c r="B43" s="220"/>
      <c r="C43" s="266" t="s">
        <v>184</v>
      </c>
      <c r="D43" s="224"/>
      <c r="E43" s="229">
        <v>0.77088000000000001</v>
      </c>
      <c r="F43" s="233"/>
      <c r="G43" s="233"/>
      <c r="H43" s="233"/>
      <c r="I43" s="233"/>
      <c r="J43" s="233"/>
      <c r="K43" s="233"/>
      <c r="L43" s="233"/>
      <c r="M43" s="233"/>
      <c r="N43" s="222"/>
      <c r="O43" s="222"/>
      <c r="P43" s="222"/>
      <c r="Q43" s="222"/>
      <c r="R43" s="222"/>
      <c r="S43" s="222"/>
      <c r="T43" s="223"/>
      <c r="U43" s="222"/>
      <c r="V43" s="212"/>
      <c r="W43" s="212"/>
      <c r="X43" s="212"/>
      <c r="Y43" s="212"/>
      <c r="Z43" s="212"/>
      <c r="AA43" s="212"/>
      <c r="AB43" s="212"/>
      <c r="AC43" s="212"/>
      <c r="AD43" s="212"/>
      <c r="AE43" s="212" t="s">
        <v>141</v>
      </c>
      <c r="AF43" s="212">
        <v>0</v>
      </c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13">
        <v>18</v>
      </c>
      <c r="B44" s="220" t="s">
        <v>185</v>
      </c>
      <c r="C44" s="265" t="s">
        <v>186</v>
      </c>
      <c r="D44" s="222" t="s">
        <v>161</v>
      </c>
      <c r="E44" s="228">
        <v>0.1376</v>
      </c>
      <c r="F44" s="232"/>
      <c r="G44" s="233">
        <f>ROUND(E44*F44,2)</f>
        <v>0</v>
      </c>
      <c r="H44" s="232"/>
      <c r="I44" s="233">
        <f>ROUND(E44*H44,2)</f>
        <v>0</v>
      </c>
      <c r="J44" s="232"/>
      <c r="K44" s="233">
        <f>ROUND(E44*J44,2)</f>
        <v>0</v>
      </c>
      <c r="L44" s="233">
        <v>15</v>
      </c>
      <c r="M44" s="233">
        <f>G44*(1+L44/100)</f>
        <v>0</v>
      </c>
      <c r="N44" s="222">
        <v>1.0900000000000001</v>
      </c>
      <c r="O44" s="222">
        <f>ROUND(E44*N44,5)</f>
        <v>0.14998</v>
      </c>
      <c r="P44" s="222">
        <v>0</v>
      </c>
      <c r="Q44" s="222">
        <f>ROUND(E44*P44,5)</f>
        <v>0</v>
      </c>
      <c r="R44" s="222"/>
      <c r="S44" s="222"/>
      <c r="T44" s="223">
        <v>18.8</v>
      </c>
      <c r="U44" s="222">
        <f>ROUND(E44*T44,2)</f>
        <v>2.59</v>
      </c>
      <c r="V44" s="212"/>
      <c r="W44" s="212"/>
      <c r="X44" s="212"/>
      <c r="Y44" s="212"/>
      <c r="Z44" s="212"/>
      <c r="AA44" s="212"/>
      <c r="AB44" s="212"/>
      <c r="AC44" s="212"/>
      <c r="AD44" s="212"/>
      <c r="AE44" s="212" t="s">
        <v>130</v>
      </c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13"/>
      <c r="B45" s="220"/>
      <c r="C45" s="267" t="s">
        <v>187</v>
      </c>
      <c r="D45" s="225"/>
      <c r="E45" s="230"/>
      <c r="F45" s="234"/>
      <c r="G45" s="235"/>
      <c r="H45" s="233"/>
      <c r="I45" s="233"/>
      <c r="J45" s="233"/>
      <c r="K45" s="233"/>
      <c r="L45" s="233"/>
      <c r="M45" s="233"/>
      <c r="N45" s="222"/>
      <c r="O45" s="222"/>
      <c r="P45" s="222"/>
      <c r="Q45" s="222"/>
      <c r="R45" s="222"/>
      <c r="S45" s="222"/>
      <c r="T45" s="223"/>
      <c r="U45" s="222"/>
      <c r="V45" s="212"/>
      <c r="W45" s="212"/>
      <c r="X45" s="212"/>
      <c r="Y45" s="212"/>
      <c r="Z45" s="212"/>
      <c r="AA45" s="212"/>
      <c r="AB45" s="212"/>
      <c r="AC45" s="212"/>
      <c r="AD45" s="212"/>
      <c r="AE45" s="212" t="s">
        <v>149</v>
      </c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5" t="str">
        <f>C45</f>
        <v>Započítat včetně svaření nosníků a ocelových platlí 30/30 cm tl. 10 mm</v>
      </c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13"/>
      <c r="B46" s="220"/>
      <c r="C46" s="266" t="s">
        <v>188</v>
      </c>
      <c r="D46" s="224"/>
      <c r="E46" s="229">
        <v>0.1376</v>
      </c>
      <c r="F46" s="233"/>
      <c r="G46" s="233"/>
      <c r="H46" s="233"/>
      <c r="I46" s="233"/>
      <c r="J46" s="233"/>
      <c r="K46" s="233"/>
      <c r="L46" s="233"/>
      <c r="M46" s="233"/>
      <c r="N46" s="222"/>
      <c r="O46" s="222"/>
      <c r="P46" s="222"/>
      <c r="Q46" s="222"/>
      <c r="R46" s="222"/>
      <c r="S46" s="222"/>
      <c r="T46" s="223"/>
      <c r="U46" s="222"/>
      <c r="V46" s="212"/>
      <c r="W46" s="212"/>
      <c r="X46" s="212"/>
      <c r="Y46" s="212"/>
      <c r="Z46" s="212"/>
      <c r="AA46" s="212"/>
      <c r="AB46" s="212"/>
      <c r="AC46" s="212"/>
      <c r="AD46" s="212"/>
      <c r="AE46" s="212" t="s">
        <v>141</v>
      </c>
      <c r="AF46" s="212">
        <v>0</v>
      </c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x14ac:dyDescent="0.2">
      <c r="A47" s="214" t="s">
        <v>125</v>
      </c>
      <c r="B47" s="221" t="s">
        <v>59</v>
      </c>
      <c r="C47" s="268" t="s">
        <v>60</v>
      </c>
      <c r="D47" s="226"/>
      <c r="E47" s="231"/>
      <c r="F47" s="236"/>
      <c r="G47" s="236">
        <f>SUMIF(AE48:AE73,"&lt;&gt;NOR",G48:G73)</f>
        <v>0</v>
      </c>
      <c r="H47" s="236"/>
      <c r="I47" s="236">
        <f>SUM(I48:I73)</f>
        <v>0</v>
      </c>
      <c r="J47" s="236"/>
      <c r="K47" s="236">
        <f>SUM(K48:K73)</f>
        <v>0</v>
      </c>
      <c r="L47" s="236"/>
      <c r="M47" s="236">
        <f>SUM(M48:M73)</f>
        <v>0</v>
      </c>
      <c r="N47" s="226"/>
      <c r="O47" s="226">
        <f>SUM(O48:O73)</f>
        <v>35.381530000000005</v>
      </c>
      <c r="P47" s="226"/>
      <c r="Q47" s="226">
        <f>SUM(Q48:Q73)</f>
        <v>0</v>
      </c>
      <c r="R47" s="226"/>
      <c r="S47" s="226"/>
      <c r="T47" s="227"/>
      <c r="U47" s="226">
        <f>SUM(U48:U73)</f>
        <v>220.60000000000002</v>
      </c>
      <c r="AE47" t="s">
        <v>126</v>
      </c>
    </row>
    <row r="48" spans="1:60" ht="22.5" outlineLevel="1" x14ac:dyDescent="0.2">
      <c r="A48" s="213">
        <v>19</v>
      </c>
      <c r="B48" s="220" t="s">
        <v>189</v>
      </c>
      <c r="C48" s="265" t="s">
        <v>190</v>
      </c>
      <c r="D48" s="222" t="s">
        <v>157</v>
      </c>
      <c r="E48" s="228">
        <v>37.97</v>
      </c>
      <c r="F48" s="232"/>
      <c r="G48" s="233">
        <f>ROUND(E48*F48,2)</f>
        <v>0</v>
      </c>
      <c r="H48" s="232"/>
      <c r="I48" s="233">
        <f>ROUND(E48*H48,2)</f>
        <v>0</v>
      </c>
      <c r="J48" s="232"/>
      <c r="K48" s="233">
        <f>ROUND(E48*J48,2)</f>
        <v>0</v>
      </c>
      <c r="L48" s="233">
        <v>15</v>
      </c>
      <c r="M48" s="233">
        <f>G48*(1+L48/100)</f>
        <v>0</v>
      </c>
      <c r="N48" s="222">
        <v>0.33893000000000001</v>
      </c>
      <c r="O48" s="222">
        <f>ROUND(E48*N48,5)</f>
        <v>12.86917</v>
      </c>
      <c r="P48" s="222">
        <v>0</v>
      </c>
      <c r="Q48" s="222">
        <f>ROUND(E48*P48,5)</f>
        <v>0</v>
      </c>
      <c r="R48" s="222"/>
      <c r="S48" s="222"/>
      <c r="T48" s="223">
        <v>1.35473</v>
      </c>
      <c r="U48" s="222">
        <f>ROUND(E48*T48,2)</f>
        <v>51.44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 t="s">
        <v>130</v>
      </c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1" x14ac:dyDescent="0.2">
      <c r="A49" s="213"/>
      <c r="B49" s="220"/>
      <c r="C49" s="267" t="s">
        <v>191</v>
      </c>
      <c r="D49" s="225"/>
      <c r="E49" s="230"/>
      <c r="F49" s="234"/>
      <c r="G49" s="235"/>
      <c r="H49" s="233"/>
      <c r="I49" s="233"/>
      <c r="J49" s="233"/>
      <c r="K49" s="233"/>
      <c r="L49" s="233"/>
      <c r="M49" s="233"/>
      <c r="N49" s="222"/>
      <c r="O49" s="222"/>
      <c r="P49" s="222"/>
      <c r="Q49" s="222"/>
      <c r="R49" s="222"/>
      <c r="S49" s="222"/>
      <c r="T49" s="223"/>
      <c r="U49" s="222"/>
      <c r="V49" s="212"/>
      <c r="W49" s="212"/>
      <c r="X49" s="212"/>
      <c r="Y49" s="212"/>
      <c r="Z49" s="212"/>
      <c r="AA49" s="212"/>
      <c r="AB49" s="212"/>
      <c r="AC49" s="212"/>
      <c r="AD49" s="212"/>
      <c r="AE49" s="212" t="s">
        <v>149</v>
      </c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5" t="str">
        <f>C49</f>
        <v>Keramickobetonový systémový strop včetně montáže, betonáže, výztuže a montážního podepření. Započítat i následné ošetření betonu. V místě zvýšeného zatížení znásobení nosníků.</v>
      </c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13"/>
      <c r="B50" s="220"/>
      <c r="C50" s="266" t="s">
        <v>192</v>
      </c>
      <c r="D50" s="224"/>
      <c r="E50" s="229">
        <v>29.72</v>
      </c>
      <c r="F50" s="233"/>
      <c r="G50" s="233"/>
      <c r="H50" s="233"/>
      <c r="I50" s="233"/>
      <c r="J50" s="233"/>
      <c r="K50" s="233"/>
      <c r="L50" s="233"/>
      <c r="M50" s="233"/>
      <c r="N50" s="222"/>
      <c r="O50" s="222"/>
      <c r="P50" s="222"/>
      <c r="Q50" s="222"/>
      <c r="R50" s="222"/>
      <c r="S50" s="222"/>
      <c r="T50" s="223"/>
      <c r="U50" s="222"/>
      <c r="V50" s="212"/>
      <c r="W50" s="212"/>
      <c r="X50" s="212"/>
      <c r="Y50" s="212"/>
      <c r="Z50" s="212"/>
      <c r="AA50" s="212"/>
      <c r="AB50" s="212"/>
      <c r="AC50" s="212"/>
      <c r="AD50" s="212"/>
      <c r="AE50" s="212" t="s">
        <v>141</v>
      </c>
      <c r="AF50" s="212">
        <v>0</v>
      </c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13"/>
      <c r="B51" s="220"/>
      <c r="C51" s="266" t="s">
        <v>193</v>
      </c>
      <c r="D51" s="224"/>
      <c r="E51" s="229">
        <v>8.25</v>
      </c>
      <c r="F51" s="233"/>
      <c r="G51" s="233"/>
      <c r="H51" s="233"/>
      <c r="I51" s="233"/>
      <c r="J51" s="233"/>
      <c r="K51" s="233"/>
      <c r="L51" s="233"/>
      <c r="M51" s="233"/>
      <c r="N51" s="222"/>
      <c r="O51" s="222"/>
      <c r="P51" s="222"/>
      <c r="Q51" s="222"/>
      <c r="R51" s="222"/>
      <c r="S51" s="222"/>
      <c r="T51" s="223"/>
      <c r="U51" s="222"/>
      <c r="V51" s="212"/>
      <c r="W51" s="212"/>
      <c r="X51" s="212"/>
      <c r="Y51" s="212"/>
      <c r="Z51" s="212"/>
      <c r="AA51" s="212"/>
      <c r="AB51" s="212"/>
      <c r="AC51" s="212"/>
      <c r="AD51" s="212"/>
      <c r="AE51" s="212" t="s">
        <v>141</v>
      </c>
      <c r="AF51" s="212">
        <v>0</v>
      </c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13">
        <v>20</v>
      </c>
      <c r="B52" s="220" t="s">
        <v>194</v>
      </c>
      <c r="C52" s="265" t="s">
        <v>195</v>
      </c>
      <c r="D52" s="222" t="s">
        <v>129</v>
      </c>
      <c r="E52" s="228">
        <v>49.3</v>
      </c>
      <c r="F52" s="232"/>
      <c r="G52" s="233">
        <f>ROUND(E52*F52,2)</f>
        <v>0</v>
      </c>
      <c r="H52" s="232"/>
      <c r="I52" s="233">
        <f>ROUND(E52*H52,2)</f>
        <v>0</v>
      </c>
      <c r="J52" s="232"/>
      <c r="K52" s="233">
        <f>ROUND(E52*J52,2)</f>
        <v>0</v>
      </c>
      <c r="L52" s="233">
        <v>15</v>
      </c>
      <c r="M52" s="233">
        <f>G52*(1+L52/100)</f>
        <v>0</v>
      </c>
      <c r="N52" s="222">
        <v>1.323E-2</v>
      </c>
      <c r="O52" s="222">
        <f>ROUND(E52*N52,5)</f>
        <v>0.65224000000000004</v>
      </c>
      <c r="P52" s="222">
        <v>0</v>
      </c>
      <c r="Q52" s="222">
        <f>ROUND(E52*P52,5)</f>
        <v>0</v>
      </c>
      <c r="R52" s="222"/>
      <c r="S52" s="222"/>
      <c r="T52" s="223">
        <v>0.255</v>
      </c>
      <c r="U52" s="222">
        <f>ROUND(E52*T52,2)</f>
        <v>12.57</v>
      </c>
      <c r="V52" s="212"/>
      <c r="W52" s="212"/>
      <c r="X52" s="212"/>
      <c r="Y52" s="212"/>
      <c r="Z52" s="212"/>
      <c r="AA52" s="212"/>
      <c r="AB52" s="212"/>
      <c r="AC52" s="212"/>
      <c r="AD52" s="212"/>
      <c r="AE52" s="212" t="s">
        <v>130</v>
      </c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13"/>
      <c r="B53" s="220"/>
      <c r="C53" s="266" t="s">
        <v>196</v>
      </c>
      <c r="D53" s="224"/>
      <c r="E53" s="229">
        <v>49.3</v>
      </c>
      <c r="F53" s="233"/>
      <c r="G53" s="233"/>
      <c r="H53" s="233"/>
      <c r="I53" s="233"/>
      <c r="J53" s="233"/>
      <c r="K53" s="233"/>
      <c r="L53" s="233"/>
      <c r="M53" s="233"/>
      <c r="N53" s="222"/>
      <c r="O53" s="222"/>
      <c r="P53" s="222"/>
      <c r="Q53" s="222"/>
      <c r="R53" s="222"/>
      <c r="S53" s="222"/>
      <c r="T53" s="223"/>
      <c r="U53" s="222"/>
      <c r="V53" s="212"/>
      <c r="W53" s="212"/>
      <c r="X53" s="212"/>
      <c r="Y53" s="212"/>
      <c r="Z53" s="212"/>
      <c r="AA53" s="212"/>
      <c r="AB53" s="212"/>
      <c r="AC53" s="212"/>
      <c r="AD53" s="212"/>
      <c r="AE53" s="212" t="s">
        <v>141</v>
      </c>
      <c r="AF53" s="212">
        <v>0</v>
      </c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13">
        <v>21</v>
      </c>
      <c r="B54" s="220" t="s">
        <v>197</v>
      </c>
      <c r="C54" s="265" t="s">
        <v>198</v>
      </c>
      <c r="D54" s="222" t="s">
        <v>137</v>
      </c>
      <c r="E54" s="228">
        <v>3</v>
      </c>
      <c r="F54" s="232"/>
      <c r="G54" s="233">
        <f>ROUND(E54*F54,2)</f>
        <v>0</v>
      </c>
      <c r="H54" s="232"/>
      <c r="I54" s="233">
        <f>ROUND(E54*H54,2)</f>
        <v>0</v>
      </c>
      <c r="J54" s="232"/>
      <c r="K54" s="233">
        <f>ROUND(E54*J54,2)</f>
        <v>0</v>
      </c>
      <c r="L54" s="233">
        <v>15</v>
      </c>
      <c r="M54" s="233">
        <f>G54*(1+L54/100)</f>
        <v>0</v>
      </c>
      <c r="N54" s="222">
        <v>2.5251100000000002</v>
      </c>
      <c r="O54" s="222">
        <f>ROUND(E54*N54,5)</f>
        <v>7.5753300000000001</v>
      </c>
      <c r="P54" s="222">
        <v>0</v>
      </c>
      <c r="Q54" s="222">
        <f>ROUND(E54*P54,5)</f>
        <v>0</v>
      </c>
      <c r="R54" s="222"/>
      <c r="S54" s="222"/>
      <c r="T54" s="223">
        <v>1.448</v>
      </c>
      <c r="U54" s="222">
        <f>ROUND(E54*T54,2)</f>
        <v>4.34</v>
      </c>
      <c r="V54" s="212"/>
      <c r="W54" s="212"/>
      <c r="X54" s="212"/>
      <c r="Y54" s="212"/>
      <c r="Z54" s="212"/>
      <c r="AA54" s="212"/>
      <c r="AB54" s="212"/>
      <c r="AC54" s="212"/>
      <c r="AD54" s="212"/>
      <c r="AE54" s="212" t="s">
        <v>130</v>
      </c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13"/>
      <c r="B55" s="220"/>
      <c r="C55" s="266" t="s">
        <v>199</v>
      </c>
      <c r="D55" s="224"/>
      <c r="E55" s="229">
        <v>1.4175</v>
      </c>
      <c r="F55" s="233"/>
      <c r="G55" s="233"/>
      <c r="H55" s="233"/>
      <c r="I55" s="233"/>
      <c r="J55" s="233"/>
      <c r="K55" s="233"/>
      <c r="L55" s="233"/>
      <c r="M55" s="233"/>
      <c r="N55" s="222"/>
      <c r="O55" s="222"/>
      <c r="P55" s="222"/>
      <c r="Q55" s="222"/>
      <c r="R55" s="222"/>
      <c r="S55" s="222"/>
      <c r="T55" s="223"/>
      <c r="U55" s="222"/>
      <c r="V55" s="212"/>
      <c r="W55" s="212"/>
      <c r="X55" s="212"/>
      <c r="Y55" s="212"/>
      <c r="Z55" s="212"/>
      <c r="AA55" s="212"/>
      <c r="AB55" s="212"/>
      <c r="AC55" s="212"/>
      <c r="AD55" s="212"/>
      <c r="AE55" s="212" t="s">
        <v>141</v>
      </c>
      <c r="AF55" s="212">
        <v>0</v>
      </c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13"/>
      <c r="B56" s="220"/>
      <c r="C56" s="266" t="s">
        <v>200</v>
      </c>
      <c r="D56" s="224"/>
      <c r="E56" s="229">
        <v>1.5825</v>
      </c>
      <c r="F56" s="233"/>
      <c r="G56" s="233"/>
      <c r="H56" s="233"/>
      <c r="I56" s="233"/>
      <c r="J56" s="233"/>
      <c r="K56" s="233"/>
      <c r="L56" s="233"/>
      <c r="M56" s="233"/>
      <c r="N56" s="222"/>
      <c r="O56" s="222"/>
      <c r="P56" s="222"/>
      <c r="Q56" s="222"/>
      <c r="R56" s="222"/>
      <c r="S56" s="222"/>
      <c r="T56" s="223"/>
      <c r="U56" s="222"/>
      <c r="V56" s="212"/>
      <c r="W56" s="212"/>
      <c r="X56" s="212"/>
      <c r="Y56" s="212"/>
      <c r="Z56" s="212"/>
      <c r="AA56" s="212"/>
      <c r="AB56" s="212"/>
      <c r="AC56" s="212"/>
      <c r="AD56" s="212"/>
      <c r="AE56" s="212" t="s">
        <v>141</v>
      </c>
      <c r="AF56" s="212">
        <v>0</v>
      </c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13">
        <v>22</v>
      </c>
      <c r="B57" s="220" t="s">
        <v>201</v>
      </c>
      <c r="C57" s="265" t="s">
        <v>202</v>
      </c>
      <c r="D57" s="222" t="s">
        <v>129</v>
      </c>
      <c r="E57" s="228">
        <v>12.66</v>
      </c>
      <c r="F57" s="232"/>
      <c r="G57" s="233">
        <f>ROUND(E57*F57,2)</f>
        <v>0</v>
      </c>
      <c r="H57" s="232"/>
      <c r="I57" s="233">
        <f>ROUND(E57*H57,2)</f>
        <v>0</v>
      </c>
      <c r="J57" s="232"/>
      <c r="K57" s="233">
        <f>ROUND(E57*J57,2)</f>
        <v>0</v>
      </c>
      <c r="L57" s="233">
        <v>15</v>
      </c>
      <c r="M57" s="233">
        <f>G57*(1+L57/100)</f>
        <v>0</v>
      </c>
      <c r="N57" s="222">
        <v>4.965E-2</v>
      </c>
      <c r="O57" s="222">
        <f>ROUND(E57*N57,5)</f>
        <v>0.62856999999999996</v>
      </c>
      <c r="P57" s="222">
        <v>0</v>
      </c>
      <c r="Q57" s="222">
        <f>ROUND(E57*P57,5)</f>
        <v>0</v>
      </c>
      <c r="R57" s="222"/>
      <c r="S57" s="222"/>
      <c r="T57" s="223">
        <v>0.94</v>
      </c>
      <c r="U57" s="222">
        <f>ROUND(E57*T57,2)</f>
        <v>11.9</v>
      </c>
      <c r="V57" s="212"/>
      <c r="W57" s="212"/>
      <c r="X57" s="212"/>
      <c r="Y57" s="212"/>
      <c r="Z57" s="212"/>
      <c r="AA57" s="212"/>
      <c r="AB57" s="212"/>
      <c r="AC57" s="212"/>
      <c r="AD57" s="212"/>
      <c r="AE57" s="212" t="s">
        <v>130</v>
      </c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13"/>
      <c r="B58" s="220"/>
      <c r="C58" s="266" t="s">
        <v>203</v>
      </c>
      <c r="D58" s="224"/>
      <c r="E58" s="229">
        <v>12.66</v>
      </c>
      <c r="F58" s="233"/>
      <c r="G58" s="233"/>
      <c r="H58" s="233"/>
      <c r="I58" s="233"/>
      <c r="J58" s="233"/>
      <c r="K58" s="233"/>
      <c r="L58" s="233"/>
      <c r="M58" s="233"/>
      <c r="N58" s="222"/>
      <c r="O58" s="222"/>
      <c r="P58" s="222"/>
      <c r="Q58" s="222"/>
      <c r="R58" s="222"/>
      <c r="S58" s="222"/>
      <c r="T58" s="223"/>
      <c r="U58" s="222"/>
      <c r="V58" s="212"/>
      <c r="W58" s="212"/>
      <c r="X58" s="212"/>
      <c r="Y58" s="212"/>
      <c r="Z58" s="212"/>
      <c r="AA58" s="212"/>
      <c r="AB58" s="212"/>
      <c r="AC58" s="212"/>
      <c r="AD58" s="212"/>
      <c r="AE58" s="212" t="s">
        <v>141</v>
      </c>
      <c r="AF58" s="212">
        <v>0</v>
      </c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13">
        <v>23</v>
      </c>
      <c r="B59" s="220" t="s">
        <v>204</v>
      </c>
      <c r="C59" s="265" t="s">
        <v>205</v>
      </c>
      <c r="D59" s="222" t="s">
        <v>129</v>
      </c>
      <c r="E59" s="228">
        <v>12.66</v>
      </c>
      <c r="F59" s="232"/>
      <c r="G59" s="233">
        <f>ROUND(E59*F59,2)</f>
        <v>0</v>
      </c>
      <c r="H59" s="232"/>
      <c r="I59" s="233">
        <f>ROUND(E59*H59,2)</f>
        <v>0</v>
      </c>
      <c r="J59" s="232"/>
      <c r="K59" s="233">
        <f>ROUND(E59*J59,2)</f>
        <v>0</v>
      </c>
      <c r="L59" s="233">
        <v>15</v>
      </c>
      <c r="M59" s="233">
        <f>G59*(1+L59/100)</f>
        <v>0</v>
      </c>
      <c r="N59" s="222">
        <v>0</v>
      </c>
      <c r="O59" s="222">
        <f>ROUND(E59*N59,5)</f>
        <v>0</v>
      </c>
      <c r="P59" s="222">
        <v>0</v>
      </c>
      <c r="Q59" s="222">
        <f>ROUND(E59*P59,5)</f>
        <v>0</v>
      </c>
      <c r="R59" s="222"/>
      <c r="S59" s="222"/>
      <c r="T59" s="223">
        <v>0.28999999999999998</v>
      </c>
      <c r="U59" s="222">
        <f>ROUND(E59*T59,2)</f>
        <v>3.67</v>
      </c>
      <c r="V59" s="212"/>
      <c r="W59" s="212"/>
      <c r="X59" s="212"/>
      <c r="Y59" s="212"/>
      <c r="Z59" s="212"/>
      <c r="AA59" s="212"/>
      <c r="AB59" s="212"/>
      <c r="AC59" s="212"/>
      <c r="AD59" s="212"/>
      <c r="AE59" s="212" t="s">
        <v>130</v>
      </c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13">
        <v>24</v>
      </c>
      <c r="B60" s="220" t="s">
        <v>206</v>
      </c>
      <c r="C60" s="265" t="s">
        <v>207</v>
      </c>
      <c r="D60" s="222" t="s">
        <v>161</v>
      </c>
      <c r="E60" s="228">
        <v>0.20361000000000001</v>
      </c>
      <c r="F60" s="232"/>
      <c r="G60" s="233">
        <f>ROUND(E60*F60,2)</f>
        <v>0</v>
      </c>
      <c r="H60" s="232"/>
      <c r="I60" s="233">
        <f>ROUND(E60*H60,2)</f>
        <v>0</v>
      </c>
      <c r="J60" s="232"/>
      <c r="K60" s="233">
        <f>ROUND(E60*J60,2)</f>
        <v>0</v>
      </c>
      <c r="L60" s="233">
        <v>15</v>
      </c>
      <c r="M60" s="233">
        <f>G60*(1+L60/100)</f>
        <v>0</v>
      </c>
      <c r="N60" s="222">
        <v>1.0166500000000001</v>
      </c>
      <c r="O60" s="222">
        <f>ROUND(E60*N60,5)</f>
        <v>0.20699999999999999</v>
      </c>
      <c r="P60" s="222">
        <v>0</v>
      </c>
      <c r="Q60" s="222">
        <f>ROUND(E60*P60,5)</f>
        <v>0</v>
      </c>
      <c r="R60" s="222"/>
      <c r="S60" s="222"/>
      <c r="T60" s="223">
        <v>27.672999999999998</v>
      </c>
      <c r="U60" s="222">
        <f>ROUND(E60*T60,2)</f>
        <v>5.63</v>
      </c>
      <c r="V60" s="212"/>
      <c r="W60" s="212"/>
      <c r="X60" s="212"/>
      <c r="Y60" s="212"/>
      <c r="Z60" s="212"/>
      <c r="AA60" s="212"/>
      <c r="AB60" s="212"/>
      <c r="AC60" s="212"/>
      <c r="AD60" s="212"/>
      <c r="AE60" s="212" t="s">
        <v>130</v>
      </c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13"/>
      <c r="B61" s="220"/>
      <c r="C61" s="266" t="s">
        <v>208</v>
      </c>
      <c r="D61" s="224"/>
      <c r="E61" s="229">
        <v>0.20361000000000001</v>
      </c>
      <c r="F61" s="233"/>
      <c r="G61" s="233"/>
      <c r="H61" s="233"/>
      <c r="I61" s="233"/>
      <c r="J61" s="233"/>
      <c r="K61" s="233"/>
      <c r="L61" s="233"/>
      <c r="M61" s="233"/>
      <c r="N61" s="222"/>
      <c r="O61" s="222"/>
      <c r="P61" s="222"/>
      <c r="Q61" s="222"/>
      <c r="R61" s="222"/>
      <c r="S61" s="222"/>
      <c r="T61" s="223"/>
      <c r="U61" s="222"/>
      <c r="V61" s="212"/>
      <c r="W61" s="212"/>
      <c r="X61" s="212"/>
      <c r="Y61" s="212"/>
      <c r="Z61" s="212"/>
      <c r="AA61" s="212"/>
      <c r="AB61" s="212"/>
      <c r="AC61" s="212"/>
      <c r="AD61" s="212"/>
      <c r="AE61" s="212" t="s">
        <v>141</v>
      </c>
      <c r="AF61" s="212">
        <v>0</v>
      </c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13">
        <v>25</v>
      </c>
      <c r="B62" s="220" t="s">
        <v>209</v>
      </c>
      <c r="C62" s="265" t="s">
        <v>210</v>
      </c>
      <c r="D62" s="222" t="s">
        <v>137</v>
      </c>
      <c r="E62" s="228">
        <v>2.7</v>
      </c>
      <c r="F62" s="232"/>
      <c r="G62" s="233">
        <f>ROUND(E62*F62,2)</f>
        <v>0</v>
      </c>
      <c r="H62" s="232"/>
      <c r="I62" s="233">
        <f>ROUND(E62*H62,2)</f>
        <v>0</v>
      </c>
      <c r="J62" s="232"/>
      <c r="K62" s="233">
        <f>ROUND(E62*J62,2)</f>
        <v>0</v>
      </c>
      <c r="L62" s="233">
        <v>15</v>
      </c>
      <c r="M62" s="233">
        <f>G62*(1+L62/100)</f>
        <v>0</v>
      </c>
      <c r="N62" s="222">
        <v>2.52508</v>
      </c>
      <c r="O62" s="222">
        <f>ROUND(E62*N62,5)</f>
        <v>6.8177199999999996</v>
      </c>
      <c r="P62" s="222">
        <v>0</v>
      </c>
      <c r="Q62" s="222">
        <f>ROUND(E62*P62,5)</f>
        <v>0</v>
      </c>
      <c r="R62" s="222"/>
      <c r="S62" s="222"/>
      <c r="T62" s="223">
        <v>3.6749999999999998</v>
      </c>
      <c r="U62" s="222">
        <f>ROUND(E62*T62,2)</f>
        <v>9.92</v>
      </c>
      <c r="V62" s="212"/>
      <c r="W62" s="212"/>
      <c r="X62" s="212"/>
      <c r="Y62" s="212"/>
      <c r="Z62" s="212"/>
      <c r="AA62" s="212"/>
      <c r="AB62" s="212"/>
      <c r="AC62" s="212"/>
      <c r="AD62" s="212"/>
      <c r="AE62" s="212" t="s">
        <v>130</v>
      </c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13"/>
      <c r="B63" s="220"/>
      <c r="C63" s="266" t="s">
        <v>211</v>
      </c>
      <c r="D63" s="224"/>
      <c r="E63" s="229">
        <v>2.7</v>
      </c>
      <c r="F63" s="233"/>
      <c r="G63" s="233"/>
      <c r="H63" s="233"/>
      <c r="I63" s="233"/>
      <c r="J63" s="233"/>
      <c r="K63" s="233"/>
      <c r="L63" s="233"/>
      <c r="M63" s="233"/>
      <c r="N63" s="222"/>
      <c r="O63" s="222"/>
      <c r="P63" s="222"/>
      <c r="Q63" s="222"/>
      <c r="R63" s="222"/>
      <c r="S63" s="222"/>
      <c r="T63" s="223"/>
      <c r="U63" s="222"/>
      <c r="V63" s="212"/>
      <c r="W63" s="212"/>
      <c r="X63" s="212"/>
      <c r="Y63" s="212"/>
      <c r="Z63" s="212"/>
      <c r="AA63" s="212"/>
      <c r="AB63" s="212"/>
      <c r="AC63" s="212"/>
      <c r="AD63" s="212"/>
      <c r="AE63" s="212" t="s">
        <v>141</v>
      </c>
      <c r="AF63" s="212">
        <v>0</v>
      </c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13">
        <v>26</v>
      </c>
      <c r="B64" s="220" t="s">
        <v>212</v>
      </c>
      <c r="C64" s="265" t="s">
        <v>213</v>
      </c>
      <c r="D64" s="222" t="s">
        <v>161</v>
      </c>
      <c r="E64" s="228">
        <v>0.25912000000000002</v>
      </c>
      <c r="F64" s="232"/>
      <c r="G64" s="233">
        <f>ROUND(E64*F64,2)</f>
        <v>0</v>
      </c>
      <c r="H64" s="232"/>
      <c r="I64" s="233">
        <f>ROUND(E64*H64,2)</f>
        <v>0</v>
      </c>
      <c r="J64" s="232"/>
      <c r="K64" s="233">
        <f>ROUND(E64*J64,2)</f>
        <v>0</v>
      </c>
      <c r="L64" s="233">
        <v>15</v>
      </c>
      <c r="M64" s="233">
        <f>G64*(1+L64/100)</f>
        <v>0</v>
      </c>
      <c r="N64" s="222">
        <v>1.05772</v>
      </c>
      <c r="O64" s="222">
        <f>ROUND(E64*N64,5)</f>
        <v>0.27407999999999999</v>
      </c>
      <c r="P64" s="222">
        <v>0</v>
      </c>
      <c r="Q64" s="222">
        <f>ROUND(E64*P64,5)</f>
        <v>0</v>
      </c>
      <c r="R64" s="222"/>
      <c r="S64" s="222"/>
      <c r="T64" s="223">
        <v>22.648</v>
      </c>
      <c r="U64" s="222">
        <f>ROUND(E64*T64,2)</f>
        <v>5.87</v>
      </c>
      <c r="V64" s="212"/>
      <c r="W64" s="212"/>
      <c r="X64" s="212"/>
      <c r="Y64" s="212"/>
      <c r="Z64" s="212"/>
      <c r="AA64" s="212"/>
      <c r="AB64" s="212"/>
      <c r="AC64" s="212"/>
      <c r="AD64" s="212"/>
      <c r="AE64" s="212" t="s">
        <v>130</v>
      </c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13"/>
      <c r="B65" s="220"/>
      <c r="C65" s="266" t="s">
        <v>214</v>
      </c>
      <c r="D65" s="224"/>
      <c r="E65" s="229">
        <v>0.25912000000000002</v>
      </c>
      <c r="F65" s="233"/>
      <c r="G65" s="233"/>
      <c r="H65" s="233"/>
      <c r="I65" s="233"/>
      <c r="J65" s="233"/>
      <c r="K65" s="233"/>
      <c r="L65" s="233"/>
      <c r="M65" s="233"/>
      <c r="N65" s="222"/>
      <c r="O65" s="222"/>
      <c r="P65" s="222"/>
      <c r="Q65" s="222"/>
      <c r="R65" s="222"/>
      <c r="S65" s="222"/>
      <c r="T65" s="223"/>
      <c r="U65" s="222"/>
      <c r="V65" s="212"/>
      <c r="W65" s="212"/>
      <c r="X65" s="212"/>
      <c r="Y65" s="212"/>
      <c r="Z65" s="212"/>
      <c r="AA65" s="212"/>
      <c r="AB65" s="212"/>
      <c r="AC65" s="212"/>
      <c r="AD65" s="212"/>
      <c r="AE65" s="212" t="s">
        <v>141</v>
      </c>
      <c r="AF65" s="212">
        <v>0</v>
      </c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13">
        <v>27</v>
      </c>
      <c r="B66" s="220" t="s">
        <v>215</v>
      </c>
      <c r="C66" s="265" t="s">
        <v>216</v>
      </c>
      <c r="D66" s="222" t="s">
        <v>157</v>
      </c>
      <c r="E66" s="228">
        <v>18</v>
      </c>
      <c r="F66" s="232"/>
      <c r="G66" s="233">
        <f>ROUND(E66*F66,2)</f>
        <v>0</v>
      </c>
      <c r="H66" s="232"/>
      <c r="I66" s="233">
        <f>ROUND(E66*H66,2)</f>
        <v>0</v>
      </c>
      <c r="J66" s="232"/>
      <c r="K66" s="233">
        <f>ROUND(E66*J66,2)</f>
        <v>0</v>
      </c>
      <c r="L66" s="233">
        <v>15</v>
      </c>
      <c r="M66" s="233">
        <f>G66*(1+L66/100)</f>
        <v>0</v>
      </c>
      <c r="N66" s="222">
        <v>3.2399999999999998E-2</v>
      </c>
      <c r="O66" s="222">
        <f>ROUND(E66*N66,5)</f>
        <v>0.58320000000000005</v>
      </c>
      <c r="P66" s="222">
        <v>0</v>
      </c>
      <c r="Q66" s="222">
        <f>ROUND(E66*P66,5)</f>
        <v>0</v>
      </c>
      <c r="R66" s="222"/>
      <c r="S66" s="222"/>
      <c r="T66" s="223">
        <v>2.31</v>
      </c>
      <c r="U66" s="222">
        <f>ROUND(E66*T66,2)</f>
        <v>41.58</v>
      </c>
      <c r="V66" s="212"/>
      <c r="W66" s="212"/>
      <c r="X66" s="212"/>
      <c r="Y66" s="212"/>
      <c r="Z66" s="212"/>
      <c r="AA66" s="212"/>
      <c r="AB66" s="212"/>
      <c r="AC66" s="212"/>
      <c r="AD66" s="212"/>
      <c r="AE66" s="212" t="s">
        <v>130</v>
      </c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13"/>
      <c r="B67" s="220"/>
      <c r="C67" s="266" t="s">
        <v>217</v>
      </c>
      <c r="D67" s="224"/>
      <c r="E67" s="229">
        <v>18</v>
      </c>
      <c r="F67" s="233"/>
      <c r="G67" s="233"/>
      <c r="H67" s="233"/>
      <c r="I67" s="233"/>
      <c r="J67" s="233"/>
      <c r="K67" s="233"/>
      <c r="L67" s="233"/>
      <c r="M67" s="233"/>
      <c r="N67" s="222"/>
      <c r="O67" s="222"/>
      <c r="P67" s="222"/>
      <c r="Q67" s="222"/>
      <c r="R67" s="222"/>
      <c r="S67" s="222"/>
      <c r="T67" s="223"/>
      <c r="U67" s="222"/>
      <c r="V67" s="212"/>
      <c r="W67" s="212"/>
      <c r="X67" s="212"/>
      <c r="Y67" s="212"/>
      <c r="Z67" s="212"/>
      <c r="AA67" s="212"/>
      <c r="AB67" s="212"/>
      <c r="AC67" s="212"/>
      <c r="AD67" s="212"/>
      <c r="AE67" s="212" t="s">
        <v>141</v>
      </c>
      <c r="AF67" s="212">
        <v>0</v>
      </c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13">
        <v>28</v>
      </c>
      <c r="B68" s="220" t="s">
        <v>218</v>
      </c>
      <c r="C68" s="265" t="s">
        <v>219</v>
      </c>
      <c r="D68" s="222" t="s">
        <v>157</v>
      </c>
      <c r="E68" s="228">
        <v>18</v>
      </c>
      <c r="F68" s="232"/>
      <c r="G68" s="233">
        <f>ROUND(E68*F68,2)</f>
        <v>0</v>
      </c>
      <c r="H68" s="232"/>
      <c r="I68" s="233">
        <f>ROUND(E68*H68,2)</f>
        <v>0</v>
      </c>
      <c r="J68" s="232"/>
      <c r="K68" s="233">
        <f>ROUND(E68*J68,2)</f>
        <v>0</v>
      </c>
      <c r="L68" s="233">
        <v>15</v>
      </c>
      <c r="M68" s="233">
        <f>G68*(1+L68/100)</f>
        <v>0</v>
      </c>
      <c r="N68" s="222">
        <v>0</v>
      </c>
      <c r="O68" s="222">
        <f>ROUND(E68*N68,5)</f>
        <v>0</v>
      </c>
      <c r="P68" s="222">
        <v>0</v>
      </c>
      <c r="Q68" s="222">
        <f>ROUND(E68*P68,5)</f>
        <v>0</v>
      </c>
      <c r="R68" s="222"/>
      <c r="S68" s="222"/>
      <c r="T68" s="223">
        <v>0.38500000000000001</v>
      </c>
      <c r="U68" s="222">
        <f>ROUND(E68*T68,2)</f>
        <v>6.93</v>
      </c>
      <c r="V68" s="212"/>
      <c r="W68" s="212"/>
      <c r="X68" s="212"/>
      <c r="Y68" s="212"/>
      <c r="Z68" s="212"/>
      <c r="AA68" s="212"/>
      <c r="AB68" s="212"/>
      <c r="AC68" s="212"/>
      <c r="AD68" s="212"/>
      <c r="AE68" s="212" t="s">
        <v>130</v>
      </c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13">
        <v>29</v>
      </c>
      <c r="B69" s="220" t="s">
        <v>220</v>
      </c>
      <c r="C69" s="265" t="s">
        <v>221</v>
      </c>
      <c r="D69" s="222" t="s">
        <v>129</v>
      </c>
      <c r="E69" s="228">
        <v>47.5</v>
      </c>
      <c r="F69" s="232"/>
      <c r="G69" s="233">
        <f>ROUND(E69*F69,2)</f>
        <v>0</v>
      </c>
      <c r="H69" s="232"/>
      <c r="I69" s="233">
        <f>ROUND(E69*H69,2)</f>
        <v>0</v>
      </c>
      <c r="J69" s="232"/>
      <c r="K69" s="233">
        <f>ROUND(E69*J69,2)</f>
        <v>0</v>
      </c>
      <c r="L69" s="233">
        <v>15</v>
      </c>
      <c r="M69" s="233">
        <f>G69*(1+L69/100)</f>
        <v>0</v>
      </c>
      <c r="N69" s="222">
        <v>0.11369</v>
      </c>
      <c r="O69" s="222">
        <f>ROUND(E69*N69,5)</f>
        <v>5.4002800000000004</v>
      </c>
      <c r="P69" s="222">
        <v>0</v>
      </c>
      <c r="Q69" s="222">
        <f>ROUND(E69*P69,5)</f>
        <v>0</v>
      </c>
      <c r="R69" s="222"/>
      <c r="S69" s="222"/>
      <c r="T69" s="223">
        <v>0.56850000000000001</v>
      </c>
      <c r="U69" s="222">
        <f>ROUND(E69*T69,2)</f>
        <v>27</v>
      </c>
      <c r="V69" s="212"/>
      <c r="W69" s="212"/>
      <c r="X69" s="212"/>
      <c r="Y69" s="212"/>
      <c r="Z69" s="212"/>
      <c r="AA69" s="212"/>
      <c r="AB69" s="212"/>
      <c r="AC69" s="212"/>
      <c r="AD69" s="212"/>
      <c r="AE69" s="212" t="s">
        <v>130</v>
      </c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13"/>
      <c r="B70" s="220"/>
      <c r="C70" s="266" t="s">
        <v>222</v>
      </c>
      <c r="D70" s="224"/>
      <c r="E70" s="229">
        <v>47.5</v>
      </c>
      <c r="F70" s="233"/>
      <c r="G70" s="233"/>
      <c r="H70" s="233"/>
      <c r="I70" s="233"/>
      <c r="J70" s="233"/>
      <c r="K70" s="233"/>
      <c r="L70" s="233"/>
      <c r="M70" s="233"/>
      <c r="N70" s="222"/>
      <c r="O70" s="222"/>
      <c r="P70" s="222"/>
      <c r="Q70" s="222"/>
      <c r="R70" s="222"/>
      <c r="S70" s="222"/>
      <c r="T70" s="223"/>
      <c r="U70" s="222"/>
      <c r="V70" s="212"/>
      <c r="W70" s="212"/>
      <c r="X70" s="212"/>
      <c r="Y70" s="212"/>
      <c r="Z70" s="212"/>
      <c r="AA70" s="212"/>
      <c r="AB70" s="212"/>
      <c r="AC70" s="212"/>
      <c r="AD70" s="212"/>
      <c r="AE70" s="212" t="s">
        <v>141</v>
      </c>
      <c r="AF70" s="212">
        <v>0</v>
      </c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13">
        <v>30</v>
      </c>
      <c r="B71" s="220" t="s">
        <v>223</v>
      </c>
      <c r="C71" s="265" t="s">
        <v>224</v>
      </c>
      <c r="D71" s="222" t="s">
        <v>157</v>
      </c>
      <c r="E71" s="228">
        <v>22.087499999999999</v>
      </c>
      <c r="F71" s="232"/>
      <c r="G71" s="233">
        <f>ROUND(E71*F71,2)</f>
        <v>0</v>
      </c>
      <c r="H71" s="232"/>
      <c r="I71" s="233">
        <f>ROUND(E71*H71,2)</f>
        <v>0</v>
      </c>
      <c r="J71" s="232"/>
      <c r="K71" s="233">
        <f>ROUND(E71*J71,2)</f>
        <v>0</v>
      </c>
      <c r="L71" s="233">
        <v>15</v>
      </c>
      <c r="M71" s="233">
        <f>G71*(1+L71/100)</f>
        <v>0</v>
      </c>
      <c r="N71" s="222">
        <v>1.6930000000000001E-2</v>
      </c>
      <c r="O71" s="222">
        <f>ROUND(E71*N71,5)</f>
        <v>0.37393999999999999</v>
      </c>
      <c r="P71" s="222">
        <v>0</v>
      </c>
      <c r="Q71" s="222">
        <f>ROUND(E71*P71,5)</f>
        <v>0</v>
      </c>
      <c r="R71" s="222"/>
      <c r="S71" s="222"/>
      <c r="T71" s="223">
        <v>1.5396000000000001</v>
      </c>
      <c r="U71" s="222">
        <f>ROUND(E71*T71,2)</f>
        <v>34.01</v>
      </c>
      <c r="V71" s="212"/>
      <c r="W71" s="212"/>
      <c r="X71" s="212"/>
      <c r="Y71" s="212"/>
      <c r="Z71" s="212"/>
      <c r="AA71" s="212"/>
      <c r="AB71" s="212"/>
      <c r="AC71" s="212"/>
      <c r="AD71" s="212"/>
      <c r="AE71" s="212" t="s">
        <v>130</v>
      </c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13"/>
      <c r="B72" s="220"/>
      <c r="C72" s="266" t="s">
        <v>225</v>
      </c>
      <c r="D72" s="224"/>
      <c r="E72" s="229">
        <v>22.087499999999999</v>
      </c>
      <c r="F72" s="233"/>
      <c r="G72" s="233"/>
      <c r="H72" s="233"/>
      <c r="I72" s="233"/>
      <c r="J72" s="233"/>
      <c r="K72" s="233"/>
      <c r="L72" s="233"/>
      <c r="M72" s="233"/>
      <c r="N72" s="222"/>
      <c r="O72" s="222"/>
      <c r="P72" s="222"/>
      <c r="Q72" s="222"/>
      <c r="R72" s="222"/>
      <c r="S72" s="222"/>
      <c r="T72" s="223"/>
      <c r="U72" s="222"/>
      <c r="V72" s="212"/>
      <c r="W72" s="212"/>
      <c r="X72" s="212"/>
      <c r="Y72" s="212"/>
      <c r="Z72" s="212"/>
      <c r="AA72" s="212"/>
      <c r="AB72" s="212"/>
      <c r="AC72" s="212"/>
      <c r="AD72" s="212"/>
      <c r="AE72" s="212" t="s">
        <v>141</v>
      </c>
      <c r="AF72" s="212">
        <v>0</v>
      </c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13">
        <v>31</v>
      </c>
      <c r="B73" s="220" t="s">
        <v>226</v>
      </c>
      <c r="C73" s="265" t="s">
        <v>227</v>
      </c>
      <c r="D73" s="222" t="s">
        <v>157</v>
      </c>
      <c r="E73" s="228">
        <v>22.087499999999999</v>
      </c>
      <c r="F73" s="232"/>
      <c r="G73" s="233">
        <f>ROUND(E73*F73,2)</f>
        <v>0</v>
      </c>
      <c r="H73" s="232"/>
      <c r="I73" s="233">
        <f>ROUND(E73*H73,2)</f>
        <v>0</v>
      </c>
      <c r="J73" s="232"/>
      <c r="K73" s="233">
        <f>ROUND(E73*J73,2)</f>
        <v>0</v>
      </c>
      <c r="L73" s="233">
        <v>15</v>
      </c>
      <c r="M73" s="233">
        <f>G73*(1+L73/100)</f>
        <v>0</v>
      </c>
      <c r="N73" s="222">
        <v>0</v>
      </c>
      <c r="O73" s="222">
        <f>ROUND(E73*N73,5)</f>
        <v>0</v>
      </c>
      <c r="P73" s="222">
        <v>0</v>
      </c>
      <c r="Q73" s="222">
        <f>ROUND(E73*P73,5)</f>
        <v>0</v>
      </c>
      <c r="R73" s="222"/>
      <c r="S73" s="222"/>
      <c r="T73" s="223">
        <v>0.26</v>
      </c>
      <c r="U73" s="222">
        <f>ROUND(E73*T73,2)</f>
        <v>5.74</v>
      </c>
      <c r="V73" s="212"/>
      <c r="W73" s="212"/>
      <c r="X73" s="212"/>
      <c r="Y73" s="212"/>
      <c r="Z73" s="212"/>
      <c r="AA73" s="212"/>
      <c r="AB73" s="212"/>
      <c r="AC73" s="212"/>
      <c r="AD73" s="212"/>
      <c r="AE73" s="212" t="s">
        <v>130</v>
      </c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x14ac:dyDescent="0.2">
      <c r="A74" s="214" t="s">
        <v>125</v>
      </c>
      <c r="B74" s="221" t="s">
        <v>61</v>
      </c>
      <c r="C74" s="268" t="s">
        <v>62</v>
      </c>
      <c r="D74" s="226"/>
      <c r="E74" s="231"/>
      <c r="F74" s="236"/>
      <c r="G74" s="236">
        <f>SUMIF(AE75:AE82,"&lt;&gt;NOR",G75:G82)</f>
        <v>0</v>
      </c>
      <c r="H74" s="236"/>
      <c r="I74" s="236">
        <f>SUM(I75:I82)</f>
        <v>0</v>
      </c>
      <c r="J74" s="236"/>
      <c r="K74" s="236">
        <f>SUM(K75:K82)</f>
        <v>0</v>
      </c>
      <c r="L74" s="236"/>
      <c r="M74" s="236">
        <f>SUM(M75:M82)</f>
        <v>0</v>
      </c>
      <c r="N74" s="226"/>
      <c r="O74" s="226">
        <f>SUM(O75:O82)</f>
        <v>6.34565</v>
      </c>
      <c r="P74" s="226"/>
      <c r="Q74" s="226">
        <f>SUM(Q75:Q82)</f>
        <v>0</v>
      </c>
      <c r="R74" s="226"/>
      <c r="S74" s="226"/>
      <c r="T74" s="227"/>
      <c r="U74" s="226">
        <f>SUM(U75:U82)</f>
        <v>147.92000000000002</v>
      </c>
      <c r="AE74" t="s">
        <v>126</v>
      </c>
    </row>
    <row r="75" spans="1:60" outlineLevel="1" x14ac:dyDescent="0.2">
      <c r="A75" s="213">
        <v>32</v>
      </c>
      <c r="B75" s="220" t="s">
        <v>228</v>
      </c>
      <c r="C75" s="265" t="s">
        <v>229</v>
      </c>
      <c r="D75" s="222" t="s">
        <v>157</v>
      </c>
      <c r="E75" s="228">
        <v>47.804000000000002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15</v>
      </c>
      <c r="M75" s="233">
        <f>G75*(1+L75/100)</f>
        <v>0</v>
      </c>
      <c r="N75" s="222">
        <v>2.9850000000000002E-2</v>
      </c>
      <c r="O75" s="222">
        <f>ROUND(E75*N75,5)</f>
        <v>1.4269499999999999</v>
      </c>
      <c r="P75" s="222">
        <v>0</v>
      </c>
      <c r="Q75" s="222">
        <f>ROUND(E75*P75,5)</f>
        <v>0</v>
      </c>
      <c r="R75" s="222"/>
      <c r="S75" s="222"/>
      <c r="T75" s="223">
        <v>0.83199999999999996</v>
      </c>
      <c r="U75" s="222">
        <f>ROUND(E75*T75,2)</f>
        <v>39.770000000000003</v>
      </c>
      <c r="V75" s="212"/>
      <c r="W75" s="212"/>
      <c r="X75" s="212"/>
      <c r="Y75" s="212"/>
      <c r="Z75" s="212"/>
      <c r="AA75" s="212"/>
      <c r="AB75" s="212"/>
      <c r="AC75" s="212"/>
      <c r="AD75" s="212"/>
      <c r="AE75" s="212" t="s">
        <v>130</v>
      </c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13"/>
      <c r="B76" s="220"/>
      <c r="C76" s="266" t="s">
        <v>230</v>
      </c>
      <c r="D76" s="224"/>
      <c r="E76" s="229">
        <v>23.625</v>
      </c>
      <c r="F76" s="233"/>
      <c r="G76" s="233"/>
      <c r="H76" s="233"/>
      <c r="I76" s="233"/>
      <c r="J76" s="233"/>
      <c r="K76" s="233"/>
      <c r="L76" s="233"/>
      <c r="M76" s="233"/>
      <c r="N76" s="222"/>
      <c r="O76" s="222"/>
      <c r="P76" s="222"/>
      <c r="Q76" s="222"/>
      <c r="R76" s="222"/>
      <c r="S76" s="222"/>
      <c r="T76" s="223"/>
      <c r="U76" s="222"/>
      <c r="V76" s="212"/>
      <c r="W76" s="212"/>
      <c r="X76" s="212"/>
      <c r="Y76" s="212"/>
      <c r="Z76" s="212"/>
      <c r="AA76" s="212"/>
      <c r="AB76" s="212"/>
      <c r="AC76" s="212"/>
      <c r="AD76" s="212"/>
      <c r="AE76" s="212" t="s">
        <v>141</v>
      </c>
      <c r="AF76" s="212">
        <v>0</v>
      </c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13"/>
      <c r="B77" s="220"/>
      <c r="C77" s="266" t="s">
        <v>231</v>
      </c>
      <c r="D77" s="224"/>
      <c r="E77" s="229">
        <v>24.178999999999998</v>
      </c>
      <c r="F77" s="233"/>
      <c r="G77" s="233"/>
      <c r="H77" s="233"/>
      <c r="I77" s="233"/>
      <c r="J77" s="233"/>
      <c r="K77" s="233"/>
      <c r="L77" s="233"/>
      <c r="M77" s="233"/>
      <c r="N77" s="222"/>
      <c r="O77" s="222"/>
      <c r="P77" s="222"/>
      <c r="Q77" s="222"/>
      <c r="R77" s="222"/>
      <c r="S77" s="222"/>
      <c r="T77" s="223"/>
      <c r="U77" s="222"/>
      <c r="V77" s="212"/>
      <c r="W77" s="212"/>
      <c r="X77" s="212"/>
      <c r="Y77" s="212"/>
      <c r="Z77" s="212"/>
      <c r="AA77" s="212"/>
      <c r="AB77" s="212"/>
      <c r="AC77" s="212"/>
      <c r="AD77" s="212"/>
      <c r="AE77" s="212" t="s">
        <v>141</v>
      </c>
      <c r="AF77" s="212">
        <v>0</v>
      </c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13">
        <v>33</v>
      </c>
      <c r="B78" s="220" t="s">
        <v>232</v>
      </c>
      <c r="C78" s="265" t="s">
        <v>233</v>
      </c>
      <c r="D78" s="222" t="s">
        <v>157</v>
      </c>
      <c r="E78" s="228">
        <v>117.02</v>
      </c>
      <c r="F78" s="232"/>
      <c r="G78" s="233">
        <f>ROUND(E78*F78,2)</f>
        <v>0</v>
      </c>
      <c r="H78" s="232"/>
      <c r="I78" s="233">
        <f>ROUND(E78*H78,2)</f>
        <v>0</v>
      </c>
      <c r="J78" s="232"/>
      <c r="K78" s="233">
        <f>ROUND(E78*J78,2)</f>
        <v>0</v>
      </c>
      <c r="L78" s="233">
        <v>15</v>
      </c>
      <c r="M78" s="233">
        <f>G78*(1+L78/100)</f>
        <v>0</v>
      </c>
      <c r="N78" s="222">
        <v>2.7980000000000001E-2</v>
      </c>
      <c r="O78" s="222">
        <f>ROUND(E78*N78,5)</f>
        <v>3.2742200000000001</v>
      </c>
      <c r="P78" s="222">
        <v>0</v>
      </c>
      <c r="Q78" s="222">
        <f>ROUND(E78*P78,5)</f>
        <v>0</v>
      </c>
      <c r="R78" s="222"/>
      <c r="S78" s="222"/>
      <c r="T78" s="223">
        <v>0.626</v>
      </c>
      <c r="U78" s="222">
        <f>ROUND(E78*T78,2)</f>
        <v>73.25</v>
      </c>
      <c r="V78" s="212"/>
      <c r="W78" s="212"/>
      <c r="X78" s="212"/>
      <c r="Y78" s="212"/>
      <c r="Z78" s="212"/>
      <c r="AA78" s="212"/>
      <c r="AB78" s="212"/>
      <c r="AC78" s="212"/>
      <c r="AD78" s="212"/>
      <c r="AE78" s="212" t="s">
        <v>130</v>
      </c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13"/>
      <c r="B79" s="220"/>
      <c r="C79" s="266" t="s">
        <v>234</v>
      </c>
      <c r="D79" s="224"/>
      <c r="E79" s="229">
        <v>66.98</v>
      </c>
      <c r="F79" s="233"/>
      <c r="G79" s="233"/>
      <c r="H79" s="233"/>
      <c r="I79" s="233"/>
      <c r="J79" s="233"/>
      <c r="K79" s="233"/>
      <c r="L79" s="233"/>
      <c r="M79" s="233"/>
      <c r="N79" s="222"/>
      <c r="O79" s="222"/>
      <c r="P79" s="222"/>
      <c r="Q79" s="222"/>
      <c r="R79" s="222"/>
      <c r="S79" s="222"/>
      <c r="T79" s="223"/>
      <c r="U79" s="222"/>
      <c r="V79" s="212"/>
      <c r="W79" s="212"/>
      <c r="X79" s="212"/>
      <c r="Y79" s="212"/>
      <c r="Z79" s="212"/>
      <c r="AA79" s="212"/>
      <c r="AB79" s="212"/>
      <c r="AC79" s="212"/>
      <c r="AD79" s="212"/>
      <c r="AE79" s="212" t="s">
        <v>141</v>
      </c>
      <c r="AF79" s="212">
        <v>0</v>
      </c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13"/>
      <c r="B80" s="220"/>
      <c r="C80" s="266" t="s">
        <v>235</v>
      </c>
      <c r="D80" s="224"/>
      <c r="E80" s="229">
        <v>50.04</v>
      </c>
      <c r="F80" s="233"/>
      <c r="G80" s="233"/>
      <c r="H80" s="233"/>
      <c r="I80" s="233"/>
      <c r="J80" s="233"/>
      <c r="K80" s="233"/>
      <c r="L80" s="233"/>
      <c r="M80" s="233"/>
      <c r="N80" s="222"/>
      <c r="O80" s="222"/>
      <c r="P80" s="222"/>
      <c r="Q80" s="222"/>
      <c r="R80" s="222"/>
      <c r="S80" s="222"/>
      <c r="T80" s="223"/>
      <c r="U80" s="222"/>
      <c r="V80" s="212"/>
      <c r="W80" s="212"/>
      <c r="X80" s="212"/>
      <c r="Y80" s="212"/>
      <c r="Z80" s="212"/>
      <c r="AA80" s="212"/>
      <c r="AB80" s="212"/>
      <c r="AC80" s="212"/>
      <c r="AD80" s="212"/>
      <c r="AE80" s="212" t="s">
        <v>141</v>
      </c>
      <c r="AF80" s="212">
        <v>0</v>
      </c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13">
        <v>34</v>
      </c>
      <c r="B81" s="220" t="s">
        <v>236</v>
      </c>
      <c r="C81" s="265" t="s">
        <v>237</v>
      </c>
      <c r="D81" s="222" t="s">
        <v>157</v>
      </c>
      <c r="E81" s="228">
        <v>36</v>
      </c>
      <c r="F81" s="232"/>
      <c r="G81" s="233">
        <f>ROUND(E81*F81,2)</f>
        <v>0</v>
      </c>
      <c r="H81" s="232"/>
      <c r="I81" s="233">
        <f>ROUND(E81*H81,2)</f>
        <v>0</v>
      </c>
      <c r="J81" s="232"/>
      <c r="K81" s="233">
        <f>ROUND(E81*J81,2)</f>
        <v>0</v>
      </c>
      <c r="L81" s="233">
        <v>15</v>
      </c>
      <c r="M81" s="233">
        <f>G81*(1+L81/100)</f>
        <v>0</v>
      </c>
      <c r="N81" s="222">
        <v>4.5679999999999998E-2</v>
      </c>
      <c r="O81" s="222">
        <f>ROUND(E81*N81,5)</f>
        <v>1.6444799999999999</v>
      </c>
      <c r="P81" s="222">
        <v>0</v>
      </c>
      <c r="Q81" s="222">
        <f>ROUND(E81*P81,5)</f>
        <v>0</v>
      </c>
      <c r="R81" s="222"/>
      <c r="S81" s="222"/>
      <c r="T81" s="223">
        <v>0.96955000000000002</v>
      </c>
      <c r="U81" s="222">
        <f>ROUND(E81*T81,2)</f>
        <v>34.9</v>
      </c>
      <c r="V81" s="212"/>
      <c r="W81" s="212"/>
      <c r="X81" s="212"/>
      <c r="Y81" s="212"/>
      <c r="Z81" s="212"/>
      <c r="AA81" s="212"/>
      <c r="AB81" s="212"/>
      <c r="AC81" s="212"/>
      <c r="AD81" s="212"/>
      <c r="AE81" s="212" t="s">
        <v>130</v>
      </c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13"/>
      <c r="B82" s="220"/>
      <c r="C82" s="266" t="s">
        <v>238</v>
      </c>
      <c r="D82" s="224"/>
      <c r="E82" s="229">
        <v>36</v>
      </c>
      <c r="F82" s="233"/>
      <c r="G82" s="233"/>
      <c r="H82" s="233"/>
      <c r="I82" s="233"/>
      <c r="J82" s="233"/>
      <c r="K82" s="233"/>
      <c r="L82" s="233"/>
      <c r="M82" s="233"/>
      <c r="N82" s="222"/>
      <c r="O82" s="222"/>
      <c r="P82" s="222"/>
      <c r="Q82" s="222"/>
      <c r="R82" s="222"/>
      <c r="S82" s="222"/>
      <c r="T82" s="223"/>
      <c r="U82" s="222"/>
      <c r="V82" s="212"/>
      <c r="W82" s="212"/>
      <c r="X82" s="212"/>
      <c r="Y82" s="212"/>
      <c r="Z82" s="212"/>
      <c r="AA82" s="212"/>
      <c r="AB82" s="212"/>
      <c r="AC82" s="212"/>
      <c r="AD82" s="212"/>
      <c r="AE82" s="212" t="s">
        <v>141</v>
      </c>
      <c r="AF82" s="212">
        <v>0</v>
      </c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x14ac:dyDescent="0.2">
      <c r="A83" s="214" t="s">
        <v>125</v>
      </c>
      <c r="B83" s="221" t="s">
        <v>63</v>
      </c>
      <c r="C83" s="268" t="s">
        <v>64</v>
      </c>
      <c r="D83" s="226"/>
      <c r="E83" s="231"/>
      <c r="F83" s="236"/>
      <c r="G83" s="236">
        <f>SUMIF(AE84:AE117,"&lt;&gt;NOR",G84:G117)</f>
        <v>0</v>
      </c>
      <c r="H83" s="236"/>
      <c r="I83" s="236">
        <f>SUM(I84:I117)</f>
        <v>0</v>
      </c>
      <c r="J83" s="236"/>
      <c r="K83" s="236">
        <f>SUM(K84:K117)</f>
        <v>0</v>
      </c>
      <c r="L83" s="236"/>
      <c r="M83" s="236">
        <f>SUM(M84:M117)</f>
        <v>0</v>
      </c>
      <c r="N83" s="226"/>
      <c r="O83" s="226">
        <f>SUM(O84:O117)</f>
        <v>10.490830000000001</v>
      </c>
      <c r="P83" s="226"/>
      <c r="Q83" s="226">
        <f>SUM(Q84:Q117)</f>
        <v>0</v>
      </c>
      <c r="R83" s="226"/>
      <c r="S83" s="226"/>
      <c r="T83" s="227"/>
      <c r="U83" s="226">
        <f>SUM(U84:U117)</f>
        <v>870.67999999999984</v>
      </c>
      <c r="AE83" t="s">
        <v>126</v>
      </c>
    </row>
    <row r="84" spans="1:60" ht="22.5" outlineLevel="1" x14ac:dyDescent="0.2">
      <c r="A84" s="213">
        <v>35</v>
      </c>
      <c r="B84" s="220" t="s">
        <v>239</v>
      </c>
      <c r="C84" s="265" t="s">
        <v>240</v>
      </c>
      <c r="D84" s="222" t="s">
        <v>157</v>
      </c>
      <c r="E84" s="228">
        <v>542.70875000000001</v>
      </c>
      <c r="F84" s="232"/>
      <c r="G84" s="233">
        <f>ROUND(E84*F84,2)</f>
        <v>0</v>
      </c>
      <c r="H84" s="232"/>
      <c r="I84" s="233">
        <f>ROUND(E84*H84,2)</f>
        <v>0</v>
      </c>
      <c r="J84" s="232"/>
      <c r="K84" s="233">
        <f>ROUND(E84*J84,2)</f>
        <v>0</v>
      </c>
      <c r="L84" s="233">
        <v>15</v>
      </c>
      <c r="M84" s="233">
        <f>G84*(1+L84/100)</f>
        <v>0</v>
      </c>
      <c r="N84" s="222">
        <v>1.423E-2</v>
      </c>
      <c r="O84" s="222">
        <f>ROUND(E84*N84,5)</f>
        <v>7.7227499999999996</v>
      </c>
      <c r="P84" s="222">
        <v>0</v>
      </c>
      <c r="Q84" s="222">
        <f>ROUND(E84*P84,5)</f>
        <v>0</v>
      </c>
      <c r="R84" s="222"/>
      <c r="S84" s="222"/>
      <c r="T84" s="223">
        <v>1.2558</v>
      </c>
      <c r="U84" s="222">
        <f>ROUND(E84*T84,2)</f>
        <v>681.53</v>
      </c>
      <c r="V84" s="212"/>
      <c r="W84" s="212"/>
      <c r="X84" s="212"/>
      <c r="Y84" s="212"/>
      <c r="Z84" s="212"/>
      <c r="AA84" s="212"/>
      <c r="AB84" s="212"/>
      <c r="AC84" s="212"/>
      <c r="AD84" s="212"/>
      <c r="AE84" s="212" t="s">
        <v>130</v>
      </c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13"/>
      <c r="B85" s="220"/>
      <c r="C85" s="266" t="s">
        <v>241</v>
      </c>
      <c r="D85" s="224"/>
      <c r="E85" s="229">
        <v>177.34</v>
      </c>
      <c r="F85" s="233"/>
      <c r="G85" s="233"/>
      <c r="H85" s="233"/>
      <c r="I85" s="233"/>
      <c r="J85" s="233"/>
      <c r="K85" s="233"/>
      <c r="L85" s="233"/>
      <c r="M85" s="233"/>
      <c r="N85" s="222"/>
      <c r="O85" s="222"/>
      <c r="P85" s="222"/>
      <c r="Q85" s="222"/>
      <c r="R85" s="222"/>
      <c r="S85" s="222"/>
      <c r="T85" s="223"/>
      <c r="U85" s="222"/>
      <c r="V85" s="212"/>
      <c r="W85" s="212"/>
      <c r="X85" s="212"/>
      <c r="Y85" s="212"/>
      <c r="Z85" s="212"/>
      <c r="AA85" s="212"/>
      <c r="AB85" s="212"/>
      <c r="AC85" s="212"/>
      <c r="AD85" s="212"/>
      <c r="AE85" s="212" t="s">
        <v>141</v>
      </c>
      <c r="AF85" s="212">
        <v>0</v>
      </c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13"/>
      <c r="B86" s="220"/>
      <c r="C86" s="266" t="s">
        <v>242</v>
      </c>
      <c r="D86" s="224"/>
      <c r="E86" s="229">
        <v>-33.299999999999997</v>
      </c>
      <c r="F86" s="233"/>
      <c r="G86" s="233"/>
      <c r="H86" s="233"/>
      <c r="I86" s="233"/>
      <c r="J86" s="233"/>
      <c r="K86" s="233"/>
      <c r="L86" s="233"/>
      <c r="M86" s="233"/>
      <c r="N86" s="222"/>
      <c r="O86" s="222"/>
      <c r="P86" s="222"/>
      <c r="Q86" s="222"/>
      <c r="R86" s="222"/>
      <c r="S86" s="222"/>
      <c r="T86" s="223"/>
      <c r="U86" s="222"/>
      <c r="V86" s="212"/>
      <c r="W86" s="212"/>
      <c r="X86" s="212"/>
      <c r="Y86" s="212"/>
      <c r="Z86" s="212"/>
      <c r="AA86" s="212"/>
      <c r="AB86" s="212"/>
      <c r="AC86" s="212"/>
      <c r="AD86" s="212"/>
      <c r="AE86" s="212" t="s">
        <v>141</v>
      </c>
      <c r="AF86" s="212">
        <v>0</v>
      </c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13"/>
      <c r="B87" s="220"/>
      <c r="C87" s="266" t="s">
        <v>243</v>
      </c>
      <c r="D87" s="224"/>
      <c r="E87" s="229">
        <v>300.21499999999997</v>
      </c>
      <c r="F87" s="233"/>
      <c r="G87" s="233"/>
      <c r="H87" s="233"/>
      <c r="I87" s="233"/>
      <c r="J87" s="233"/>
      <c r="K87" s="233"/>
      <c r="L87" s="233"/>
      <c r="M87" s="233"/>
      <c r="N87" s="222"/>
      <c r="O87" s="222"/>
      <c r="P87" s="222"/>
      <c r="Q87" s="222"/>
      <c r="R87" s="222"/>
      <c r="S87" s="222"/>
      <c r="T87" s="223"/>
      <c r="U87" s="222"/>
      <c r="V87" s="212"/>
      <c r="W87" s="212"/>
      <c r="X87" s="212"/>
      <c r="Y87" s="212"/>
      <c r="Z87" s="212"/>
      <c r="AA87" s="212"/>
      <c r="AB87" s="212"/>
      <c r="AC87" s="212"/>
      <c r="AD87" s="212"/>
      <c r="AE87" s="212" t="s">
        <v>141</v>
      </c>
      <c r="AF87" s="212">
        <v>0</v>
      </c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13"/>
      <c r="B88" s="220"/>
      <c r="C88" s="266" t="s">
        <v>244</v>
      </c>
      <c r="D88" s="224"/>
      <c r="E88" s="229">
        <v>-22.64</v>
      </c>
      <c r="F88" s="233"/>
      <c r="G88" s="233"/>
      <c r="H88" s="233"/>
      <c r="I88" s="233"/>
      <c r="J88" s="233"/>
      <c r="K88" s="233"/>
      <c r="L88" s="233"/>
      <c r="M88" s="233"/>
      <c r="N88" s="222"/>
      <c r="O88" s="222"/>
      <c r="P88" s="222"/>
      <c r="Q88" s="222"/>
      <c r="R88" s="222"/>
      <c r="S88" s="222"/>
      <c r="T88" s="223"/>
      <c r="U88" s="222"/>
      <c r="V88" s="212"/>
      <c r="W88" s="212"/>
      <c r="X88" s="212"/>
      <c r="Y88" s="212"/>
      <c r="Z88" s="212"/>
      <c r="AA88" s="212"/>
      <c r="AB88" s="212"/>
      <c r="AC88" s="212"/>
      <c r="AD88" s="212"/>
      <c r="AE88" s="212" t="s">
        <v>141</v>
      </c>
      <c r="AF88" s="212">
        <v>0</v>
      </c>
      <c r="AG88" s="212"/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13"/>
      <c r="B89" s="220"/>
      <c r="C89" s="266" t="s">
        <v>245</v>
      </c>
      <c r="D89" s="224"/>
      <c r="E89" s="229">
        <v>77.603750000000005</v>
      </c>
      <c r="F89" s="233"/>
      <c r="G89" s="233"/>
      <c r="H89" s="233"/>
      <c r="I89" s="233"/>
      <c r="J89" s="233"/>
      <c r="K89" s="233"/>
      <c r="L89" s="233"/>
      <c r="M89" s="233"/>
      <c r="N89" s="222"/>
      <c r="O89" s="222"/>
      <c r="P89" s="222"/>
      <c r="Q89" s="222"/>
      <c r="R89" s="222"/>
      <c r="S89" s="222"/>
      <c r="T89" s="223"/>
      <c r="U89" s="222"/>
      <c r="V89" s="212"/>
      <c r="W89" s="212"/>
      <c r="X89" s="212"/>
      <c r="Y89" s="212"/>
      <c r="Z89" s="212"/>
      <c r="AA89" s="212"/>
      <c r="AB89" s="212"/>
      <c r="AC89" s="212"/>
      <c r="AD89" s="212"/>
      <c r="AE89" s="212" t="s">
        <v>141</v>
      </c>
      <c r="AF89" s="212">
        <v>0</v>
      </c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13"/>
      <c r="B90" s="220"/>
      <c r="C90" s="266" t="s">
        <v>246</v>
      </c>
      <c r="D90" s="224"/>
      <c r="E90" s="229">
        <v>-6</v>
      </c>
      <c r="F90" s="233"/>
      <c r="G90" s="233"/>
      <c r="H90" s="233"/>
      <c r="I90" s="233"/>
      <c r="J90" s="233"/>
      <c r="K90" s="233"/>
      <c r="L90" s="233"/>
      <c r="M90" s="233"/>
      <c r="N90" s="222"/>
      <c r="O90" s="222"/>
      <c r="P90" s="222"/>
      <c r="Q90" s="222"/>
      <c r="R90" s="222"/>
      <c r="S90" s="222"/>
      <c r="T90" s="223"/>
      <c r="U90" s="222"/>
      <c r="V90" s="212"/>
      <c r="W90" s="212"/>
      <c r="X90" s="212"/>
      <c r="Y90" s="212"/>
      <c r="Z90" s="212"/>
      <c r="AA90" s="212"/>
      <c r="AB90" s="212"/>
      <c r="AC90" s="212"/>
      <c r="AD90" s="212"/>
      <c r="AE90" s="212" t="s">
        <v>141</v>
      </c>
      <c r="AF90" s="212">
        <v>0</v>
      </c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13"/>
      <c r="B91" s="220"/>
      <c r="C91" s="266" t="s">
        <v>247</v>
      </c>
      <c r="D91" s="224"/>
      <c r="E91" s="229">
        <v>52.49</v>
      </c>
      <c r="F91" s="233"/>
      <c r="G91" s="233"/>
      <c r="H91" s="233"/>
      <c r="I91" s="233"/>
      <c r="J91" s="233"/>
      <c r="K91" s="233"/>
      <c r="L91" s="233"/>
      <c r="M91" s="233"/>
      <c r="N91" s="222"/>
      <c r="O91" s="222"/>
      <c r="P91" s="222"/>
      <c r="Q91" s="222"/>
      <c r="R91" s="222"/>
      <c r="S91" s="222"/>
      <c r="T91" s="223"/>
      <c r="U91" s="222"/>
      <c r="V91" s="212"/>
      <c r="W91" s="212"/>
      <c r="X91" s="212"/>
      <c r="Y91" s="212"/>
      <c r="Z91" s="212"/>
      <c r="AA91" s="212"/>
      <c r="AB91" s="212"/>
      <c r="AC91" s="212"/>
      <c r="AD91" s="212"/>
      <c r="AE91" s="212" t="s">
        <v>141</v>
      </c>
      <c r="AF91" s="212">
        <v>0</v>
      </c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13"/>
      <c r="B92" s="220"/>
      <c r="C92" s="266" t="s">
        <v>248</v>
      </c>
      <c r="D92" s="224"/>
      <c r="E92" s="229">
        <v>-3</v>
      </c>
      <c r="F92" s="233"/>
      <c r="G92" s="233"/>
      <c r="H92" s="233"/>
      <c r="I92" s="233"/>
      <c r="J92" s="233"/>
      <c r="K92" s="233"/>
      <c r="L92" s="233"/>
      <c r="M92" s="233"/>
      <c r="N92" s="222"/>
      <c r="O92" s="222"/>
      <c r="P92" s="222"/>
      <c r="Q92" s="222"/>
      <c r="R92" s="222"/>
      <c r="S92" s="222"/>
      <c r="T92" s="223"/>
      <c r="U92" s="222"/>
      <c r="V92" s="212"/>
      <c r="W92" s="212"/>
      <c r="X92" s="212"/>
      <c r="Y92" s="212"/>
      <c r="Z92" s="212"/>
      <c r="AA92" s="212"/>
      <c r="AB92" s="212"/>
      <c r="AC92" s="212"/>
      <c r="AD92" s="212"/>
      <c r="AE92" s="212" t="s">
        <v>141</v>
      </c>
      <c r="AF92" s="212">
        <v>0</v>
      </c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ht="22.5" outlineLevel="1" x14ac:dyDescent="0.2">
      <c r="A93" s="213">
        <v>36</v>
      </c>
      <c r="B93" s="220" t="s">
        <v>249</v>
      </c>
      <c r="C93" s="265" t="s">
        <v>250</v>
      </c>
      <c r="D93" s="222" t="s">
        <v>157</v>
      </c>
      <c r="E93" s="228">
        <v>29.08</v>
      </c>
      <c r="F93" s="232"/>
      <c r="G93" s="233">
        <f>ROUND(E93*F93,2)</f>
        <v>0</v>
      </c>
      <c r="H93" s="232"/>
      <c r="I93" s="233">
        <f>ROUND(E93*H93,2)</f>
        <v>0</v>
      </c>
      <c r="J93" s="232"/>
      <c r="K93" s="233">
        <f>ROUND(E93*J93,2)</f>
        <v>0</v>
      </c>
      <c r="L93" s="233">
        <v>15</v>
      </c>
      <c r="M93" s="233">
        <f>G93*(1+L93/100)</f>
        <v>0</v>
      </c>
      <c r="N93" s="222">
        <v>1.2E-2</v>
      </c>
      <c r="O93" s="222">
        <f>ROUND(E93*N93,5)</f>
        <v>0.34895999999999999</v>
      </c>
      <c r="P93" s="222">
        <v>0</v>
      </c>
      <c r="Q93" s="222">
        <f>ROUND(E93*P93,5)</f>
        <v>0</v>
      </c>
      <c r="R93" s="222"/>
      <c r="S93" s="222"/>
      <c r="T93" s="223">
        <v>1.2558</v>
      </c>
      <c r="U93" s="222">
        <f>ROUND(E93*T93,2)</f>
        <v>36.520000000000003</v>
      </c>
      <c r="V93" s="212"/>
      <c r="W93" s="212"/>
      <c r="X93" s="212"/>
      <c r="Y93" s="212"/>
      <c r="Z93" s="212"/>
      <c r="AA93" s="212"/>
      <c r="AB93" s="212"/>
      <c r="AC93" s="212"/>
      <c r="AD93" s="212"/>
      <c r="AE93" s="212" t="s">
        <v>130</v>
      </c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13"/>
      <c r="B94" s="220"/>
      <c r="C94" s="266" t="s">
        <v>251</v>
      </c>
      <c r="D94" s="224"/>
      <c r="E94" s="229">
        <v>39.479999999999997</v>
      </c>
      <c r="F94" s="233"/>
      <c r="G94" s="233"/>
      <c r="H94" s="233"/>
      <c r="I94" s="233"/>
      <c r="J94" s="233"/>
      <c r="K94" s="233"/>
      <c r="L94" s="233"/>
      <c r="M94" s="233"/>
      <c r="N94" s="222"/>
      <c r="O94" s="222"/>
      <c r="P94" s="222"/>
      <c r="Q94" s="222"/>
      <c r="R94" s="222"/>
      <c r="S94" s="222"/>
      <c r="T94" s="223"/>
      <c r="U94" s="222"/>
      <c r="V94" s="212"/>
      <c r="W94" s="212"/>
      <c r="X94" s="212"/>
      <c r="Y94" s="212"/>
      <c r="Z94" s="212"/>
      <c r="AA94" s="212"/>
      <c r="AB94" s="212"/>
      <c r="AC94" s="212"/>
      <c r="AD94" s="212"/>
      <c r="AE94" s="212" t="s">
        <v>141</v>
      </c>
      <c r="AF94" s="212">
        <v>0</v>
      </c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13"/>
      <c r="B95" s="220"/>
      <c r="C95" s="266" t="s">
        <v>252</v>
      </c>
      <c r="D95" s="224"/>
      <c r="E95" s="229">
        <v>-10.4</v>
      </c>
      <c r="F95" s="233"/>
      <c r="G95" s="233"/>
      <c r="H95" s="233"/>
      <c r="I95" s="233"/>
      <c r="J95" s="233"/>
      <c r="K95" s="233"/>
      <c r="L95" s="233"/>
      <c r="M95" s="233"/>
      <c r="N95" s="222"/>
      <c r="O95" s="222"/>
      <c r="P95" s="222"/>
      <c r="Q95" s="222"/>
      <c r="R95" s="222"/>
      <c r="S95" s="222"/>
      <c r="T95" s="223"/>
      <c r="U95" s="222"/>
      <c r="V95" s="212"/>
      <c r="W95" s="212"/>
      <c r="X95" s="212"/>
      <c r="Y95" s="212"/>
      <c r="Z95" s="212"/>
      <c r="AA95" s="212"/>
      <c r="AB95" s="212"/>
      <c r="AC95" s="212"/>
      <c r="AD95" s="212"/>
      <c r="AE95" s="212" t="s">
        <v>141</v>
      </c>
      <c r="AF95" s="212">
        <v>0</v>
      </c>
      <c r="AG95" s="212"/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ht="22.5" outlineLevel="1" x14ac:dyDescent="0.2">
      <c r="A96" s="213">
        <v>37</v>
      </c>
      <c r="B96" s="220" t="s">
        <v>253</v>
      </c>
      <c r="C96" s="265" t="s">
        <v>254</v>
      </c>
      <c r="D96" s="222" t="s">
        <v>157</v>
      </c>
      <c r="E96" s="228">
        <v>15.7325</v>
      </c>
      <c r="F96" s="232"/>
      <c r="G96" s="233">
        <f>ROUND(E96*F96,2)</f>
        <v>0</v>
      </c>
      <c r="H96" s="232"/>
      <c r="I96" s="233">
        <f>ROUND(E96*H96,2)</f>
        <v>0</v>
      </c>
      <c r="J96" s="232"/>
      <c r="K96" s="233">
        <f>ROUND(E96*J96,2)</f>
        <v>0</v>
      </c>
      <c r="L96" s="233">
        <v>15</v>
      </c>
      <c r="M96" s="233">
        <f>G96*(1+L96/100)</f>
        <v>0</v>
      </c>
      <c r="N96" s="222">
        <v>1.2670000000000001E-2</v>
      </c>
      <c r="O96" s="222">
        <f>ROUND(E96*N96,5)</f>
        <v>0.19933000000000001</v>
      </c>
      <c r="P96" s="222">
        <v>0</v>
      </c>
      <c r="Q96" s="222">
        <f>ROUND(E96*P96,5)</f>
        <v>0</v>
      </c>
      <c r="R96" s="222"/>
      <c r="S96" s="222"/>
      <c r="T96" s="223">
        <v>1.2558</v>
      </c>
      <c r="U96" s="222">
        <f>ROUND(E96*T96,2)</f>
        <v>19.760000000000002</v>
      </c>
      <c r="V96" s="212"/>
      <c r="W96" s="212"/>
      <c r="X96" s="212"/>
      <c r="Y96" s="212"/>
      <c r="Z96" s="212"/>
      <c r="AA96" s="212"/>
      <c r="AB96" s="212"/>
      <c r="AC96" s="212"/>
      <c r="AD96" s="212"/>
      <c r="AE96" s="212" t="s">
        <v>130</v>
      </c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13"/>
      <c r="B97" s="220"/>
      <c r="C97" s="267" t="s">
        <v>255</v>
      </c>
      <c r="D97" s="225"/>
      <c r="E97" s="230"/>
      <c r="F97" s="234"/>
      <c r="G97" s="235"/>
      <c r="H97" s="233"/>
      <c r="I97" s="233"/>
      <c r="J97" s="233"/>
      <c r="K97" s="233"/>
      <c r="L97" s="233"/>
      <c r="M97" s="233"/>
      <c r="N97" s="222"/>
      <c r="O97" s="222"/>
      <c r="P97" s="222"/>
      <c r="Q97" s="222"/>
      <c r="R97" s="222"/>
      <c r="S97" s="222"/>
      <c r="T97" s="223"/>
      <c r="U97" s="222"/>
      <c r="V97" s="212"/>
      <c r="W97" s="212"/>
      <c r="X97" s="212"/>
      <c r="Y97" s="212"/>
      <c r="Z97" s="212"/>
      <c r="AA97" s="212"/>
      <c r="AB97" s="212"/>
      <c r="AC97" s="212"/>
      <c r="AD97" s="212"/>
      <c r="AE97" s="212" t="s">
        <v>149</v>
      </c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5" t="str">
        <f>C97</f>
        <v>Včetně podhledu stříšky</v>
      </c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13"/>
      <c r="B98" s="220"/>
      <c r="C98" s="266" t="s">
        <v>256</v>
      </c>
      <c r="D98" s="224"/>
      <c r="E98" s="229">
        <v>25.83</v>
      </c>
      <c r="F98" s="233"/>
      <c r="G98" s="233"/>
      <c r="H98" s="233"/>
      <c r="I98" s="233"/>
      <c r="J98" s="233"/>
      <c r="K98" s="233"/>
      <c r="L98" s="233"/>
      <c r="M98" s="233"/>
      <c r="N98" s="222"/>
      <c r="O98" s="222"/>
      <c r="P98" s="222"/>
      <c r="Q98" s="222"/>
      <c r="R98" s="222"/>
      <c r="S98" s="222"/>
      <c r="T98" s="223"/>
      <c r="U98" s="222"/>
      <c r="V98" s="212"/>
      <c r="W98" s="212"/>
      <c r="X98" s="212"/>
      <c r="Y98" s="212"/>
      <c r="Z98" s="212"/>
      <c r="AA98" s="212"/>
      <c r="AB98" s="212"/>
      <c r="AC98" s="212"/>
      <c r="AD98" s="212"/>
      <c r="AE98" s="212" t="s">
        <v>141</v>
      </c>
      <c r="AF98" s="212">
        <v>0</v>
      </c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13"/>
      <c r="B99" s="220"/>
      <c r="C99" s="266" t="s">
        <v>257</v>
      </c>
      <c r="D99" s="224"/>
      <c r="E99" s="229">
        <v>-17.477499999999999</v>
      </c>
      <c r="F99" s="233"/>
      <c r="G99" s="233"/>
      <c r="H99" s="233"/>
      <c r="I99" s="233"/>
      <c r="J99" s="233"/>
      <c r="K99" s="233"/>
      <c r="L99" s="233"/>
      <c r="M99" s="233"/>
      <c r="N99" s="222"/>
      <c r="O99" s="222"/>
      <c r="P99" s="222"/>
      <c r="Q99" s="222"/>
      <c r="R99" s="222"/>
      <c r="S99" s="222"/>
      <c r="T99" s="223"/>
      <c r="U99" s="222"/>
      <c r="V99" s="212"/>
      <c r="W99" s="212"/>
      <c r="X99" s="212"/>
      <c r="Y99" s="212"/>
      <c r="Z99" s="212"/>
      <c r="AA99" s="212"/>
      <c r="AB99" s="212"/>
      <c r="AC99" s="212"/>
      <c r="AD99" s="212"/>
      <c r="AE99" s="212" t="s">
        <v>141</v>
      </c>
      <c r="AF99" s="212">
        <v>0</v>
      </c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13"/>
      <c r="B100" s="220"/>
      <c r="C100" s="266" t="s">
        <v>258</v>
      </c>
      <c r="D100" s="224"/>
      <c r="E100" s="229">
        <v>7.38</v>
      </c>
      <c r="F100" s="233"/>
      <c r="G100" s="233"/>
      <c r="H100" s="233"/>
      <c r="I100" s="233"/>
      <c r="J100" s="233"/>
      <c r="K100" s="233"/>
      <c r="L100" s="233"/>
      <c r="M100" s="233"/>
      <c r="N100" s="222"/>
      <c r="O100" s="222"/>
      <c r="P100" s="222"/>
      <c r="Q100" s="222"/>
      <c r="R100" s="222"/>
      <c r="S100" s="222"/>
      <c r="T100" s="223"/>
      <c r="U100" s="22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 t="s">
        <v>141</v>
      </c>
      <c r="AF100" s="212">
        <v>0</v>
      </c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13">
        <v>38</v>
      </c>
      <c r="B101" s="220" t="s">
        <v>259</v>
      </c>
      <c r="C101" s="265" t="s">
        <v>260</v>
      </c>
      <c r="D101" s="222" t="s">
        <v>157</v>
      </c>
      <c r="E101" s="228">
        <v>43.13</v>
      </c>
      <c r="F101" s="232"/>
      <c r="G101" s="233">
        <f>ROUND(E101*F101,2)</f>
        <v>0</v>
      </c>
      <c r="H101" s="232"/>
      <c r="I101" s="233">
        <f>ROUND(E101*H101,2)</f>
        <v>0</v>
      </c>
      <c r="J101" s="232"/>
      <c r="K101" s="233">
        <f>ROUND(E101*J101,2)</f>
        <v>0</v>
      </c>
      <c r="L101" s="233">
        <v>15</v>
      </c>
      <c r="M101" s="233">
        <f>G101*(1+L101/100)</f>
        <v>0</v>
      </c>
      <c r="N101" s="222">
        <v>1.5879999999999998E-2</v>
      </c>
      <c r="O101" s="222">
        <f>ROUND(E101*N101,5)</f>
        <v>0.68489999999999995</v>
      </c>
      <c r="P101" s="222">
        <v>0</v>
      </c>
      <c r="Q101" s="222">
        <f>ROUND(E101*P101,5)</f>
        <v>0</v>
      </c>
      <c r="R101" s="222"/>
      <c r="S101" s="222"/>
      <c r="T101" s="223">
        <v>1.2558</v>
      </c>
      <c r="U101" s="222">
        <f>ROUND(E101*T101,2)</f>
        <v>54.16</v>
      </c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 t="s">
        <v>130</v>
      </c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13"/>
      <c r="B102" s="220"/>
      <c r="C102" s="266" t="s">
        <v>261</v>
      </c>
      <c r="D102" s="224"/>
      <c r="E102" s="229">
        <v>11.2</v>
      </c>
      <c r="F102" s="233"/>
      <c r="G102" s="233"/>
      <c r="H102" s="233"/>
      <c r="I102" s="233"/>
      <c r="J102" s="233"/>
      <c r="K102" s="233"/>
      <c r="L102" s="233"/>
      <c r="M102" s="233"/>
      <c r="N102" s="222"/>
      <c r="O102" s="222"/>
      <c r="P102" s="222"/>
      <c r="Q102" s="222"/>
      <c r="R102" s="222"/>
      <c r="S102" s="222"/>
      <c r="T102" s="223"/>
      <c r="U102" s="22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 t="s">
        <v>141</v>
      </c>
      <c r="AF102" s="212">
        <v>0</v>
      </c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13"/>
      <c r="B103" s="220"/>
      <c r="C103" s="266" t="s">
        <v>262</v>
      </c>
      <c r="D103" s="224"/>
      <c r="E103" s="229">
        <v>19.260000000000002</v>
      </c>
      <c r="F103" s="233"/>
      <c r="G103" s="233"/>
      <c r="H103" s="233"/>
      <c r="I103" s="233"/>
      <c r="J103" s="233"/>
      <c r="K103" s="233"/>
      <c r="L103" s="233"/>
      <c r="M103" s="233"/>
      <c r="N103" s="222"/>
      <c r="O103" s="222"/>
      <c r="P103" s="222"/>
      <c r="Q103" s="222"/>
      <c r="R103" s="222"/>
      <c r="S103" s="222"/>
      <c r="T103" s="223"/>
      <c r="U103" s="22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 t="s">
        <v>141</v>
      </c>
      <c r="AF103" s="212">
        <v>0</v>
      </c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13"/>
      <c r="B104" s="220"/>
      <c r="C104" s="266" t="s">
        <v>263</v>
      </c>
      <c r="D104" s="224"/>
      <c r="E104" s="229">
        <v>7.24</v>
      </c>
      <c r="F104" s="233"/>
      <c r="G104" s="233"/>
      <c r="H104" s="233"/>
      <c r="I104" s="233"/>
      <c r="J104" s="233"/>
      <c r="K104" s="233"/>
      <c r="L104" s="233"/>
      <c r="M104" s="233"/>
      <c r="N104" s="222"/>
      <c r="O104" s="222"/>
      <c r="P104" s="222"/>
      <c r="Q104" s="222"/>
      <c r="R104" s="222"/>
      <c r="S104" s="222"/>
      <c r="T104" s="223"/>
      <c r="U104" s="22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 t="s">
        <v>141</v>
      </c>
      <c r="AF104" s="212">
        <v>0</v>
      </c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13"/>
      <c r="B105" s="220"/>
      <c r="C105" s="266" t="s">
        <v>264</v>
      </c>
      <c r="D105" s="224"/>
      <c r="E105" s="229">
        <v>5.43</v>
      </c>
      <c r="F105" s="233"/>
      <c r="G105" s="233"/>
      <c r="H105" s="233"/>
      <c r="I105" s="233"/>
      <c r="J105" s="233"/>
      <c r="K105" s="233"/>
      <c r="L105" s="233"/>
      <c r="M105" s="233"/>
      <c r="N105" s="222"/>
      <c r="O105" s="222"/>
      <c r="P105" s="222"/>
      <c r="Q105" s="222"/>
      <c r="R105" s="222"/>
      <c r="S105" s="222"/>
      <c r="T105" s="223"/>
      <c r="U105" s="22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 t="s">
        <v>141</v>
      </c>
      <c r="AF105" s="212">
        <v>0</v>
      </c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ht="22.5" outlineLevel="1" x14ac:dyDescent="0.2">
      <c r="A106" s="213">
        <v>39</v>
      </c>
      <c r="B106" s="220" t="s">
        <v>265</v>
      </c>
      <c r="C106" s="265" t="s">
        <v>266</v>
      </c>
      <c r="D106" s="222" t="s">
        <v>157</v>
      </c>
      <c r="E106" s="228">
        <v>25.73</v>
      </c>
      <c r="F106" s="232"/>
      <c r="G106" s="233">
        <f>ROUND(E106*F106,2)</f>
        <v>0</v>
      </c>
      <c r="H106" s="232"/>
      <c r="I106" s="233">
        <f>ROUND(E106*H106,2)</f>
        <v>0</v>
      </c>
      <c r="J106" s="232"/>
      <c r="K106" s="233">
        <f>ROUND(E106*J106,2)</f>
        <v>0</v>
      </c>
      <c r="L106" s="233">
        <v>15</v>
      </c>
      <c r="M106" s="233">
        <f>G106*(1+L106/100)</f>
        <v>0</v>
      </c>
      <c r="N106" s="222">
        <v>1.2529999999999999E-2</v>
      </c>
      <c r="O106" s="222">
        <f>ROUND(E106*N106,5)</f>
        <v>0.32240000000000002</v>
      </c>
      <c r="P106" s="222">
        <v>0</v>
      </c>
      <c r="Q106" s="222">
        <f>ROUND(E106*P106,5)</f>
        <v>0</v>
      </c>
      <c r="R106" s="222"/>
      <c r="S106" s="222"/>
      <c r="T106" s="223">
        <v>0.85699999999999998</v>
      </c>
      <c r="U106" s="222">
        <f>ROUND(E106*T106,2)</f>
        <v>22.05</v>
      </c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 t="s">
        <v>130</v>
      </c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13"/>
      <c r="B107" s="220"/>
      <c r="C107" s="266" t="s">
        <v>267</v>
      </c>
      <c r="D107" s="224"/>
      <c r="E107" s="229">
        <v>6.8</v>
      </c>
      <c r="F107" s="233"/>
      <c r="G107" s="233"/>
      <c r="H107" s="233"/>
      <c r="I107" s="233"/>
      <c r="J107" s="233"/>
      <c r="K107" s="233"/>
      <c r="L107" s="233"/>
      <c r="M107" s="233"/>
      <c r="N107" s="222"/>
      <c r="O107" s="222"/>
      <c r="P107" s="222"/>
      <c r="Q107" s="222"/>
      <c r="R107" s="222"/>
      <c r="S107" s="222"/>
      <c r="T107" s="223"/>
      <c r="U107" s="22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 t="s">
        <v>141</v>
      </c>
      <c r="AF107" s="212">
        <v>0</v>
      </c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13"/>
      <c r="B108" s="220"/>
      <c r="C108" s="266" t="s">
        <v>268</v>
      </c>
      <c r="D108" s="224"/>
      <c r="E108" s="229">
        <v>11.69</v>
      </c>
      <c r="F108" s="233"/>
      <c r="G108" s="233"/>
      <c r="H108" s="233"/>
      <c r="I108" s="233"/>
      <c r="J108" s="233"/>
      <c r="K108" s="233"/>
      <c r="L108" s="233"/>
      <c r="M108" s="233"/>
      <c r="N108" s="222"/>
      <c r="O108" s="222"/>
      <c r="P108" s="222"/>
      <c r="Q108" s="222"/>
      <c r="R108" s="222"/>
      <c r="S108" s="222"/>
      <c r="T108" s="223"/>
      <c r="U108" s="22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 t="s">
        <v>141</v>
      </c>
      <c r="AF108" s="212">
        <v>0</v>
      </c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13"/>
      <c r="B109" s="220"/>
      <c r="C109" s="266" t="s">
        <v>264</v>
      </c>
      <c r="D109" s="224"/>
      <c r="E109" s="229">
        <v>5.43</v>
      </c>
      <c r="F109" s="233"/>
      <c r="G109" s="233"/>
      <c r="H109" s="233"/>
      <c r="I109" s="233"/>
      <c r="J109" s="233"/>
      <c r="K109" s="233"/>
      <c r="L109" s="233"/>
      <c r="M109" s="233"/>
      <c r="N109" s="222"/>
      <c r="O109" s="222"/>
      <c r="P109" s="222"/>
      <c r="Q109" s="222"/>
      <c r="R109" s="222"/>
      <c r="S109" s="222"/>
      <c r="T109" s="223"/>
      <c r="U109" s="22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 t="s">
        <v>141</v>
      </c>
      <c r="AF109" s="212">
        <v>0</v>
      </c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13"/>
      <c r="B110" s="220"/>
      <c r="C110" s="266" t="s">
        <v>269</v>
      </c>
      <c r="D110" s="224"/>
      <c r="E110" s="229">
        <v>1.81</v>
      </c>
      <c r="F110" s="233"/>
      <c r="G110" s="233"/>
      <c r="H110" s="233"/>
      <c r="I110" s="233"/>
      <c r="J110" s="233"/>
      <c r="K110" s="233"/>
      <c r="L110" s="233"/>
      <c r="M110" s="233"/>
      <c r="N110" s="222"/>
      <c r="O110" s="222"/>
      <c r="P110" s="222"/>
      <c r="Q110" s="222"/>
      <c r="R110" s="222"/>
      <c r="S110" s="222"/>
      <c r="T110" s="223"/>
      <c r="U110" s="22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 t="s">
        <v>141</v>
      </c>
      <c r="AF110" s="212">
        <v>0</v>
      </c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13">
        <v>40</v>
      </c>
      <c r="B111" s="220" t="s">
        <v>270</v>
      </c>
      <c r="C111" s="265" t="s">
        <v>271</v>
      </c>
      <c r="D111" s="222" t="s">
        <v>157</v>
      </c>
      <c r="E111" s="228">
        <v>62.56</v>
      </c>
      <c r="F111" s="232"/>
      <c r="G111" s="233">
        <f>ROUND(E111*F111,2)</f>
        <v>0</v>
      </c>
      <c r="H111" s="232"/>
      <c r="I111" s="233">
        <f>ROUND(E111*H111,2)</f>
        <v>0</v>
      </c>
      <c r="J111" s="232"/>
      <c r="K111" s="233">
        <f>ROUND(E111*J111,2)</f>
        <v>0</v>
      </c>
      <c r="L111" s="233">
        <v>15</v>
      </c>
      <c r="M111" s="233">
        <f>G111*(1+L111/100)</f>
        <v>0</v>
      </c>
      <c r="N111" s="222">
        <v>1.932E-2</v>
      </c>
      <c r="O111" s="222">
        <f>ROUND(E111*N111,5)</f>
        <v>1.2086600000000001</v>
      </c>
      <c r="P111" s="222">
        <v>0</v>
      </c>
      <c r="Q111" s="222">
        <f>ROUND(E111*P111,5)</f>
        <v>0</v>
      </c>
      <c r="R111" s="222"/>
      <c r="S111" s="222"/>
      <c r="T111" s="223">
        <v>0.78632999999999997</v>
      </c>
      <c r="U111" s="222">
        <f>ROUND(E111*T111,2)</f>
        <v>49.19</v>
      </c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 t="s">
        <v>130</v>
      </c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13"/>
      <c r="B112" s="220"/>
      <c r="C112" s="267" t="s">
        <v>272</v>
      </c>
      <c r="D112" s="225"/>
      <c r="E112" s="230"/>
      <c r="F112" s="234"/>
      <c r="G112" s="235"/>
      <c r="H112" s="233"/>
      <c r="I112" s="233"/>
      <c r="J112" s="233"/>
      <c r="K112" s="233"/>
      <c r="L112" s="233"/>
      <c r="M112" s="233"/>
      <c r="N112" s="222"/>
      <c r="O112" s="222"/>
      <c r="P112" s="222"/>
      <c r="Q112" s="222"/>
      <c r="R112" s="222"/>
      <c r="S112" s="222"/>
      <c r="T112" s="223"/>
      <c r="U112" s="22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 t="s">
        <v>149</v>
      </c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5" t="str">
        <f>C112</f>
        <v>Oprava vnějších omítek pod KZS</v>
      </c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13"/>
      <c r="B113" s="220"/>
      <c r="C113" s="266" t="s">
        <v>273</v>
      </c>
      <c r="D113" s="224"/>
      <c r="E113" s="229">
        <v>62.56</v>
      </c>
      <c r="F113" s="233"/>
      <c r="G113" s="233"/>
      <c r="H113" s="233"/>
      <c r="I113" s="233"/>
      <c r="J113" s="233"/>
      <c r="K113" s="233"/>
      <c r="L113" s="233"/>
      <c r="M113" s="233"/>
      <c r="N113" s="222"/>
      <c r="O113" s="222"/>
      <c r="P113" s="222"/>
      <c r="Q113" s="222"/>
      <c r="R113" s="222"/>
      <c r="S113" s="222"/>
      <c r="T113" s="223"/>
      <c r="U113" s="22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 t="s">
        <v>141</v>
      </c>
      <c r="AF113" s="212">
        <v>0</v>
      </c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13">
        <v>41</v>
      </c>
      <c r="B114" s="220" t="s">
        <v>274</v>
      </c>
      <c r="C114" s="265" t="s">
        <v>275</v>
      </c>
      <c r="D114" s="222" t="s">
        <v>157</v>
      </c>
      <c r="E114" s="228">
        <v>95.79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15</v>
      </c>
      <c r="M114" s="233">
        <f>G114*(1+L114/100)</f>
        <v>0</v>
      </c>
      <c r="N114" s="222">
        <v>4.0000000000000003E-5</v>
      </c>
      <c r="O114" s="222">
        <f>ROUND(E114*N114,5)</f>
        <v>3.8300000000000001E-3</v>
      </c>
      <c r="P114" s="222">
        <v>0</v>
      </c>
      <c r="Q114" s="222">
        <f>ROUND(E114*P114,5)</f>
        <v>0</v>
      </c>
      <c r="R114" s="222"/>
      <c r="S114" s="222"/>
      <c r="T114" s="223">
        <v>7.8E-2</v>
      </c>
      <c r="U114" s="222">
        <f>ROUND(E114*T114,2)</f>
        <v>7.47</v>
      </c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 t="s">
        <v>130</v>
      </c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13"/>
      <c r="B115" s="220"/>
      <c r="C115" s="266" t="s">
        <v>276</v>
      </c>
      <c r="D115" s="224"/>
      <c r="E115" s="229">
        <v>63.97</v>
      </c>
      <c r="F115" s="233"/>
      <c r="G115" s="233"/>
      <c r="H115" s="233"/>
      <c r="I115" s="233"/>
      <c r="J115" s="233"/>
      <c r="K115" s="233"/>
      <c r="L115" s="233"/>
      <c r="M115" s="233"/>
      <c r="N115" s="222"/>
      <c r="O115" s="222"/>
      <c r="P115" s="222"/>
      <c r="Q115" s="222"/>
      <c r="R115" s="222"/>
      <c r="S115" s="222"/>
      <c r="T115" s="223"/>
      <c r="U115" s="22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 t="s">
        <v>141</v>
      </c>
      <c r="AF115" s="212">
        <v>0</v>
      </c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13"/>
      <c r="B116" s="220"/>
      <c r="C116" s="266" t="s">
        <v>277</v>
      </c>
      <c r="D116" s="224"/>
      <c r="E116" s="229">
        <v>9</v>
      </c>
      <c r="F116" s="233"/>
      <c r="G116" s="233"/>
      <c r="H116" s="233"/>
      <c r="I116" s="233"/>
      <c r="J116" s="233"/>
      <c r="K116" s="233"/>
      <c r="L116" s="233"/>
      <c r="M116" s="233"/>
      <c r="N116" s="222"/>
      <c r="O116" s="222"/>
      <c r="P116" s="222"/>
      <c r="Q116" s="222"/>
      <c r="R116" s="222"/>
      <c r="S116" s="222"/>
      <c r="T116" s="223"/>
      <c r="U116" s="22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 t="s">
        <v>141</v>
      </c>
      <c r="AF116" s="212">
        <v>0</v>
      </c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13"/>
      <c r="B117" s="220"/>
      <c r="C117" s="266" t="s">
        <v>278</v>
      </c>
      <c r="D117" s="224"/>
      <c r="E117" s="229">
        <v>22.82</v>
      </c>
      <c r="F117" s="233"/>
      <c r="G117" s="233"/>
      <c r="H117" s="233"/>
      <c r="I117" s="233"/>
      <c r="J117" s="233"/>
      <c r="K117" s="233"/>
      <c r="L117" s="233"/>
      <c r="M117" s="233"/>
      <c r="N117" s="222"/>
      <c r="O117" s="222"/>
      <c r="P117" s="222"/>
      <c r="Q117" s="222"/>
      <c r="R117" s="222"/>
      <c r="S117" s="222"/>
      <c r="T117" s="223"/>
      <c r="U117" s="22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 t="s">
        <v>141</v>
      </c>
      <c r="AF117" s="212">
        <v>0</v>
      </c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x14ac:dyDescent="0.2">
      <c r="A118" s="214" t="s">
        <v>125</v>
      </c>
      <c r="B118" s="221" t="s">
        <v>65</v>
      </c>
      <c r="C118" s="268" t="s">
        <v>66</v>
      </c>
      <c r="D118" s="226"/>
      <c r="E118" s="231"/>
      <c r="F118" s="236"/>
      <c r="G118" s="236">
        <f>SUMIF(AE119:AE124,"&lt;&gt;NOR",G119:G124)</f>
        <v>0</v>
      </c>
      <c r="H118" s="236"/>
      <c r="I118" s="236">
        <f>SUM(I119:I124)</f>
        <v>0</v>
      </c>
      <c r="J118" s="236"/>
      <c r="K118" s="236">
        <f>SUM(K119:K124)</f>
        <v>0</v>
      </c>
      <c r="L118" s="236"/>
      <c r="M118" s="236">
        <f>SUM(M119:M124)</f>
        <v>0</v>
      </c>
      <c r="N118" s="226"/>
      <c r="O118" s="226">
        <f>SUM(O119:O124)</f>
        <v>23.436630000000001</v>
      </c>
      <c r="P118" s="226"/>
      <c r="Q118" s="226">
        <f>SUM(Q119:Q124)</f>
        <v>0</v>
      </c>
      <c r="R118" s="226"/>
      <c r="S118" s="226"/>
      <c r="T118" s="227"/>
      <c r="U118" s="226">
        <f>SUM(U119:U124)</f>
        <v>26.27</v>
      </c>
      <c r="AE118" t="s">
        <v>126</v>
      </c>
    </row>
    <row r="119" spans="1:60" outlineLevel="1" x14ac:dyDescent="0.2">
      <c r="A119" s="213">
        <v>42</v>
      </c>
      <c r="B119" s="220" t="s">
        <v>279</v>
      </c>
      <c r="C119" s="265" t="s">
        <v>280</v>
      </c>
      <c r="D119" s="222" t="s">
        <v>137</v>
      </c>
      <c r="E119" s="228">
        <v>9.2125000000000004</v>
      </c>
      <c r="F119" s="232"/>
      <c r="G119" s="233">
        <f>ROUND(E119*F119,2)</f>
        <v>0</v>
      </c>
      <c r="H119" s="232"/>
      <c r="I119" s="233">
        <f>ROUND(E119*H119,2)</f>
        <v>0</v>
      </c>
      <c r="J119" s="232"/>
      <c r="K119" s="233">
        <f>ROUND(E119*J119,2)</f>
        <v>0</v>
      </c>
      <c r="L119" s="233">
        <v>15</v>
      </c>
      <c r="M119" s="233">
        <f>G119*(1+L119/100)</f>
        <v>0</v>
      </c>
      <c r="N119" s="222">
        <v>2.5249999999999999</v>
      </c>
      <c r="O119" s="222">
        <f>ROUND(E119*N119,5)</f>
        <v>23.261559999999999</v>
      </c>
      <c r="P119" s="222">
        <v>0</v>
      </c>
      <c r="Q119" s="222">
        <f>ROUND(E119*P119,5)</f>
        <v>0</v>
      </c>
      <c r="R119" s="222"/>
      <c r="S119" s="222"/>
      <c r="T119" s="223">
        <v>2.58</v>
      </c>
      <c r="U119" s="222">
        <f>ROUND(E119*T119,2)</f>
        <v>23.77</v>
      </c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 t="s">
        <v>130</v>
      </c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13"/>
      <c r="B120" s="220"/>
      <c r="C120" s="266" t="s">
        <v>281</v>
      </c>
      <c r="D120" s="224"/>
      <c r="E120" s="229">
        <v>6.46</v>
      </c>
      <c r="F120" s="233"/>
      <c r="G120" s="233"/>
      <c r="H120" s="233"/>
      <c r="I120" s="233"/>
      <c r="J120" s="233"/>
      <c r="K120" s="233"/>
      <c r="L120" s="233"/>
      <c r="M120" s="233"/>
      <c r="N120" s="222"/>
      <c r="O120" s="222"/>
      <c r="P120" s="222"/>
      <c r="Q120" s="222"/>
      <c r="R120" s="222"/>
      <c r="S120" s="222"/>
      <c r="T120" s="223"/>
      <c r="U120" s="22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 t="s">
        <v>141</v>
      </c>
      <c r="AF120" s="212">
        <v>0</v>
      </c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13"/>
      <c r="B121" s="220"/>
      <c r="C121" s="266" t="s">
        <v>282</v>
      </c>
      <c r="D121" s="224"/>
      <c r="E121" s="229">
        <v>1.02</v>
      </c>
      <c r="F121" s="233"/>
      <c r="G121" s="233"/>
      <c r="H121" s="233"/>
      <c r="I121" s="233"/>
      <c r="J121" s="233"/>
      <c r="K121" s="233"/>
      <c r="L121" s="233"/>
      <c r="M121" s="233"/>
      <c r="N121" s="222"/>
      <c r="O121" s="222"/>
      <c r="P121" s="222"/>
      <c r="Q121" s="222"/>
      <c r="R121" s="222"/>
      <c r="S121" s="222"/>
      <c r="T121" s="223"/>
      <c r="U121" s="22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 t="s">
        <v>141</v>
      </c>
      <c r="AF121" s="212">
        <v>0</v>
      </c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13"/>
      <c r="B122" s="220"/>
      <c r="C122" s="266" t="s">
        <v>283</v>
      </c>
      <c r="D122" s="224"/>
      <c r="E122" s="229">
        <v>1.7324999999999999</v>
      </c>
      <c r="F122" s="233"/>
      <c r="G122" s="233"/>
      <c r="H122" s="233"/>
      <c r="I122" s="233"/>
      <c r="J122" s="233"/>
      <c r="K122" s="233"/>
      <c r="L122" s="233"/>
      <c r="M122" s="233"/>
      <c r="N122" s="222"/>
      <c r="O122" s="222"/>
      <c r="P122" s="222"/>
      <c r="Q122" s="222"/>
      <c r="R122" s="222"/>
      <c r="S122" s="222"/>
      <c r="T122" s="223"/>
      <c r="U122" s="22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 t="s">
        <v>141</v>
      </c>
      <c r="AF122" s="212">
        <v>0</v>
      </c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ht="22.5" outlineLevel="1" x14ac:dyDescent="0.2">
      <c r="A123" s="213">
        <v>43</v>
      </c>
      <c r="B123" s="220" t="s">
        <v>284</v>
      </c>
      <c r="C123" s="265" t="s">
        <v>285</v>
      </c>
      <c r="D123" s="222" t="s">
        <v>161</v>
      </c>
      <c r="E123" s="228">
        <v>0.16419</v>
      </c>
      <c r="F123" s="232"/>
      <c r="G123" s="233">
        <f>ROUND(E123*F123,2)</f>
        <v>0</v>
      </c>
      <c r="H123" s="232"/>
      <c r="I123" s="233">
        <f>ROUND(E123*H123,2)</f>
        <v>0</v>
      </c>
      <c r="J123" s="232"/>
      <c r="K123" s="233">
        <f>ROUND(E123*J123,2)</f>
        <v>0</v>
      </c>
      <c r="L123" s="233">
        <v>15</v>
      </c>
      <c r="M123" s="233">
        <f>G123*(1+L123/100)</f>
        <v>0</v>
      </c>
      <c r="N123" s="222">
        <v>1.0662499999999999</v>
      </c>
      <c r="O123" s="222">
        <f>ROUND(E123*N123,5)</f>
        <v>0.17507</v>
      </c>
      <c r="P123" s="222">
        <v>0</v>
      </c>
      <c r="Q123" s="222">
        <f>ROUND(E123*P123,5)</f>
        <v>0</v>
      </c>
      <c r="R123" s="222"/>
      <c r="S123" s="222"/>
      <c r="T123" s="223">
        <v>15.231</v>
      </c>
      <c r="U123" s="222">
        <f>ROUND(E123*T123,2)</f>
        <v>2.5</v>
      </c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 t="s">
        <v>130</v>
      </c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13"/>
      <c r="B124" s="220"/>
      <c r="C124" s="266" t="s">
        <v>286</v>
      </c>
      <c r="D124" s="224"/>
      <c r="E124" s="229">
        <v>0.16419</v>
      </c>
      <c r="F124" s="233"/>
      <c r="G124" s="233"/>
      <c r="H124" s="233"/>
      <c r="I124" s="233"/>
      <c r="J124" s="233"/>
      <c r="K124" s="233"/>
      <c r="L124" s="233"/>
      <c r="M124" s="233"/>
      <c r="N124" s="222"/>
      <c r="O124" s="222"/>
      <c r="P124" s="222"/>
      <c r="Q124" s="222"/>
      <c r="R124" s="222"/>
      <c r="S124" s="222"/>
      <c r="T124" s="223"/>
      <c r="U124" s="22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 t="s">
        <v>141</v>
      </c>
      <c r="AF124" s="212">
        <v>0</v>
      </c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214" t="s">
        <v>125</v>
      </c>
      <c r="B125" s="221" t="s">
        <v>67</v>
      </c>
      <c r="C125" s="268" t="s">
        <v>68</v>
      </c>
      <c r="D125" s="226"/>
      <c r="E125" s="231"/>
      <c r="F125" s="236"/>
      <c r="G125" s="236">
        <f>SUMIF(AE126:AE126,"&lt;&gt;NOR",G126:G126)</f>
        <v>0</v>
      </c>
      <c r="H125" s="236"/>
      <c r="I125" s="236">
        <f>SUM(I126:I126)</f>
        <v>0</v>
      </c>
      <c r="J125" s="236"/>
      <c r="K125" s="236">
        <f>SUM(K126:K126)</f>
        <v>0</v>
      </c>
      <c r="L125" s="236"/>
      <c r="M125" s="236">
        <f>SUM(M126:M126)</f>
        <v>0</v>
      </c>
      <c r="N125" s="226"/>
      <c r="O125" s="226">
        <f>SUM(O126:O126)</f>
        <v>3.107E-2</v>
      </c>
      <c r="P125" s="226"/>
      <c r="Q125" s="226">
        <f>SUM(Q126:Q126)</f>
        <v>0</v>
      </c>
      <c r="R125" s="226"/>
      <c r="S125" s="226"/>
      <c r="T125" s="227"/>
      <c r="U125" s="226">
        <f>SUM(U126:U126)</f>
        <v>1.86</v>
      </c>
      <c r="AE125" t="s">
        <v>126</v>
      </c>
    </row>
    <row r="126" spans="1:60" ht="33.75" outlineLevel="1" x14ac:dyDescent="0.2">
      <c r="A126" s="213">
        <v>44</v>
      </c>
      <c r="B126" s="220" t="s">
        <v>287</v>
      </c>
      <c r="C126" s="265" t="s">
        <v>288</v>
      </c>
      <c r="D126" s="222" t="s">
        <v>181</v>
      </c>
      <c r="E126" s="228">
        <v>1</v>
      </c>
      <c r="F126" s="232"/>
      <c r="G126" s="233">
        <f>ROUND(E126*F126,2)</f>
        <v>0</v>
      </c>
      <c r="H126" s="232"/>
      <c r="I126" s="233">
        <f>ROUND(E126*H126,2)</f>
        <v>0</v>
      </c>
      <c r="J126" s="232"/>
      <c r="K126" s="233">
        <f>ROUND(E126*J126,2)</f>
        <v>0</v>
      </c>
      <c r="L126" s="233">
        <v>15</v>
      </c>
      <c r="M126" s="233">
        <f>G126*(1+L126/100)</f>
        <v>0</v>
      </c>
      <c r="N126" s="222">
        <v>3.107E-2</v>
      </c>
      <c r="O126" s="222">
        <f>ROUND(E126*N126,5)</f>
        <v>3.107E-2</v>
      </c>
      <c r="P126" s="222">
        <v>0</v>
      </c>
      <c r="Q126" s="222">
        <f>ROUND(E126*P126,5)</f>
        <v>0</v>
      </c>
      <c r="R126" s="222"/>
      <c r="S126" s="222"/>
      <c r="T126" s="223">
        <v>1.86</v>
      </c>
      <c r="U126" s="222">
        <f>ROUND(E126*T126,2)</f>
        <v>1.86</v>
      </c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 t="s">
        <v>130</v>
      </c>
      <c r="AF126" s="212"/>
      <c r="AG126" s="212"/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x14ac:dyDescent="0.2">
      <c r="A127" s="214" t="s">
        <v>125</v>
      </c>
      <c r="B127" s="221" t="s">
        <v>69</v>
      </c>
      <c r="C127" s="268" t="s">
        <v>70</v>
      </c>
      <c r="D127" s="226"/>
      <c r="E127" s="231"/>
      <c r="F127" s="236"/>
      <c r="G127" s="236">
        <f>SUMIF(AE128:AE131,"&lt;&gt;NOR",G128:G131)</f>
        <v>0</v>
      </c>
      <c r="H127" s="236"/>
      <c r="I127" s="236">
        <f>SUM(I128:I131)</f>
        <v>0</v>
      </c>
      <c r="J127" s="236"/>
      <c r="K127" s="236">
        <f>SUM(K128:K131)</f>
        <v>0</v>
      </c>
      <c r="L127" s="236"/>
      <c r="M127" s="236">
        <f>SUM(M128:M131)</f>
        <v>0</v>
      </c>
      <c r="N127" s="226"/>
      <c r="O127" s="226">
        <f>SUM(O128:O131)</f>
        <v>1.1294</v>
      </c>
      <c r="P127" s="226"/>
      <c r="Q127" s="226">
        <f>SUM(Q128:Q131)</f>
        <v>0</v>
      </c>
      <c r="R127" s="226"/>
      <c r="S127" s="226"/>
      <c r="T127" s="227"/>
      <c r="U127" s="226">
        <f>SUM(U128:U131)</f>
        <v>15.969999999999999</v>
      </c>
      <c r="AE127" t="s">
        <v>126</v>
      </c>
    </row>
    <row r="128" spans="1:60" outlineLevel="1" x14ac:dyDescent="0.2">
      <c r="A128" s="213">
        <v>45</v>
      </c>
      <c r="B128" s="220" t="s">
        <v>289</v>
      </c>
      <c r="C128" s="265" t="s">
        <v>290</v>
      </c>
      <c r="D128" s="222" t="s">
        <v>157</v>
      </c>
      <c r="E128" s="228">
        <v>50.4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15</v>
      </c>
      <c r="M128" s="233">
        <f>G128*(1+L128/100)</f>
        <v>0</v>
      </c>
      <c r="N128" s="222">
        <v>1.8380000000000001E-2</v>
      </c>
      <c r="O128" s="222">
        <f>ROUND(E128*N128,5)</f>
        <v>0.92635000000000001</v>
      </c>
      <c r="P128" s="222">
        <v>0</v>
      </c>
      <c r="Q128" s="222">
        <f>ROUND(E128*P128,5)</f>
        <v>0</v>
      </c>
      <c r="R128" s="222"/>
      <c r="S128" s="222"/>
      <c r="T128" s="223">
        <v>0.13</v>
      </c>
      <c r="U128" s="222">
        <f>ROUND(E128*T128,2)</f>
        <v>6.55</v>
      </c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 t="s">
        <v>130</v>
      </c>
      <c r="AF128" s="212"/>
      <c r="AG128" s="212"/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13"/>
      <c r="B129" s="220"/>
      <c r="C129" s="266" t="s">
        <v>291</v>
      </c>
      <c r="D129" s="224"/>
      <c r="E129" s="229">
        <v>50.4</v>
      </c>
      <c r="F129" s="233"/>
      <c r="G129" s="233"/>
      <c r="H129" s="233"/>
      <c r="I129" s="233"/>
      <c r="J129" s="233"/>
      <c r="K129" s="233"/>
      <c r="L129" s="233"/>
      <c r="M129" s="233"/>
      <c r="N129" s="222"/>
      <c r="O129" s="222"/>
      <c r="P129" s="222"/>
      <c r="Q129" s="222"/>
      <c r="R129" s="222"/>
      <c r="S129" s="222"/>
      <c r="T129" s="223"/>
      <c r="U129" s="22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 t="s">
        <v>141</v>
      </c>
      <c r="AF129" s="212">
        <v>0</v>
      </c>
      <c r="AG129" s="212"/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22.5" outlineLevel="1" x14ac:dyDescent="0.2">
      <c r="A130" s="213">
        <v>46</v>
      </c>
      <c r="B130" s="220" t="s">
        <v>292</v>
      </c>
      <c r="C130" s="265" t="s">
        <v>293</v>
      </c>
      <c r="D130" s="222" t="s">
        <v>157</v>
      </c>
      <c r="E130" s="228">
        <v>34.65</v>
      </c>
      <c r="F130" s="232"/>
      <c r="G130" s="233">
        <f>ROUND(E130*F130,2)</f>
        <v>0</v>
      </c>
      <c r="H130" s="232"/>
      <c r="I130" s="233">
        <f>ROUND(E130*H130,2)</f>
        <v>0</v>
      </c>
      <c r="J130" s="232"/>
      <c r="K130" s="233">
        <f>ROUND(E130*J130,2)</f>
        <v>0</v>
      </c>
      <c r="L130" s="233">
        <v>15</v>
      </c>
      <c r="M130" s="233">
        <f>G130*(1+L130/100)</f>
        <v>0</v>
      </c>
      <c r="N130" s="222">
        <v>5.8599999999999998E-3</v>
      </c>
      <c r="O130" s="222">
        <f>ROUND(E130*N130,5)</f>
        <v>0.20305000000000001</v>
      </c>
      <c r="P130" s="222">
        <v>0</v>
      </c>
      <c r="Q130" s="222">
        <f>ROUND(E130*P130,5)</f>
        <v>0</v>
      </c>
      <c r="R130" s="222"/>
      <c r="S130" s="222"/>
      <c r="T130" s="223">
        <v>0.27200000000000002</v>
      </c>
      <c r="U130" s="222">
        <f>ROUND(E130*T130,2)</f>
        <v>9.42</v>
      </c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 t="s">
        <v>130</v>
      </c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13"/>
      <c r="B131" s="220"/>
      <c r="C131" s="266" t="s">
        <v>294</v>
      </c>
      <c r="D131" s="224"/>
      <c r="E131" s="229">
        <v>34.65</v>
      </c>
      <c r="F131" s="233"/>
      <c r="G131" s="233"/>
      <c r="H131" s="233"/>
      <c r="I131" s="233"/>
      <c r="J131" s="233"/>
      <c r="K131" s="233"/>
      <c r="L131" s="233"/>
      <c r="M131" s="233"/>
      <c r="N131" s="222"/>
      <c r="O131" s="222"/>
      <c r="P131" s="222"/>
      <c r="Q131" s="222"/>
      <c r="R131" s="222"/>
      <c r="S131" s="222"/>
      <c r="T131" s="223"/>
      <c r="U131" s="22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 t="s">
        <v>141</v>
      </c>
      <c r="AF131" s="212">
        <v>0</v>
      </c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x14ac:dyDescent="0.2">
      <c r="A132" s="214" t="s">
        <v>125</v>
      </c>
      <c r="B132" s="221" t="s">
        <v>71</v>
      </c>
      <c r="C132" s="268" t="s">
        <v>72</v>
      </c>
      <c r="D132" s="226"/>
      <c r="E132" s="231"/>
      <c r="F132" s="236"/>
      <c r="G132" s="236">
        <f>SUMIF(AE133:AE136,"&lt;&gt;NOR",G133:G136)</f>
        <v>0</v>
      </c>
      <c r="H132" s="236"/>
      <c r="I132" s="236">
        <f>SUM(I133:I136)</f>
        <v>0</v>
      </c>
      <c r="J132" s="236"/>
      <c r="K132" s="236">
        <f>SUM(K133:K136)</f>
        <v>0</v>
      </c>
      <c r="L132" s="236"/>
      <c r="M132" s="236">
        <f>SUM(M133:M136)</f>
        <v>0</v>
      </c>
      <c r="N132" s="226"/>
      <c r="O132" s="226">
        <f>SUM(O133:O136)</f>
        <v>0.12408</v>
      </c>
      <c r="P132" s="226"/>
      <c r="Q132" s="226">
        <f>SUM(Q133:Q136)</f>
        <v>0</v>
      </c>
      <c r="R132" s="226"/>
      <c r="S132" s="226"/>
      <c r="T132" s="227"/>
      <c r="U132" s="226">
        <f>SUM(U133:U136)</f>
        <v>4.37</v>
      </c>
      <c r="AE132" t="s">
        <v>126</v>
      </c>
    </row>
    <row r="133" spans="1:60" outlineLevel="1" x14ac:dyDescent="0.2">
      <c r="A133" s="213">
        <v>47</v>
      </c>
      <c r="B133" s="220" t="s">
        <v>295</v>
      </c>
      <c r="C133" s="265" t="s">
        <v>296</v>
      </c>
      <c r="D133" s="222" t="s">
        <v>181</v>
      </c>
      <c r="E133" s="228">
        <v>8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15</v>
      </c>
      <c r="M133" s="233">
        <f>G133*(1+L133/100)</f>
        <v>0</v>
      </c>
      <c r="N133" s="222">
        <v>1.0000000000000001E-5</v>
      </c>
      <c r="O133" s="222">
        <f>ROUND(E133*N133,5)</f>
        <v>8.0000000000000007E-5</v>
      </c>
      <c r="P133" s="222">
        <v>0</v>
      </c>
      <c r="Q133" s="222">
        <f>ROUND(E133*P133,5)</f>
        <v>0</v>
      </c>
      <c r="R133" s="222"/>
      <c r="S133" s="222"/>
      <c r="T133" s="223">
        <v>0.17</v>
      </c>
      <c r="U133" s="222">
        <f>ROUND(E133*T133,2)</f>
        <v>1.36</v>
      </c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 t="s">
        <v>130</v>
      </c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13">
        <v>48</v>
      </c>
      <c r="B134" s="220" t="s">
        <v>297</v>
      </c>
      <c r="C134" s="265" t="s">
        <v>298</v>
      </c>
      <c r="D134" s="222" t="s">
        <v>181</v>
      </c>
      <c r="E134" s="228">
        <v>8</v>
      </c>
      <c r="F134" s="232"/>
      <c r="G134" s="233">
        <f>ROUND(E134*F134,2)</f>
        <v>0</v>
      </c>
      <c r="H134" s="232"/>
      <c r="I134" s="233">
        <f>ROUND(E134*H134,2)</f>
        <v>0</v>
      </c>
      <c r="J134" s="232"/>
      <c r="K134" s="233">
        <f>ROUND(E134*J134,2)</f>
        <v>0</v>
      </c>
      <c r="L134" s="233">
        <v>15</v>
      </c>
      <c r="M134" s="233">
        <f>G134*(1+L134/100)</f>
        <v>0</v>
      </c>
      <c r="N134" s="222">
        <v>1.55E-2</v>
      </c>
      <c r="O134" s="222">
        <f>ROUND(E134*N134,5)</f>
        <v>0.124</v>
      </c>
      <c r="P134" s="222">
        <v>0</v>
      </c>
      <c r="Q134" s="222">
        <f>ROUND(E134*P134,5)</f>
        <v>0</v>
      </c>
      <c r="R134" s="222"/>
      <c r="S134" s="222"/>
      <c r="T134" s="223">
        <v>0</v>
      </c>
      <c r="U134" s="222">
        <f>ROUND(E134*T134,2)</f>
        <v>0</v>
      </c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 t="s">
        <v>299</v>
      </c>
      <c r="AF134" s="212"/>
      <c r="AG134" s="212"/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13">
        <v>49</v>
      </c>
      <c r="B135" s="220" t="s">
        <v>300</v>
      </c>
      <c r="C135" s="265" t="s">
        <v>301</v>
      </c>
      <c r="D135" s="222" t="s">
        <v>181</v>
      </c>
      <c r="E135" s="228">
        <v>8</v>
      </c>
      <c r="F135" s="232"/>
      <c r="G135" s="233">
        <f>ROUND(E135*F135,2)</f>
        <v>0</v>
      </c>
      <c r="H135" s="232"/>
      <c r="I135" s="233">
        <f>ROUND(E135*H135,2)</f>
        <v>0</v>
      </c>
      <c r="J135" s="232"/>
      <c r="K135" s="233">
        <f>ROUND(E135*J135,2)</f>
        <v>0</v>
      </c>
      <c r="L135" s="233">
        <v>15</v>
      </c>
      <c r="M135" s="233">
        <f>G135*(1+L135/100)</f>
        <v>0</v>
      </c>
      <c r="N135" s="222">
        <v>0</v>
      </c>
      <c r="O135" s="222">
        <f>ROUND(E135*N135,5)</f>
        <v>0</v>
      </c>
      <c r="P135" s="222">
        <v>0</v>
      </c>
      <c r="Q135" s="222">
        <f>ROUND(E135*P135,5)</f>
        <v>0</v>
      </c>
      <c r="R135" s="222"/>
      <c r="S135" s="222"/>
      <c r="T135" s="223">
        <v>0.1123</v>
      </c>
      <c r="U135" s="222">
        <f>ROUND(E135*T135,2)</f>
        <v>0.9</v>
      </c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 t="s">
        <v>130</v>
      </c>
      <c r="AF135" s="212"/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13">
        <v>50</v>
      </c>
      <c r="B136" s="220" t="s">
        <v>302</v>
      </c>
      <c r="C136" s="265" t="s">
        <v>303</v>
      </c>
      <c r="D136" s="222" t="s">
        <v>181</v>
      </c>
      <c r="E136" s="228">
        <v>8</v>
      </c>
      <c r="F136" s="232"/>
      <c r="G136" s="233">
        <f>ROUND(E136*F136,2)</f>
        <v>0</v>
      </c>
      <c r="H136" s="232"/>
      <c r="I136" s="233">
        <f>ROUND(E136*H136,2)</f>
        <v>0</v>
      </c>
      <c r="J136" s="232"/>
      <c r="K136" s="233">
        <f>ROUND(E136*J136,2)</f>
        <v>0</v>
      </c>
      <c r="L136" s="233">
        <v>15</v>
      </c>
      <c r="M136" s="233">
        <f>G136*(1+L136/100)</f>
        <v>0</v>
      </c>
      <c r="N136" s="222">
        <v>0</v>
      </c>
      <c r="O136" s="222">
        <f>ROUND(E136*N136,5)</f>
        <v>0</v>
      </c>
      <c r="P136" s="222">
        <v>0</v>
      </c>
      <c r="Q136" s="222">
        <f>ROUND(E136*P136,5)</f>
        <v>0</v>
      </c>
      <c r="R136" s="222"/>
      <c r="S136" s="222"/>
      <c r="T136" s="223">
        <v>0.26419999999999999</v>
      </c>
      <c r="U136" s="222">
        <f>ROUND(E136*T136,2)</f>
        <v>2.11</v>
      </c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 t="s">
        <v>130</v>
      </c>
      <c r="AF136" s="212"/>
      <c r="AG136" s="212"/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x14ac:dyDescent="0.2">
      <c r="A137" s="214" t="s">
        <v>125</v>
      </c>
      <c r="B137" s="221" t="s">
        <v>73</v>
      </c>
      <c r="C137" s="268" t="s">
        <v>74</v>
      </c>
      <c r="D137" s="226"/>
      <c r="E137" s="231"/>
      <c r="F137" s="236"/>
      <c r="G137" s="236">
        <f>SUMIF(AE138:AE159,"&lt;&gt;NOR",G138:G159)</f>
        <v>0</v>
      </c>
      <c r="H137" s="236"/>
      <c r="I137" s="236">
        <f>SUM(I138:I159)</f>
        <v>0</v>
      </c>
      <c r="J137" s="236"/>
      <c r="K137" s="236">
        <f>SUM(K138:K159)</f>
        <v>0</v>
      </c>
      <c r="L137" s="236"/>
      <c r="M137" s="236">
        <f>SUM(M138:M159)</f>
        <v>0</v>
      </c>
      <c r="N137" s="226"/>
      <c r="O137" s="226">
        <f>SUM(O138:O159)</f>
        <v>6.5659999999999996E-2</v>
      </c>
      <c r="P137" s="226"/>
      <c r="Q137" s="226">
        <f>SUM(Q138:Q159)</f>
        <v>39.376919999999991</v>
      </c>
      <c r="R137" s="226"/>
      <c r="S137" s="226"/>
      <c r="T137" s="227"/>
      <c r="U137" s="226">
        <f>SUM(U138:U159)</f>
        <v>131.02000000000001</v>
      </c>
      <c r="AE137" t="s">
        <v>126</v>
      </c>
    </row>
    <row r="138" spans="1:60" outlineLevel="1" x14ac:dyDescent="0.2">
      <c r="A138" s="213">
        <v>51</v>
      </c>
      <c r="B138" s="220" t="s">
        <v>304</v>
      </c>
      <c r="C138" s="265" t="s">
        <v>305</v>
      </c>
      <c r="D138" s="222" t="s">
        <v>157</v>
      </c>
      <c r="E138" s="228">
        <v>30.047499999999999</v>
      </c>
      <c r="F138" s="232"/>
      <c r="G138" s="233">
        <f>ROUND(E138*F138,2)</f>
        <v>0</v>
      </c>
      <c r="H138" s="232"/>
      <c r="I138" s="233">
        <f>ROUND(E138*H138,2)</f>
        <v>0</v>
      </c>
      <c r="J138" s="232"/>
      <c r="K138" s="233">
        <f>ROUND(E138*J138,2)</f>
        <v>0</v>
      </c>
      <c r="L138" s="233">
        <v>15</v>
      </c>
      <c r="M138" s="233">
        <f>G138*(1+L138/100)</f>
        <v>0</v>
      </c>
      <c r="N138" s="222">
        <v>6.7000000000000002E-4</v>
      </c>
      <c r="O138" s="222">
        <f>ROUND(E138*N138,5)</f>
        <v>2.0129999999999999E-2</v>
      </c>
      <c r="P138" s="222">
        <v>0.184</v>
      </c>
      <c r="Q138" s="222">
        <f>ROUND(E138*P138,5)</f>
        <v>5.52874</v>
      </c>
      <c r="R138" s="222"/>
      <c r="S138" s="222"/>
      <c r="T138" s="223">
        <v>0.22700000000000001</v>
      </c>
      <c r="U138" s="222">
        <f>ROUND(E138*T138,2)</f>
        <v>6.82</v>
      </c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 t="s">
        <v>130</v>
      </c>
      <c r="AF138" s="212"/>
      <c r="AG138" s="212"/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13"/>
      <c r="B139" s="220"/>
      <c r="C139" s="266" t="s">
        <v>306</v>
      </c>
      <c r="D139" s="224"/>
      <c r="E139" s="229">
        <v>30.047499999999999</v>
      </c>
      <c r="F139" s="233"/>
      <c r="G139" s="233"/>
      <c r="H139" s="233"/>
      <c r="I139" s="233"/>
      <c r="J139" s="233"/>
      <c r="K139" s="233"/>
      <c r="L139" s="233"/>
      <c r="M139" s="233"/>
      <c r="N139" s="222"/>
      <c r="O139" s="222"/>
      <c r="P139" s="222"/>
      <c r="Q139" s="222"/>
      <c r="R139" s="222"/>
      <c r="S139" s="222"/>
      <c r="T139" s="223"/>
      <c r="U139" s="22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 t="s">
        <v>141</v>
      </c>
      <c r="AF139" s="212">
        <v>0</v>
      </c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13">
        <v>52</v>
      </c>
      <c r="B140" s="220" t="s">
        <v>307</v>
      </c>
      <c r="C140" s="265" t="s">
        <v>308</v>
      </c>
      <c r="D140" s="222" t="s">
        <v>137</v>
      </c>
      <c r="E140" s="228">
        <v>12.586499999999999</v>
      </c>
      <c r="F140" s="232"/>
      <c r="G140" s="233">
        <f>ROUND(E140*F140,2)</f>
        <v>0</v>
      </c>
      <c r="H140" s="232"/>
      <c r="I140" s="233">
        <f>ROUND(E140*H140,2)</f>
        <v>0</v>
      </c>
      <c r="J140" s="232"/>
      <c r="K140" s="233">
        <f>ROUND(E140*J140,2)</f>
        <v>0</v>
      </c>
      <c r="L140" s="233">
        <v>15</v>
      </c>
      <c r="M140" s="233">
        <f>G140*(1+L140/100)</f>
        <v>0</v>
      </c>
      <c r="N140" s="222">
        <v>1.1000000000000001E-3</v>
      </c>
      <c r="O140" s="222">
        <f>ROUND(E140*N140,5)</f>
        <v>1.3849999999999999E-2</v>
      </c>
      <c r="P140" s="222">
        <v>1.175</v>
      </c>
      <c r="Q140" s="222">
        <f>ROUND(E140*P140,5)</f>
        <v>14.78914</v>
      </c>
      <c r="R140" s="222"/>
      <c r="S140" s="222"/>
      <c r="T140" s="223">
        <v>1.2829999999999999</v>
      </c>
      <c r="U140" s="222">
        <f>ROUND(E140*T140,2)</f>
        <v>16.149999999999999</v>
      </c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 t="s">
        <v>130</v>
      </c>
      <c r="AF140" s="212"/>
      <c r="AG140" s="212"/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13"/>
      <c r="B141" s="220"/>
      <c r="C141" s="266" t="s">
        <v>309</v>
      </c>
      <c r="D141" s="224"/>
      <c r="E141" s="229">
        <v>14.746499999999999</v>
      </c>
      <c r="F141" s="233"/>
      <c r="G141" s="233"/>
      <c r="H141" s="233"/>
      <c r="I141" s="233"/>
      <c r="J141" s="233"/>
      <c r="K141" s="233"/>
      <c r="L141" s="233"/>
      <c r="M141" s="233"/>
      <c r="N141" s="222"/>
      <c r="O141" s="222"/>
      <c r="P141" s="222"/>
      <c r="Q141" s="222"/>
      <c r="R141" s="222"/>
      <c r="S141" s="222"/>
      <c r="T141" s="223"/>
      <c r="U141" s="22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 t="s">
        <v>141</v>
      </c>
      <c r="AF141" s="212">
        <v>0</v>
      </c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13"/>
      <c r="B142" s="220"/>
      <c r="C142" s="266" t="s">
        <v>310</v>
      </c>
      <c r="D142" s="224"/>
      <c r="E142" s="229">
        <v>-2.16</v>
      </c>
      <c r="F142" s="233"/>
      <c r="G142" s="233"/>
      <c r="H142" s="233"/>
      <c r="I142" s="233"/>
      <c r="J142" s="233"/>
      <c r="K142" s="233"/>
      <c r="L142" s="233"/>
      <c r="M142" s="233"/>
      <c r="N142" s="222"/>
      <c r="O142" s="222"/>
      <c r="P142" s="222"/>
      <c r="Q142" s="222"/>
      <c r="R142" s="222"/>
      <c r="S142" s="222"/>
      <c r="T142" s="223"/>
      <c r="U142" s="22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 t="s">
        <v>141</v>
      </c>
      <c r="AF142" s="212">
        <v>0</v>
      </c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13">
        <v>53</v>
      </c>
      <c r="B143" s="220" t="s">
        <v>311</v>
      </c>
      <c r="C143" s="265" t="s">
        <v>312</v>
      </c>
      <c r="D143" s="222" t="s">
        <v>157</v>
      </c>
      <c r="E143" s="228">
        <v>7.2</v>
      </c>
      <c r="F143" s="232"/>
      <c r="G143" s="233">
        <f>ROUND(E143*F143,2)</f>
        <v>0</v>
      </c>
      <c r="H143" s="232"/>
      <c r="I143" s="233">
        <f>ROUND(E143*H143,2)</f>
        <v>0</v>
      </c>
      <c r="J143" s="232"/>
      <c r="K143" s="233">
        <f>ROUND(E143*J143,2)</f>
        <v>0</v>
      </c>
      <c r="L143" s="233">
        <v>15</v>
      </c>
      <c r="M143" s="233">
        <f>G143*(1+L143/100)</f>
        <v>0</v>
      </c>
      <c r="N143" s="222">
        <v>6.7000000000000002E-4</v>
      </c>
      <c r="O143" s="222">
        <f>ROUND(E143*N143,5)</f>
        <v>4.8199999999999996E-3</v>
      </c>
      <c r="P143" s="222">
        <v>5.5E-2</v>
      </c>
      <c r="Q143" s="222">
        <f>ROUND(E143*P143,5)</f>
        <v>0.39600000000000002</v>
      </c>
      <c r="R143" s="222"/>
      <c r="S143" s="222"/>
      <c r="T143" s="223">
        <v>0.38100000000000001</v>
      </c>
      <c r="U143" s="222">
        <f>ROUND(E143*T143,2)</f>
        <v>2.74</v>
      </c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 t="s">
        <v>130</v>
      </c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13"/>
      <c r="B144" s="220"/>
      <c r="C144" s="266" t="s">
        <v>313</v>
      </c>
      <c r="D144" s="224"/>
      <c r="E144" s="229">
        <v>7.2</v>
      </c>
      <c r="F144" s="233"/>
      <c r="G144" s="233"/>
      <c r="H144" s="233"/>
      <c r="I144" s="233"/>
      <c r="J144" s="233"/>
      <c r="K144" s="233"/>
      <c r="L144" s="233"/>
      <c r="M144" s="233"/>
      <c r="N144" s="222"/>
      <c r="O144" s="222"/>
      <c r="P144" s="222"/>
      <c r="Q144" s="222"/>
      <c r="R144" s="222"/>
      <c r="S144" s="222"/>
      <c r="T144" s="223"/>
      <c r="U144" s="22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 t="s">
        <v>141</v>
      </c>
      <c r="AF144" s="212">
        <v>0</v>
      </c>
      <c r="AG144" s="212"/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13">
        <v>54</v>
      </c>
      <c r="B145" s="220" t="s">
        <v>314</v>
      </c>
      <c r="C145" s="265" t="s">
        <v>315</v>
      </c>
      <c r="D145" s="222" t="s">
        <v>129</v>
      </c>
      <c r="E145" s="228">
        <v>37.4</v>
      </c>
      <c r="F145" s="232"/>
      <c r="G145" s="233">
        <f>ROUND(E145*F145,2)</f>
        <v>0</v>
      </c>
      <c r="H145" s="232"/>
      <c r="I145" s="233">
        <f>ROUND(E145*H145,2)</f>
        <v>0</v>
      </c>
      <c r="J145" s="232"/>
      <c r="K145" s="233">
        <f>ROUND(E145*J145,2)</f>
        <v>0</v>
      </c>
      <c r="L145" s="233">
        <v>15</v>
      </c>
      <c r="M145" s="233">
        <f>G145*(1+L145/100)</f>
        <v>0</v>
      </c>
      <c r="N145" s="222">
        <v>0</v>
      </c>
      <c r="O145" s="222">
        <f>ROUND(E145*N145,5)</f>
        <v>0</v>
      </c>
      <c r="P145" s="222">
        <v>7.0000000000000007E-2</v>
      </c>
      <c r="Q145" s="222">
        <f>ROUND(E145*P145,5)</f>
        <v>2.6179999999999999</v>
      </c>
      <c r="R145" s="222"/>
      <c r="S145" s="222"/>
      <c r="T145" s="223">
        <v>0.64</v>
      </c>
      <c r="U145" s="222">
        <f>ROUND(E145*T145,2)</f>
        <v>23.94</v>
      </c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 t="s">
        <v>130</v>
      </c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13"/>
      <c r="B146" s="220"/>
      <c r="C146" s="266" t="s">
        <v>316</v>
      </c>
      <c r="D146" s="224"/>
      <c r="E146" s="229">
        <v>37.4</v>
      </c>
      <c r="F146" s="233"/>
      <c r="G146" s="233"/>
      <c r="H146" s="233"/>
      <c r="I146" s="233"/>
      <c r="J146" s="233"/>
      <c r="K146" s="233"/>
      <c r="L146" s="233"/>
      <c r="M146" s="233"/>
      <c r="N146" s="222"/>
      <c r="O146" s="222"/>
      <c r="P146" s="222"/>
      <c r="Q146" s="222"/>
      <c r="R146" s="222"/>
      <c r="S146" s="222"/>
      <c r="T146" s="223"/>
      <c r="U146" s="22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 t="s">
        <v>141</v>
      </c>
      <c r="AF146" s="212">
        <v>0</v>
      </c>
      <c r="AG146" s="212"/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13">
        <v>55</v>
      </c>
      <c r="B147" s="220" t="s">
        <v>317</v>
      </c>
      <c r="C147" s="265" t="s">
        <v>318</v>
      </c>
      <c r="D147" s="222" t="s">
        <v>157</v>
      </c>
      <c r="E147" s="228">
        <v>9.68</v>
      </c>
      <c r="F147" s="232"/>
      <c r="G147" s="233">
        <f>ROUND(E147*F147,2)</f>
        <v>0</v>
      </c>
      <c r="H147" s="232"/>
      <c r="I147" s="233">
        <f>ROUND(E147*H147,2)</f>
        <v>0</v>
      </c>
      <c r="J147" s="232"/>
      <c r="K147" s="233">
        <f>ROUND(E147*J147,2)</f>
        <v>0</v>
      </c>
      <c r="L147" s="233">
        <v>15</v>
      </c>
      <c r="M147" s="233">
        <f>G147*(1+L147/100)</f>
        <v>0</v>
      </c>
      <c r="N147" s="222">
        <v>0</v>
      </c>
      <c r="O147" s="222">
        <f>ROUND(E147*N147,5)</f>
        <v>0</v>
      </c>
      <c r="P147" s="222">
        <v>0.38300000000000001</v>
      </c>
      <c r="Q147" s="222">
        <f>ROUND(E147*P147,5)</f>
        <v>3.7074400000000001</v>
      </c>
      <c r="R147" s="222"/>
      <c r="S147" s="222"/>
      <c r="T147" s="223">
        <v>3.15</v>
      </c>
      <c r="U147" s="222">
        <f>ROUND(E147*T147,2)</f>
        <v>30.49</v>
      </c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 t="s">
        <v>130</v>
      </c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13"/>
      <c r="B148" s="220"/>
      <c r="C148" s="266" t="s">
        <v>319</v>
      </c>
      <c r="D148" s="224"/>
      <c r="E148" s="229">
        <v>9.68</v>
      </c>
      <c r="F148" s="233"/>
      <c r="G148" s="233"/>
      <c r="H148" s="233"/>
      <c r="I148" s="233"/>
      <c r="J148" s="233"/>
      <c r="K148" s="233"/>
      <c r="L148" s="233"/>
      <c r="M148" s="233"/>
      <c r="N148" s="222"/>
      <c r="O148" s="222"/>
      <c r="P148" s="222"/>
      <c r="Q148" s="222"/>
      <c r="R148" s="222"/>
      <c r="S148" s="222"/>
      <c r="T148" s="223"/>
      <c r="U148" s="22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 t="s">
        <v>141</v>
      </c>
      <c r="AF148" s="212">
        <v>0</v>
      </c>
      <c r="AG148" s="212"/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13">
        <v>56</v>
      </c>
      <c r="B149" s="220" t="s">
        <v>320</v>
      </c>
      <c r="C149" s="265" t="s">
        <v>321</v>
      </c>
      <c r="D149" s="222" t="s">
        <v>129</v>
      </c>
      <c r="E149" s="228">
        <v>19.2</v>
      </c>
      <c r="F149" s="232"/>
      <c r="G149" s="233">
        <f>ROUND(E149*F149,2)</f>
        <v>0</v>
      </c>
      <c r="H149" s="232"/>
      <c r="I149" s="233">
        <f>ROUND(E149*H149,2)</f>
        <v>0</v>
      </c>
      <c r="J149" s="232"/>
      <c r="K149" s="233">
        <f>ROUND(E149*J149,2)</f>
        <v>0</v>
      </c>
      <c r="L149" s="233">
        <v>15</v>
      </c>
      <c r="M149" s="233">
        <f>G149*(1+L149/100)</f>
        <v>0</v>
      </c>
      <c r="N149" s="222">
        <v>5.8E-4</v>
      </c>
      <c r="O149" s="222">
        <f>ROUND(E149*N149,5)</f>
        <v>1.1140000000000001E-2</v>
      </c>
      <c r="P149" s="222">
        <v>2.1999999999999999E-2</v>
      </c>
      <c r="Q149" s="222">
        <f>ROUND(E149*P149,5)</f>
        <v>0.4224</v>
      </c>
      <c r="R149" s="222"/>
      <c r="S149" s="222"/>
      <c r="T149" s="223">
        <v>1.0569999999999999</v>
      </c>
      <c r="U149" s="222">
        <f>ROUND(E149*T149,2)</f>
        <v>20.29</v>
      </c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 t="s">
        <v>130</v>
      </c>
      <c r="AF149" s="212"/>
      <c r="AG149" s="212"/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13"/>
      <c r="B150" s="220"/>
      <c r="C150" s="266" t="s">
        <v>322</v>
      </c>
      <c r="D150" s="224"/>
      <c r="E150" s="229">
        <v>19.2</v>
      </c>
      <c r="F150" s="233"/>
      <c r="G150" s="233"/>
      <c r="H150" s="233"/>
      <c r="I150" s="233"/>
      <c r="J150" s="233"/>
      <c r="K150" s="233"/>
      <c r="L150" s="233"/>
      <c r="M150" s="233"/>
      <c r="N150" s="222"/>
      <c r="O150" s="222"/>
      <c r="P150" s="222"/>
      <c r="Q150" s="222"/>
      <c r="R150" s="222"/>
      <c r="S150" s="222"/>
      <c r="T150" s="223"/>
      <c r="U150" s="22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 t="s">
        <v>141</v>
      </c>
      <c r="AF150" s="212">
        <v>0</v>
      </c>
      <c r="AG150" s="212"/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13">
        <v>57</v>
      </c>
      <c r="B151" s="220" t="s">
        <v>323</v>
      </c>
      <c r="C151" s="265" t="s">
        <v>324</v>
      </c>
      <c r="D151" s="222" t="s">
        <v>137</v>
      </c>
      <c r="E151" s="228">
        <v>0.88</v>
      </c>
      <c r="F151" s="232"/>
      <c r="G151" s="233">
        <f>ROUND(E151*F151,2)</f>
        <v>0</v>
      </c>
      <c r="H151" s="232"/>
      <c r="I151" s="233">
        <f>ROUND(E151*H151,2)</f>
        <v>0</v>
      </c>
      <c r="J151" s="232"/>
      <c r="K151" s="233">
        <f>ROUND(E151*J151,2)</f>
        <v>0</v>
      </c>
      <c r="L151" s="233">
        <v>15</v>
      </c>
      <c r="M151" s="233">
        <f>G151*(1+L151/100)</f>
        <v>0</v>
      </c>
      <c r="N151" s="222">
        <v>6.6600000000000001E-3</v>
      </c>
      <c r="O151" s="222">
        <f>ROUND(E151*N151,5)</f>
        <v>5.8599999999999998E-3</v>
      </c>
      <c r="P151" s="222">
        <v>2.4</v>
      </c>
      <c r="Q151" s="222">
        <f>ROUND(E151*P151,5)</f>
        <v>2.1120000000000001</v>
      </c>
      <c r="R151" s="222"/>
      <c r="S151" s="222"/>
      <c r="T151" s="223">
        <v>6.72</v>
      </c>
      <c r="U151" s="222">
        <f>ROUND(E151*T151,2)</f>
        <v>5.91</v>
      </c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 t="s">
        <v>130</v>
      </c>
      <c r="AF151" s="212"/>
      <c r="AG151" s="212"/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13"/>
      <c r="B152" s="220"/>
      <c r="C152" s="266" t="s">
        <v>325</v>
      </c>
      <c r="D152" s="224"/>
      <c r="E152" s="229">
        <v>0.88</v>
      </c>
      <c r="F152" s="233"/>
      <c r="G152" s="233"/>
      <c r="H152" s="233"/>
      <c r="I152" s="233"/>
      <c r="J152" s="233"/>
      <c r="K152" s="233"/>
      <c r="L152" s="233"/>
      <c r="M152" s="233"/>
      <c r="N152" s="222"/>
      <c r="O152" s="222"/>
      <c r="P152" s="222"/>
      <c r="Q152" s="222"/>
      <c r="R152" s="222"/>
      <c r="S152" s="222"/>
      <c r="T152" s="223"/>
      <c r="U152" s="22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 t="s">
        <v>141</v>
      </c>
      <c r="AF152" s="212">
        <v>0</v>
      </c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">
      <c r="A153" s="213">
        <v>58</v>
      </c>
      <c r="B153" s="220" t="s">
        <v>326</v>
      </c>
      <c r="C153" s="265" t="s">
        <v>327</v>
      </c>
      <c r="D153" s="222" t="s">
        <v>157</v>
      </c>
      <c r="E153" s="228">
        <v>14.7125</v>
      </c>
      <c r="F153" s="232"/>
      <c r="G153" s="233">
        <f>ROUND(E153*F153,2)</f>
        <v>0</v>
      </c>
      <c r="H153" s="232"/>
      <c r="I153" s="233">
        <f>ROUND(E153*H153,2)</f>
        <v>0</v>
      </c>
      <c r="J153" s="232"/>
      <c r="K153" s="233">
        <f>ROUND(E153*J153,2)</f>
        <v>0</v>
      </c>
      <c r="L153" s="233">
        <v>15</v>
      </c>
      <c r="M153" s="233">
        <f>G153*(1+L153/100)</f>
        <v>0</v>
      </c>
      <c r="N153" s="222">
        <v>6.7000000000000002E-4</v>
      </c>
      <c r="O153" s="222">
        <f>ROUND(E153*N153,5)</f>
        <v>9.8600000000000007E-3</v>
      </c>
      <c r="P153" s="222">
        <v>8.7999999999999995E-2</v>
      </c>
      <c r="Q153" s="222">
        <f>ROUND(E153*P153,5)</f>
        <v>1.2947</v>
      </c>
      <c r="R153" s="222"/>
      <c r="S153" s="222"/>
      <c r="T153" s="223">
        <v>0.36599999999999999</v>
      </c>
      <c r="U153" s="222">
        <f>ROUND(E153*T153,2)</f>
        <v>5.38</v>
      </c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 t="s">
        <v>130</v>
      </c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13"/>
      <c r="B154" s="220"/>
      <c r="C154" s="266" t="s">
        <v>328</v>
      </c>
      <c r="D154" s="224"/>
      <c r="E154" s="229">
        <v>14.7125</v>
      </c>
      <c r="F154" s="233"/>
      <c r="G154" s="233"/>
      <c r="H154" s="233"/>
      <c r="I154" s="233"/>
      <c r="J154" s="233"/>
      <c r="K154" s="233"/>
      <c r="L154" s="233"/>
      <c r="M154" s="233"/>
      <c r="N154" s="222"/>
      <c r="O154" s="222"/>
      <c r="P154" s="222"/>
      <c r="Q154" s="222"/>
      <c r="R154" s="222"/>
      <c r="S154" s="222"/>
      <c r="T154" s="223"/>
      <c r="U154" s="22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 t="s">
        <v>141</v>
      </c>
      <c r="AF154" s="212">
        <v>0</v>
      </c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ht="22.5" outlineLevel="1" x14ac:dyDescent="0.2">
      <c r="A155" s="213">
        <v>59</v>
      </c>
      <c r="B155" s="220" t="s">
        <v>329</v>
      </c>
      <c r="C155" s="265" t="s">
        <v>330</v>
      </c>
      <c r="D155" s="222" t="s">
        <v>137</v>
      </c>
      <c r="E155" s="228">
        <v>3.8675000000000002</v>
      </c>
      <c r="F155" s="232"/>
      <c r="G155" s="233">
        <f>ROUND(E155*F155,2)</f>
        <v>0</v>
      </c>
      <c r="H155" s="232"/>
      <c r="I155" s="233">
        <f>ROUND(E155*H155,2)</f>
        <v>0</v>
      </c>
      <c r="J155" s="232"/>
      <c r="K155" s="233">
        <f>ROUND(E155*J155,2)</f>
        <v>0</v>
      </c>
      <c r="L155" s="233">
        <v>15</v>
      </c>
      <c r="M155" s="233">
        <f>G155*(1+L155/100)</f>
        <v>0</v>
      </c>
      <c r="N155" s="222">
        <v>0</v>
      </c>
      <c r="O155" s="222">
        <f>ROUND(E155*N155,5)</f>
        <v>0</v>
      </c>
      <c r="P155" s="222">
        <v>2.2000000000000002</v>
      </c>
      <c r="Q155" s="222">
        <f>ROUND(E155*P155,5)</f>
        <v>8.5084999999999997</v>
      </c>
      <c r="R155" s="222"/>
      <c r="S155" s="222"/>
      <c r="T155" s="223">
        <v>4.6550000000000002</v>
      </c>
      <c r="U155" s="222">
        <f>ROUND(E155*T155,2)</f>
        <v>18</v>
      </c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 t="s">
        <v>130</v>
      </c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13"/>
      <c r="B156" s="220"/>
      <c r="C156" s="266" t="s">
        <v>331</v>
      </c>
      <c r="D156" s="224"/>
      <c r="E156" s="229">
        <v>0.9</v>
      </c>
      <c r="F156" s="233"/>
      <c r="G156" s="233"/>
      <c r="H156" s="233"/>
      <c r="I156" s="233"/>
      <c r="J156" s="233"/>
      <c r="K156" s="233"/>
      <c r="L156" s="233"/>
      <c r="M156" s="233"/>
      <c r="N156" s="222"/>
      <c r="O156" s="222"/>
      <c r="P156" s="222"/>
      <c r="Q156" s="222"/>
      <c r="R156" s="222"/>
      <c r="S156" s="222"/>
      <c r="T156" s="223"/>
      <c r="U156" s="22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 t="s">
        <v>141</v>
      </c>
      <c r="AF156" s="212">
        <v>0</v>
      </c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13"/>
      <c r="B157" s="220"/>
      <c r="C157" s="266" t="s">
        <v>332</v>
      </c>
      <c r="D157" s="224"/>
      <c r="E157" s="229">
        <v>2.9674999999999998</v>
      </c>
      <c r="F157" s="233"/>
      <c r="G157" s="233"/>
      <c r="H157" s="233"/>
      <c r="I157" s="233"/>
      <c r="J157" s="233"/>
      <c r="K157" s="233"/>
      <c r="L157" s="233"/>
      <c r="M157" s="233"/>
      <c r="N157" s="222"/>
      <c r="O157" s="222"/>
      <c r="P157" s="222"/>
      <c r="Q157" s="222"/>
      <c r="R157" s="222"/>
      <c r="S157" s="222"/>
      <c r="T157" s="223"/>
      <c r="U157" s="22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 t="s">
        <v>141</v>
      </c>
      <c r="AF157" s="212">
        <v>0</v>
      </c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13">
        <v>60</v>
      </c>
      <c r="B158" s="220" t="s">
        <v>333</v>
      </c>
      <c r="C158" s="265" t="s">
        <v>334</v>
      </c>
      <c r="D158" s="222" t="s">
        <v>181</v>
      </c>
      <c r="E158" s="228">
        <v>4</v>
      </c>
      <c r="F158" s="232"/>
      <c r="G158" s="233">
        <f>ROUND(E158*F158,2)</f>
        <v>0</v>
      </c>
      <c r="H158" s="232"/>
      <c r="I158" s="233">
        <f>ROUND(E158*H158,2)</f>
        <v>0</v>
      </c>
      <c r="J158" s="232"/>
      <c r="K158" s="233">
        <f>ROUND(E158*J158,2)</f>
        <v>0</v>
      </c>
      <c r="L158" s="233">
        <v>15</v>
      </c>
      <c r="M158" s="233">
        <f>G158*(1+L158/100)</f>
        <v>0</v>
      </c>
      <c r="N158" s="222">
        <v>0</v>
      </c>
      <c r="O158" s="222">
        <f>ROUND(E158*N158,5)</f>
        <v>0</v>
      </c>
      <c r="P158" s="222">
        <v>0</v>
      </c>
      <c r="Q158" s="222">
        <f>ROUND(E158*P158,5)</f>
        <v>0</v>
      </c>
      <c r="R158" s="222"/>
      <c r="S158" s="222"/>
      <c r="T158" s="223">
        <v>0.28000000000000003</v>
      </c>
      <c r="U158" s="222">
        <f>ROUND(E158*T158,2)</f>
        <v>1.1200000000000001</v>
      </c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 t="s">
        <v>130</v>
      </c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13">
        <v>61</v>
      </c>
      <c r="B159" s="220" t="s">
        <v>335</v>
      </c>
      <c r="C159" s="265" t="s">
        <v>336</v>
      </c>
      <c r="D159" s="222" t="s">
        <v>181</v>
      </c>
      <c r="E159" s="228">
        <v>3</v>
      </c>
      <c r="F159" s="232"/>
      <c r="G159" s="233">
        <f>ROUND(E159*F159,2)</f>
        <v>0</v>
      </c>
      <c r="H159" s="232"/>
      <c r="I159" s="233">
        <f>ROUND(E159*H159,2)</f>
        <v>0</v>
      </c>
      <c r="J159" s="232"/>
      <c r="K159" s="233">
        <f>ROUND(E159*J159,2)</f>
        <v>0</v>
      </c>
      <c r="L159" s="233">
        <v>15</v>
      </c>
      <c r="M159" s="233">
        <f>G159*(1+L159/100)</f>
        <v>0</v>
      </c>
      <c r="N159" s="222">
        <v>0</v>
      </c>
      <c r="O159" s="222">
        <f>ROUND(E159*N159,5)</f>
        <v>0</v>
      </c>
      <c r="P159" s="222">
        <v>0</v>
      </c>
      <c r="Q159" s="222">
        <f>ROUND(E159*P159,5)</f>
        <v>0</v>
      </c>
      <c r="R159" s="222"/>
      <c r="S159" s="222"/>
      <c r="T159" s="223">
        <v>0.06</v>
      </c>
      <c r="U159" s="222">
        <f>ROUND(E159*T159,2)</f>
        <v>0.18</v>
      </c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 t="s">
        <v>130</v>
      </c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x14ac:dyDescent="0.2">
      <c r="A160" s="214" t="s">
        <v>125</v>
      </c>
      <c r="B160" s="221" t="s">
        <v>75</v>
      </c>
      <c r="C160" s="268" t="s">
        <v>76</v>
      </c>
      <c r="D160" s="226"/>
      <c r="E160" s="231"/>
      <c r="F160" s="236"/>
      <c r="G160" s="236">
        <f>SUMIF(AE161:AE168,"&lt;&gt;NOR",G161:G168)</f>
        <v>0</v>
      </c>
      <c r="H160" s="236"/>
      <c r="I160" s="236">
        <f>SUM(I161:I168)</f>
        <v>0</v>
      </c>
      <c r="J160" s="236"/>
      <c r="K160" s="236">
        <f>SUM(K161:K168)</f>
        <v>0</v>
      </c>
      <c r="L160" s="236"/>
      <c r="M160" s="236">
        <f>SUM(M161:M168)</f>
        <v>0</v>
      </c>
      <c r="N160" s="226"/>
      <c r="O160" s="226">
        <f>SUM(O161:O168)</f>
        <v>0.35616999999999999</v>
      </c>
      <c r="P160" s="226"/>
      <c r="Q160" s="226">
        <f>SUM(Q161:Q168)</f>
        <v>7.7208800000000002</v>
      </c>
      <c r="R160" s="226"/>
      <c r="S160" s="226"/>
      <c r="T160" s="227"/>
      <c r="U160" s="226">
        <f>SUM(U161:U168)</f>
        <v>52.7</v>
      </c>
      <c r="AE160" t="s">
        <v>126</v>
      </c>
    </row>
    <row r="161" spans="1:60" outlineLevel="1" x14ac:dyDescent="0.2">
      <c r="A161" s="213">
        <v>62</v>
      </c>
      <c r="B161" s="220" t="s">
        <v>337</v>
      </c>
      <c r="C161" s="265" t="s">
        <v>338</v>
      </c>
      <c r="D161" s="222" t="s">
        <v>129</v>
      </c>
      <c r="E161" s="228">
        <v>15</v>
      </c>
      <c r="F161" s="232"/>
      <c r="G161" s="233">
        <f>ROUND(E161*F161,2)</f>
        <v>0</v>
      </c>
      <c r="H161" s="232"/>
      <c r="I161" s="233">
        <f>ROUND(E161*H161,2)</f>
        <v>0</v>
      </c>
      <c r="J161" s="232"/>
      <c r="K161" s="233">
        <f>ROUND(E161*J161,2)</f>
        <v>0</v>
      </c>
      <c r="L161" s="233">
        <v>15</v>
      </c>
      <c r="M161" s="233">
        <f>G161*(1+L161/100)</f>
        <v>0</v>
      </c>
      <c r="N161" s="222">
        <v>2.3650000000000001E-2</v>
      </c>
      <c r="O161" s="222">
        <f>ROUND(E161*N161,5)</f>
        <v>0.35475000000000001</v>
      </c>
      <c r="P161" s="222">
        <v>0</v>
      </c>
      <c r="Q161" s="222">
        <f>ROUND(E161*P161,5)</f>
        <v>0</v>
      </c>
      <c r="R161" s="222"/>
      <c r="S161" s="222"/>
      <c r="T161" s="223">
        <v>0.82599999999999996</v>
      </c>
      <c r="U161" s="222">
        <f>ROUND(E161*T161,2)</f>
        <v>12.39</v>
      </c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 t="s">
        <v>130</v>
      </c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13">
        <v>63</v>
      </c>
      <c r="B162" s="220" t="s">
        <v>339</v>
      </c>
      <c r="C162" s="265" t="s">
        <v>340</v>
      </c>
      <c r="D162" s="222" t="s">
        <v>137</v>
      </c>
      <c r="E162" s="228">
        <v>0.78</v>
      </c>
      <c r="F162" s="232"/>
      <c r="G162" s="233">
        <f>ROUND(E162*F162,2)</f>
        <v>0</v>
      </c>
      <c r="H162" s="232"/>
      <c r="I162" s="233">
        <f>ROUND(E162*H162,2)</f>
        <v>0</v>
      </c>
      <c r="J162" s="232"/>
      <c r="K162" s="233">
        <f>ROUND(E162*J162,2)</f>
        <v>0</v>
      </c>
      <c r="L162" s="233">
        <v>15</v>
      </c>
      <c r="M162" s="233">
        <f>G162*(1+L162/100)</f>
        <v>0</v>
      </c>
      <c r="N162" s="222">
        <v>1.82E-3</v>
      </c>
      <c r="O162" s="222">
        <f>ROUND(E162*N162,5)</f>
        <v>1.42E-3</v>
      </c>
      <c r="P162" s="222">
        <v>1.95</v>
      </c>
      <c r="Q162" s="222">
        <f>ROUND(E162*P162,5)</f>
        <v>1.5209999999999999</v>
      </c>
      <c r="R162" s="222"/>
      <c r="S162" s="222"/>
      <c r="T162" s="223">
        <v>6.7560000000000002</v>
      </c>
      <c r="U162" s="222">
        <f>ROUND(E162*T162,2)</f>
        <v>5.27</v>
      </c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 t="s">
        <v>130</v>
      </c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13"/>
      <c r="B163" s="220"/>
      <c r="C163" s="266" t="s">
        <v>341</v>
      </c>
      <c r="D163" s="224"/>
      <c r="E163" s="229">
        <v>0.78</v>
      </c>
      <c r="F163" s="233"/>
      <c r="G163" s="233"/>
      <c r="H163" s="233"/>
      <c r="I163" s="233"/>
      <c r="J163" s="233"/>
      <c r="K163" s="233"/>
      <c r="L163" s="233"/>
      <c r="M163" s="233"/>
      <c r="N163" s="222"/>
      <c r="O163" s="222"/>
      <c r="P163" s="222"/>
      <c r="Q163" s="222"/>
      <c r="R163" s="222"/>
      <c r="S163" s="222"/>
      <c r="T163" s="223"/>
      <c r="U163" s="22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 t="s">
        <v>141</v>
      </c>
      <c r="AF163" s="212">
        <v>0</v>
      </c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13">
        <v>64</v>
      </c>
      <c r="B164" s="220" t="s">
        <v>342</v>
      </c>
      <c r="C164" s="265" t="s">
        <v>343</v>
      </c>
      <c r="D164" s="222" t="s">
        <v>157</v>
      </c>
      <c r="E164" s="228">
        <v>134.78</v>
      </c>
      <c r="F164" s="232"/>
      <c r="G164" s="233">
        <f>ROUND(E164*F164,2)</f>
        <v>0</v>
      </c>
      <c r="H164" s="232"/>
      <c r="I164" s="233">
        <f>ROUND(E164*H164,2)</f>
        <v>0</v>
      </c>
      <c r="J164" s="232"/>
      <c r="K164" s="233">
        <f>ROUND(E164*J164,2)</f>
        <v>0</v>
      </c>
      <c r="L164" s="233">
        <v>15</v>
      </c>
      <c r="M164" s="233">
        <f>G164*(1+L164/100)</f>
        <v>0</v>
      </c>
      <c r="N164" s="222">
        <v>0</v>
      </c>
      <c r="O164" s="222">
        <f>ROUND(E164*N164,5)</f>
        <v>0</v>
      </c>
      <c r="P164" s="222">
        <v>4.5999999999999999E-2</v>
      </c>
      <c r="Q164" s="222">
        <f>ROUND(E164*P164,5)</f>
        <v>6.1998800000000003</v>
      </c>
      <c r="R164" s="222"/>
      <c r="S164" s="222"/>
      <c r="T164" s="223">
        <v>0.26</v>
      </c>
      <c r="U164" s="222">
        <f>ROUND(E164*T164,2)</f>
        <v>35.04</v>
      </c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 t="s">
        <v>130</v>
      </c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13"/>
      <c r="B165" s="220"/>
      <c r="C165" s="266" t="s">
        <v>344</v>
      </c>
      <c r="D165" s="224"/>
      <c r="E165" s="229">
        <v>39.75</v>
      </c>
      <c r="F165" s="233"/>
      <c r="G165" s="233"/>
      <c r="H165" s="233"/>
      <c r="I165" s="233"/>
      <c r="J165" s="233"/>
      <c r="K165" s="233"/>
      <c r="L165" s="233"/>
      <c r="M165" s="233"/>
      <c r="N165" s="222"/>
      <c r="O165" s="222"/>
      <c r="P165" s="222"/>
      <c r="Q165" s="222"/>
      <c r="R165" s="222"/>
      <c r="S165" s="222"/>
      <c r="T165" s="223"/>
      <c r="U165" s="22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 t="s">
        <v>141</v>
      </c>
      <c r="AF165" s="212">
        <v>0</v>
      </c>
      <c r="AG165" s="212"/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13"/>
      <c r="B166" s="220"/>
      <c r="C166" s="266" t="s">
        <v>345</v>
      </c>
      <c r="D166" s="224"/>
      <c r="E166" s="229">
        <v>16.440000000000001</v>
      </c>
      <c r="F166" s="233"/>
      <c r="G166" s="233"/>
      <c r="H166" s="233"/>
      <c r="I166" s="233"/>
      <c r="J166" s="233"/>
      <c r="K166" s="233"/>
      <c r="L166" s="233"/>
      <c r="M166" s="233"/>
      <c r="N166" s="222"/>
      <c r="O166" s="222"/>
      <c r="P166" s="222"/>
      <c r="Q166" s="222"/>
      <c r="R166" s="222"/>
      <c r="S166" s="222"/>
      <c r="T166" s="223"/>
      <c r="U166" s="22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 t="s">
        <v>141</v>
      </c>
      <c r="AF166" s="212">
        <v>0</v>
      </c>
      <c r="AG166" s="212"/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13"/>
      <c r="B167" s="220"/>
      <c r="C167" s="266" t="s">
        <v>346</v>
      </c>
      <c r="D167" s="224"/>
      <c r="E167" s="229">
        <v>54.59</v>
      </c>
      <c r="F167" s="233"/>
      <c r="G167" s="233"/>
      <c r="H167" s="233"/>
      <c r="I167" s="233"/>
      <c r="J167" s="233"/>
      <c r="K167" s="233"/>
      <c r="L167" s="233"/>
      <c r="M167" s="233"/>
      <c r="N167" s="222"/>
      <c r="O167" s="222"/>
      <c r="P167" s="222"/>
      <c r="Q167" s="222"/>
      <c r="R167" s="222"/>
      <c r="S167" s="222"/>
      <c r="T167" s="223"/>
      <c r="U167" s="22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 t="s">
        <v>141</v>
      </c>
      <c r="AF167" s="212">
        <v>0</v>
      </c>
      <c r="AG167" s="212"/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13"/>
      <c r="B168" s="220"/>
      <c r="C168" s="266" t="s">
        <v>347</v>
      </c>
      <c r="D168" s="224"/>
      <c r="E168" s="229">
        <v>24</v>
      </c>
      <c r="F168" s="233"/>
      <c r="G168" s="233"/>
      <c r="H168" s="233"/>
      <c r="I168" s="233"/>
      <c r="J168" s="233"/>
      <c r="K168" s="233"/>
      <c r="L168" s="233"/>
      <c r="M168" s="233"/>
      <c r="N168" s="222"/>
      <c r="O168" s="222"/>
      <c r="P168" s="222"/>
      <c r="Q168" s="222"/>
      <c r="R168" s="222"/>
      <c r="S168" s="222"/>
      <c r="T168" s="223"/>
      <c r="U168" s="22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 t="s">
        <v>141</v>
      </c>
      <c r="AF168" s="212">
        <v>0</v>
      </c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x14ac:dyDescent="0.2">
      <c r="A169" s="214" t="s">
        <v>125</v>
      </c>
      <c r="B169" s="221" t="s">
        <v>77</v>
      </c>
      <c r="C169" s="268" t="s">
        <v>78</v>
      </c>
      <c r="D169" s="226"/>
      <c r="E169" s="231"/>
      <c r="F169" s="236"/>
      <c r="G169" s="236">
        <f>SUMIF(AE170:AE172,"&lt;&gt;NOR",G170:G172)</f>
        <v>0</v>
      </c>
      <c r="H169" s="236"/>
      <c r="I169" s="236">
        <f>SUM(I170:I172)</f>
        <v>0</v>
      </c>
      <c r="J169" s="236"/>
      <c r="K169" s="236">
        <f>SUM(K170:K172)</f>
        <v>0</v>
      </c>
      <c r="L169" s="236"/>
      <c r="M169" s="236">
        <f>SUM(M170:M172)</f>
        <v>0</v>
      </c>
      <c r="N169" s="226"/>
      <c r="O169" s="226">
        <f>SUM(O170:O172)</f>
        <v>0</v>
      </c>
      <c r="P169" s="226"/>
      <c r="Q169" s="226">
        <f>SUM(Q170:Q172)</f>
        <v>0</v>
      </c>
      <c r="R169" s="226"/>
      <c r="S169" s="226"/>
      <c r="T169" s="227"/>
      <c r="U169" s="226">
        <f>SUM(U170:U172)</f>
        <v>39.93</v>
      </c>
      <c r="AE169" t="s">
        <v>126</v>
      </c>
    </row>
    <row r="170" spans="1:60" outlineLevel="1" x14ac:dyDescent="0.2">
      <c r="A170" s="213">
        <v>65</v>
      </c>
      <c r="B170" s="220" t="s">
        <v>348</v>
      </c>
      <c r="C170" s="265" t="s">
        <v>349</v>
      </c>
      <c r="D170" s="222" t="s">
        <v>161</v>
      </c>
      <c r="E170" s="228">
        <v>130.05500000000001</v>
      </c>
      <c r="F170" s="232"/>
      <c r="G170" s="233">
        <f>ROUND(E170*F170,2)</f>
        <v>0</v>
      </c>
      <c r="H170" s="232"/>
      <c r="I170" s="233">
        <f>ROUND(E170*H170,2)</f>
        <v>0</v>
      </c>
      <c r="J170" s="232"/>
      <c r="K170" s="233">
        <f>ROUND(E170*J170,2)</f>
        <v>0</v>
      </c>
      <c r="L170" s="233">
        <v>15</v>
      </c>
      <c r="M170" s="233">
        <f>G170*(1+L170/100)</f>
        <v>0</v>
      </c>
      <c r="N170" s="222">
        <v>0</v>
      </c>
      <c r="O170" s="222">
        <f>ROUND(E170*N170,5)</f>
        <v>0</v>
      </c>
      <c r="P170" s="222">
        <v>0</v>
      </c>
      <c r="Q170" s="222">
        <f>ROUND(E170*P170,5)</f>
        <v>0</v>
      </c>
      <c r="R170" s="222"/>
      <c r="S170" s="222"/>
      <c r="T170" s="223">
        <v>0.307</v>
      </c>
      <c r="U170" s="222">
        <f>ROUND(E170*T170,2)</f>
        <v>39.93</v>
      </c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 t="s">
        <v>130</v>
      </c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13"/>
      <c r="B171" s="220"/>
      <c r="C171" s="266" t="s">
        <v>350</v>
      </c>
      <c r="D171" s="224"/>
      <c r="E171" s="229">
        <v>104.91200000000001</v>
      </c>
      <c r="F171" s="233"/>
      <c r="G171" s="233"/>
      <c r="H171" s="233"/>
      <c r="I171" s="233"/>
      <c r="J171" s="233"/>
      <c r="K171" s="233"/>
      <c r="L171" s="233"/>
      <c r="M171" s="233"/>
      <c r="N171" s="222"/>
      <c r="O171" s="222"/>
      <c r="P171" s="222"/>
      <c r="Q171" s="222"/>
      <c r="R171" s="222"/>
      <c r="S171" s="222"/>
      <c r="T171" s="223"/>
      <c r="U171" s="22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 t="s">
        <v>141</v>
      </c>
      <c r="AF171" s="212">
        <v>0</v>
      </c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13"/>
      <c r="B172" s="220"/>
      <c r="C172" s="266" t="s">
        <v>351</v>
      </c>
      <c r="D172" s="224"/>
      <c r="E172" s="229">
        <v>25.143000000000001</v>
      </c>
      <c r="F172" s="233"/>
      <c r="G172" s="233"/>
      <c r="H172" s="233"/>
      <c r="I172" s="233"/>
      <c r="J172" s="233"/>
      <c r="K172" s="233"/>
      <c r="L172" s="233"/>
      <c r="M172" s="233"/>
      <c r="N172" s="222"/>
      <c r="O172" s="222"/>
      <c r="P172" s="222"/>
      <c r="Q172" s="222"/>
      <c r="R172" s="222"/>
      <c r="S172" s="222"/>
      <c r="T172" s="223"/>
      <c r="U172" s="22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 t="s">
        <v>141</v>
      </c>
      <c r="AF172" s="212">
        <v>0</v>
      </c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x14ac:dyDescent="0.2">
      <c r="A173" s="214" t="s">
        <v>125</v>
      </c>
      <c r="B173" s="221" t="s">
        <v>79</v>
      </c>
      <c r="C173" s="268" t="s">
        <v>80</v>
      </c>
      <c r="D173" s="226"/>
      <c r="E173" s="231"/>
      <c r="F173" s="236"/>
      <c r="G173" s="236">
        <f>SUMIF(AE174:AE175,"&lt;&gt;NOR",G174:G175)</f>
        <v>0</v>
      </c>
      <c r="H173" s="236"/>
      <c r="I173" s="236">
        <f>SUM(I174:I175)</f>
        <v>0</v>
      </c>
      <c r="J173" s="236"/>
      <c r="K173" s="236">
        <f>SUM(K174:K175)</f>
        <v>0</v>
      </c>
      <c r="L173" s="236"/>
      <c r="M173" s="236">
        <f>SUM(M174:M175)</f>
        <v>0</v>
      </c>
      <c r="N173" s="226"/>
      <c r="O173" s="226">
        <f>SUM(O174:O175)</f>
        <v>0.22839999999999999</v>
      </c>
      <c r="P173" s="226"/>
      <c r="Q173" s="226">
        <f>SUM(Q174:Q175)</f>
        <v>0</v>
      </c>
      <c r="R173" s="226"/>
      <c r="S173" s="226"/>
      <c r="T173" s="227"/>
      <c r="U173" s="226">
        <f>SUM(U174:U175)</f>
        <v>56</v>
      </c>
      <c r="AE173" t="s">
        <v>126</v>
      </c>
    </row>
    <row r="174" spans="1:60" outlineLevel="1" x14ac:dyDescent="0.2">
      <c r="A174" s="213">
        <v>66</v>
      </c>
      <c r="B174" s="220" t="s">
        <v>352</v>
      </c>
      <c r="C174" s="265" t="s">
        <v>353</v>
      </c>
      <c r="D174" s="222" t="s">
        <v>181</v>
      </c>
      <c r="E174" s="228">
        <v>1</v>
      </c>
      <c r="F174" s="232"/>
      <c r="G174" s="233">
        <f>ROUND(E174*F174,2)</f>
        <v>0</v>
      </c>
      <c r="H174" s="232"/>
      <c r="I174" s="233">
        <f>ROUND(E174*H174,2)</f>
        <v>0</v>
      </c>
      <c r="J174" s="232"/>
      <c r="K174" s="233">
        <f>ROUND(E174*J174,2)</f>
        <v>0</v>
      </c>
      <c r="L174" s="233">
        <v>15</v>
      </c>
      <c r="M174" s="233">
        <f>G174*(1+L174/100)</f>
        <v>0</v>
      </c>
      <c r="N174" s="222">
        <v>8.4709999999999994E-2</v>
      </c>
      <c r="O174" s="222">
        <f>ROUND(E174*N174,5)</f>
        <v>8.4709999999999994E-2</v>
      </c>
      <c r="P174" s="222">
        <v>0</v>
      </c>
      <c r="Q174" s="222">
        <f>ROUND(E174*P174,5)</f>
        <v>0</v>
      </c>
      <c r="R174" s="222"/>
      <c r="S174" s="222"/>
      <c r="T174" s="223">
        <v>26</v>
      </c>
      <c r="U174" s="222">
        <f>ROUND(E174*T174,2)</f>
        <v>26</v>
      </c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 t="s">
        <v>130</v>
      </c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1" x14ac:dyDescent="0.2">
      <c r="A175" s="213">
        <v>67</v>
      </c>
      <c r="B175" s="220" t="s">
        <v>354</v>
      </c>
      <c r="C175" s="265" t="s">
        <v>355</v>
      </c>
      <c r="D175" s="222" t="s">
        <v>181</v>
      </c>
      <c r="E175" s="228">
        <v>1</v>
      </c>
      <c r="F175" s="232"/>
      <c r="G175" s="233">
        <f>ROUND(E175*F175,2)</f>
        <v>0</v>
      </c>
      <c r="H175" s="232"/>
      <c r="I175" s="233">
        <f>ROUND(E175*H175,2)</f>
        <v>0</v>
      </c>
      <c r="J175" s="232"/>
      <c r="K175" s="233">
        <f>ROUND(E175*J175,2)</f>
        <v>0</v>
      </c>
      <c r="L175" s="233">
        <v>15</v>
      </c>
      <c r="M175" s="233">
        <f>G175*(1+L175/100)</f>
        <v>0</v>
      </c>
      <c r="N175" s="222">
        <v>0.14369000000000001</v>
      </c>
      <c r="O175" s="222">
        <f>ROUND(E175*N175,5)</f>
        <v>0.14369000000000001</v>
      </c>
      <c r="P175" s="222">
        <v>0</v>
      </c>
      <c r="Q175" s="222">
        <f>ROUND(E175*P175,5)</f>
        <v>0</v>
      </c>
      <c r="R175" s="222"/>
      <c r="S175" s="222"/>
      <c r="T175" s="223">
        <v>30</v>
      </c>
      <c r="U175" s="222">
        <f>ROUND(E175*T175,2)</f>
        <v>30</v>
      </c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 t="s">
        <v>130</v>
      </c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x14ac:dyDescent="0.2">
      <c r="A176" s="214" t="s">
        <v>125</v>
      </c>
      <c r="B176" s="221" t="s">
        <v>81</v>
      </c>
      <c r="C176" s="268" t="s">
        <v>82</v>
      </c>
      <c r="D176" s="226"/>
      <c r="E176" s="231"/>
      <c r="F176" s="236"/>
      <c r="G176" s="236">
        <f>SUMIF(AE177:AE187,"&lt;&gt;NOR",G177:G187)</f>
        <v>0</v>
      </c>
      <c r="H176" s="236"/>
      <c r="I176" s="236">
        <f>SUM(I177:I187)</f>
        <v>0</v>
      </c>
      <c r="J176" s="236"/>
      <c r="K176" s="236">
        <f>SUM(K177:K187)</f>
        <v>0</v>
      </c>
      <c r="L176" s="236"/>
      <c r="M176" s="236">
        <f>SUM(M177:M187)</f>
        <v>0</v>
      </c>
      <c r="N176" s="226"/>
      <c r="O176" s="226">
        <f>SUM(O177:O187)</f>
        <v>0.40732000000000002</v>
      </c>
      <c r="P176" s="226"/>
      <c r="Q176" s="226">
        <f>SUM(Q177:Q187)</f>
        <v>0.12078</v>
      </c>
      <c r="R176" s="226"/>
      <c r="S176" s="226"/>
      <c r="T176" s="227"/>
      <c r="U176" s="226">
        <f>SUM(U177:U187)</f>
        <v>87.590000000000018</v>
      </c>
      <c r="AE176" t="s">
        <v>126</v>
      </c>
    </row>
    <row r="177" spans="1:60" ht="22.5" outlineLevel="1" x14ac:dyDescent="0.2">
      <c r="A177" s="213">
        <v>68</v>
      </c>
      <c r="B177" s="220" t="s">
        <v>356</v>
      </c>
      <c r="C177" s="265" t="s">
        <v>357</v>
      </c>
      <c r="D177" s="222" t="s">
        <v>157</v>
      </c>
      <c r="E177" s="228">
        <v>67.45</v>
      </c>
      <c r="F177" s="232"/>
      <c r="G177" s="233">
        <f>ROUND(E177*F177,2)</f>
        <v>0</v>
      </c>
      <c r="H177" s="232"/>
      <c r="I177" s="233">
        <f>ROUND(E177*H177,2)</f>
        <v>0</v>
      </c>
      <c r="J177" s="232"/>
      <c r="K177" s="233">
        <f>ROUND(E177*J177,2)</f>
        <v>0</v>
      </c>
      <c r="L177" s="233">
        <v>15</v>
      </c>
      <c r="M177" s="233">
        <f>G177*(1+L177/100)</f>
        <v>0</v>
      </c>
      <c r="N177" s="222">
        <v>5.2900000000000004E-3</v>
      </c>
      <c r="O177" s="222">
        <f>ROUND(E177*N177,5)</f>
        <v>0.35681000000000002</v>
      </c>
      <c r="P177" s="222">
        <v>0</v>
      </c>
      <c r="Q177" s="222">
        <f>ROUND(E177*P177,5)</f>
        <v>0</v>
      </c>
      <c r="R177" s="222"/>
      <c r="S177" s="222"/>
      <c r="T177" s="223">
        <v>1.1145</v>
      </c>
      <c r="U177" s="222">
        <f>ROUND(E177*T177,2)</f>
        <v>75.17</v>
      </c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 t="s">
        <v>130</v>
      </c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13"/>
      <c r="B178" s="220"/>
      <c r="C178" s="266" t="s">
        <v>358</v>
      </c>
      <c r="D178" s="224"/>
      <c r="E178" s="229">
        <v>57.85</v>
      </c>
      <c r="F178" s="233"/>
      <c r="G178" s="233"/>
      <c r="H178" s="233"/>
      <c r="I178" s="233"/>
      <c r="J178" s="233"/>
      <c r="K178" s="233"/>
      <c r="L178" s="233"/>
      <c r="M178" s="233"/>
      <c r="N178" s="222"/>
      <c r="O178" s="222"/>
      <c r="P178" s="222"/>
      <c r="Q178" s="222"/>
      <c r="R178" s="222"/>
      <c r="S178" s="222"/>
      <c r="T178" s="223"/>
      <c r="U178" s="22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 t="s">
        <v>141</v>
      </c>
      <c r="AF178" s="212">
        <v>0</v>
      </c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13"/>
      <c r="B179" s="220"/>
      <c r="C179" s="266" t="s">
        <v>359</v>
      </c>
      <c r="D179" s="224"/>
      <c r="E179" s="229">
        <v>9.6</v>
      </c>
      <c r="F179" s="233"/>
      <c r="G179" s="233"/>
      <c r="H179" s="233"/>
      <c r="I179" s="233"/>
      <c r="J179" s="233"/>
      <c r="K179" s="233"/>
      <c r="L179" s="233"/>
      <c r="M179" s="233"/>
      <c r="N179" s="222"/>
      <c r="O179" s="222"/>
      <c r="P179" s="222"/>
      <c r="Q179" s="222"/>
      <c r="R179" s="222"/>
      <c r="S179" s="222"/>
      <c r="T179" s="223"/>
      <c r="U179" s="22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 t="s">
        <v>141</v>
      </c>
      <c r="AF179" s="212">
        <v>0</v>
      </c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ht="22.5" outlineLevel="1" x14ac:dyDescent="0.2">
      <c r="A180" s="213">
        <v>69</v>
      </c>
      <c r="B180" s="220" t="s">
        <v>360</v>
      </c>
      <c r="C180" s="265" t="s">
        <v>361</v>
      </c>
      <c r="D180" s="222" t="s">
        <v>181</v>
      </c>
      <c r="E180" s="228">
        <v>6</v>
      </c>
      <c r="F180" s="232"/>
      <c r="G180" s="233">
        <f>ROUND(E180*F180,2)</f>
        <v>0</v>
      </c>
      <c r="H180" s="232"/>
      <c r="I180" s="233">
        <f>ROUND(E180*H180,2)</f>
        <v>0</v>
      </c>
      <c r="J180" s="232"/>
      <c r="K180" s="233">
        <f>ROUND(E180*J180,2)</f>
        <v>0</v>
      </c>
      <c r="L180" s="233">
        <v>15</v>
      </c>
      <c r="M180" s="233">
        <f>G180*(1+L180/100)</f>
        <v>0</v>
      </c>
      <c r="N180" s="222">
        <v>4.0000000000000002E-4</v>
      </c>
      <c r="O180" s="222">
        <f>ROUND(E180*N180,5)</f>
        <v>2.3999999999999998E-3</v>
      </c>
      <c r="P180" s="222">
        <v>0</v>
      </c>
      <c r="Q180" s="222">
        <f>ROUND(E180*P180,5)</f>
        <v>0</v>
      </c>
      <c r="R180" s="222"/>
      <c r="S180" s="222"/>
      <c r="T180" s="223">
        <v>0.45</v>
      </c>
      <c r="U180" s="222">
        <f>ROUND(E180*T180,2)</f>
        <v>2.7</v>
      </c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 t="s">
        <v>130</v>
      </c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ht="22.5" outlineLevel="1" x14ac:dyDescent="0.2">
      <c r="A181" s="213">
        <v>70</v>
      </c>
      <c r="B181" s="220" t="s">
        <v>362</v>
      </c>
      <c r="C181" s="265" t="s">
        <v>363</v>
      </c>
      <c r="D181" s="222" t="s">
        <v>129</v>
      </c>
      <c r="E181" s="228">
        <v>8.9</v>
      </c>
      <c r="F181" s="232"/>
      <c r="G181" s="233">
        <f>ROUND(E181*F181,2)</f>
        <v>0</v>
      </c>
      <c r="H181" s="232"/>
      <c r="I181" s="233">
        <f>ROUND(E181*H181,2)</f>
        <v>0</v>
      </c>
      <c r="J181" s="232"/>
      <c r="K181" s="233">
        <f>ROUND(E181*J181,2)</f>
        <v>0</v>
      </c>
      <c r="L181" s="233">
        <v>15</v>
      </c>
      <c r="M181" s="233">
        <f>G181*(1+L181/100)</f>
        <v>0</v>
      </c>
      <c r="N181" s="222">
        <v>2.2499999999999998E-3</v>
      </c>
      <c r="O181" s="222">
        <f>ROUND(E181*N181,5)</f>
        <v>2.0029999999999999E-2</v>
      </c>
      <c r="P181" s="222">
        <v>0</v>
      </c>
      <c r="Q181" s="222">
        <f>ROUND(E181*P181,5)</f>
        <v>0</v>
      </c>
      <c r="R181" s="222"/>
      <c r="S181" s="222"/>
      <c r="T181" s="223">
        <v>0.36399999999999999</v>
      </c>
      <c r="U181" s="222">
        <f>ROUND(E181*T181,2)</f>
        <v>3.24</v>
      </c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 t="s">
        <v>130</v>
      </c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13"/>
      <c r="B182" s="220"/>
      <c r="C182" s="266" t="s">
        <v>364</v>
      </c>
      <c r="D182" s="224"/>
      <c r="E182" s="229">
        <v>8.9</v>
      </c>
      <c r="F182" s="233"/>
      <c r="G182" s="233"/>
      <c r="H182" s="233"/>
      <c r="I182" s="233"/>
      <c r="J182" s="233"/>
      <c r="K182" s="233"/>
      <c r="L182" s="233"/>
      <c r="M182" s="233"/>
      <c r="N182" s="222"/>
      <c r="O182" s="222"/>
      <c r="P182" s="222"/>
      <c r="Q182" s="222"/>
      <c r="R182" s="222"/>
      <c r="S182" s="222"/>
      <c r="T182" s="223"/>
      <c r="U182" s="22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 t="s">
        <v>141</v>
      </c>
      <c r="AF182" s="212">
        <v>0</v>
      </c>
      <c r="AG182" s="212"/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ht="22.5" outlineLevel="1" x14ac:dyDescent="0.2">
      <c r="A183" s="213">
        <v>71</v>
      </c>
      <c r="B183" s="220" t="s">
        <v>365</v>
      </c>
      <c r="C183" s="265" t="s">
        <v>366</v>
      </c>
      <c r="D183" s="222" t="s">
        <v>129</v>
      </c>
      <c r="E183" s="228">
        <v>9</v>
      </c>
      <c r="F183" s="232"/>
      <c r="G183" s="233">
        <f>ROUND(E183*F183,2)</f>
        <v>0</v>
      </c>
      <c r="H183" s="232"/>
      <c r="I183" s="233">
        <f>ROUND(E183*H183,2)</f>
        <v>0</v>
      </c>
      <c r="J183" s="232"/>
      <c r="K183" s="233">
        <f>ROUND(E183*J183,2)</f>
        <v>0</v>
      </c>
      <c r="L183" s="233">
        <v>15</v>
      </c>
      <c r="M183" s="233">
        <f>G183*(1+L183/100)</f>
        <v>0</v>
      </c>
      <c r="N183" s="222">
        <v>3.1199999999999999E-3</v>
      </c>
      <c r="O183" s="222">
        <f>ROUND(E183*N183,5)</f>
        <v>2.8080000000000001E-2</v>
      </c>
      <c r="P183" s="222">
        <v>0</v>
      </c>
      <c r="Q183" s="222">
        <f>ROUND(E183*P183,5)</f>
        <v>0</v>
      </c>
      <c r="R183" s="222"/>
      <c r="S183" s="222"/>
      <c r="T183" s="223">
        <v>0.29399999999999998</v>
      </c>
      <c r="U183" s="222">
        <f>ROUND(E183*T183,2)</f>
        <v>2.65</v>
      </c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 t="s">
        <v>130</v>
      </c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13"/>
      <c r="B184" s="220"/>
      <c r="C184" s="266" t="s">
        <v>367</v>
      </c>
      <c r="D184" s="224"/>
      <c r="E184" s="229">
        <v>9</v>
      </c>
      <c r="F184" s="233"/>
      <c r="G184" s="233"/>
      <c r="H184" s="233"/>
      <c r="I184" s="233"/>
      <c r="J184" s="233"/>
      <c r="K184" s="233"/>
      <c r="L184" s="233"/>
      <c r="M184" s="233"/>
      <c r="N184" s="222"/>
      <c r="O184" s="222"/>
      <c r="P184" s="222"/>
      <c r="Q184" s="222"/>
      <c r="R184" s="222"/>
      <c r="S184" s="222"/>
      <c r="T184" s="223"/>
      <c r="U184" s="22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 t="s">
        <v>141</v>
      </c>
      <c r="AF184" s="212">
        <v>0</v>
      </c>
      <c r="AG184" s="212"/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13">
        <v>72</v>
      </c>
      <c r="B185" s="220" t="s">
        <v>368</v>
      </c>
      <c r="C185" s="265" t="s">
        <v>369</v>
      </c>
      <c r="D185" s="222" t="s">
        <v>157</v>
      </c>
      <c r="E185" s="228">
        <v>16.5</v>
      </c>
      <c r="F185" s="232"/>
      <c r="G185" s="233">
        <f>ROUND(E185*F185,2)</f>
        <v>0</v>
      </c>
      <c r="H185" s="232"/>
      <c r="I185" s="233">
        <f>ROUND(E185*H185,2)</f>
        <v>0</v>
      </c>
      <c r="J185" s="232"/>
      <c r="K185" s="233">
        <f>ROUND(E185*J185,2)</f>
        <v>0</v>
      </c>
      <c r="L185" s="233">
        <v>15</v>
      </c>
      <c r="M185" s="233">
        <f>G185*(1+L185/100)</f>
        <v>0</v>
      </c>
      <c r="N185" s="222">
        <v>0</v>
      </c>
      <c r="O185" s="222">
        <f>ROUND(E185*N185,5)</f>
        <v>0</v>
      </c>
      <c r="P185" s="222">
        <v>7.3200000000000001E-3</v>
      </c>
      <c r="Q185" s="222">
        <f>ROUND(E185*P185,5)</f>
        <v>0.12078</v>
      </c>
      <c r="R185" s="222"/>
      <c r="S185" s="222"/>
      <c r="T185" s="223">
        <v>0.115</v>
      </c>
      <c r="U185" s="222">
        <f>ROUND(E185*T185,2)</f>
        <v>1.9</v>
      </c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 t="s">
        <v>130</v>
      </c>
      <c r="AF185" s="212"/>
      <c r="AG185" s="212"/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13"/>
      <c r="B186" s="220"/>
      <c r="C186" s="266" t="s">
        <v>370</v>
      </c>
      <c r="D186" s="224"/>
      <c r="E186" s="229">
        <v>16.5</v>
      </c>
      <c r="F186" s="233"/>
      <c r="G186" s="233"/>
      <c r="H186" s="233"/>
      <c r="I186" s="233"/>
      <c r="J186" s="233"/>
      <c r="K186" s="233"/>
      <c r="L186" s="233"/>
      <c r="M186" s="233"/>
      <c r="N186" s="222"/>
      <c r="O186" s="222"/>
      <c r="P186" s="222"/>
      <c r="Q186" s="222"/>
      <c r="R186" s="222"/>
      <c r="S186" s="222"/>
      <c r="T186" s="223"/>
      <c r="U186" s="22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 t="s">
        <v>141</v>
      </c>
      <c r="AF186" s="212">
        <v>0</v>
      </c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13">
        <v>73</v>
      </c>
      <c r="B187" s="220" t="s">
        <v>371</v>
      </c>
      <c r="C187" s="265" t="s">
        <v>372</v>
      </c>
      <c r="D187" s="222" t="s">
        <v>161</v>
      </c>
      <c r="E187" s="228">
        <v>0.40699999999999997</v>
      </c>
      <c r="F187" s="232"/>
      <c r="G187" s="233">
        <f>ROUND(E187*F187,2)</f>
        <v>0</v>
      </c>
      <c r="H187" s="232"/>
      <c r="I187" s="233">
        <f>ROUND(E187*H187,2)</f>
        <v>0</v>
      </c>
      <c r="J187" s="232"/>
      <c r="K187" s="233">
        <f>ROUND(E187*J187,2)</f>
        <v>0</v>
      </c>
      <c r="L187" s="233">
        <v>15</v>
      </c>
      <c r="M187" s="233">
        <f>G187*(1+L187/100)</f>
        <v>0</v>
      </c>
      <c r="N187" s="222">
        <v>0</v>
      </c>
      <c r="O187" s="222">
        <f>ROUND(E187*N187,5)</f>
        <v>0</v>
      </c>
      <c r="P187" s="222">
        <v>0</v>
      </c>
      <c r="Q187" s="222">
        <f>ROUND(E187*P187,5)</f>
        <v>0</v>
      </c>
      <c r="R187" s="222"/>
      <c r="S187" s="222"/>
      <c r="T187" s="223">
        <v>4.7370000000000001</v>
      </c>
      <c r="U187" s="222">
        <f>ROUND(E187*T187,2)</f>
        <v>1.93</v>
      </c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 t="s">
        <v>130</v>
      </c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x14ac:dyDescent="0.2">
      <c r="A188" s="214" t="s">
        <v>125</v>
      </c>
      <c r="B188" s="221" t="s">
        <v>83</v>
      </c>
      <c r="C188" s="268" t="s">
        <v>84</v>
      </c>
      <c r="D188" s="226"/>
      <c r="E188" s="231"/>
      <c r="F188" s="236"/>
      <c r="G188" s="236">
        <f>SUMIF(AE189:AE206,"&lt;&gt;NOR",G189:G206)</f>
        <v>0</v>
      </c>
      <c r="H188" s="236"/>
      <c r="I188" s="236">
        <f>SUM(I189:I206)</f>
        <v>0</v>
      </c>
      <c r="J188" s="236"/>
      <c r="K188" s="236">
        <f>SUM(K189:K206)</f>
        <v>0</v>
      </c>
      <c r="L188" s="236"/>
      <c r="M188" s="236">
        <f>SUM(M189:M206)</f>
        <v>0</v>
      </c>
      <c r="N188" s="226"/>
      <c r="O188" s="226">
        <f>SUM(O189:O206)</f>
        <v>0.64093</v>
      </c>
      <c r="P188" s="226"/>
      <c r="Q188" s="226">
        <f>SUM(Q189:Q206)</f>
        <v>0</v>
      </c>
      <c r="R188" s="226"/>
      <c r="S188" s="226"/>
      <c r="T188" s="227"/>
      <c r="U188" s="226">
        <f>SUM(U189:U206)</f>
        <v>62.410000000000004</v>
      </c>
      <c r="AE188" t="s">
        <v>126</v>
      </c>
    </row>
    <row r="189" spans="1:60" outlineLevel="1" x14ac:dyDescent="0.2">
      <c r="A189" s="213">
        <v>74</v>
      </c>
      <c r="B189" s="220" t="s">
        <v>373</v>
      </c>
      <c r="C189" s="265" t="s">
        <v>374</v>
      </c>
      <c r="D189" s="222" t="s">
        <v>181</v>
      </c>
      <c r="E189" s="228">
        <v>1</v>
      </c>
      <c r="F189" s="232"/>
      <c r="G189" s="233">
        <f>ROUND(E189*F189,2)</f>
        <v>0</v>
      </c>
      <c r="H189" s="232"/>
      <c r="I189" s="233">
        <f>ROUND(E189*H189,2)</f>
        <v>0</v>
      </c>
      <c r="J189" s="232"/>
      <c r="K189" s="233">
        <f>ROUND(E189*J189,2)</f>
        <v>0</v>
      </c>
      <c r="L189" s="233">
        <v>15</v>
      </c>
      <c r="M189" s="233">
        <f>G189*(1+L189/100)</f>
        <v>0</v>
      </c>
      <c r="N189" s="222">
        <v>0</v>
      </c>
      <c r="O189" s="222">
        <f>ROUND(E189*N189,5)</f>
        <v>0</v>
      </c>
      <c r="P189" s="222">
        <v>0</v>
      </c>
      <c r="Q189" s="222">
        <f>ROUND(E189*P189,5)</f>
        <v>0</v>
      </c>
      <c r="R189" s="222"/>
      <c r="S189" s="222"/>
      <c r="T189" s="223">
        <v>3.7</v>
      </c>
      <c r="U189" s="222">
        <f>ROUND(E189*T189,2)</f>
        <v>3.7</v>
      </c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 t="s">
        <v>130</v>
      </c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ht="22.5" outlineLevel="1" x14ac:dyDescent="0.2">
      <c r="A190" s="213">
        <v>75</v>
      </c>
      <c r="B190" s="220" t="s">
        <v>375</v>
      </c>
      <c r="C190" s="265" t="s">
        <v>376</v>
      </c>
      <c r="D190" s="222" t="s">
        <v>181</v>
      </c>
      <c r="E190" s="228">
        <v>1</v>
      </c>
      <c r="F190" s="232"/>
      <c r="G190" s="233">
        <f>ROUND(E190*F190,2)</f>
        <v>0</v>
      </c>
      <c r="H190" s="232"/>
      <c r="I190" s="233">
        <f>ROUND(E190*H190,2)</f>
        <v>0</v>
      </c>
      <c r="J190" s="232"/>
      <c r="K190" s="233">
        <f>ROUND(E190*J190,2)</f>
        <v>0</v>
      </c>
      <c r="L190" s="233">
        <v>15</v>
      </c>
      <c r="M190" s="233">
        <f>G190*(1+L190/100)</f>
        <v>0</v>
      </c>
      <c r="N190" s="222">
        <v>3.2000000000000001E-2</v>
      </c>
      <c r="O190" s="222">
        <f>ROUND(E190*N190,5)</f>
        <v>3.2000000000000001E-2</v>
      </c>
      <c r="P190" s="222">
        <v>0</v>
      </c>
      <c r="Q190" s="222">
        <f>ROUND(E190*P190,5)</f>
        <v>0</v>
      </c>
      <c r="R190" s="222"/>
      <c r="S190" s="222"/>
      <c r="T190" s="223">
        <v>0</v>
      </c>
      <c r="U190" s="222">
        <f>ROUND(E190*T190,2)</f>
        <v>0</v>
      </c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 t="s">
        <v>299</v>
      </c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1" x14ac:dyDescent="0.2">
      <c r="A191" s="213">
        <v>76</v>
      </c>
      <c r="B191" s="220" t="s">
        <v>377</v>
      </c>
      <c r="C191" s="265" t="s">
        <v>378</v>
      </c>
      <c r="D191" s="222" t="s">
        <v>181</v>
      </c>
      <c r="E191" s="228">
        <v>3</v>
      </c>
      <c r="F191" s="232"/>
      <c r="G191" s="233">
        <f>ROUND(E191*F191,2)</f>
        <v>0</v>
      </c>
      <c r="H191" s="232"/>
      <c r="I191" s="233">
        <f>ROUND(E191*H191,2)</f>
        <v>0</v>
      </c>
      <c r="J191" s="232"/>
      <c r="K191" s="233">
        <f>ROUND(E191*J191,2)</f>
        <v>0</v>
      </c>
      <c r="L191" s="233">
        <v>15</v>
      </c>
      <c r="M191" s="233">
        <f>G191*(1+L191/100)</f>
        <v>0</v>
      </c>
      <c r="N191" s="222">
        <v>8.9999999999999998E-4</v>
      </c>
      <c r="O191" s="222">
        <f>ROUND(E191*N191,5)</f>
        <v>2.7000000000000001E-3</v>
      </c>
      <c r="P191" s="222">
        <v>0</v>
      </c>
      <c r="Q191" s="222">
        <f>ROUND(E191*P191,5)</f>
        <v>0</v>
      </c>
      <c r="R191" s="222"/>
      <c r="S191" s="222"/>
      <c r="T191" s="223">
        <v>2.29</v>
      </c>
      <c r="U191" s="222">
        <f>ROUND(E191*T191,2)</f>
        <v>6.87</v>
      </c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 t="s">
        <v>130</v>
      </c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ht="22.5" outlineLevel="1" x14ac:dyDescent="0.2">
      <c r="A192" s="213">
        <v>77</v>
      </c>
      <c r="B192" s="220" t="s">
        <v>379</v>
      </c>
      <c r="C192" s="265" t="s">
        <v>380</v>
      </c>
      <c r="D192" s="222" t="s">
        <v>181</v>
      </c>
      <c r="E192" s="228">
        <v>2</v>
      </c>
      <c r="F192" s="232"/>
      <c r="G192" s="233">
        <f>ROUND(E192*F192,2)</f>
        <v>0</v>
      </c>
      <c r="H192" s="232"/>
      <c r="I192" s="233">
        <f>ROUND(E192*H192,2)</f>
        <v>0</v>
      </c>
      <c r="J192" s="232"/>
      <c r="K192" s="233">
        <f>ROUND(E192*J192,2)</f>
        <v>0</v>
      </c>
      <c r="L192" s="233">
        <v>15</v>
      </c>
      <c r="M192" s="233">
        <f>G192*(1+L192/100)</f>
        <v>0</v>
      </c>
      <c r="N192" s="222">
        <v>5.2999999999999999E-2</v>
      </c>
      <c r="O192" s="222">
        <f>ROUND(E192*N192,5)</f>
        <v>0.106</v>
      </c>
      <c r="P192" s="222">
        <v>0</v>
      </c>
      <c r="Q192" s="222">
        <f>ROUND(E192*P192,5)</f>
        <v>0</v>
      </c>
      <c r="R192" s="222"/>
      <c r="S192" s="222"/>
      <c r="T192" s="223">
        <v>0</v>
      </c>
      <c r="U192" s="222">
        <f>ROUND(E192*T192,2)</f>
        <v>0</v>
      </c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 t="s">
        <v>299</v>
      </c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ht="22.5" outlineLevel="1" x14ac:dyDescent="0.2">
      <c r="A193" s="213">
        <v>78</v>
      </c>
      <c r="B193" s="220" t="s">
        <v>381</v>
      </c>
      <c r="C193" s="265" t="s">
        <v>382</v>
      </c>
      <c r="D193" s="222" t="s">
        <v>181</v>
      </c>
      <c r="E193" s="228">
        <v>1</v>
      </c>
      <c r="F193" s="232"/>
      <c r="G193" s="233">
        <f>ROUND(E193*F193,2)</f>
        <v>0</v>
      </c>
      <c r="H193" s="232"/>
      <c r="I193" s="233">
        <f>ROUND(E193*H193,2)</f>
        <v>0</v>
      </c>
      <c r="J193" s="232"/>
      <c r="K193" s="233">
        <f>ROUND(E193*J193,2)</f>
        <v>0</v>
      </c>
      <c r="L193" s="233">
        <v>15</v>
      </c>
      <c r="M193" s="233">
        <f>G193*(1+L193/100)</f>
        <v>0</v>
      </c>
      <c r="N193" s="222">
        <v>5.2999999999999999E-2</v>
      </c>
      <c r="O193" s="222">
        <f>ROUND(E193*N193,5)</f>
        <v>5.2999999999999999E-2</v>
      </c>
      <c r="P193" s="222">
        <v>0</v>
      </c>
      <c r="Q193" s="222">
        <f>ROUND(E193*P193,5)</f>
        <v>0</v>
      </c>
      <c r="R193" s="222"/>
      <c r="S193" s="222"/>
      <c r="T193" s="223">
        <v>0</v>
      </c>
      <c r="U193" s="222">
        <f>ROUND(E193*T193,2)</f>
        <v>0</v>
      </c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 t="s">
        <v>299</v>
      </c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22.5" outlineLevel="1" x14ac:dyDescent="0.2">
      <c r="A194" s="213">
        <v>79</v>
      </c>
      <c r="B194" s="220" t="s">
        <v>383</v>
      </c>
      <c r="C194" s="265" t="s">
        <v>384</v>
      </c>
      <c r="D194" s="222" t="s">
        <v>129</v>
      </c>
      <c r="E194" s="228">
        <v>38.6</v>
      </c>
      <c r="F194" s="232"/>
      <c r="G194" s="233">
        <f>ROUND(E194*F194,2)</f>
        <v>0</v>
      </c>
      <c r="H194" s="232"/>
      <c r="I194" s="233">
        <f>ROUND(E194*H194,2)</f>
        <v>0</v>
      </c>
      <c r="J194" s="232"/>
      <c r="K194" s="233">
        <f>ROUND(E194*J194,2)</f>
        <v>0</v>
      </c>
      <c r="L194" s="233">
        <v>15</v>
      </c>
      <c r="M194" s="233">
        <f>G194*(1+L194/100)</f>
        <v>0</v>
      </c>
      <c r="N194" s="222">
        <v>1.0000000000000001E-5</v>
      </c>
      <c r="O194" s="222">
        <f>ROUND(E194*N194,5)</f>
        <v>3.8999999999999999E-4</v>
      </c>
      <c r="P194" s="222">
        <v>0</v>
      </c>
      <c r="Q194" s="222">
        <f>ROUND(E194*P194,5)</f>
        <v>0</v>
      </c>
      <c r="R194" s="222"/>
      <c r="S194" s="222"/>
      <c r="T194" s="223">
        <v>0.90900000000000003</v>
      </c>
      <c r="U194" s="222">
        <f>ROUND(E194*T194,2)</f>
        <v>35.090000000000003</v>
      </c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 t="s">
        <v>130</v>
      </c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1" x14ac:dyDescent="0.2">
      <c r="A195" s="213"/>
      <c r="B195" s="220"/>
      <c r="C195" s="266" t="s">
        <v>385</v>
      </c>
      <c r="D195" s="224"/>
      <c r="E195" s="229">
        <v>38.6</v>
      </c>
      <c r="F195" s="233"/>
      <c r="G195" s="233"/>
      <c r="H195" s="233"/>
      <c r="I195" s="233"/>
      <c r="J195" s="233"/>
      <c r="K195" s="233"/>
      <c r="L195" s="233"/>
      <c r="M195" s="233"/>
      <c r="N195" s="222"/>
      <c r="O195" s="222"/>
      <c r="P195" s="222"/>
      <c r="Q195" s="222"/>
      <c r="R195" s="222"/>
      <c r="S195" s="222"/>
      <c r="T195" s="223"/>
      <c r="U195" s="22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 t="s">
        <v>141</v>
      </c>
      <c r="AF195" s="212">
        <v>0</v>
      </c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ht="22.5" outlineLevel="1" x14ac:dyDescent="0.2">
      <c r="A196" s="213">
        <v>80</v>
      </c>
      <c r="B196" s="220" t="s">
        <v>386</v>
      </c>
      <c r="C196" s="265" t="s">
        <v>387</v>
      </c>
      <c r="D196" s="222" t="s">
        <v>181</v>
      </c>
      <c r="E196" s="228">
        <v>1</v>
      </c>
      <c r="F196" s="232"/>
      <c r="G196" s="233">
        <f>ROUND(E196*F196,2)</f>
        <v>0</v>
      </c>
      <c r="H196" s="232"/>
      <c r="I196" s="233">
        <f>ROUND(E196*H196,2)</f>
        <v>0</v>
      </c>
      <c r="J196" s="232"/>
      <c r="K196" s="233">
        <f>ROUND(E196*J196,2)</f>
        <v>0</v>
      </c>
      <c r="L196" s="233">
        <v>15</v>
      </c>
      <c r="M196" s="233">
        <f>G196*(1+L196/100)</f>
        <v>0</v>
      </c>
      <c r="N196" s="222">
        <v>4.2000000000000003E-2</v>
      </c>
      <c r="O196" s="222">
        <f>ROUND(E196*N196,5)</f>
        <v>4.2000000000000003E-2</v>
      </c>
      <c r="P196" s="222">
        <v>0</v>
      </c>
      <c r="Q196" s="222">
        <f>ROUND(E196*P196,5)</f>
        <v>0</v>
      </c>
      <c r="R196" s="222"/>
      <c r="S196" s="222"/>
      <c r="T196" s="223">
        <v>0</v>
      </c>
      <c r="U196" s="222">
        <f>ROUND(E196*T196,2)</f>
        <v>0</v>
      </c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 t="s">
        <v>299</v>
      </c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ht="22.5" outlineLevel="1" x14ac:dyDescent="0.2">
      <c r="A197" s="213">
        <v>81</v>
      </c>
      <c r="B197" s="220" t="s">
        <v>388</v>
      </c>
      <c r="C197" s="265" t="s">
        <v>389</v>
      </c>
      <c r="D197" s="222" t="s">
        <v>181</v>
      </c>
      <c r="E197" s="228">
        <v>1</v>
      </c>
      <c r="F197" s="232"/>
      <c r="G197" s="233">
        <f>ROUND(E197*F197,2)</f>
        <v>0</v>
      </c>
      <c r="H197" s="232"/>
      <c r="I197" s="233">
        <f>ROUND(E197*H197,2)</f>
        <v>0</v>
      </c>
      <c r="J197" s="232"/>
      <c r="K197" s="233">
        <f>ROUND(E197*J197,2)</f>
        <v>0</v>
      </c>
      <c r="L197" s="233">
        <v>15</v>
      </c>
      <c r="M197" s="233">
        <f>G197*(1+L197/100)</f>
        <v>0</v>
      </c>
      <c r="N197" s="222">
        <v>4.2000000000000003E-2</v>
      </c>
      <c r="O197" s="222">
        <f>ROUND(E197*N197,5)</f>
        <v>4.2000000000000003E-2</v>
      </c>
      <c r="P197" s="222">
        <v>0</v>
      </c>
      <c r="Q197" s="222">
        <f>ROUND(E197*P197,5)</f>
        <v>0</v>
      </c>
      <c r="R197" s="222"/>
      <c r="S197" s="222"/>
      <c r="T197" s="223">
        <v>0</v>
      </c>
      <c r="U197" s="222">
        <f>ROUND(E197*T197,2)</f>
        <v>0</v>
      </c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 t="s">
        <v>299</v>
      </c>
      <c r="AF197" s="212"/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22.5" outlineLevel="1" x14ac:dyDescent="0.2">
      <c r="A198" s="213">
        <v>82</v>
      </c>
      <c r="B198" s="220" t="s">
        <v>390</v>
      </c>
      <c r="C198" s="265" t="s">
        <v>391</v>
      </c>
      <c r="D198" s="222" t="s">
        <v>181</v>
      </c>
      <c r="E198" s="228">
        <v>1</v>
      </c>
      <c r="F198" s="232"/>
      <c r="G198" s="233">
        <f>ROUND(E198*F198,2)</f>
        <v>0</v>
      </c>
      <c r="H198" s="232"/>
      <c r="I198" s="233">
        <f>ROUND(E198*H198,2)</f>
        <v>0</v>
      </c>
      <c r="J198" s="232"/>
      <c r="K198" s="233">
        <f>ROUND(E198*J198,2)</f>
        <v>0</v>
      </c>
      <c r="L198" s="233">
        <v>15</v>
      </c>
      <c r="M198" s="233">
        <f>G198*(1+L198/100)</f>
        <v>0</v>
      </c>
      <c r="N198" s="222">
        <v>4.2000000000000003E-2</v>
      </c>
      <c r="O198" s="222">
        <f>ROUND(E198*N198,5)</f>
        <v>4.2000000000000003E-2</v>
      </c>
      <c r="P198" s="222">
        <v>0</v>
      </c>
      <c r="Q198" s="222">
        <f>ROUND(E198*P198,5)</f>
        <v>0</v>
      </c>
      <c r="R198" s="222"/>
      <c r="S198" s="222"/>
      <c r="T198" s="223">
        <v>0</v>
      </c>
      <c r="U198" s="222">
        <f>ROUND(E198*T198,2)</f>
        <v>0</v>
      </c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 t="s">
        <v>299</v>
      </c>
      <c r="AF198" s="212"/>
      <c r="AG198" s="212"/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ht="22.5" outlineLevel="1" x14ac:dyDescent="0.2">
      <c r="A199" s="213">
        <v>83</v>
      </c>
      <c r="B199" s="220" t="s">
        <v>392</v>
      </c>
      <c r="C199" s="265" t="s">
        <v>393</v>
      </c>
      <c r="D199" s="222" t="s">
        <v>181</v>
      </c>
      <c r="E199" s="228">
        <v>1</v>
      </c>
      <c r="F199" s="232"/>
      <c r="G199" s="233">
        <f>ROUND(E199*F199,2)</f>
        <v>0</v>
      </c>
      <c r="H199" s="232"/>
      <c r="I199" s="233">
        <f>ROUND(E199*H199,2)</f>
        <v>0</v>
      </c>
      <c r="J199" s="232"/>
      <c r="K199" s="233">
        <f>ROUND(E199*J199,2)</f>
        <v>0</v>
      </c>
      <c r="L199" s="233">
        <v>15</v>
      </c>
      <c r="M199" s="233">
        <f>G199*(1+L199/100)</f>
        <v>0</v>
      </c>
      <c r="N199" s="222">
        <v>4.2000000000000003E-2</v>
      </c>
      <c r="O199" s="222">
        <f>ROUND(E199*N199,5)</f>
        <v>4.2000000000000003E-2</v>
      </c>
      <c r="P199" s="222">
        <v>0</v>
      </c>
      <c r="Q199" s="222">
        <f>ROUND(E199*P199,5)</f>
        <v>0</v>
      </c>
      <c r="R199" s="222"/>
      <c r="S199" s="222"/>
      <c r="T199" s="223">
        <v>0</v>
      </c>
      <c r="U199" s="222">
        <f>ROUND(E199*T199,2)</f>
        <v>0</v>
      </c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 t="s">
        <v>299</v>
      </c>
      <c r="AF199" s="212"/>
      <c r="AG199" s="212"/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1" x14ac:dyDescent="0.2">
      <c r="A200" s="213">
        <v>84</v>
      </c>
      <c r="B200" s="220" t="s">
        <v>394</v>
      </c>
      <c r="C200" s="265" t="s">
        <v>395</v>
      </c>
      <c r="D200" s="222" t="s">
        <v>181</v>
      </c>
      <c r="E200" s="228">
        <v>1</v>
      </c>
      <c r="F200" s="232"/>
      <c r="G200" s="233">
        <f>ROUND(E200*F200,2)</f>
        <v>0</v>
      </c>
      <c r="H200" s="232"/>
      <c r="I200" s="233">
        <f>ROUND(E200*H200,2)</f>
        <v>0</v>
      </c>
      <c r="J200" s="232"/>
      <c r="K200" s="233">
        <f>ROUND(E200*J200,2)</f>
        <v>0</v>
      </c>
      <c r="L200" s="233">
        <v>15</v>
      </c>
      <c r="M200" s="233">
        <f>G200*(1+L200/100)</f>
        <v>0</v>
      </c>
      <c r="N200" s="222">
        <v>4.2000000000000003E-2</v>
      </c>
      <c r="O200" s="222">
        <f>ROUND(E200*N200,5)</f>
        <v>4.2000000000000003E-2</v>
      </c>
      <c r="P200" s="222">
        <v>0</v>
      </c>
      <c r="Q200" s="222">
        <f>ROUND(E200*P200,5)</f>
        <v>0</v>
      </c>
      <c r="R200" s="222"/>
      <c r="S200" s="222"/>
      <c r="T200" s="223">
        <v>0</v>
      </c>
      <c r="U200" s="222">
        <f>ROUND(E200*T200,2)</f>
        <v>0</v>
      </c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 t="s">
        <v>299</v>
      </c>
      <c r="AF200" s="212"/>
      <c r="AG200" s="212"/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1" x14ac:dyDescent="0.2">
      <c r="A201" s="213">
        <v>85</v>
      </c>
      <c r="B201" s="220" t="s">
        <v>396</v>
      </c>
      <c r="C201" s="265" t="s">
        <v>397</v>
      </c>
      <c r="D201" s="222" t="s">
        <v>181</v>
      </c>
      <c r="E201" s="228">
        <v>9</v>
      </c>
      <c r="F201" s="232"/>
      <c r="G201" s="233">
        <f>ROUND(E201*F201,2)</f>
        <v>0</v>
      </c>
      <c r="H201" s="232"/>
      <c r="I201" s="233">
        <f>ROUND(E201*H201,2)</f>
        <v>0</v>
      </c>
      <c r="J201" s="232"/>
      <c r="K201" s="233">
        <f>ROUND(E201*J201,2)</f>
        <v>0</v>
      </c>
      <c r="L201" s="233">
        <v>15</v>
      </c>
      <c r="M201" s="233">
        <f>G201*(1+L201/100)</f>
        <v>0</v>
      </c>
      <c r="N201" s="222">
        <v>0</v>
      </c>
      <c r="O201" s="222">
        <f>ROUND(E201*N201,5)</f>
        <v>0</v>
      </c>
      <c r="P201" s="222">
        <v>0</v>
      </c>
      <c r="Q201" s="222">
        <f>ROUND(E201*P201,5)</f>
        <v>0</v>
      </c>
      <c r="R201" s="222"/>
      <c r="S201" s="222"/>
      <c r="T201" s="223">
        <v>1.63</v>
      </c>
      <c r="U201" s="222">
        <f>ROUND(E201*T201,2)</f>
        <v>14.67</v>
      </c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 t="s">
        <v>130</v>
      </c>
      <c r="AF201" s="212"/>
      <c r="AG201" s="212"/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ht="22.5" outlineLevel="1" x14ac:dyDescent="0.2">
      <c r="A202" s="213">
        <v>86</v>
      </c>
      <c r="B202" s="220" t="s">
        <v>398</v>
      </c>
      <c r="C202" s="265" t="s">
        <v>399</v>
      </c>
      <c r="D202" s="222" t="s">
        <v>181</v>
      </c>
      <c r="E202" s="228">
        <v>8</v>
      </c>
      <c r="F202" s="232"/>
      <c r="G202" s="233">
        <f>ROUND(E202*F202,2)</f>
        <v>0</v>
      </c>
      <c r="H202" s="232"/>
      <c r="I202" s="233">
        <f>ROUND(E202*H202,2)</f>
        <v>0</v>
      </c>
      <c r="J202" s="232"/>
      <c r="K202" s="233">
        <f>ROUND(E202*J202,2)</f>
        <v>0</v>
      </c>
      <c r="L202" s="233">
        <v>15</v>
      </c>
      <c r="M202" s="233">
        <f>G202*(1+L202/100)</f>
        <v>0</v>
      </c>
      <c r="N202" s="222">
        <v>2.5000000000000001E-2</v>
      </c>
      <c r="O202" s="222">
        <f>ROUND(E202*N202,5)</f>
        <v>0.2</v>
      </c>
      <c r="P202" s="222">
        <v>0</v>
      </c>
      <c r="Q202" s="222">
        <f>ROUND(E202*P202,5)</f>
        <v>0</v>
      </c>
      <c r="R202" s="222"/>
      <c r="S202" s="222"/>
      <c r="T202" s="223">
        <v>0</v>
      </c>
      <c r="U202" s="222">
        <f>ROUND(E202*T202,2)</f>
        <v>0</v>
      </c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 t="s">
        <v>299</v>
      </c>
      <c r="AF202" s="212"/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ht="22.5" outlineLevel="1" x14ac:dyDescent="0.2">
      <c r="A203" s="213">
        <v>87</v>
      </c>
      <c r="B203" s="220" t="s">
        <v>400</v>
      </c>
      <c r="C203" s="265" t="s">
        <v>401</v>
      </c>
      <c r="D203" s="222" t="s">
        <v>181</v>
      </c>
      <c r="E203" s="228">
        <v>1</v>
      </c>
      <c r="F203" s="232"/>
      <c r="G203" s="233">
        <f>ROUND(E203*F203,2)</f>
        <v>0</v>
      </c>
      <c r="H203" s="232"/>
      <c r="I203" s="233">
        <f>ROUND(E203*H203,2)</f>
        <v>0</v>
      </c>
      <c r="J203" s="232"/>
      <c r="K203" s="233">
        <f>ROUND(E203*J203,2)</f>
        <v>0</v>
      </c>
      <c r="L203" s="233">
        <v>15</v>
      </c>
      <c r="M203" s="233">
        <f>G203*(1+L203/100)</f>
        <v>0</v>
      </c>
      <c r="N203" s="222">
        <v>2.8000000000000001E-2</v>
      </c>
      <c r="O203" s="222">
        <f>ROUND(E203*N203,5)</f>
        <v>2.8000000000000001E-2</v>
      </c>
      <c r="P203" s="222">
        <v>0</v>
      </c>
      <c r="Q203" s="222">
        <f>ROUND(E203*P203,5)</f>
        <v>0</v>
      </c>
      <c r="R203" s="222"/>
      <c r="S203" s="222"/>
      <c r="T203" s="223">
        <v>0</v>
      </c>
      <c r="U203" s="222">
        <f>ROUND(E203*T203,2)</f>
        <v>0</v>
      </c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 t="s">
        <v>299</v>
      </c>
      <c r="AF203" s="212"/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1" x14ac:dyDescent="0.2">
      <c r="A204" s="213">
        <v>88</v>
      </c>
      <c r="B204" s="220" t="s">
        <v>402</v>
      </c>
      <c r="C204" s="265" t="s">
        <v>403</v>
      </c>
      <c r="D204" s="222" t="s">
        <v>129</v>
      </c>
      <c r="E204" s="228">
        <v>6.6</v>
      </c>
      <c r="F204" s="232"/>
      <c r="G204" s="233">
        <f>ROUND(E204*F204,2)</f>
        <v>0</v>
      </c>
      <c r="H204" s="232"/>
      <c r="I204" s="233">
        <f>ROUND(E204*H204,2)</f>
        <v>0</v>
      </c>
      <c r="J204" s="232"/>
      <c r="K204" s="233">
        <f>ROUND(E204*J204,2)</f>
        <v>0</v>
      </c>
      <c r="L204" s="233">
        <v>15</v>
      </c>
      <c r="M204" s="233">
        <f>G204*(1+L204/100)</f>
        <v>0</v>
      </c>
      <c r="N204" s="222">
        <v>1.34E-3</v>
      </c>
      <c r="O204" s="222">
        <f>ROUND(E204*N204,5)</f>
        <v>8.8400000000000006E-3</v>
      </c>
      <c r="P204" s="222">
        <v>0</v>
      </c>
      <c r="Q204" s="222">
        <f>ROUND(E204*P204,5)</f>
        <v>0</v>
      </c>
      <c r="R204" s="222"/>
      <c r="S204" s="222"/>
      <c r="T204" s="223">
        <v>0.08</v>
      </c>
      <c r="U204" s="222">
        <f>ROUND(E204*T204,2)</f>
        <v>0.53</v>
      </c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 t="s">
        <v>130</v>
      </c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1" x14ac:dyDescent="0.2">
      <c r="A205" s="213"/>
      <c r="B205" s="220"/>
      <c r="C205" s="266" t="s">
        <v>404</v>
      </c>
      <c r="D205" s="224"/>
      <c r="E205" s="229">
        <v>6.6</v>
      </c>
      <c r="F205" s="233"/>
      <c r="G205" s="233"/>
      <c r="H205" s="233"/>
      <c r="I205" s="233"/>
      <c r="J205" s="233"/>
      <c r="K205" s="233"/>
      <c r="L205" s="233"/>
      <c r="M205" s="233"/>
      <c r="N205" s="222"/>
      <c r="O205" s="222"/>
      <c r="P205" s="222"/>
      <c r="Q205" s="222"/>
      <c r="R205" s="222"/>
      <c r="S205" s="222"/>
      <c r="T205" s="223"/>
      <c r="U205" s="22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 t="s">
        <v>141</v>
      </c>
      <c r="AF205" s="212">
        <v>0</v>
      </c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1" x14ac:dyDescent="0.2">
      <c r="A206" s="213">
        <v>89</v>
      </c>
      <c r="B206" s="220" t="s">
        <v>405</v>
      </c>
      <c r="C206" s="265" t="s">
        <v>406</v>
      </c>
      <c r="D206" s="222" t="s">
        <v>161</v>
      </c>
      <c r="E206" s="228">
        <v>0.64100000000000001</v>
      </c>
      <c r="F206" s="232"/>
      <c r="G206" s="233">
        <f>ROUND(E206*F206,2)</f>
        <v>0</v>
      </c>
      <c r="H206" s="232"/>
      <c r="I206" s="233">
        <f>ROUND(E206*H206,2)</f>
        <v>0</v>
      </c>
      <c r="J206" s="232"/>
      <c r="K206" s="233">
        <f>ROUND(E206*J206,2)</f>
        <v>0</v>
      </c>
      <c r="L206" s="233">
        <v>15</v>
      </c>
      <c r="M206" s="233">
        <f>G206*(1+L206/100)</f>
        <v>0</v>
      </c>
      <c r="N206" s="222">
        <v>0</v>
      </c>
      <c r="O206" s="222">
        <f>ROUND(E206*N206,5)</f>
        <v>0</v>
      </c>
      <c r="P206" s="222">
        <v>0</v>
      </c>
      <c r="Q206" s="222">
        <f>ROUND(E206*P206,5)</f>
        <v>0</v>
      </c>
      <c r="R206" s="222"/>
      <c r="S206" s="222"/>
      <c r="T206" s="223">
        <v>2.4209999999999998</v>
      </c>
      <c r="U206" s="222">
        <f>ROUND(E206*T206,2)</f>
        <v>1.55</v>
      </c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 t="s">
        <v>130</v>
      </c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x14ac:dyDescent="0.2">
      <c r="A207" s="214" t="s">
        <v>125</v>
      </c>
      <c r="B207" s="221" t="s">
        <v>85</v>
      </c>
      <c r="C207" s="268" t="s">
        <v>86</v>
      </c>
      <c r="D207" s="226"/>
      <c r="E207" s="231"/>
      <c r="F207" s="236"/>
      <c r="G207" s="236">
        <f>SUMIF(AE208:AE219,"&lt;&gt;NOR",G208:G219)</f>
        <v>0</v>
      </c>
      <c r="H207" s="236"/>
      <c r="I207" s="236">
        <f>SUM(I208:I219)</f>
        <v>0</v>
      </c>
      <c r="J207" s="236"/>
      <c r="K207" s="236">
        <f>SUM(K208:K219)</f>
        <v>0</v>
      </c>
      <c r="L207" s="236"/>
      <c r="M207" s="236">
        <f>SUM(M208:M219)</f>
        <v>0</v>
      </c>
      <c r="N207" s="226"/>
      <c r="O207" s="226">
        <f>SUM(O208:O219)</f>
        <v>0.54384999999999994</v>
      </c>
      <c r="P207" s="226"/>
      <c r="Q207" s="226">
        <f>SUM(Q208:Q219)</f>
        <v>0.23499999999999999</v>
      </c>
      <c r="R207" s="226"/>
      <c r="S207" s="226"/>
      <c r="T207" s="227"/>
      <c r="U207" s="226">
        <f>SUM(U208:U219)</f>
        <v>69.460000000000008</v>
      </c>
      <c r="AE207" t="s">
        <v>126</v>
      </c>
    </row>
    <row r="208" spans="1:60" outlineLevel="1" x14ac:dyDescent="0.2">
      <c r="A208" s="213">
        <v>90</v>
      </c>
      <c r="B208" s="220" t="s">
        <v>407</v>
      </c>
      <c r="C208" s="265" t="s">
        <v>408</v>
      </c>
      <c r="D208" s="222" t="s">
        <v>409</v>
      </c>
      <c r="E208" s="228">
        <v>160</v>
      </c>
      <c r="F208" s="232"/>
      <c r="G208" s="233">
        <f>ROUND(E208*F208,2)</f>
        <v>0</v>
      </c>
      <c r="H208" s="232"/>
      <c r="I208" s="233">
        <f>ROUND(E208*H208,2)</f>
        <v>0</v>
      </c>
      <c r="J208" s="232"/>
      <c r="K208" s="233">
        <f>ROUND(E208*J208,2)</f>
        <v>0</v>
      </c>
      <c r="L208" s="233">
        <v>15</v>
      </c>
      <c r="M208" s="233">
        <f>G208*(1+L208/100)</f>
        <v>0</v>
      </c>
      <c r="N208" s="222">
        <v>5.0000000000000002E-5</v>
      </c>
      <c r="O208" s="222">
        <f>ROUND(E208*N208,5)</f>
        <v>8.0000000000000002E-3</v>
      </c>
      <c r="P208" s="222">
        <v>1E-3</v>
      </c>
      <c r="Q208" s="222">
        <f>ROUND(E208*P208,5)</f>
        <v>0.16</v>
      </c>
      <c r="R208" s="222"/>
      <c r="S208" s="222"/>
      <c r="T208" s="223">
        <v>0.05</v>
      </c>
      <c r="U208" s="222">
        <f>ROUND(E208*T208,2)</f>
        <v>8</v>
      </c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 t="s">
        <v>130</v>
      </c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1" x14ac:dyDescent="0.2">
      <c r="A209" s="213"/>
      <c r="B209" s="220"/>
      <c r="C209" s="267" t="s">
        <v>410</v>
      </c>
      <c r="D209" s="225"/>
      <c r="E209" s="230"/>
      <c r="F209" s="234"/>
      <c r="G209" s="235"/>
      <c r="H209" s="233"/>
      <c r="I209" s="233"/>
      <c r="J209" s="233"/>
      <c r="K209" s="233"/>
      <c r="L209" s="233"/>
      <c r="M209" s="233"/>
      <c r="N209" s="222"/>
      <c r="O209" s="222"/>
      <c r="P209" s="222"/>
      <c r="Q209" s="222"/>
      <c r="R209" s="222"/>
      <c r="S209" s="222"/>
      <c r="T209" s="223"/>
      <c r="U209" s="22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 t="s">
        <v>149</v>
      </c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5" t="str">
        <f>C209</f>
        <v>Garážová vrata</v>
      </c>
      <c r="BB209" s="212"/>
      <c r="BC209" s="212"/>
      <c r="BD209" s="212"/>
      <c r="BE209" s="212"/>
      <c r="BF209" s="212"/>
      <c r="BG209" s="212"/>
      <c r="BH209" s="212"/>
    </row>
    <row r="210" spans="1:60" outlineLevel="1" x14ac:dyDescent="0.2">
      <c r="A210" s="213">
        <v>91</v>
      </c>
      <c r="B210" s="220" t="s">
        <v>411</v>
      </c>
      <c r="C210" s="265" t="s">
        <v>412</v>
      </c>
      <c r="D210" s="222" t="s">
        <v>409</v>
      </c>
      <c r="E210" s="228">
        <v>75</v>
      </c>
      <c r="F210" s="232"/>
      <c r="G210" s="233">
        <f>ROUND(E210*F210,2)</f>
        <v>0</v>
      </c>
      <c r="H210" s="232"/>
      <c r="I210" s="233">
        <f>ROUND(E210*H210,2)</f>
        <v>0</v>
      </c>
      <c r="J210" s="232"/>
      <c r="K210" s="233">
        <f>ROUND(E210*J210,2)</f>
        <v>0</v>
      </c>
      <c r="L210" s="233">
        <v>15</v>
      </c>
      <c r="M210" s="233">
        <f>G210*(1+L210/100)</f>
        <v>0</v>
      </c>
      <c r="N210" s="222">
        <v>5.0000000000000002E-5</v>
      </c>
      <c r="O210" s="222">
        <f>ROUND(E210*N210,5)</f>
        <v>3.7499999999999999E-3</v>
      </c>
      <c r="P210" s="222">
        <v>1E-3</v>
      </c>
      <c r="Q210" s="222">
        <f>ROUND(E210*P210,5)</f>
        <v>7.4999999999999997E-2</v>
      </c>
      <c r="R210" s="222"/>
      <c r="S210" s="222"/>
      <c r="T210" s="223">
        <v>9.7000000000000003E-2</v>
      </c>
      <c r="U210" s="222">
        <f>ROUND(E210*T210,2)</f>
        <v>7.28</v>
      </c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 t="s">
        <v>130</v>
      </c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1" x14ac:dyDescent="0.2">
      <c r="A211" s="213">
        <v>92</v>
      </c>
      <c r="B211" s="220" t="s">
        <v>413</v>
      </c>
      <c r="C211" s="265" t="s">
        <v>414</v>
      </c>
      <c r="D211" s="222" t="s">
        <v>181</v>
      </c>
      <c r="E211" s="228">
        <v>9</v>
      </c>
      <c r="F211" s="232"/>
      <c r="G211" s="233">
        <f>ROUND(E211*F211,2)</f>
        <v>0</v>
      </c>
      <c r="H211" s="232"/>
      <c r="I211" s="233">
        <f>ROUND(E211*H211,2)</f>
        <v>0</v>
      </c>
      <c r="J211" s="232"/>
      <c r="K211" s="233">
        <f>ROUND(E211*J211,2)</f>
        <v>0</v>
      </c>
      <c r="L211" s="233">
        <v>15</v>
      </c>
      <c r="M211" s="233">
        <f>G211*(1+L211/100)</f>
        <v>0</v>
      </c>
      <c r="N211" s="222">
        <v>1.0000000000000001E-5</v>
      </c>
      <c r="O211" s="222">
        <f>ROUND(E211*N211,5)</f>
        <v>9.0000000000000006E-5</v>
      </c>
      <c r="P211" s="222">
        <v>0</v>
      </c>
      <c r="Q211" s="222">
        <f>ROUND(E211*P211,5)</f>
        <v>0</v>
      </c>
      <c r="R211" s="222"/>
      <c r="S211" s="222"/>
      <c r="T211" s="223">
        <v>0.45</v>
      </c>
      <c r="U211" s="222">
        <f>ROUND(E211*T211,2)</f>
        <v>4.05</v>
      </c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 t="s">
        <v>130</v>
      </c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1" x14ac:dyDescent="0.2">
      <c r="A212" s="213"/>
      <c r="B212" s="220"/>
      <c r="C212" s="267" t="s">
        <v>415</v>
      </c>
      <c r="D212" s="225"/>
      <c r="E212" s="230"/>
      <c r="F212" s="234"/>
      <c r="G212" s="235"/>
      <c r="H212" s="233"/>
      <c r="I212" s="233"/>
      <c r="J212" s="233"/>
      <c r="K212" s="233"/>
      <c r="L212" s="233"/>
      <c r="M212" s="233"/>
      <c r="N212" s="222"/>
      <c r="O212" s="222"/>
      <c r="P212" s="222"/>
      <c r="Q212" s="222"/>
      <c r="R212" s="222"/>
      <c r="S212" s="222"/>
      <c r="T212" s="223"/>
      <c r="U212" s="22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 t="s">
        <v>149</v>
      </c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5" t="str">
        <f>C212</f>
        <v>Vč. dodávky samozavírače</v>
      </c>
      <c r="BB212" s="212"/>
      <c r="BC212" s="212"/>
      <c r="BD212" s="212"/>
      <c r="BE212" s="212"/>
      <c r="BF212" s="212"/>
      <c r="BG212" s="212"/>
      <c r="BH212" s="212"/>
    </row>
    <row r="213" spans="1:60" outlineLevel="1" x14ac:dyDescent="0.2">
      <c r="A213" s="213">
        <v>93</v>
      </c>
      <c r="B213" s="220" t="s">
        <v>416</v>
      </c>
      <c r="C213" s="265" t="s">
        <v>417</v>
      </c>
      <c r="D213" s="222" t="s">
        <v>181</v>
      </c>
      <c r="E213" s="228">
        <v>3</v>
      </c>
      <c r="F213" s="232"/>
      <c r="G213" s="233">
        <f>ROUND(E213*F213,2)</f>
        <v>0</v>
      </c>
      <c r="H213" s="232"/>
      <c r="I213" s="233">
        <f>ROUND(E213*H213,2)</f>
        <v>0</v>
      </c>
      <c r="J213" s="232"/>
      <c r="K213" s="233">
        <f>ROUND(E213*J213,2)</f>
        <v>0</v>
      </c>
      <c r="L213" s="233">
        <v>15</v>
      </c>
      <c r="M213" s="233">
        <f>G213*(1+L213/100)</f>
        <v>0</v>
      </c>
      <c r="N213" s="222">
        <v>4.2999999999999999E-4</v>
      </c>
      <c r="O213" s="222">
        <f>ROUND(E213*N213,5)</f>
        <v>1.2899999999999999E-3</v>
      </c>
      <c r="P213" s="222">
        <v>0</v>
      </c>
      <c r="Q213" s="222">
        <f>ROUND(E213*P213,5)</f>
        <v>0</v>
      </c>
      <c r="R213" s="222"/>
      <c r="S213" s="222"/>
      <c r="T213" s="223">
        <v>1.8720000000000001</v>
      </c>
      <c r="U213" s="222">
        <f>ROUND(E213*T213,2)</f>
        <v>5.62</v>
      </c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 t="s">
        <v>130</v>
      </c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ht="22.5" outlineLevel="1" x14ac:dyDescent="0.2">
      <c r="A214" s="213">
        <v>94</v>
      </c>
      <c r="B214" s="220" t="s">
        <v>418</v>
      </c>
      <c r="C214" s="265" t="s">
        <v>419</v>
      </c>
      <c r="D214" s="222" t="s">
        <v>181</v>
      </c>
      <c r="E214" s="228">
        <v>3</v>
      </c>
      <c r="F214" s="232"/>
      <c r="G214" s="233">
        <f>ROUND(E214*F214,2)</f>
        <v>0</v>
      </c>
      <c r="H214" s="232"/>
      <c r="I214" s="233">
        <f>ROUND(E214*H214,2)</f>
        <v>0</v>
      </c>
      <c r="J214" s="232"/>
      <c r="K214" s="233">
        <f>ROUND(E214*J214,2)</f>
        <v>0</v>
      </c>
      <c r="L214" s="233">
        <v>15</v>
      </c>
      <c r="M214" s="233">
        <f>G214*(1+L214/100)</f>
        <v>0</v>
      </c>
      <c r="N214" s="222">
        <v>0.17</v>
      </c>
      <c r="O214" s="222">
        <f>ROUND(E214*N214,5)</f>
        <v>0.51</v>
      </c>
      <c r="P214" s="222">
        <v>0</v>
      </c>
      <c r="Q214" s="222">
        <f>ROUND(E214*P214,5)</f>
        <v>0</v>
      </c>
      <c r="R214" s="222"/>
      <c r="S214" s="222"/>
      <c r="T214" s="223">
        <v>0</v>
      </c>
      <c r="U214" s="222">
        <f>ROUND(E214*T214,2)</f>
        <v>0</v>
      </c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 t="s">
        <v>299</v>
      </c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1" x14ac:dyDescent="0.2">
      <c r="A215" s="213">
        <v>95</v>
      </c>
      <c r="B215" s="220" t="s">
        <v>420</v>
      </c>
      <c r="C215" s="265" t="s">
        <v>421</v>
      </c>
      <c r="D215" s="222" t="s">
        <v>129</v>
      </c>
      <c r="E215" s="228">
        <v>16.399999999999999</v>
      </c>
      <c r="F215" s="232"/>
      <c r="G215" s="233">
        <f>ROUND(E215*F215,2)</f>
        <v>0</v>
      </c>
      <c r="H215" s="232"/>
      <c r="I215" s="233">
        <f>ROUND(E215*H215,2)</f>
        <v>0</v>
      </c>
      <c r="J215" s="232"/>
      <c r="K215" s="233">
        <f>ROUND(E215*J215,2)</f>
        <v>0</v>
      </c>
      <c r="L215" s="233">
        <v>15</v>
      </c>
      <c r="M215" s="233">
        <f>G215*(1+L215/100)</f>
        <v>0</v>
      </c>
      <c r="N215" s="222">
        <v>6.0000000000000002E-5</v>
      </c>
      <c r="O215" s="222">
        <f>ROUND(E215*N215,5)</f>
        <v>9.7999999999999997E-4</v>
      </c>
      <c r="P215" s="222">
        <v>0</v>
      </c>
      <c r="Q215" s="222">
        <f>ROUND(E215*P215,5)</f>
        <v>0</v>
      </c>
      <c r="R215" s="222"/>
      <c r="S215" s="222"/>
      <c r="T215" s="223">
        <v>0.38</v>
      </c>
      <c r="U215" s="222">
        <f>ROUND(E215*T215,2)</f>
        <v>6.23</v>
      </c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 t="s">
        <v>130</v>
      </c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1" x14ac:dyDescent="0.2">
      <c r="A216" s="213">
        <v>96</v>
      </c>
      <c r="B216" s="220" t="s">
        <v>422</v>
      </c>
      <c r="C216" s="265" t="s">
        <v>423</v>
      </c>
      <c r="D216" s="222" t="s">
        <v>409</v>
      </c>
      <c r="E216" s="228">
        <v>380</v>
      </c>
      <c r="F216" s="232"/>
      <c r="G216" s="233">
        <f>ROUND(E216*F216,2)</f>
        <v>0</v>
      </c>
      <c r="H216" s="232"/>
      <c r="I216" s="233">
        <f>ROUND(E216*H216,2)</f>
        <v>0</v>
      </c>
      <c r="J216" s="232"/>
      <c r="K216" s="233">
        <f>ROUND(E216*J216,2)</f>
        <v>0</v>
      </c>
      <c r="L216" s="233">
        <v>15</v>
      </c>
      <c r="M216" s="233">
        <f>G216*(1+L216/100)</f>
        <v>0</v>
      </c>
      <c r="N216" s="222">
        <v>5.0000000000000002E-5</v>
      </c>
      <c r="O216" s="222">
        <f>ROUND(E216*N216,5)</f>
        <v>1.9E-2</v>
      </c>
      <c r="P216" s="222">
        <v>0</v>
      </c>
      <c r="Q216" s="222">
        <f>ROUND(E216*P216,5)</f>
        <v>0</v>
      </c>
      <c r="R216" s="222"/>
      <c r="S216" s="222"/>
      <c r="T216" s="223">
        <v>8.4000000000000005E-2</v>
      </c>
      <c r="U216" s="222">
        <f>ROUND(E216*T216,2)</f>
        <v>31.92</v>
      </c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 t="s">
        <v>130</v>
      </c>
      <c r="AF216" s="212"/>
      <c r="AG216" s="212"/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ht="22.5" outlineLevel="1" x14ac:dyDescent="0.2">
      <c r="A217" s="213"/>
      <c r="B217" s="220"/>
      <c r="C217" s="267" t="s">
        <v>424</v>
      </c>
      <c r="D217" s="225"/>
      <c r="E217" s="230"/>
      <c r="F217" s="234"/>
      <c r="G217" s="235"/>
      <c r="H217" s="233"/>
      <c r="I217" s="233"/>
      <c r="J217" s="233"/>
      <c r="K217" s="233"/>
      <c r="L217" s="233"/>
      <c r="M217" s="233"/>
      <c r="N217" s="222"/>
      <c r="O217" s="222"/>
      <c r="P217" s="222"/>
      <c r="Q217" s="222"/>
      <c r="R217" s="222"/>
      <c r="S217" s="222"/>
      <c r="T217" s="223"/>
      <c r="U217" s="22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 t="s">
        <v>149</v>
      </c>
      <c r="AF217" s="212"/>
      <c r="AG217" s="212"/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5" t="str">
        <f>C217</f>
        <v>Schodišťové zábradlí z tenkostěnných profilů. Ocelová madla šikmé rampy - ocel. trubka pr. 40 mm dl. 3500 mm - 4 ks</v>
      </c>
      <c r="BB217" s="212"/>
      <c r="BC217" s="212"/>
      <c r="BD217" s="212"/>
      <c r="BE217" s="212"/>
      <c r="BF217" s="212"/>
      <c r="BG217" s="212"/>
      <c r="BH217" s="212"/>
    </row>
    <row r="218" spans="1:60" ht="22.5" outlineLevel="1" x14ac:dyDescent="0.2">
      <c r="A218" s="213">
        <v>97</v>
      </c>
      <c r="B218" s="220" t="s">
        <v>425</v>
      </c>
      <c r="C218" s="265" t="s">
        <v>426</v>
      </c>
      <c r="D218" s="222" t="s">
        <v>181</v>
      </c>
      <c r="E218" s="228">
        <v>1</v>
      </c>
      <c r="F218" s="232"/>
      <c r="G218" s="233">
        <f>ROUND(E218*F218,2)</f>
        <v>0</v>
      </c>
      <c r="H218" s="232"/>
      <c r="I218" s="233">
        <f>ROUND(E218*H218,2)</f>
        <v>0</v>
      </c>
      <c r="J218" s="232"/>
      <c r="K218" s="233">
        <f>ROUND(E218*J218,2)</f>
        <v>0</v>
      </c>
      <c r="L218" s="233">
        <v>15</v>
      </c>
      <c r="M218" s="233">
        <f>G218*(1+L218/100)</f>
        <v>0</v>
      </c>
      <c r="N218" s="222">
        <v>7.3999999999999999E-4</v>
      </c>
      <c r="O218" s="222">
        <f>ROUND(E218*N218,5)</f>
        <v>7.3999999999999999E-4</v>
      </c>
      <c r="P218" s="222">
        <v>0</v>
      </c>
      <c r="Q218" s="222">
        <f>ROUND(E218*P218,5)</f>
        <v>0</v>
      </c>
      <c r="R218" s="222"/>
      <c r="S218" s="222"/>
      <c r="T218" s="223">
        <v>4.74</v>
      </c>
      <c r="U218" s="222">
        <f>ROUND(E218*T218,2)</f>
        <v>4.74</v>
      </c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 t="s">
        <v>130</v>
      </c>
      <c r="AF218" s="212"/>
      <c r="AG218" s="212"/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1" x14ac:dyDescent="0.2">
      <c r="A219" s="213">
        <v>98</v>
      </c>
      <c r="B219" s="220" t="s">
        <v>427</v>
      </c>
      <c r="C219" s="265" t="s">
        <v>428</v>
      </c>
      <c r="D219" s="222" t="s">
        <v>161</v>
      </c>
      <c r="E219" s="228">
        <v>0.54</v>
      </c>
      <c r="F219" s="232"/>
      <c r="G219" s="233">
        <f>ROUND(E219*F219,2)</f>
        <v>0</v>
      </c>
      <c r="H219" s="232"/>
      <c r="I219" s="233">
        <f>ROUND(E219*H219,2)</f>
        <v>0</v>
      </c>
      <c r="J219" s="232"/>
      <c r="K219" s="233">
        <f>ROUND(E219*J219,2)</f>
        <v>0</v>
      </c>
      <c r="L219" s="233">
        <v>15</v>
      </c>
      <c r="M219" s="233">
        <f>G219*(1+L219/100)</f>
        <v>0</v>
      </c>
      <c r="N219" s="222">
        <v>0</v>
      </c>
      <c r="O219" s="222">
        <f>ROUND(E219*N219,5)</f>
        <v>0</v>
      </c>
      <c r="P219" s="222">
        <v>0</v>
      </c>
      <c r="Q219" s="222">
        <f>ROUND(E219*P219,5)</f>
        <v>0</v>
      </c>
      <c r="R219" s="222"/>
      <c r="S219" s="222"/>
      <c r="T219" s="223">
        <v>3.0059999999999998</v>
      </c>
      <c r="U219" s="222">
        <f>ROUND(E219*T219,2)</f>
        <v>1.62</v>
      </c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 t="s">
        <v>130</v>
      </c>
      <c r="AF219" s="212"/>
      <c r="AG219" s="212"/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x14ac:dyDescent="0.2">
      <c r="A220" s="214" t="s">
        <v>125</v>
      </c>
      <c r="B220" s="221" t="s">
        <v>87</v>
      </c>
      <c r="C220" s="268" t="s">
        <v>88</v>
      </c>
      <c r="D220" s="226"/>
      <c r="E220" s="231"/>
      <c r="F220" s="236"/>
      <c r="G220" s="236">
        <f>SUMIF(AE221:AE236,"&lt;&gt;NOR",G221:G236)</f>
        <v>0</v>
      </c>
      <c r="H220" s="236"/>
      <c r="I220" s="236">
        <f>SUM(I221:I236)</f>
        <v>0</v>
      </c>
      <c r="J220" s="236"/>
      <c r="K220" s="236">
        <f>SUM(K221:K236)</f>
        <v>0</v>
      </c>
      <c r="L220" s="236"/>
      <c r="M220" s="236">
        <f>SUM(M221:M236)</f>
        <v>0</v>
      </c>
      <c r="N220" s="226"/>
      <c r="O220" s="226">
        <f>SUM(O221:O236)</f>
        <v>2.8314099999999995</v>
      </c>
      <c r="P220" s="226"/>
      <c r="Q220" s="226">
        <f>SUM(Q221:Q236)</f>
        <v>0</v>
      </c>
      <c r="R220" s="226"/>
      <c r="S220" s="226"/>
      <c r="T220" s="227"/>
      <c r="U220" s="226">
        <f>SUM(U221:U236)</f>
        <v>159.07000000000002</v>
      </c>
      <c r="AE220" t="s">
        <v>126</v>
      </c>
    </row>
    <row r="221" spans="1:60" outlineLevel="1" x14ac:dyDescent="0.2">
      <c r="A221" s="213">
        <v>99</v>
      </c>
      <c r="B221" s="220" t="s">
        <v>429</v>
      </c>
      <c r="C221" s="265" t="s">
        <v>430</v>
      </c>
      <c r="D221" s="222" t="s">
        <v>129</v>
      </c>
      <c r="E221" s="228">
        <v>42.75</v>
      </c>
      <c r="F221" s="232"/>
      <c r="G221" s="233">
        <f>ROUND(E221*F221,2)</f>
        <v>0</v>
      </c>
      <c r="H221" s="232"/>
      <c r="I221" s="233">
        <f>ROUND(E221*H221,2)</f>
        <v>0</v>
      </c>
      <c r="J221" s="232"/>
      <c r="K221" s="233">
        <f>ROUND(E221*J221,2)</f>
        <v>0</v>
      </c>
      <c r="L221" s="233">
        <v>15</v>
      </c>
      <c r="M221" s="233">
        <f>G221*(1+L221/100)</f>
        <v>0</v>
      </c>
      <c r="N221" s="222">
        <v>2.4399999999999999E-3</v>
      </c>
      <c r="O221" s="222">
        <f>ROUND(E221*N221,5)</f>
        <v>0.10431</v>
      </c>
      <c r="P221" s="222">
        <v>0</v>
      </c>
      <c r="Q221" s="222">
        <f>ROUND(E221*P221,5)</f>
        <v>0</v>
      </c>
      <c r="R221" s="222"/>
      <c r="S221" s="222"/>
      <c r="T221" s="223">
        <v>0.45600000000000002</v>
      </c>
      <c r="U221" s="222">
        <f>ROUND(E221*T221,2)</f>
        <v>19.489999999999998</v>
      </c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 t="s">
        <v>130</v>
      </c>
      <c r="AF221" s="212"/>
      <c r="AG221" s="212"/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1" x14ac:dyDescent="0.2">
      <c r="A222" s="213"/>
      <c r="B222" s="220"/>
      <c r="C222" s="266" t="s">
        <v>431</v>
      </c>
      <c r="D222" s="224"/>
      <c r="E222" s="229">
        <v>42.75</v>
      </c>
      <c r="F222" s="233"/>
      <c r="G222" s="233"/>
      <c r="H222" s="233"/>
      <c r="I222" s="233"/>
      <c r="J222" s="233"/>
      <c r="K222" s="233"/>
      <c r="L222" s="233"/>
      <c r="M222" s="233"/>
      <c r="N222" s="222"/>
      <c r="O222" s="222"/>
      <c r="P222" s="222"/>
      <c r="Q222" s="222"/>
      <c r="R222" s="222"/>
      <c r="S222" s="222"/>
      <c r="T222" s="223"/>
      <c r="U222" s="22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 t="s">
        <v>141</v>
      </c>
      <c r="AF222" s="212">
        <v>0</v>
      </c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ht="22.5" outlineLevel="1" x14ac:dyDescent="0.2">
      <c r="A223" s="213">
        <v>100</v>
      </c>
      <c r="B223" s="220" t="s">
        <v>432</v>
      </c>
      <c r="C223" s="265" t="s">
        <v>433</v>
      </c>
      <c r="D223" s="222" t="s">
        <v>157</v>
      </c>
      <c r="E223" s="228">
        <v>107.04</v>
      </c>
      <c r="F223" s="232"/>
      <c r="G223" s="233">
        <f>ROUND(E223*F223,2)</f>
        <v>0</v>
      </c>
      <c r="H223" s="232"/>
      <c r="I223" s="233">
        <f>ROUND(E223*H223,2)</f>
        <v>0</v>
      </c>
      <c r="J223" s="232"/>
      <c r="K223" s="233">
        <f>ROUND(E223*J223,2)</f>
        <v>0</v>
      </c>
      <c r="L223" s="233">
        <v>15</v>
      </c>
      <c r="M223" s="233">
        <f>G223*(1+L223/100)</f>
        <v>0</v>
      </c>
      <c r="N223" s="222">
        <v>3.2599999999999999E-3</v>
      </c>
      <c r="O223" s="222">
        <f>ROUND(E223*N223,5)</f>
        <v>0.34894999999999998</v>
      </c>
      <c r="P223" s="222">
        <v>0</v>
      </c>
      <c r="Q223" s="222">
        <f>ROUND(E223*P223,5)</f>
        <v>0</v>
      </c>
      <c r="R223" s="222"/>
      <c r="S223" s="222"/>
      <c r="T223" s="223">
        <v>0.97799999999999998</v>
      </c>
      <c r="U223" s="222">
        <f>ROUND(E223*T223,2)</f>
        <v>104.69</v>
      </c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 t="s">
        <v>130</v>
      </c>
      <c r="AF223" s="212"/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1" x14ac:dyDescent="0.2">
      <c r="A224" s="213"/>
      <c r="B224" s="220"/>
      <c r="C224" s="266" t="s">
        <v>434</v>
      </c>
      <c r="D224" s="224"/>
      <c r="E224" s="229">
        <v>23.25</v>
      </c>
      <c r="F224" s="233"/>
      <c r="G224" s="233"/>
      <c r="H224" s="233"/>
      <c r="I224" s="233"/>
      <c r="J224" s="233"/>
      <c r="K224" s="233"/>
      <c r="L224" s="233"/>
      <c r="M224" s="233"/>
      <c r="N224" s="222"/>
      <c r="O224" s="222"/>
      <c r="P224" s="222"/>
      <c r="Q224" s="222"/>
      <c r="R224" s="222"/>
      <c r="S224" s="222"/>
      <c r="T224" s="223"/>
      <c r="U224" s="22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 t="s">
        <v>141</v>
      </c>
      <c r="AF224" s="212">
        <v>0</v>
      </c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1" x14ac:dyDescent="0.2">
      <c r="A225" s="213"/>
      <c r="B225" s="220"/>
      <c r="C225" s="266" t="s">
        <v>435</v>
      </c>
      <c r="D225" s="224"/>
      <c r="E225" s="229">
        <v>15.45</v>
      </c>
      <c r="F225" s="233"/>
      <c r="G225" s="233"/>
      <c r="H225" s="233"/>
      <c r="I225" s="233"/>
      <c r="J225" s="233"/>
      <c r="K225" s="233"/>
      <c r="L225" s="233"/>
      <c r="M225" s="233"/>
      <c r="N225" s="222"/>
      <c r="O225" s="222"/>
      <c r="P225" s="222"/>
      <c r="Q225" s="222"/>
      <c r="R225" s="222"/>
      <c r="S225" s="222"/>
      <c r="T225" s="223"/>
      <c r="U225" s="22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 t="s">
        <v>141</v>
      </c>
      <c r="AF225" s="212">
        <v>0</v>
      </c>
      <c r="AG225" s="212"/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1" x14ac:dyDescent="0.2">
      <c r="A226" s="213"/>
      <c r="B226" s="220"/>
      <c r="C226" s="266" t="s">
        <v>436</v>
      </c>
      <c r="D226" s="224"/>
      <c r="E226" s="229">
        <v>8.4</v>
      </c>
      <c r="F226" s="233"/>
      <c r="G226" s="233"/>
      <c r="H226" s="233"/>
      <c r="I226" s="233"/>
      <c r="J226" s="233"/>
      <c r="K226" s="233"/>
      <c r="L226" s="233"/>
      <c r="M226" s="233"/>
      <c r="N226" s="222"/>
      <c r="O226" s="222"/>
      <c r="P226" s="222"/>
      <c r="Q226" s="222"/>
      <c r="R226" s="222"/>
      <c r="S226" s="222"/>
      <c r="T226" s="223"/>
      <c r="U226" s="22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 t="s">
        <v>141</v>
      </c>
      <c r="AF226" s="212">
        <v>0</v>
      </c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1" x14ac:dyDescent="0.2">
      <c r="A227" s="213"/>
      <c r="B227" s="220"/>
      <c r="C227" s="266" t="s">
        <v>437</v>
      </c>
      <c r="D227" s="224"/>
      <c r="E227" s="229">
        <v>19.52</v>
      </c>
      <c r="F227" s="233"/>
      <c r="G227" s="233"/>
      <c r="H227" s="233"/>
      <c r="I227" s="233"/>
      <c r="J227" s="233"/>
      <c r="K227" s="233"/>
      <c r="L227" s="233"/>
      <c r="M227" s="233"/>
      <c r="N227" s="222"/>
      <c r="O227" s="222"/>
      <c r="P227" s="222"/>
      <c r="Q227" s="222"/>
      <c r="R227" s="222"/>
      <c r="S227" s="222"/>
      <c r="T227" s="223"/>
      <c r="U227" s="22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 t="s">
        <v>141</v>
      </c>
      <c r="AF227" s="212">
        <v>0</v>
      </c>
      <c r="AG227" s="212"/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1" x14ac:dyDescent="0.2">
      <c r="A228" s="213"/>
      <c r="B228" s="220"/>
      <c r="C228" s="266" t="s">
        <v>438</v>
      </c>
      <c r="D228" s="224"/>
      <c r="E228" s="229">
        <v>25.06</v>
      </c>
      <c r="F228" s="233"/>
      <c r="G228" s="233"/>
      <c r="H228" s="233"/>
      <c r="I228" s="233"/>
      <c r="J228" s="233"/>
      <c r="K228" s="233"/>
      <c r="L228" s="233"/>
      <c r="M228" s="233"/>
      <c r="N228" s="222"/>
      <c r="O228" s="222"/>
      <c r="P228" s="222"/>
      <c r="Q228" s="222"/>
      <c r="R228" s="222"/>
      <c r="S228" s="222"/>
      <c r="T228" s="223"/>
      <c r="U228" s="22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 t="s">
        <v>141</v>
      </c>
      <c r="AF228" s="212">
        <v>0</v>
      </c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1" x14ac:dyDescent="0.2">
      <c r="A229" s="213"/>
      <c r="B229" s="220"/>
      <c r="C229" s="266" t="s">
        <v>439</v>
      </c>
      <c r="D229" s="224"/>
      <c r="E229" s="229">
        <v>15.36</v>
      </c>
      <c r="F229" s="233"/>
      <c r="G229" s="233"/>
      <c r="H229" s="233"/>
      <c r="I229" s="233"/>
      <c r="J229" s="233"/>
      <c r="K229" s="233"/>
      <c r="L229" s="233"/>
      <c r="M229" s="233"/>
      <c r="N229" s="222"/>
      <c r="O229" s="222"/>
      <c r="P229" s="222"/>
      <c r="Q229" s="222"/>
      <c r="R229" s="222"/>
      <c r="S229" s="222"/>
      <c r="T229" s="223"/>
      <c r="U229" s="22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 t="s">
        <v>141</v>
      </c>
      <c r="AF229" s="212">
        <v>0</v>
      </c>
      <c r="AG229" s="212"/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ht="22.5" outlineLevel="1" x14ac:dyDescent="0.2">
      <c r="A230" s="213">
        <v>101</v>
      </c>
      <c r="B230" s="220" t="s">
        <v>440</v>
      </c>
      <c r="C230" s="265" t="s">
        <v>441</v>
      </c>
      <c r="D230" s="222" t="s">
        <v>157</v>
      </c>
      <c r="E230" s="228">
        <v>112.392</v>
      </c>
      <c r="F230" s="232"/>
      <c r="G230" s="233">
        <f>ROUND(E230*F230,2)</f>
        <v>0</v>
      </c>
      <c r="H230" s="232"/>
      <c r="I230" s="233">
        <f>ROUND(E230*H230,2)</f>
        <v>0</v>
      </c>
      <c r="J230" s="232"/>
      <c r="K230" s="233">
        <f>ROUND(E230*J230,2)</f>
        <v>0</v>
      </c>
      <c r="L230" s="233">
        <v>15</v>
      </c>
      <c r="M230" s="233">
        <f>G230*(1+L230/100)</f>
        <v>0</v>
      </c>
      <c r="N230" s="222">
        <v>1.9199999999999998E-2</v>
      </c>
      <c r="O230" s="222">
        <f>ROUND(E230*N230,5)</f>
        <v>2.1579299999999999</v>
      </c>
      <c r="P230" s="222">
        <v>0</v>
      </c>
      <c r="Q230" s="222">
        <f>ROUND(E230*P230,5)</f>
        <v>0</v>
      </c>
      <c r="R230" s="222"/>
      <c r="S230" s="222"/>
      <c r="T230" s="223">
        <v>0</v>
      </c>
      <c r="U230" s="222">
        <f>ROUND(E230*T230,2)</f>
        <v>0</v>
      </c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 t="s">
        <v>299</v>
      </c>
      <c r="AF230" s="212"/>
      <c r="AG230" s="212"/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1" x14ac:dyDescent="0.2">
      <c r="A231" s="213"/>
      <c r="B231" s="220"/>
      <c r="C231" s="266" t="s">
        <v>442</v>
      </c>
      <c r="D231" s="224"/>
      <c r="E231" s="229">
        <v>112.392</v>
      </c>
      <c r="F231" s="233"/>
      <c r="G231" s="233"/>
      <c r="H231" s="233"/>
      <c r="I231" s="233"/>
      <c r="J231" s="233"/>
      <c r="K231" s="233"/>
      <c r="L231" s="233"/>
      <c r="M231" s="233"/>
      <c r="N231" s="222"/>
      <c r="O231" s="222"/>
      <c r="P231" s="222"/>
      <c r="Q231" s="222"/>
      <c r="R231" s="222"/>
      <c r="S231" s="222"/>
      <c r="T231" s="223"/>
      <c r="U231" s="22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 t="s">
        <v>141</v>
      </c>
      <c r="AF231" s="212">
        <v>0</v>
      </c>
      <c r="AG231" s="212"/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1" x14ac:dyDescent="0.2">
      <c r="A232" s="213">
        <v>102</v>
      </c>
      <c r="B232" s="220" t="s">
        <v>443</v>
      </c>
      <c r="C232" s="265" t="s">
        <v>444</v>
      </c>
      <c r="D232" s="222" t="s">
        <v>157</v>
      </c>
      <c r="E232" s="228">
        <v>107.04</v>
      </c>
      <c r="F232" s="232"/>
      <c r="G232" s="233">
        <f>ROUND(E232*F232,2)</f>
        <v>0</v>
      </c>
      <c r="H232" s="232"/>
      <c r="I232" s="233">
        <f>ROUND(E232*H232,2)</f>
        <v>0</v>
      </c>
      <c r="J232" s="232"/>
      <c r="K232" s="233">
        <f>ROUND(E232*J232,2)</f>
        <v>0</v>
      </c>
      <c r="L232" s="233">
        <v>15</v>
      </c>
      <c r="M232" s="233">
        <f>G232*(1+L232/100)</f>
        <v>0</v>
      </c>
      <c r="N232" s="222">
        <v>1.1E-4</v>
      </c>
      <c r="O232" s="222">
        <f>ROUND(E232*N232,5)</f>
        <v>1.1769999999999999E-2</v>
      </c>
      <c r="P232" s="222">
        <v>0</v>
      </c>
      <c r="Q232" s="222">
        <f>ROUND(E232*P232,5)</f>
        <v>0</v>
      </c>
      <c r="R232" s="222"/>
      <c r="S232" s="222"/>
      <c r="T232" s="223">
        <v>0.05</v>
      </c>
      <c r="U232" s="222">
        <f>ROUND(E232*T232,2)</f>
        <v>5.35</v>
      </c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 t="s">
        <v>130</v>
      </c>
      <c r="AF232" s="212"/>
      <c r="AG232" s="212"/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1" x14ac:dyDescent="0.2">
      <c r="A233" s="213">
        <v>103</v>
      </c>
      <c r="B233" s="220" t="s">
        <v>445</v>
      </c>
      <c r="C233" s="265" t="s">
        <v>446</v>
      </c>
      <c r="D233" s="222" t="s">
        <v>129</v>
      </c>
      <c r="E233" s="228">
        <v>110</v>
      </c>
      <c r="F233" s="232"/>
      <c r="G233" s="233">
        <f>ROUND(E233*F233,2)</f>
        <v>0</v>
      </c>
      <c r="H233" s="232"/>
      <c r="I233" s="233">
        <f>ROUND(E233*H233,2)</f>
        <v>0</v>
      </c>
      <c r="J233" s="232"/>
      <c r="K233" s="233">
        <f>ROUND(E233*J233,2)</f>
        <v>0</v>
      </c>
      <c r="L233" s="233">
        <v>15</v>
      </c>
      <c r="M233" s="233">
        <f>G233*(1+L233/100)</f>
        <v>0</v>
      </c>
      <c r="N233" s="222">
        <v>3.2000000000000003E-4</v>
      </c>
      <c r="O233" s="222">
        <f>ROUND(E233*N233,5)</f>
        <v>3.5200000000000002E-2</v>
      </c>
      <c r="P233" s="222">
        <v>0</v>
      </c>
      <c r="Q233" s="222">
        <f>ROUND(E233*P233,5)</f>
        <v>0</v>
      </c>
      <c r="R233" s="222"/>
      <c r="S233" s="222"/>
      <c r="T233" s="223">
        <v>0.23599999999999999</v>
      </c>
      <c r="U233" s="222">
        <f>ROUND(E233*T233,2)</f>
        <v>25.96</v>
      </c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 t="s">
        <v>130</v>
      </c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ht="22.5" outlineLevel="1" x14ac:dyDescent="0.2">
      <c r="A234" s="213">
        <v>104</v>
      </c>
      <c r="B234" s="220" t="s">
        <v>447</v>
      </c>
      <c r="C234" s="265" t="s">
        <v>448</v>
      </c>
      <c r="D234" s="222" t="s">
        <v>181</v>
      </c>
      <c r="E234" s="228">
        <v>385</v>
      </c>
      <c r="F234" s="232"/>
      <c r="G234" s="233">
        <f>ROUND(E234*F234,2)</f>
        <v>0</v>
      </c>
      <c r="H234" s="232"/>
      <c r="I234" s="233">
        <f>ROUND(E234*H234,2)</f>
        <v>0</v>
      </c>
      <c r="J234" s="232"/>
      <c r="K234" s="233">
        <f>ROUND(E234*J234,2)</f>
        <v>0</v>
      </c>
      <c r="L234" s="233">
        <v>15</v>
      </c>
      <c r="M234" s="233">
        <f>G234*(1+L234/100)</f>
        <v>0</v>
      </c>
      <c r="N234" s="222">
        <v>4.4999999999999999E-4</v>
      </c>
      <c r="O234" s="222">
        <f>ROUND(E234*N234,5)</f>
        <v>0.17324999999999999</v>
      </c>
      <c r="P234" s="222">
        <v>0</v>
      </c>
      <c r="Q234" s="222">
        <f>ROUND(E234*P234,5)</f>
        <v>0</v>
      </c>
      <c r="R234" s="222"/>
      <c r="S234" s="222"/>
      <c r="T234" s="223">
        <v>0</v>
      </c>
      <c r="U234" s="222">
        <f>ROUND(E234*T234,2)</f>
        <v>0</v>
      </c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 t="s">
        <v>299</v>
      </c>
      <c r="AF234" s="212"/>
      <c r="AG234" s="212"/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1" x14ac:dyDescent="0.2">
      <c r="A235" s="213"/>
      <c r="B235" s="220"/>
      <c r="C235" s="266" t="s">
        <v>449</v>
      </c>
      <c r="D235" s="224"/>
      <c r="E235" s="229">
        <v>385</v>
      </c>
      <c r="F235" s="233"/>
      <c r="G235" s="233"/>
      <c r="H235" s="233"/>
      <c r="I235" s="233"/>
      <c r="J235" s="233"/>
      <c r="K235" s="233"/>
      <c r="L235" s="233"/>
      <c r="M235" s="233"/>
      <c r="N235" s="222"/>
      <c r="O235" s="222"/>
      <c r="P235" s="222"/>
      <c r="Q235" s="222"/>
      <c r="R235" s="222"/>
      <c r="S235" s="222"/>
      <c r="T235" s="223"/>
      <c r="U235" s="22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 t="s">
        <v>141</v>
      </c>
      <c r="AF235" s="212">
        <v>0</v>
      </c>
      <c r="AG235" s="212"/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1" x14ac:dyDescent="0.2">
      <c r="A236" s="213">
        <v>105</v>
      </c>
      <c r="B236" s="220" t="s">
        <v>450</v>
      </c>
      <c r="C236" s="265" t="s">
        <v>451</v>
      </c>
      <c r="D236" s="222" t="s">
        <v>161</v>
      </c>
      <c r="E236" s="228">
        <v>2.831</v>
      </c>
      <c r="F236" s="232"/>
      <c r="G236" s="233">
        <f>ROUND(E236*F236,2)</f>
        <v>0</v>
      </c>
      <c r="H236" s="232"/>
      <c r="I236" s="233">
        <f>ROUND(E236*H236,2)</f>
        <v>0</v>
      </c>
      <c r="J236" s="232"/>
      <c r="K236" s="233">
        <f>ROUND(E236*J236,2)</f>
        <v>0</v>
      </c>
      <c r="L236" s="233">
        <v>15</v>
      </c>
      <c r="M236" s="233">
        <f>G236*(1+L236/100)</f>
        <v>0</v>
      </c>
      <c r="N236" s="222">
        <v>0</v>
      </c>
      <c r="O236" s="222">
        <f>ROUND(E236*N236,5)</f>
        <v>0</v>
      </c>
      <c r="P236" s="222">
        <v>0</v>
      </c>
      <c r="Q236" s="222">
        <f>ROUND(E236*P236,5)</f>
        <v>0</v>
      </c>
      <c r="R236" s="222"/>
      <c r="S236" s="222"/>
      <c r="T236" s="223">
        <v>1.2649999999999999</v>
      </c>
      <c r="U236" s="222">
        <f>ROUND(E236*T236,2)</f>
        <v>3.58</v>
      </c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 t="s">
        <v>130</v>
      </c>
      <c r="AF236" s="212"/>
      <c r="AG236" s="212"/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x14ac:dyDescent="0.2">
      <c r="A237" s="214" t="s">
        <v>125</v>
      </c>
      <c r="B237" s="221" t="s">
        <v>89</v>
      </c>
      <c r="C237" s="268" t="s">
        <v>90</v>
      </c>
      <c r="D237" s="226"/>
      <c r="E237" s="231"/>
      <c r="F237" s="236"/>
      <c r="G237" s="236">
        <f>SUMIF(AE238:AE242,"&lt;&gt;NOR",G238:G242)</f>
        <v>0</v>
      </c>
      <c r="H237" s="236"/>
      <c r="I237" s="236">
        <f>SUM(I238:I242)</f>
        <v>0</v>
      </c>
      <c r="J237" s="236"/>
      <c r="K237" s="236">
        <f>SUM(K238:K242)</f>
        <v>0</v>
      </c>
      <c r="L237" s="236"/>
      <c r="M237" s="236">
        <f>SUM(M238:M242)</f>
        <v>0</v>
      </c>
      <c r="N237" s="226"/>
      <c r="O237" s="226">
        <f>SUM(O238:O242)</f>
        <v>6.1599999999999997E-3</v>
      </c>
      <c r="P237" s="226"/>
      <c r="Q237" s="226">
        <f>SUM(Q238:Q242)</f>
        <v>0</v>
      </c>
      <c r="R237" s="226"/>
      <c r="S237" s="226"/>
      <c r="T237" s="227"/>
      <c r="U237" s="226">
        <f>SUM(U238:U242)</f>
        <v>5.34</v>
      </c>
      <c r="AE237" t="s">
        <v>126</v>
      </c>
    </row>
    <row r="238" spans="1:60" outlineLevel="1" x14ac:dyDescent="0.2">
      <c r="A238" s="213">
        <v>106</v>
      </c>
      <c r="B238" s="220" t="s">
        <v>452</v>
      </c>
      <c r="C238" s="265" t="s">
        <v>453</v>
      </c>
      <c r="D238" s="222" t="s">
        <v>157</v>
      </c>
      <c r="E238" s="228">
        <v>9.6783999999999999</v>
      </c>
      <c r="F238" s="232"/>
      <c r="G238" s="233">
        <f>ROUND(E238*F238,2)</f>
        <v>0</v>
      </c>
      <c r="H238" s="232"/>
      <c r="I238" s="233">
        <f>ROUND(E238*H238,2)</f>
        <v>0</v>
      </c>
      <c r="J238" s="232"/>
      <c r="K238" s="233">
        <f>ROUND(E238*J238,2)</f>
        <v>0</v>
      </c>
      <c r="L238" s="233">
        <v>15</v>
      </c>
      <c r="M238" s="233">
        <f>G238*(1+L238/100)</f>
        <v>0</v>
      </c>
      <c r="N238" s="222">
        <v>3.5E-4</v>
      </c>
      <c r="O238" s="222">
        <f>ROUND(E238*N238,5)</f>
        <v>3.3899999999999998E-3</v>
      </c>
      <c r="P238" s="222">
        <v>0</v>
      </c>
      <c r="Q238" s="222">
        <f>ROUND(E238*P238,5)</f>
        <v>0</v>
      </c>
      <c r="R238" s="222"/>
      <c r="S238" s="222"/>
      <c r="T238" s="223">
        <v>0.14599999999999999</v>
      </c>
      <c r="U238" s="222">
        <f>ROUND(E238*T238,2)</f>
        <v>1.41</v>
      </c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 t="s">
        <v>130</v>
      </c>
      <c r="AF238" s="212"/>
      <c r="AG238" s="212"/>
      <c r="AH238" s="212"/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1" x14ac:dyDescent="0.2">
      <c r="A239" s="213"/>
      <c r="B239" s="220"/>
      <c r="C239" s="266" t="s">
        <v>454</v>
      </c>
      <c r="D239" s="224"/>
      <c r="E239" s="229">
        <v>7.92</v>
      </c>
      <c r="F239" s="233"/>
      <c r="G239" s="233"/>
      <c r="H239" s="233"/>
      <c r="I239" s="233"/>
      <c r="J239" s="233"/>
      <c r="K239" s="233"/>
      <c r="L239" s="233"/>
      <c r="M239" s="233"/>
      <c r="N239" s="222"/>
      <c r="O239" s="222"/>
      <c r="P239" s="222"/>
      <c r="Q239" s="222"/>
      <c r="R239" s="222"/>
      <c r="S239" s="222"/>
      <c r="T239" s="223"/>
      <c r="U239" s="22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 t="s">
        <v>141</v>
      </c>
      <c r="AF239" s="212">
        <v>0</v>
      </c>
      <c r="AG239" s="212"/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1" x14ac:dyDescent="0.2">
      <c r="A240" s="213"/>
      <c r="B240" s="220"/>
      <c r="C240" s="266" t="s">
        <v>455</v>
      </c>
      <c r="D240" s="224"/>
      <c r="E240" s="229">
        <v>1.7584</v>
      </c>
      <c r="F240" s="233"/>
      <c r="G240" s="233"/>
      <c r="H240" s="233"/>
      <c r="I240" s="233"/>
      <c r="J240" s="233"/>
      <c r="K240" s="233"/>
      <c r="L240" s="233"/>
      <c r="M240" s="233"/>
      <c r="N240" s="222"/>
      <c r="O240" s="222"/>
      <c r="P240" s="222"/>
      <c r="Q240" s="222"/>
      <c r="R240" s="222"/>
      <c r="S240" s="222"/>
      <c r="T240" s="223"/>
      <c r="U240" s="22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 t="s">
        <v>141</v>
      </c>
      <c r="AF240" s="212">
        <v>0</v>
      </c>
      <c r="AG240" s="212"/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1" x14ac:dyDescent="0.2">
      <c r="A241" s="213">
        <v>107</v>
      </c>
      <c r="B241" s="220" t="s">
        <v>456</v>
      </c>
      <c r="C241" s="265" t="s">
        <v>457</v>
      </c>
      <c r="D241" s="222" t="s">
        <v>157</v>
      </c>
      <c r="E241" s="228">
        <v>10.66</v>
      </c>
      <c r="F241" s="232"/>
      <c r="G241" s="233">
        <f>ROUND(E241*F241,2)</f>
        <v>0</v>
      </c>
      <c r="H241" s="232"/>
      <c r="I241" s="233">
        <f>ROUND(E241*H241,2)</f>
        <v>0</v>
      </c>
      <c r="J241" s="232"/>
      <c r="K241" s="233">
        <f>ROUND(E241*J241,2)</f>
        <v>0</v>
      </c>
      <c r="L241" s="233">
        <v>15</v>
      </c>
      <c r="M241" s="233">
        <f>G241*(1+L241/100)</f>
        <v>0</v>
      </c>
      <c r="N241" s="222">
        <v>2.5999999999999998E-4</v>
      </c>
      <c r="O241" s="222">
        <f>ROUND(E241*N241,5)</f>
        <v>2.7699999999999999E-3</v>
      </c>
      <c r="P241" s="222">
        <v>0</v>
      </c>
      <c r="Q241" s="222">
        <f>ROUND(E241*P241,5)</f>
        <v>0</v>
      </c>
      <c r="R241" s="222"/>
      <c r="S241" s="222"/>
      <c r="T241" s="223">
        <v>0.36899999999999999</v>
      </c>
      <c r="U241" s="222">
        <f>ROUND(E241*T241,2)</f>
        <v>3.93</v>
      </c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 t="s">
        <v>130</v>
      </c>
      <c r="AF241" s="212"/>
      <c r="AG241" s="212"/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1" x14ac:dyDescent="0.2">
      <c r="A242" s="213"/>
      <c r="B242" s="220"/>
      <c r="C242" s="266" t="s">
        <v>458</v>
      </c>
      <c r="D242" s="224"/>
      <c r="E242" s="229">
        <v>10.66</v>
      </c>
      <c r="F242" s="233"/>
      <c r="G242" s="233"/>
      <c r="H242" s="233"/>
      <c r="I242" s="233"/>
      <c r="J242" s="233"/>
      <c r="K242" s="233"/>
      <c r="L242" s="233"/>
      <c r="M242" s="233"/>
      <c r="N242" s="222"/>
      <c r="O242" s="222"/>
      <c r="P242" s="222"/>
      <c r="Q242" s="222"/>
      <c r="R242" s="222"/>
      <c r="S242" s="222"/>
      <c r="T242" s="223"/>
      <c r="U242" s="22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 t="s">
        <v>141</v>
      </c>
      <c r="AF242" s="212">
        <v>0</v>
      </c>
      <c r="AG242" s="212"/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x14ac:dyDescent="0.2">
      <c r="A243" s="214" t="s">
        <v>125</v>
      </c>
      <c r="B243" s="221" t="s">
        <v>91</v>
      </c>
      <c r="C243" s="268" t="s">
        <v>92</v>
      </c>
      <c r="D243" s="226"/>
      <c r="E243" s="231"/>
      <c r="F243" s="236"/>
      <c r="G243" s="236">
        <f>SUMIF(AE244:AE249,"&lt;&gt;NOR",G244:G249)</f>
        <v>0</v>
      </c>
      <c r="H243" s="236"/>
      <c r="I243" s="236">
        <f>SUM(I244:I249)</f>
        <v>0</v>
      </c>
      <c r="J243" s="236"/>
      <c r="K243" s="236">
        <f>SUM(K244:K249)</f>
        <v>0</v>
      </c>
      <c r="L243" s="236"/>
      <c r="M243" s="236">
        <f>SUM(M244:M249)</f>
        <v>0</v>
      </c>
      <c r="N243" s="226"/>
      <c r="O243" s="226">
        <f>SUM(O244:O249)</f>
        <v>3.9510000000000003E-2</v>
      </c>
      <c r="P243" s="226"/>
      <c r="Q243" s="226">
        <f>SUM(Q244:Q249)</f>
        <v>0</v>
      </c>
      <c r="R243" s="226"/>
      <c r="S243" s="226"/>
      <c r="T243" s="227"/>
      <c r="U243" s="226">
        <f>SUM(U244:U249)</f>
        <v>23.64</v>
      </c>
      <c r="AE243" t="s">
        <v>126</v>
      </c>
    </row>
    <row r="244" spans="1:60" outlineLevel="1" x14ac:dyDescent="0.2">
      <c r="A244" s="213">
        <v>108</v>
      </c>
      <c r="B244" s="220" t="s">
        <v>459</v>
      </c>
      <c r="C244" s="265" t="s">
        <v>460</v>
      </c>
      <c r="D244" s="222" t="s">
        <v>157</v>
      </c>
      <c r="E244" s="228">
        <v>264.39499999999998</v>
      </c>
      <c r="F244" s="232"/>
      <c r="G244" s="233">
        <f>ROUND(E244*F244,2)</f>
        <v>0</v>
      </c>
      <c r="H244" s="232"/>
      <c r="I244" s="233">
        <f>ROUND(E244*H244,2)</f>
        <v>0</v>
      </c>
      <c r="J244" s="232"/>
      <c r="K244" s="233">
        <f>ROUND(E244*J244,2)</f>
        <v>0</v>
      </c>
      <c r="L244" s="233">
        <v>15</v>
      </c>
      <c r="M244" s="233">
        <f>G244*(1+L244/100)</f>
        <v>0</v>
      </c>
      <c r="N244" s="222">
        <v>6.9999999999999994E-5</v>
      </c>
      <c r="O244" s="222">
        <f>ROUND(E244*N244,5)</f>
        <v>1.8509999999999999E-2</v>
      </c>
      <c r="P244" s="222">
        <v>0</v>
      </c>
      <c r="Q244" s="222">
        <f>ROUND(E244*P244,5)</f>
        <v>0</v>
      </c>
      <c r="R244" s="222"/>
      <c r="S244" s="222"/>
      <c r="T244" s="223">
        <v>3.2480000000000002E-2</v>
      </c>
      <c r="U244" s="222">
        <f>ROUND(E244*T244,2)</f>
        <v>8.59</v>
      </c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 t="s">
        <v>130</v>
      </c>
      <c r="AF244" s="212"/>
      <c r="AG244" s="212"/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ht="22.5" outlineLevel="1" x14ac:dyDescent="0.2">
      <c r="A245" s="213"/>
      <c r="B245" s="220"/>
      <c r="C245" s="266" t="s">
        <v>461</v>
      </c>
      <c r="D245" s="224"/>
      <c r="E245" s="229">
        <v>264.39499999999998</v>
      </c>
      <c r="F245" s="233"/>
      <c r="G245" s="233"/>
      <c r="H245" s="233"/>
      <c r="I245" s="233"/>
      <c r="J245" s="233"/>
      <c r="K245" s="233"/>
      <c r="L245" s="233"/>
      <c r="M245" s="233"/>
      <c r="N245" s="222"/>
      <c r="O245" s="222"/>
      <c r="P245" s="222"/>
      <c r="Q245" s="222"/>
      <c r="R245" s="222"/>
      <c r="S245" s="222"/>
      <c r="T245" s="223"/>
      <c r="U245" s="22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 t="s">
        <v>141</v>
      </c>
      <c r="AF245" s="212">
        <v>0</v>
      </c>
      <c r="AG245" s="212"/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1" x14ac:dyDescent="0.2">
      <c r="A246" s="213">
        <v>109</v>
      </c>
      <c r="B246" s="220" t="s">
        <v>462</v>
      </c>
      <c r="C246" s="265" t="s">
        <v>463</v>
      </c>
      <c r="D246" s="222" t="s">
        <v>157</v>
      </c>
      <c r="E246" s="228">
        <v>140</v>
      </c>
      <c r="F246" s="232"/>
      <c r="G246" s="233">
        <f>ROUND(E246*F246,2)</f>
        <v>0</v>
      </c>
      <c r="H246" s="232"/>
      <c r="I246" s="233">
        <f>ROUND(E246*H246,2)</f>
        <v>0</v>
      </c>
      <c r="J246" s="232"/>
      <c r="K246" s="233">
        <f>ROUND(E246*J246,2)</f>
        <v>0</v>
      </c>
      <c r="L246" s="233">
        <v>15</v>
      </c>
      <c r="M246" s="233">
        <f>G246*(1+L246/100)</f>
        <v>0</v>
      </c>
      <c r="N246" s="222">
        <v>1.4999999999999999E-4</v>
      </c>
      <c r="O246" s="222">
        <f>ROUND(E246*N246,5)</f>
        <v>2.1000000000000001E-2</v>
      </c>
      <c r="P246" s="222">
        <v>0</v>
      </c>
      <c r="Q246" s="222">
        <f>ROUND(E246*P246,5)</f>
        <v>0</v>
      </c>
      <c r="R246" s="222"/>
      <c r="S246" s="222"/>
      <c r="T246" s="223">
        <v>0.10191</v>
      </c>
      <c r="U246" s="222">
        <f>ROUND(E246*T246,2)</f>
        <v>14.27</v>
      </c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 t="s">
        <v>130</v>
      </c>
      <c r="AF246" s="212"/>
      <c r="AG246" s="212"/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1" x14ac:dyDescent="0.2">
      <c r="A247" s="213">
        <v>110</v>
      </c>
      <c r="B247" s="220" t="s">
        <v>464</v>
      </c>
      <c r="C247" s="265" t="s">
        <v>465</v>
      </c>
      <c r="D247" s="222" t="s">
        <v>157</v>
      </c>
      <c r="E247" s="228">
        <v>140.09</v>
      </c>
      <c r="F247" s="232"/>
      <c r="G247" s="233">
        <f>ROUND(E247*F247,2)</f>
        <v>0</v>
      </c>
      <c r="H247" s="232"/>
      <c r="I247" s="233">
        <f>ROUND(E247*H247,2)</f>
        <v>0</v>
      </c>
      <c r="J247" s="232"/>
      <c r="K247" s="233">
        <f>ROUND(E247*J247,2)</f>
        <v>0</v>
      </c>
      <c r="L247" s="233">
        <v>15</v>
      </c>
      <c r="M247" s="233">
        <f>G247*(1+L247/100)</f>
        <v>0</v>
      </c>
      <c r="N247" s="222">
        <v>0</v>
      </c>
      <c r="O247" s="222">
        <f>ROUND(E247*N247,5)</f>
        <v>0</v>
      </c>
      <c r="P247" s="222">
        <v>0</v>
      </c>
      <c r="Q247" s="222">
        <f>ROUND(E247*P247,5)</f>
        <v>0</v>
      </c>
      <c r="R247" s="222"/>
      <c r="S247" s="222"/>
      <c r="T247" s="223">
        <v>5.5599999999999998E-3</v>
      </c>
      <c r="U247" s="222">
        <f>ROUND(E247*T247,2)</f>
        <v>0.78</v>
      </c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 t="s">
        <v>130</v>
      </c>
      <c r="AF247" s="212"/>
      <c r="AG247" s="212"/>
      <c r="AH247" s="212"/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1" x14ac:dyDescent="0.2">
      <c r="A248" s="213"/>
      <c r="B248" s="220"/>
      <c r="C248" s="266" t="s">
        <v>466</v>
      </c>
      <c r="D248" s="224"/>
      <c r="E248" s="229">
        <v>29.7</v>
      </c>
      <c r="F248" s="233"/>
      <c r="G248" s="233"/>
      <c r="H248" s="233"/>
      <c r="I248" s="233"/>
      <c r="J248" s="233"/>
      <c r="K248" s="233"/>
      <c r="L248" s="233"/>
      <c r="M248" s="233"/>
      <c r="N248" s="222"/>
      <c r="O248" s="222"/>
      <c r="P248" s="222"/>
      <c r="Q248" s="222"/>
      <c r="R248" s="222"/>
      <c r="S248" s="222"/>
      <c r="T248" s="223"/>
      <c r="U248" s="22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 t="s">
        <v>141</v>
      </c>
      <c r="AF248" s="212">
        <v>0</v>
      </c>
      <c r="AG248" s="212"/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1" x14ac:dyDescent="0.2">
      <c r="A249" s="213"/>
      <c r="B249" s="220"/>
      <c r="C249" s="266" t="s">
        <v>467</v>
      </c>
      <c r="D249" s="224"/>
      <c r="E249" s="229">
        <v>110.39</v>
      </c>
      <c r="F249" s="233"/>
      <c r="G249" s="233"/>
      <c r="H249" s="233"/>
      <c r="I249" s="233"/>
      <c r="J249" s="233"/>
      <c r="K249" s="233"/>
      <c r="L249" s="233"/>
      <c r="M249" s="233"/>
      <c r="N249" s="222"/>
      <c r="O249" s="222"/>
      <c r="P249" s="222"/>
      <c r="Q249" s="222"/>
      <c r="R249" s="222"/>
      <c r="S249" s="222"/>
      <c r="T249" s="223"/>
      <c r="U249" s="22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 t="s">
        <v>141</v>
      </c>
      <c r="AF249" s="212">
        <v>0</v>
      </c>
      <c r="AG249" s="212"/>
      <c r="AH249" s="212"/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x14ac:dyDescent="0.2">
      <c r="A250" s="214" t="s">
        <v>125</v>
      </c>
      <c r="B250" s="221" t="s">
        <v>93</v>
      </c>
      <c r="C250" s="268" t="s">
        <v>94</v>
      </c>
      <c r="D250" s="226"/>
      <c r="E250" s="231"/>
      <c r="F250" s="236"/>
      <c r="G250" s="236">
        <f>SUMIF(AE251:AE251,"&lt;&gt;NOR",G251:G251)</f>
        <v>0</v>
      </c>
      <c r="H250" s="236"/>
      <c r="I250" s="236">
        <f>SUM(I251:I251)</f>
        <v>0</v>
      </c>
      <c r="J250" s="236"/>
      <c r="K250" s="236">
        <f>SUM(K251:K251)</f>
        <v>0</v>
      </c>
      <c r="L250" s="236"/>
      <c r="M250" s="236">
        <f>SUM(M251:M251)</f>
        <v>0</v>
      </c>
      <c r="N250" s="226"/>
      <c r="O250" s="226">
        <f>SUM(O251:O251)</f>
        <v>2.6249999999999999E-2</v>
      </c>
      <c r="P250" s="226"/>
      <c r="Q250" s="226">
        <f>SUM(Q251:Q251)</f>
        <v>0</v>
      </c>
      <c r="R250" s="226"/>
      <c r="S250" s="226"/>
      <c r="T250" s="227"/>
      <c r="U250" s="226">
        <f>SUM(U251:U251)</f>
        <v>4.4800000000000004</v>
      </c>
      <c r="AE250" t="s">
        <v>126</v>
      </c>
    </row>
    <row r="251" spans="1:60" ht="22.5" outlineLevel="1" x14ac:dyDescent="0.2">
      <c r="A251" s="213">
        <v>111</v>
      </c>
      <c r="B251" s="220" t="s">
        <v>468</v>
      </c>
      <c r="C251" s="265" t="s">
        <v>469</v>
      </c>
      <c r="D251" s="222" t="s">
        <v>129</v>
      </c>
      <c r="E251" s="228">
        <v>25</v>
      </c>
      <c r="F251" s="232"/>
      <c r="G251" s="233">
        <f>ROUND(E251*F251,2)</f>
        <v>0</v>
      </c>
      <c r="H251" s="232"/>
      <c r="I251" s="233">
        <f>ROUND(E251*H251,2)</f>
        <v>0</v>
      </c>
      <c r="J251" s="232"/>
      <c r="K251" s="233">
        <f>ROUND(E251*J251,2)</f>
        <v>0</v>
      </c>
      <c r="L251" s="233">
        <v>15</v>
      </c>
      <c r="M251" s="233">
        <f>G251*(1+L251/100)</f>
        <v>0</v>
      </c>
      <c r="N251" s="222">
        <v>1.0499999999999999E-3</v>
      </c>
      <c r="O251" s="222">
        <f>ROUND(E251*N251,5)</f>
        <v>2.6249999999999999E-2</v>
      </c>
      <c r="P251" s="222">
        <v>0</v>
      </c>
      <c r="Q251" s="222">
        <f>ROUND(E251*P251,5)</f>
        <v>0</v>
      </c>
      <c r="R251" s="222"/>
      <c r="S251" s="222"/>
      <c r="T251" s="223">
        <v>0.17917</v>
      </c>
      <c r="U251" s="222">
        <f>ROUND(E251*T251,2)</f>
        <v>4.4800000000000004</v>
      </c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 t="s">
        <v>130</v>
      </c>
      <c r="AF251" s="212"/>
      <c r="AG251" s="212"/>
      <c r="AH251" s="212"/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x14ac:dyDescent="0.2">
      <c r="A252" s="214" t="s">
        <v>125</v>
      </c>
      <c r="B252" s="221" t="s">
        <v>95</v>
      </c>
      <c r="C252" s="268" t="s">
        <v>96</v>
      </c>
      <c r="D252" s="226"/>
      <c r="E252" s="231"/>
      <c r="F252" s="236"/>
      <c r="G252" s="236">
        <f>SUMIF(AE253:AE253,"&lt;&gt;NOR",G253:G253)</f>
        <v>0</v>
      </c>
      <c r="H252" s="236"/>
      <c r="I252" s="236">
        <f>SUM(I253:I253)</f>
        <v>0</v>
      </c>
      <c r="J252" s="236"/>
      <c r="K252" s="236">
        <f>SUM(K253:K253)</f>
        <v>0</v>
      </c>
      <c r="L252" s="236"/>
      <c r="M252" s="236">
        <f>SUM(M253:M253)</f>
        <v>0</v>
      </c>
      <c r="N252" s="226"/>
      <c r="O252" s="226">
        <f>SUM(O253:O253)</f>
        <v>0</v>
      </c>
      <c r="P252" s="226"/>
      <c r="Q252" s="226">
        <f>SUM(Q253:Q253)</f>
        <v>0</v>
      </c>
      <c r="R252" s="226"/>
      <c r="S252" s="226"/>
      <c r="T252" s="227"/>
      <c r="U252" s="226">
        <f>SUM(U253:U253)</f>
        <v>0</v>
      </c>
      <c r="AE252" t="s">
        <v>126</v>
      </c>
    </row>
    <row r="253" spans="1:60" ht="22.5" outlineLevel="1" x14ac:dyDescent="0.2">
      <c r="A253" s="213">
        <v>112</v>
      </c>
      <c r="B253" s="220" t="s">
        <v>470</v>
      </c>
      <c r="C253" s="265" t="s">
        <v>471</v>
      </c>
      <c r="D253" s="222" t="s">
        <v>472</v>
      </c>
      <c r="E253" s="228">
        <v>1</v>
      </c>
      <c r="F253" s="232"/>
      <c r="G253" s="233">
        <f>ROUND(E253*F253,2)</f>
        <v>0</v>
      </c>
      <c r="H253" s="232"/>
      <c r="I253" s="233">
        <f>ROUND(E253*H253,2)</f>
        <v>0</v>
      </c>
      <c r="J253" s="232"/>
      <c r="K253" s="233">
        <f>ROUND(E253*J253,2)</f>
        <v>0</v>
      </c>
      <c r="L253" s="233">
        <v>15</v>
      </c>
      <c r="M253" s="233">
        <f>G253*(1+L253/100)</f>
        <v>0</v>
      </c>
      <c r="N253" s="222">
        <v>0</v>
      </c>
      <c r="O253" s="222">
        <f>ROUND(E253*N253,5)</f>
        <v>0</v>
      </c>
      <c r="P253" s="222">
        <v>0</v>
      </c>
      <c r="Q253" s="222">
        <f>ROUND(E253*P253,5)</f>
        <v>0</v>
      </c>
      <c r="R253" s="222"/>
      <c r="S253" s="222"/>
      <c r="T253" s="223">
        <v>0</v>
      </c>
      <c r="U253" s="222">
        <f>ROUND(E253*T253,2)</f>
        <v>0</v>
      </c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 t="s">
        <v>130</v>
      </c>
      <c r="AF253" s="212"/>
      <c r="AG253" s="212"/>
      <c r="AH253" s="212"/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x14ac:dyDescent="0.2">
      <c r="A254" s="214" t="s">
        <v>125</v>
      </c>
      <c r="B254" s="221" t="s">
        <v>97</v>
      </c>
      <c r="C254" s="268" t="s">
        <v>26</v>
      </c>
      <c r="D254" s="226"/>
      <c r="E254" s="231"/>
      <c r="F254" s="236"/>
      <c r="G254" s="236">
        <f>SUMIF(AE255:AE272,"&lt;&gt;NOR",G255:G272)</f>
        <v>0</v>
      </c>
      <c r="H254" s="236"/>
      <c r="I254" s="236">
        <f>SUM(I255:I272)</f>
        <v>0</v>
      </c>
      <c r="J254" s="236"/>
      <c r="K254" s="236">
        <f>SUM(K255:K272)</f>
        <v>0</v>
      </c>
      <c r="L254" s="236"/>
      <c r="M254" s="236">
        <f>SUM(M255:M272)</f>
        <v>0</v>
      </c>
      <c r="N254" s="226"/>
      <c r="O254" s="226">
        <f>SUM(O255:O272)</f>
        <v>0</v>
      </c>
      <c r="P254" s="226"/>
      <c r="Q254" s="226">
        <f>SUM(Q255:Q272)</f>
        <v>0</v>
      </c>
      <c r="R254" s="226"/>
      <c r="S254" s="226"/>
      <c r="T254" s="227"/>
      <c r="U254" s="226">
        <f>SUM(U255:U272)</f>
        <v>0</v>
      </c>
      <c r="AE254" t="s">
        <v>126</v>
      </c>
    </row>
    <row r="255" spans="1:60" outlineLevel="1" x14ac:dyDescent="0.2">
      <c r="A255" s="213">
        <v>113</v>
      </c>
      <c r="B255" s="220" t="s">
        <v>473</v>
      </c>
      <c r="C255" s="265" t="s">
        <v>474</v>
      </c>
      <c r="D255" s="222" t="s">
        <v>475</v>
      </c>
      <c r="E255" s="228">
        <v>1</v>
      </c>
      <c r="F255" s="232"/>
      <c r="G255" s="233">
        <f>ROUND(E255*F255,2)</f>
        <v>0</v>
      </c>
      <c r="H255" s="232"/>
      <c r="I255" s="233">
        <f>ROUND(E255*H255,2)</f>
        <v>0</v>
      </c>
      <c r="J255" s="232"/>
      <c r="K255" s="233">
        <f>ROUND(E255*J255,2)</f>
        <v>0</v>
      </c>
      <c r="L255" s="233">
        <v>15</v>
      </c>
      <c r="M255" s="233">
        <f>G255*(1+L255/100)</f>
        <v>0</v>
      </c>
      <c r="N255" s="222">
        <v>0</v>
      </c>
      <c r="O255" s="222">
        <f>ROUND(E255*N255,5)</f>
        <v>0</v>
      </c>
      <c r="P255" s="222">
        <v>0</v>
      </c>
      <c r="Q255" s="222">
        <f>ROUND(E255*P255,5)</f>
        <v>0</v>
      </c>
      <c r="R255" s="222"/>
      <c r="S255" s="222"/>
      <c r="T255" s="223">
        <v>0</v>
      </c>
      <c r="U255" s="222">
        <f>ROUND(E255*T255,2)</f>
        <v>0</v>
      </c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 t="s">
        <v>130</v>
      </c>
      <c r="AF255" s="212"/>
      <c r="AG255" s="212"/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1" x14ac:dyDescent="0.2">
      <c r="A256" s="213"/>
      <c r="B256" s="220"/>
      <c r="C256" s="267" t="s">
        <v>476</v>
      </c>
      <c r="D256" s="225"/>
      <c r="E256" s="230"/>
      <c r="F256" s="234"/>
      <c r="G256" s="235"/>
      <c r="H256" s="233"/>
      <c r="I256" s="233"/>
      <c r="J256" s="233"/>
      <c r="K256" s="233"/>
      <c r="L256" s="233"/>
      <c r="M256" s="233"/>
      <c r="N256" s="222"/>
      <c r="O256" s="222"/>
      <c r="P256" s="222"/>
      <c r="Q256" s="222"/>
      <c r="R256" s="222"/>
      <c r="S256" s="222"/>
      <c r="T256" s="223"/>
      <c r="U256" s="22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 t="s">
        <v>149</v>
      </c>
      <c r="AF256" s="212"/>
      <c r="AG256" s="212"/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5" t="str">
        <f>C256</f>
        <v>Instalace plynovodu, komínových odtahů, elektro, bleskosvodů, komplet vnitřních instalací...</v>
      </c>
      <c r="BB256" s="212"/>
      <c r="BC256" s="212"/>
      <c r="BD256" s="212"/>
      <c r="BE256" s="212"/>
      <c r="BF256" s="212"/>
      <c r="BG256" s="212"/>
      <c r="BH256" s="212"/>
    </row>
    <row r="257" spans="1:60" outlineLevel="1" x14ac:dyDescent="0.2">
      <c r="A257" s="213">
        <v>114</v>
      </c>
      <c r="B257" s="220" t="s">
        <v>477</v>
      </c>
      <c r="C257" s="265" t="s">
        <v>478</v>
      </c>
      <c r="D257" s="222" t="s">
        <v>475</v>
      </c>
      <c r="E257" s="228">
        <v>1</v>
      </c>
      <c r="F257" s="232"/>
      <c r="G257" s="233">
        <f>ROUND(E257*F257,2)</f>
        <v>0</v>
      </c>
      <c r="H257" s="232"/>
      <c r="I257" s="233">
        <f>ROUND(E257*H257,2)</f>
        <v>0</v>
      </c>
      <c r="J257" s="232"/>
      <c r="K257" s="233">
        <f>ROUND(E257*J257,2)</f>
        <v>0</v>
      </c>
      <c r="L257" s="233">
        <v>15</v>
      </c>
      <c r="M257" s="233">
        <f>G257*(1+L257/100)</f>
        <v>0</v>
      </c>
      <c r="N257" s="222">
        <v>0</v>
      </c>
      <c r="O257" s="222">
        <f>ROUND(E257*N257,5)</f>
        <v>0</v>
      </c>
      <c r="P257" s="222">
        <v>0</v>
      </c>
      <c r="Q257" s="222">
        <f>ROUND(E257*P257,5)</f>
        <v>0</v>
      </c>
      <c r="R257" s="222"/>
      <c r="S257" s="222"/>
      <c r="T257" s="223">
        <v>0</v>
      </c>
      <c r="U257" s="222">
        <f>ROUND(E257*T257,2)</f>
        <v>0</v>
      </c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 t="s">
        <v>130</v>
      </c>
      <c r="AF257" s="212"/>
      <c r="AG257" s="212"/>
      <c r="AH257" s="212"/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1" x14ac:dyDescent="0.2">
      <c r="A258" s="213"/>
      <c r="B258" s="220"/>
      <c r="C258" s="267" t="s">
        <v>479</v>
      </c>
      <c r="D258" s="225"/>
      <c r="E258" s="230"/>
      <c r="F258" s="234"/>
      <c r="G258" s="235"/>
      <c r="H258" s="233"/>
      <c r="I258" s="233"/>
      <c r="J258" s="233"/>
      <c r="K258" s="233"/>
      <c r="L258" s="233"/>
      <c r="M258" s="233"/>
      <c r="N258" s="222"/>
      <c r="O258" s="222"/>
      <c r="P258" s="222"/>
      <c r="Q258" s="222"/>
      <c r="R258" s="222"/>
      <c r="S258" s="222"/>
      <c r="T258" s="223"/>
      <c r="U258" s="22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 t="s">
        <v>149</v>
      </c>
      <c r="AF258" s="212"/>
      <c r="AG258" s="212"/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5" t="str">
        <f>C258</f>
        <v>Plynovodu, slaboproudu, NN, vodovodní přípojky, kanalizační přípojky ...</v>
      </c>
      <c r="BB258" s="212"/>
      <c r="BC258" s="212"/>
      <c r="BD258" s="212"/>
      <c r="BE258" s="212"/>
      <c r="BF258" s="212"/>
      <c r="BG258" s="212"/>
      <c r="BH258" s="212"/>
    </row>
    <row r="259" spans="1:60" outlineLevel="1" x14ac:dyDescent="0.2">
      <c r="A259" s="213">
        <v>115</v>
      </c>
      <c r="B259" s="220" t="s">
        <v>480</v>
      </c>
      <c r="C259" s="265" t="s">
        <v>481</v>
      </c>
      <c r="D259" s="222" t="s">
        <v>475</v>
      </c>
      <c r="E259" s="228">
        <v>1</v>
      </c>
      <c r="F259" s="232"/>
      <c r="G259" s="233">
        <f>ROUND(E259*F259,2)</f>
        <v>0</v>
      </c>
      <c r="H259" s="232"/>
      <c r="I259" s="233">
        <f>ROUND(E259*H259,2)</f>
        <v>0</v>
      </c>
      <c r="J259" s="232"/>
      <c r="K259" s="233">
        <f>ROUND(E259*J259,2)</f>
        <v>0</v>
      </c>
      <c r="L259" s="233">
        <v>15</v>
      </c>
      <c r="M259" s="233">
        <f>G259*(1+L259/100)</f>
        <v>0</v>
      </c>
      <c r="N259" s="222">
        <v>0</v>
      </c>
      <c r="O259" s="222">
        <f>ROUND(E259*N259,5)</f>
        <v>0</v>
      </c>
      <c r="P259" s="222">
        <v>0</v>
      </c>
      <c r="Q259" s="222">
        <f>ROUND(E259*P259,5)</f>
        <v>0</v>
      </c>
      <c r="R259" s="222"/>
      <c r="S259" s="222"/>
      <c r="T259" s="223">
        <v>0</v>
      </c>
      <c r="U259" s="222">
        <f>ROUND(E259*T259,2)</f>
        <v>0</v>
      </c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 t="s">
        <v>130</v>
      </c>
      <c r="AF259" s="212"/>
      <c r="AG259" s="212"/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1" x14ac:dyDescent="0.2">
      <c r="A260" s="213"/>
      <c r="B260" s="220"/>
      <c r="C260" s="267" t="s">
        <v>482</v>
      </c>
      <c r="D260" s="225"/>
      <c r="E260" s="230"/>
      <c r="F260" s="234"/>
      <c r="G260" s="235"/>
      <c r="H260" s="233"/>
      <c r="I260" s="233"/>
      <c r="J260" s="233"/>
      <c r="K260" s="233"/>
      <c r="L260" s="233"/>
      <c r="M260" s="233"/>
      <c r="N260" s="222"/>
      <c r="O260" s="222"/>
      <c r="P260" s="222"/>
      <c r="Q260" s="222"/>
      <c r="R260" s="222"/>
      <c r="S260" s="222"/>
      <c r="T260" s="223"/>
      <c r="U260" s="22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 t="s">
        <v>149</v>
      </c>
      <c r="AF260" s="212"/>
      <c r="AG260" s="212"/>
      <c r="AH260" s="212"/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5" t="str">
        <f>C260</f>
        <v>Při provádění prací v blízkosti pozemních komunikací.</v>
      </c>
      <c r="BB260" s="212"/>
      <c r="BC260" s="212"/>
      <c r="BD260" s="212"/>
      <c r="BE260" s="212"/>
      <c r="BF260" s="212"/>
      <c r="BG260" s="212"/>
      <c r="BH260" s="212"/>
    </row>
    <row r="261" spans="1:60" outlineLevel="1" x14ac:dyDescent="0.2">
      <c r="A261" s="213">
        <v>116</v>
      </c>
      <c r="B261" s="220" t="s">
        <v>483</v>
      </c>
      <c r="C261" s="265" t="s">
        <v>484</v>
      </c>
      <c r="D261" s="222" t="s">
        <v>475</v>
      </c>
      <c r="E261" s="228">
        <v>1</v>
      </c>
      <c r="F261" s="232"/>
      <c r="G261" s="233">
        <f>ROUND(E261*F261,2)</f>
        <v>0</v>
      </c>
      <c r="H261" s="232"/>
      <c r="I261" s="233">
        <f>ROUND(E261*H261,2)</f>
        <v>0</v>
      </c>
      <c r="J261" s="232"/>
      <c r="K261" s="233">
        <f>ROUND(E261*J261,2)</f>
        <v>0</v>
      </c>
      <c r="L261" s="233">
        <v>15</v>
      </c>
      <c r="M261" s="233">
        <f>G261*(1+L261/100)</f>
        <v>0</v>
      </c>
      <c r="N261" s="222">
        <v>0</v>
      </c>
      <c r="O261" s="222">
        <f>ROUND(E261*N261,5)</f>
        <v>0</v>
      </c>
      <c r="P261" s="222">
        <v>0</v>
      </c>
      <c r="Q261" s="222">
        <f>ROUND(E261*P261,5)</f>
        <v>0</v>
      </c>
      <c r="R261" s="222"/>
      <c r="S261" s="222"/>
      <c r="T261" s="223">
        <v>0</v>
      </c>
      <c r="U261" s="222">
        <f>ROUND(E261*T261,2)</f>
        <v>0</v>
      </c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 t="s">
        <v>130</v>
      </c>
      <c r="AF261" s="212"/>
      <c r="AG261" s="212"/>
      <c r="AH261" s="212"/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ht="22.5" outlineLevel="1" x14ac:dyDescent="0.2">
      <c r="A262" s="213"/>
      <c r="B262" s="220"/>
      <c r="C262" s="267" t="s">
        <v>485</v>
      </c>
      <c r="D262" s="225"/>
      <c r="E262" s="230"/>
      <c r="F262" s="234"/>
      <c r="G262" s="235"/>
      <c r="H262" s="233"/>
      <c r="I262" s="233"/>
      <c r="J262" s="233"/>
      <c r="K262" s="233"/>
      <c r="L262" s="233"/>
      <c r="M262" s="233"/>
      <c r="N262" s="222"/>
      <c r="O262" s="222"/>
      <c r="P262" s="222"/>
      <c r="Q262" s="222"/>
      <c r="R262" s="222"/>
      <c r="S262" s="222"/>
      <c r="T262" s="223"/>
      <c r="U262" s="22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 t="s">
        <v>149</v>
      </c>
      <c r="AF262" s="212"/>
      <c r="AG262" s="212"/>
      <c r="AH262" s="212"/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5" t="str">
        <f>C262</f>
        <v>Jedná se o provedení zaměření dokončené stavby a vyhotovení geometrického plánu pro účely vkladu upravené stavby do katastru nemovitostí.</v>
      </c>
      <c r="BB262" s="212"/>
      <c r="BC262" s="212"/>
      <c r="BD262" s="212"/>
      <c r="BE262" s="212"/>
      <c r="BF262" s="212"/>
      <c r="BG262" s="212"/>
      <c r="BH262" s="212"/>
    </row>
    <row r="263" spans="1:60" outlineLevel="1" x14ac:dyDescent="0.2">
      <c r="A263" s="213">
        <v>117</v>
      </c>
      <c r="B263" s="220" t="s">
        <v>486</v>
      </c>
      <c r="C263" s="265" t="s">
        <v>487</v>
      </c>
      <c r="D263" s="222" t="s">
        <v>475</v>
      </c>
      <c r="E263" s="228">
        <v>1</v>
      </c>
      <c r="F263" s="232"/>
      <c r="G263" s="233">
        <f>ROUND(E263*F263,2)</f>
        <v>0</v>
      </c>
      <c r="H263" s="232"/>
      <c r="I263" s="233">
        <f>ROUND(E263*H263,2)</f>
        <v>0</v>
      </c>
      <c r="J263" s="232"/>
      <c r="K263" s="233">
        <f>ROUND(E263*J263,2)</f>
        <v>0</v>
      </c>
      <c r="L263" s="233">
        <v>15</v>
      </c>
      <c r="M263" s="233">
        <f>G263*(1+L263/100)</f>
        <v>0</v>
      </c>
      <c r="N263" s="222">
        <v>0</v>
      </c>
      <c r="O263" s="222">
        <f>ROUND(E263*N263,5)</f>
        <v>0</v>
      </c>
      <c r="P263" s="222">
        <v>0</v>
      </c>
      <c r="Q263" s="222">
        <f>ROUND(E263*P263,5)</f>
        <v>0</v>
      </c>
      <c r="R263" s="222"/>
      <c r="S263" s="222"/>
      <c r="T263" s="223">
        <v>0</v>
      </c>
      <c r="U263" s="222">
        <f>ROUND(E263*T263,2)</f>
        <v>0</v>
      </c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 t="s">
        <v>130</v>
      </c>
      <c r="AF263" s="212"/>
      <c r="AG263" s="212"/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ht="22.5" outlineLevel="1" x14ac:dyDescent="0.2">
      <c r="A264" s="213"/>
      <c r="B264" s="220"/>
      <c r="C264" s="267" t="s">
        <v>488</v>
      </c>
      <c r="D264" s="225"/>
      <c r="E264" s="230"/>
      <c r="F264" s="234"/>
      <c r="G264" s="235"/>
      <c r="H264" s="233"/>
      <c r="I264" s="233"/>
      <c r="J264" s="233"/>
      <c r="K264" s="233"/>
      <c r="L264" s="233"/>
      <c r="M264" s="233"/>
      <c r="N264" s="222"/>
      <c r="O264" s="222"/>
      <c r="P264" s="222"/>
      <c r="Q264" s="222"/>
      <c r="R264" s="222"/>
      <c r="S264" s="222"/>
      <c r="T264" s="223"/>
      <c r="U264" s="22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 t="s">
        <v>149</v>
      </c>
      <c r="AF264" s="212"/>
      <c r="AG264" s="212"/>
      <c r="AH264" s="212"/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5" t="str">
        <f>C264</f>
        <v>Vytýčení navržené přístavby objektu schodiště. Prostorové a výškové vytýčení zpevněných ploch v rozsahu pro realizaci stavby.</v>
      </c>
      <c r="BB264" s="212"/>
      <c r="BC264" s="212"/>
      <c r="BD264" s="212"/>
      <c r="BE264" s="212"/>
      <c r="BF264" s="212"/>
      <c r="BG264" s="212"/>
      <c r="BH264" s="212"/>
    </row>
    <row r="265" spans="1:60" outlineLevel="1" x14ac:dyDescent="0.2">
      <c r="A265" s="213">
        <v>118</v>
      </c>
      <c r="B265" s="220" t="s">
        <v>489</v>
      </c>
      <c r="C265" s="265" t="s">
        <v>490</v>
      </c>
      <c r="D265" s="222" t="s">
        <v>475</v>
      </c>
      <c r="E265" s="228">
        <v>1</v>
      </c>
      <c r="F265" s="232"/>
      <c r="G265" s="233">
        <f>ROUND(E265*F265,2)</f>
        <v>0</v>
      </c>
      <c r="H265" s="232"/>
      <c r="I265" s="233">
        <f>ROUND(E265*H265,2)</f>
        <v>0</v>
      </c>
      <c r="J265" s="232"/>
      <c r="K265" s="233">
        <f>ROUND(E265*J265,2)</f>
        <v>0</v>
      </c>
      <c r="L265" s="233">
        <v>15</v>
      </c>
      <c r="M265" s="233">
        <f>G265*(1+L265/100)</f>
        <v>0</v>
      </c>
      <c r="N265" s="222">
        <v>0</v>
      </c>
      <c r="O265" s="222">
        <f>ROUND(E265*N265,5)</f>
        <v>0</v>
      </c>
      <c r="P265" s="222">
        <v>0</v>
      </c>
      <c r="Q265" s="222">
        <f>ROUND(E265*P265,5)</f>
        <v>0</v>
      </c>
      <c r="R265" s="222"/>
      <c r="S265" s="222"/>
      <c r="T265" s="223">
        <v>0</v>
      </c>
      <c r="U265" s="222">
        <f>ROUND(E265*T265,2)</f>
        <v>0</v>
      </c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 t="s">
        <v>130</v>
      </c>
      <c r="AF265" s="212"/>
      <c r="AG265" s="212"/>
      <c r="AH265" s="212"/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1" x14ac:dyDescent="0.2">
      <c r="A266" s="213"/>
      <c r="B266" s="220"/>
      <c r="C266" s="267" t="s">
        <v>491</v>
      </c>
      <c r="D266" s="225"/>
      <c r="E266" s="230"/>
      <c r="F266" s="234"/>
      <c r="G266" s="235"/>
      <c r="H266" s="233"/>
      <c r="I266" s="233"/>
      <c r="J266" s="233"/>
      <c r="K266" s="233"/>
      <c r="L266" s="233"/>
      <c r="M266" s="233"/>
      <c r="N266" s="222"/>
      <c r="O266" s="222"/>
      <c r="P266" s="222"/>
      <c r="Q266" s="222"/>
      <c r="R266" s="222"/>
      <c r="S266" s="222"/>
      <c r="T266" s="223"/>
      <c r="U266" s="22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 t="s">
        <v>149</v>
      </c>
      <c r="AF266" s="212"/>
      <c r="AG266" s="212"/>
      <c r="AH266" s="212"/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5" t="str">
        <f>C266</f>
        <v>Pojištění sjednané v rozsahu dle požadavků zadávací dokumentace.</v>
      </c>
      <c r="BB266" s="212"/>
      <c r="BC266" s="212"/>
      <c r="BD266" s="212"/>
      <c r="BE266" s="212"/>
      <c r="BF266" s="212"/>
      <c r="BG266" s="212"/>
      <c r="BH266" s="212"/>
    </row>
    <row r="267" spans="1:60" outlineLevel="1" x14ac:dyDescent="0.2">
      <c r="A267" s="213">
        <v>119</v>
      </c>
      <c r="B267" s="220" t="s">
        <v>492</v>
      </c>
      <c r="C267" s="265" t="s">
        <v>493</v>
      </c>
      <c r="D267" s="222" t="s">
        <v>475</v>
      </c>
      <c r="E267" s="228">
        <v>1</v>
      </c>
      <c r="F267" s="232"/>
      <c r="G267" s="233">
        <f>ROUND(E267*F267,2)</f>
        <v>0</v>
      </c>
      <c r="H267" s="232"/>
      <c r="I267" s="233">
        <f>ROUND(E267*H267,2)</f>
        <v>0</v>
      </c>
      <c r="J267" s="232"/>
      <c r="K267" s="233">
        <f>ROUND(E267*J267,2)</f>
        <v>0</v>
      </c>
      <c r="L267" s="233">
        <v>15</v>
      </c>
      <c r="M267" s="233">
        <f>G267*(1+L267/100)</f>
        <v>0</v>
      </c>
      <c r="N267" s="222">
        <v>0</v>
      </c>
      <c r="O267" s="222">
        <f>ROUND(E267*N267,5)</f>
        <v>0</v>
      </c>
      <c r="P267" s="222">
        <v>0</v>
      </c>
      <c r="Q267" s="222">
        <f>ROUND(E267*P267,5)</f>
        <v>0</v>
      </c>
      <c r="R267" s="222"/>
      <c r="S267" s="222"/>
      <c r="T267" s="223">
        <v>0</v>
      </c>
      <c r="U267" s="222">
        <f>ROUND(E267*T267,2)</f>
        <v>0</v>
      </c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 t="s">
        <v>130</v>
      </c>
      <c r="AF267" s="212"/>
      <c r="AG267" s="212"/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1" x14ac:dyDescent="0.2">
      <c r="A268" s="213"/>
      <c r="B268" s="220"/>
      <c r="C268" s="267" t="s">
        <v>494</v>
      </c>
      <c r="D268" s="225"/>
      <c r="E268" s="230"/>
      <c r="F268" s="234"/>
      <c r="G268" s="235"/>
      <c r="H268" s="233"/>
      <c r="I268" s="233"/>
      <c r="J268" s="233"/>
      <c r="K268" s="233"/>
      <c r="L268" s="233"/>
      <c r="M268" s="233"/>
      <c r="N268" s="222"/>
      <c r="O268" s="222"/>
      <c r="P268" s="222"/>
      <c r="Q268" s="222"/>
      <c r="R268" s="222"/>
      <c r="S268" s="222"/>
      <c r="T268" s="223"/>
      <c r="U268" s="22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 t="s">
        <v>149</v>
      </c>
      <c r="AF268" s="212"/>
      <c r="AG268" s="212"/>
      <c r="AH268" s="212"/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5" t="str">
        <f>C268</f>
        <v>Standardní činnost zhotovitele při provádění díla stanovené platnými předpisy.</v>
      </c>
      <c r="BB268" s="212"/>
      <c r="BC268" s="212"/>
      <c r="BD268" s="212"/>
      <c r="BE268" s="212"/>
      <c r="BF268" s="212"/>
      <c r="BG268" s="212"/>
      <c r="BH268" s="212"/>
    </row>
    <row r="269" spans="1:60" outlineLevel="1" x14ac:dyDescent="0.2">
      <c r="A269" s="213">
        <v>120</v>
      </c>
      <c r="B269" s="220" t="s">
        <v>495</v>
      </c>
      <c r="C269" s="265" t="s">
        <v>496</v>
      </c>
      <c r="D269" s="222" t="s">
        <v>475</v>
      </c>
      <c r="E269" s="228">
        <v>1</v>
      </c>
      <c r="F269" s="232"/>
      <c r="G269" s="233">
        <f>ROUND(E269*F269,2)</f>
        <v>0</v>
      </c>
      <c r="H269" s="232"/>
      <c r="I269" s="233">
        <f>ROUND(E269*H269,2)</f>
        <v>0</v>
      </c>
      <c r="J269" s="232"/>
      <c r="K269" s="233">
        <f>ROUND(E269*J269,2)</f>
        <v>0</v>
      </c>
      <c r="L269" s="233">
        <v>15</v>
      </c>
      <c r="M269" s="233">
        <f>G269*(1+L269/100)</f>
        <v>0</v>
      </c>
      <c r="N269" s="222">
        <v>0</v>
      </c>
      <c r="O269" s="222">
        <f>ROUND(E269*N269,5)</f>
        <v>0</v>
      </c>
      <c r="P269" s="222">
        <v>0</v>
      </c>
      <c r="Q269" s="222">
        <f>ROUND(E269*P269,5)</f>
        <v>0</v>
      </c>
      <c r="R269" s="222"/>
      <c r="S269" s="222"/>
      <c r="T269" s="223">
        <v>0</v>
      </c>
      <c r="U269" s="222">
        <f>ROUND(E269*T269,2)</f>
        <v>0</v>
      </c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 t="s">
        <v>130</v>
      </c>
      <c r="AF269" s="212"/>
      <c r="AG269" s="212"/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1" x14ac:dyDescent="0.2">
      <c r="A270" s="213">
        <v>121</v>
      </c>
      <c r="B270" s="220" t="s">
        <v>497</v>
      </c>
      <c r="C270" s="265" t="s">
        <v>498</v>
      </c>
      <c r="D270" s="222" t="s">
        <v>475</v>
      </c>
      <c r="E270" s="228">
        <v>1</v>
      </c>
      <c r="F270" s="232"/>
      <c r="G270" s="233">
        <f>ROUND(E270*F270,2)</f>
        <v>0</v>
      </c>
      <c r="H270" s="232"/>
      <c r="I270" s="233">
        <f>ROUND(E270*H270,2)</f>
        <v>0</v>
      </c>
      <c r="J270" s="232"/>
      <c r="K270" s="233">
        <f>ROUND(E270*J270,2)</f>
        <v>0</v>
      </c>
      <c r="L270" s="233">
        <v>15</v>
      </c>
      <c r="M270" s="233">
        <f>G270*(1+L270/100)</f>
        <v>0</v>
      </c>
      <c r="N270" s="222">
        <v>0</v>
      </c>
      <c r="O270" s="222">
        <f>ROUND(E270*N270,5)</f>
        <v>0</v>
      </c>
      <c r="P270" s="222">
        <v>0</v>
      </c>
      <c r="Q270" s="222">
        <f>ROUND(E270*P270,5)</f>
        <v>0</v>
      </c>
      <c r="R270" s="222"/>
      <c r="S270" s="222"/>
      <c r="T270" s="223">
        <v>0</v>
      </c>
      <c r="U270" s="222">
        <f>ROUND(E270*T270,2)</f>
        <v>0</v>
      </c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 t="s">
        <v>130</v>
      </c>
      <c r="AF270" s="212"/>
      <c r="AG270" s="212"/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1" x14ac:dyDescent="0.2">
      <c r="A271" s="213"/>
      <c r="B271" s="220"/>
      <c r="C271" s="267" t="s">
        <v>499</v>
      </c>
      <c r="D271" s="225"/>
      <c r="E271" s="230"/>
      <c r="F271" s="234"/>
      <c r="G271" s="235"/>
      <c r="H271" s="233"/>
      <c r="I271" s="233"/>
      <c r="J271" s="233"/>
      <c r="K271" s="233"/>
      <c r="L271" s="233"/>
      <c r="M271" s="233"/>
      <c r="N271" s="222"/>
      <c r="O271" s="222"/>
      <c r="P271" s="222"/>
      <c r="Q271" s="222"/>
      <c r="R271" s="222"/>
      <c r="S271" s="222"/>
      <c r="T271" s="223"/>
      <c r="U271" s="22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 t="s">
        <v>149</v>
      </c>
      <c r="AF271" s="212"/>
      <c r="AG271" s="212"/>
      <c r="AH271" s="212"/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5" t="str">
        <f>C271</f>
        <v>Kompletační a koordinační činnost.</v>
      </c>
      <c r="BB271" s="212"/>
      <c r="BC271" s="212"/>
      <c r="BD271" s="212"/>
      <c r="BE271" s="212"/>
      <c r="BF271" s="212"/>
      <c r="BG271" s="212"/>
      <c r="BH271" s="212"/>
    </row>
    <row r="272" spans="1:60" outlineLevel="1" x14ac:dyDescent="0.2">
      <c r="A272" s="213">
        <v>122</v>
      </c>
      <c r="B272" s="220" t="s">
        <v>500</v>
      </c>
      <c r="C272" s="265" t="s">
        <v>501</v>
      </c>
      <c r="D272" s="222" t="s">
        <v>475</v>
      </c>
      <c r="E272" s="228">
        <v>1</v>
      </c>
      <c r="F272" s="232"/>
      <c r="G272" s="233">
        <f>ROUND(E272*F272,2)</f>
        <v>0</v>
      </c>
      <c r="H272" s="232"/>
      <c r="I272" s="233">
        <f>ROUND(E272*H272,2)</f>
        <v>0</v>
      </c>
      <c r="J272" s="232"/>
      <c r="K272" s="233">
        <f>ROUND(E272*J272,2)</f>
        <v>0</v>
      </c>
      <c r="L272" s="233">
        <v>15</v>
      </c>
      <c r="M272" s="233">
        <f>G272*(1+L272/100)</f>
        <v>0</v>
      </c>
      <c r="N272" s="222">
        <v>0</v>
      </c>
      <c r="O272" s="222">
        <f>ROUND(E272*N272,5)</f>
        <v>0</v>
      </c>
      <c r="P272" s="222">
        <v>0</v>
      </c>
      <c r="Q272" s="222">
        <f>ROUND(E272*P272,5)</f>
        <v>0</v>
      </c>
      <c r="R272" s="222"/>
      <c r="S272" s="222"/>
      <c r="T272" s="223">
        <v>0</v>
      </c>
      <c r="U272" s="222">
        <f>ROUND(E272*T272,2)</f>
        <v>0</v>
      </c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 t="s">
        <v>130</v>
      </c>
      <c r="AF272" s="212"/>
      <c r="AG272" s="212"/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x14ac:dyDescent="0.2">
      <c r="A273" s="214" t="s">
        <v>125</v>
      </c>
      <c r="B273" s="221" t="s">
        <v>98</v>
      </c>
      <c r="C273" s="268" t="s">
        <v>99</v>
      </c>
      <c r="D273" s="226"/>
      <c r="E273" s="231"/>
      <c r="F273" s="236"/>
      <c r="G273" s="236">
        <f>SUMIF(AE274:AE274,"&lt;&gt;NOR",G274:G274)</f>
        <v>0</v>
      </c>
      <c r="H273" s="236"/>
      <c r="I273" s="236">
        <f>SUM(I274:I274)</f>
        <v>0</v>
      </c>
      <c r="J273" s="236"/>
      <c r="K273" s="236">
        <f>SUM(K274:K274)</f>
        <v>0</v>
      </c>
      <c r="L273" s="236"/>
      <c r="M273" s="236">
        <f>SUM(M274:M274)</f>
        <v>0</v>
      </c>
      <c r="N273" s="226"/>
      <c r="O273" s="226">
        <f>SUM(O274:O274)</f>
        <v>0</v>
      </c>
      <c r="P273" s="226"/>
      <c r="Q273" s="226">
        <f>SUM(Q274:Q274)</f>
        <v>0</v>
      </c>
      <c r="R273" s="226"/>
      <c r="S273" s="226"/>
      <c r="T273" s="227"/>
      <c r="U273" s="226">
        <f>SUM(U274:U274)</f>
        <v>0</v>
      </c>
      <c r="AE273" t="s">
        <v>126</v>
      </c>
    </row>
    <row r="274" spans="1:60" ht="22.5" outlineLevel="1" x14ac:dyDescent="0.2">
      <c r="A274" s="244">
        <v>123</v>
      </c>
      <c r="B274" s="245" t="s">
        <v>98</v>
      </c>
      <c r="C274" s="269" t="s">
        <v>502</v>
      </c>
      <c r="D274" s="246" t="s">
        <v>472</v>
      </c>
      <c r="E274" s="247">
        <v>1</v>
      </c>
      <c r="F274" s="248"/>
      <c r="G274" s="249">
        <f>ROUND(E274*F274,2)</f>
        <v>0</v>
      </c>
      <c r="H274" s="248"/>
      <c r="I274" s="249">
        <f>ROUND(E274*H274,2)</f>
        <v>0</v>
      </c>
      <c r="J274" s="248"/>
      <c r="K274" s="249">
        <f>ROUND(E274*J274,2)</f>
        <v>0</v>
      </c>
      <c r="L274" s="249">
        <v>15</v>
      </c>
      <c r="M274" s="249">
        <f>G274*(1+L274/100)</f>
        <v>0</v>
      </c>
      <c r="N274" s="246">
        <v>0</v>
      </c>
      <c r="O274" s="246">
        <f>ROUND(E274*N274,5)</f>
        <v>0</v>
      </c>
      <c r="P274" s="246">
        <v>0</v>
      </c>
      <c r="Q274" s="246">
        <f>ROUND(E274*P274,5)</f>
        <v>0</v>
      </c>
      <c r="R274" s="246"/>
      <c r="S274" s="246"/>
      <c r="T274" s="250">
        <v>0</v>
      </c>
      <c r="U274" s="246">
        <f>ROUND(E274*T274,2)</f>
        <v>0</v>
      </c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 t="s">
        <v>130</v>
      </c>
      <c r="AF274" s="212"/>
      <c r="AG274" s="212"/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x14ac:dyDescent="0.2">
      <c r="A275" s="6"/>
      <c r="B275" s="7" t="s">
        <v>503</v>
      </c>
      <c r="C275" s="270" t="s">
        <v>503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AC275">
        <v>15</v>
      </c>
      <c r="AD275">
        <v>21</v>
      </c>
    </row>
    <row r="276" spans="1:60" x14ac:dyDescent="0.2">
      <c r="A276" s="251"/>
      <c r="B276" s="252">
        <v>26</v>
      </c>
      <c r="C276" s="271" t="s">
        <v>503</v>
      </c>
      <c r="D276" s="253"/>
      <c r="E276" s="253"/>
      <c r="F276" s="253"/>
      <c r="G276" s="264">
        <f>G8+G21+G32+G47+G74+G83+G118+G125+G127+G132+G137+G160+G169+G173+G176+G188+G207+G220+G237+G243+G250+G252+G254+G273</f>
        <v>0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AC276">
        <f>SUMIF(L7:L274,AC275,G7:G274)</f>
        <v>0</v>
      </c>
      <c r="AD276">
        <f>SUMIF(L7:L274,AD275,G7:G274)</f>
        <v>0</v>
      </c>
      <c r="AE276" t="s">
        <v>504</v>
      </c>
    </row>
    <row r="277" spans="1:60" x14ac:dyDescent="0.2">
      <c r="A277" s="6"/>
      <c r="B277" s="7" t="s">
        <v>503</v>
      </c>
      <c r="C277" s="270" t="s">
        <v>503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60" x14ac:dyDescent="0.2">
      <c r="A278" s="6"/>
      <c r="B278" s="7" t="s">
        <v>503</v>
      </c>
      <c r="C278" s="270" t="s">
        <v>503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60" x14ac:dyDescent="0.2">
      <c r="A279" s="254">
        <v>33</v>
      </c>
      <c r="B279" s="254"/>
      <c r="C279" s="27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60" x14ac:dyDescent="0.2">
      <c r="A280" s="255"/>
      <c r="B280" s="256"/>
      <c r="C280" s="273"/>
      <c r="D280" s="256"/>
      <c r="E280" s="256"/>
      <c r="F280" s="256"/>
      <c r="G280" s="25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AE280" t="s">
        <v>505</v>
      </c>
    </row>
    <row r="281" spans="1:60" x14ac:dyDescent="0.2">
      <c r="A281" s="258"/>
      <c r="B281" s="259"/>
      <c r="C281" s="274"/>
      <c r="D281" s="259"/>
      <c r="E281" s="259"/>
      <c r="F281" s="259"/>
      <c r="G281" s="260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60" x14ac:dyDescent="0.2">
      <c r="A282" s="258"/>
      <c r="B282" s="259"/>
      <c r="C282" s="274"/>
      <c r="D282" s="259"/>
      <c r="E282" s="259"/>
      <c r="F282" s="259"/>
      <c r="G282" s="260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60" x14ac:dyDescent="0.2">
      <c r="A283" s="258"/>
      <c r="B283" s="259"/>
      <c r="C283" s="274"/>
      <c r="D283" s="259"/>
      <c r="E283" s="259"/>
      <c r="F283" s="259"/>
      <c r="G283" s="260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60" x14ac:dyDescent="0.2">
      <c r="A284" s="261"/>
      <c r="B284" s="262"/>
      <c r="C284" s="275"/>
      <c r="D284" s="262"/>
      <c r="E284" s="262"/>
      <c r="F284" s="262"/>
      <c r="G284" s="26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60" x14ac:dyDescent="0.2">
      <c r="A285" s="6"/>
      <c r="B285" s="7" t="s">
        <v>503</v>
      </c>
      <c r="C285" s="270" t="s">
        <v>503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60" x14ac:dyDescent="0.2">
      <c r="C286" s="276"/>
      <c r="AE286" t="s">
        <v>506</v>
      </c>
    </row>
  </sheetData>
  <sheetProtection password="CB51" sheet="1" objects="1" scenarios="1"/>
  <mergeCells count="22">
    <mergeCell ref="C268:G268"/>
    <mergeCell ref="C271:G271"/>
    <mergeCell ref="A279:C279"/>
    <mergeCell ref="A280:G284"/>
    <mergeCell ref="C256:G256"/>
    <mergeCell ref="C258:G258"/>
    <mergeCell ref="C260:G260"/>
    <mergeCell ref="C262:G262"/>
    <mergeCell ref="C264:G264"/>
    <mergeCell ref="C266:G266"/>
    <mergeCell ref="C49:G49"/>
    <mergeCell ref="C97:G97"/>
    <mergeCell ref="C112:G112"/>
    <mergeCell ref="C209:G209"/>
    <mergeCell ref="C212:G212"/>
    <mergeCell ref="C217:G217"/>
    <mergeCell ref="A1:G1"/>
    <mergeCell ref="C2:G2"/>
    <mergeCell ref="C3:G3"/>
    <mergeCell ref="C4:G4"/>
    <mergeCell ref="C19:G19"/>
    <mergeCell ref="C45:G45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2021-03-08T12:41:58Z</dcterms:modified>
</cp:coreProperties>
</file>