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Karolína Kotulánová\Desktop\vr_kralicek_vyhlaseni\"/>
    </mc:Choice>
  </mc:AlternateContent>
  <xr:revisionPtr revIDLastSave="0" documentId="13_ncr:1_{1F022500-C911-47C1-9544-860B47BB384D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Hodnoceni" sheetId="1" r:id="rId1"/>
    <sheet name="Cena" sheetId="2" r:id="rId2"/>
    <sheet name="Tech.specifikace" sheetId="6" r:id="rId3"/>
    <sheet name="Servisní podmínky" sheetId="4" r:id="rId4"/>
    <sheet name="Záruka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6" l="1"/>
  <c r="F41" i="6"/>
  <c r="F40" i="6"/>
  <c r="F36" i="6"/>
  <c r="F35" i="6"/>
  <c r="F34" i="6"/>
  <c r="F30" i="6"/>
  <c r="F29" i="6"/>
  <c r="F28" i="6"/>
  <c r="F49" i="6" l="1"/>
  <c r="F48" i="6"/>
  <c r="F47" i="6"/>
  <c r="E52" i="6" l="1"/>
  <c r="F11" i="6"/>
  <c r="F10" i="6"/>
  <c r="F9" i="6"/>
  <c r="F7" i="4"/>
  <c r="F13" i="4" s="1"/>
  <c r="F6" i="4"/>
  <c r="F12" i="4" s="1"/>
  <c r="F5" i="4"/>
  <c r="F11" i="4" s="1"/>
  <c r="F7" i="5"/>
  <c r="F14" i="5" s="1"/>
  <c r="C23" i="1" s="1"/>
  <c r="F6" i="5"/>
  <c r="F13" i="5" s="1"/>
  <c r="C22" i="1" s="1"/>
  <c r="F5" i="5"/>
  <c r="F12" i="5" s="1"/>
  <c r="C21" i="1" s="1"/>
  <c r="D7" i="2"/>
  <c r="B12" i="2" s="1"/>
  <c r="C8" i="1" s="1"/>
  <c r="D6" i="2"/>
  <c r="B11" i="2" s="1"/>
  <c r="C7" i="1" s="1"/>
  <c r="D5" i="2"/>
  <c r="B10" i="2" s="1"/>
  <c r="C6" i="1" s="1"/>
  <c r="F21" i="6"/>
  <c r="F15" i="6"/>
  <c r="F22" i="6"/>
  <c r="F23" i="6"/>
  <c r="F16" i="6"/>
  <c r="F17" i="6"/>
  <c r="F53" i="6" l="1"/>
  <c r="C11" i="1" s="1"/>
  <c r="F54" i="6"/>
  <c r="C12" i="1" s="1"/>
  <c r="F55" i="6"/>
  <c r="C13" i="1" s="1"/>
  <c r="C16" i="1"/>
  <c r="C17" i="1"/>
  <c r="C18" i="1"/>
  <c r="C26" i="1" l="1"/>
  <c r="C28" i="1"/>
  <c r="C27" i="1"/>
</calcChain>
</file>

<file path=xl/sharedStrings.xml><?xml version="1.0" encoding="utf-8"?>
<sst xmlns="http://schemas.openxmlformats.org/spreadsheetml/2006/main" count="200" uniqueCount="66">
  <si>
    <t>Hodnotící kritéria</t>
  </si>
  <si>
    <t>Váha</t>
  </si>
  <si>
    <t>Body</t>
  </si>
  <si>
    <t>Firma A</t>
  </si>
  <si>
    <t>Firma B</t>
  </si>
  <si>
    <t>Firma C</t>
  </si>
  <si>
    <t>Servisní podmínky</t>
  </si>
  <si>
    <t>Záruka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</si>
  <si>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</si>
  <si>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</si>
  <si>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</si>
  <si>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</si>
  <si>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</si>
  <si>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</si>
  <si>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</si>
  <si>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</si>
  <si>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</si>
  <si>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</si>
  <si>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</si>
  <si>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</si>
  <si>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</si>
  <si>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Parametry VOLNÉ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</si>
  <si>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</si>
  <si>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</si>
  <si>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</si>
  <si>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</si>
  <si>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</si>
  <si>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</si>
  <si>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</si>
  <si>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</si>
  <si>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Vzorec pro výpočet bodového hodnocení je uveden v Zadávací dokumentaci.</t>
  </si>
  <si>
    <t>1/</t>
  </si>
  <si>
    <t xml:space="preserve">Hodnota </t>
  </si>
  <si>
    <t xml:space="preserve">Jednotka </t>
  </si>
  <si>
    <t>Váha kritéria</t>
  </si>
  <si>
    <t>Nejnižší hodnota</t>
  </si>
  <si>
    <t>hod</t>
  </si>
  <si>
    <t xml:space="preserve">Váha </t>
  </si>
  <si>
    <t xml:space="preserve">Nejlepší hodnota </t>
  </si>
  <si>
    <t>měsíc</t>
  </si>
  <si>
    <t>Technická specifikace (příloha č.2)</t>
  </si>
  <si>
    <t>Celková cena bez DPH za pořízení</t>
  </si>
  <si>
    <t>MAXIMALIZAČNÍ KRITÉRIUM:</t>
  </si>
  <si>
    <t>kg</t>
  </si>
  <si>
    <t>mm</t>
  </si>
  <si>
    <t>Čas příjezdu servisního technika od nahlášení závady stroje v hodinách</t>
  </si>
  <si>
    <t>Maximální počet bodů za servisní podmínky byl dle Zadávací dokumentace stanoven na  10 ze 100.</t>
  </si>
  <si>
    <t>Hodnota kritéria = (nejnižší hodnota/hodnota hodnoceného účastníka)*10</t>
  </si>
  <si>
    <t>kW</t>
  </si>
  <si>
    <t>Nm</t>
  </si>
  <si>
    <t>Výběrové řízení na dodávku CNC/manuální vertikální frézky s příslušenstvím pro společnost Kovovýroba Králíček s.r.o.</t>
  </si>
  <si>
    <t xml:space="preserve">Maximální počet bodů byl dle Zadávací dokumentace stanoven na 57 z 100 </t>
  </si>
  <si>
    <t>Hodnota kritéria = (nejnižší cena/cena hodnoceného účastníka)*57</t>
  </si>
  <si>
    <t>Maximální otáčky vřetene [ot/min]</t>
  </si>
  <si>
    <t>ot/min</t>
  </si>
  <si>
    <t>Výkon vřetene [kW]</t>
  </si>
  <si>
    <t>Kroutící moment s použitím převodovky - špičkový [Nm]</t>
  </si>
  <si>
    <t>Opakovatelnost [mm]</t>
  </si>
  <si>
    <t>Přesnost polohování [mm]</t>
  </si>
  <si>
    <t>Celkový příkon [kVA]</t>
  </si>
  <si>
    <t>kVA</t>
  </si>
  <si>
    <t>Hmotnost stroje [kg]</t>
  </si>
  <si>
    <t xml:space="preserve">Maximální počet bodů za technickou specifikaci byl dle Zadávací dokumentace stanoven na 23 ze 100 . </t>
  </si>
  <si>
    <t>Záruka (v měsících)</t>
  </si>
  <si>
    <t>Celkově je možné získat 10 bodů</t>
  </si>
  <si>
    <t>Hodnota kritéria = (hodnota hodnoceného účastníka/nejlepší hodnota )*10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</si>
</sst>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sz val="11"/>
      <color theme="0"/>
      <name val="Calibri"/>
      <family val="2"/>
      <charset val="238"/>
    </font>
    <font>
      <b/>
      <sz val="12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13" fillId="0" borderId="0"/>
    <xf numFmtId="0" fontId="1" fillId="0" borderId="0"/>
    <xf numFmtId="0" fontId="1" fillId="2" borderId="0"/>
  </cellStyleXfs>
  <cellXfs count="147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3" fillId="4" borderId="1" xfId="2" applyFont="1" applyFill="1" applyBorder="1"/>
    <xf numFmtId="0" fontId="1" fillId="4" borderId="1" xfId="2" applyFill="1" applyBorder="1" applyAlignment="1">
      <alignment horizontal="center"/>
    </xf>
    <xf numFmtId="0" fontId="6" fillId="0" borderId="0" xfId="2" applyFont="1"/>
    <xf numFmtId="1" fontId="7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0" fontId="8" fillId="0" borderId="0" xfId="2" applyFont="1"/>
    <xf numFmtId="2" fontId="1" fillId="0" borderId="0" xfId="2" applyNumberFormat="1" applyFill="1" applyAlignment="1">
      <alignment horizontal="center"/>
    </xf>
    <xf numFmtId="2" fontId="6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7" fillId="5" borderId="2" xfId="2" applyFont="1" applyFill="1" applyBorder="1"/>
    <xf numFmtId="0" fontId="7" fillId="5" borderId="2" xfId="2" applyFont="1" applyFill="1" applyBorder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0" fontId="3" fillId="3" borderId="1" xfId="2" applyFont="1" applyFill="1" applyBorder="1" applyAlignment="1"/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3" fontId="4" fillId="0" borderId="2" xfId="2" applyNumberFormat="1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7" fillId="0" borderId="0" xfId="2" applyFont="1"/>
    <xf numFmtId="0" fontId="5" fillId="0" borderId="3" xfId="2" applyFont="1" applyFill="1" applyBorder="1"/>
    <xf numFmtId="0" fontId="5" fillId="0" borderId="4" xfId="2" applyFont="1" applyBorder="1"/>
    <xf numFmtId="0" fontId="5" fillId="0" borderId="5" xfId="2" applyFont="1" applyBorder="1"/>
    <xf numFmtId="0" fontId="3" fillId="0" borderId="6" xfId="2" applyFont="1" applyFill="1" applyBorder="1" applyAlignment="1">
      <alignment horizontal="center"/>
    </xf>
    <xf numFmtId="0" fontId="3" fillId="0" borderId="6" xfId="2" applyFont="1" applyBorder="1"/>
    <xf numFmtId="0" fontId="6" fillId="0" borderId="0" xfId="1" applyFont="1" applyFill="1" applyBorder="1"/>
    <xf numFmtId="0" fontId="6" fillId="0" borderId="0" xfId="1" applyFont="1" applyAlignment="1">
      <alignment vertical="center"/>
    </xf>
    <xf numFmtId="0" fontId="6" fillId="0" borderId="0" xfId="1" applyFont="1"/>
    <xf numFmtId="0" fontId="13" fillId="0" borderId="0" xfId="1"/>
    <xf numFmtId="0" fontId="9" fillId="3" borderId="1" xfId="2" applyFont="1" applyFill="1" applyBorder="1" applyAlignment="1"/>
    <xf numFmtId="0" fontId="10" fillId="0" borderId="0" xfId="1" applyFont="1" applyAlignment="1">
      <alignment horizontal="right"/>
    </xf>
    <xf numFmtId="0" fontId="11" fillId="0" borderId="6" xfId="1" applyFont="1" applyBorder="1" applyAlignment="1">
      <alignment horizontal="center"/>
    </xf>
    <xf numFmtId="0" fontId="4" fillId="0" borderId="0" xfId="2" applyFont="1" applyFill="1" applyBorder="1"/>
    <xf numFmtId="3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right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3" fontId="4" fillId="0" borderId="0" xfId="2" applyNumberFormat="1" applyFont="1" applyBorder="1" applyAlignment="1">
      <alignment horizontal="center"/>
    </xf>
    <xf numFmtId="164" fontId="4" fillId="0" borderId="0" xfId="2" applyNumberFormat="1" applyFont="1" applyBorder="1" applyAlignment="1">
      <alignment horizontal="center"/>
    </xf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0" fontId="12" fillId="0" borderId="0" xfId="1" applyFont="1" applyAlignment="1">
      <alignment horizontal="right"/>
    </xf>
    <xf numFmtId="164" fontId="3" fillId="0" borderId="3" xfId="2" applyNumberFormat="1" applyFont="1" applyBorder="1" applyAlignment="1">
      <alignment horizontal="center"/>
    </xf>
    <xf numFmtId="0" fontId="1" fillId="0" borderId="2" xfId="2" applyBorder="1"/>
    <xf numFmtId="164" fontId="3" fillId="0" borderId="2" xfId="2" applyNumberFormat="1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0" fontId="5" fillId="0" borderId="6" xfId="2" applyFont="1" applyBorder="1"/>
    <xf numFmtId="164" fontId="1" fillId="0" borderId="6" xfId="2" applyNumberFormat="1" applyBorder="1" applyAlignment="1">
      <alignment horizontal="center"/>
    </xf>
    <xf numFmtId="0" fontId="1" fillId="0" borderId="6" xfId="2" applyBorder="1"/>
    <xf numFmtId="0" fontId="1" fillId="0" borderId="0" xfId="2" applyBorder="1"/>
    <xf numFmtId="164" fontId="3" fillId="0" borderId="0" xfId="2" applyNumberFormat="1" applyFont="1" applyBorder="1" applyAlignment="1">
      <alignment horizontal="center"/>
    </xf>
    <xf numFmtId="0" fontId="0" fillId="0" borderId="0" xfId="1" applyFont="1"/>
    <xf numFmtId="0" fontId="14" fillId="0" borderId="0" xfId="2" applyFont="1" applyAlignment="1">
      <alignment horizontal="center"/>
    </xf>
    <xf numFmtId="0" fontId="15" fillId="3" borderId="1" xfId="2" applyFont="1" applyFill="1" applyBorder="1" applyAlignment="1"/>
    <xf numFmtId="0" fontId="16" fillId="3" borderId="1" xfId="2" applyFont="1" applyFill="1" applyBorder="1"/>
    <xf numFmtId="0" fontId="16" fillId="0" borderId="0" xfId="2" applyFont="1"/>
    <xf numFmtId="0" fontId="15" fillId="0" borderId="1" xfId="2" applyFont="1" applyFill="1" applyBorder="1" applyAlignment="1"/>
    <xf numFmtId="0" fontId="16" fillId="0" borderId="1" xfId="2" applyFont="1" applyFill="1" applyBorder="1"/>
    <xf numFmtId="0" fontId="17" fillId="0" borderId="0" xfId="2" applyFont="1"/>
    <xf numFmtId="0" fontId="15" fillId="0" borderId="6" xfId="2" applyFont="1" applyFill="1" applyBorder="1" applyAlignment="1">
      <alignment horizontal="center"/>
    </xf>
    <xf numFmtId="0" fontId="18" fillId="0" borderId="0" xfId="2" applyFont="1"/>
    <xf numFmtId="0" fontId="19" fillId="0" borderId="0" xfId="2" applyFont="1" applyAlignment="1">
      <alignment horizontal="center"/>
    </xf>
    <xf numFmtId="0" fontId="19" fillId="0" borderId="0" xfId="2" applyFont="1"/>
    <xf numFmtId="0" fontId="20" fillId="0" borderId="0" xfId="2" applyFont="1"/>
    <xf numFmtId="164" fontId="19" fillId="0" borderId="0" xfId="2" applyNumberFormat="1" applyFont="1" applyAlignment="1">
      <alignment horizontal="center"/>
    </xf>
    <xf numFmtId="0" fontId="19" fillId="0" borderId="0" xfId="2" applyFont="1" applyFill="1" applyAlignment="1">
      <alignment horizontal="center"/>
    </xf>
    <xf numFmtId="0" fontId="16" fillId="7" borderId="0" xfId="2" applyFont="1" applyFill="1" applyAlignment="1">
      <alignment horizontal="center"/>
    </xf>
    <xf numFmtId="0" fontId="15" fillId="0" borderId="0" xfId="2" applyFont="1" applyFill="1"/>
    <xf numFmtId="0" fontId="16" fillId="0" borderId="0" xfId="2" applyFont="1" applyFill="1" applyAlignment="1">
      <alignment horizontal="center"/>
    </xf>
    <xf numFmtId="0" fontId="19" fillId="5" borderId="0" xfId="2" applyFont="1" applyFill="1" applyAlignment="1">
      <alignment horizontal="center"/>
    </xf>
    <xf numFmtId="0" fontId="15" fillId="0" borderId="6" xfId="2" applyFont="1" applyBorder="1"/>
    <xf numFmtId="164" fontId="20" fillId="6" borderId="6" xfId="2" applyNumberFormat="1" applyFont="1" applyFill="1" applyBorder="1" applyAlignment="1">
      <alignment horizontal="center"/>
    </xf>
    <xf numFmtId="0" fontId="16" fillId="0" borderId="6" xfId="2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164" fontId="20" fillId="0" borderId="0" xfId="2" applyNumberFormat="1" applyFont="1" applyBorder="1" applyAlignment="1">
      <alignment horizontal="center"/>
    </xf>
    <xf numFmtId="0" fontId="20" fillId="0" borderId="0" xfId="2" applyFont="1" applyAlignment="1">
      <alignment horizontal="center"/>
    </xf>
    <xf numFmtId="164" fontId="20" fillId="0" borderId="0" xfId="2" applyNumberFormat="1" applyFont="1" applyAlignment="1">
      <alignment horizontal="center"/>
    </xf>
    <xf numFmtId="164" fontId="14" fillId="0" borderId="0" xfId="2" applyNumberFormat="1" applyFont="1" applyFill="1" applyAlignment="1">
      <alignment horizontal="center"/>
    </xf>
    <xf numFmtId="164" fontId="16" fillId="0" borderId="0" xfId="2" applyNumberFormat="1" applyFont="1" applyFill="1" applyAlignment="1">
      <alignment horizontal="center"/>
    </xf>
    <xf numFmtId="0" fontId="18" fillId="0" borderId="0" xfId="1" applyFont="1" applyFill="1" applyBorder="1"/>
    <xf numFmtId="0" fontId="20" fillId="0" borderId="0" xfId="1" applyFont="1" applyFill="1" applyBorder="1"/>
    <xf numFmtId="0" fontId="16" fillId="0" borderId="0" xfId="1" applyFont="1" applyFill="1" applyBorder="1"/>
    <xf numFmtId="0" fontId="20" fillId="0" borderId="0" xfId="1" applyFont="1" applyAlignment="1">
      <alignment vertical="center"/>
    </xf>
    <xf numFmtId="0" fontId="20" fillId="0" borderId="0" xfId="1" applyFont="1"/>
    <xf numFmtId="0" fontId="13" fillId="0" borderId="7" xfId="1" applyBorder="1"/>
    <xf numFmtId="0" fontId="7" fillId="0" borderId="8" xfId="1" applyFont="1" applyFill="1" applyBorder="1"/>
    <xf numFmtId="0" fontId="7" fillId="0" borderId="9" xfId="1" applyFont="1" applyFill="1" applyBorder="1"/>
    <xf numFmtId="0" fontId="7" fillId="0" borderId="10" xfId="1" applyFont="1" applyFill="1" applyBorder="1"/>
    <xf numFmtId="0" fontId="0" fillId="0" borderId="9" xfId="1" applyFont="1" applyBorder="1"/>
    <xf numFmtId="0" fontId="0" fillId="0" borderId="11" xfId="1" applyFont="1" applyBorder="1"/>
    <xf numFmtId="0" fontId="7" fillId="0" borderId="12" xfId="1" applyFont="1" applyFill="1" applyBorder="1"/>
    <xf numFmtId="0" fontId="13" fillId="0" borderId="13" xfId="1" applyBorder="1"/>
    <xf numFmtId="0" fontId="4" fillId="5" borderId="5" xfId="2" applyFont="1" applyFill="1" applyBorder="1"/>
    <xf numFmtId="0" fontId="4" fillId="0" borderId="14" xfId="2" applyFont="1" applyBorder="1"/>
    <xf numFmtId="3" fontId="4" fillId="0" borderId="14" xfId="2" applyNumberFormat="1" applyFont="1" applyBorder="1" applyAlignment="1">
      <alignment horizontal="center"/>
    </xf>
    <xf numFmtId="3" fontId="4" fillId="8" borderId="15" xfId="2" applyNumberFormat="1" applyFont="1" applyFill="1" applyBorder="1" applyAlignment="1">
      <alignment horizontal="center"/>
    </xf>
    <xf numFmtId="0" fontId="4" fillId="5" borderId="16" xfId="2" applyFont="1" applyFill="1" applyBorder="1" applyAlignment="1">
      <alignment horizontal="right"/>
    </xf>
    <xf numFmtId="0" fontId="7" fillId="0" borderId="17" xfId="1" applyFont="1" applyFill="1" applyBorder="1"/>
    <xf numFmtId="3" fontId="3" fillId="0" borderId="0" xfId="2" applyNumberFormat="1" applyFont="1" applyFill="1" applyBorder="1" applyAlignment="1">
      <alignment horizontal="center"/>
    </xf>
    <xf numFmtId="0" fontId="4" fillId="0" borderId="18" xfId="2" applyFont="1" applyFill="1" applyBorder="1"/>
    <xf numFmtId="0" fontId="4" fillId="8" borderId="19" xfId="2" applyFont="1" applyFill="1" applyBorder="1" applyAlignment="1">
      <alignment horizontal="right"/>
    </xf>
    <xf numFmtId="0" fontId="16" fillId="7" borderId="0" xfId="2" applyFont="1" applyFill="1" applyAlignment="1">
      <alignment horizontal="left"/>
    </xf>
    <xf numFmtId="0" fontId="18" fillId="7" borderId="0" xfId="2" applyFont="1" applyFill="1" applyAlignment="1">
      <alignment horizontal="left"/>
    </xf>
    <xf numFmtId="0" fontId="14" fillId="7" borderId="0" xfId="2" applyFont="1" applyFill="1" applyAlignment="1">
      <alignment horizontal="left"/>
    </xf>
    <xf numFmtId="0" fontId="14" fillId="9" borderId="0" xfId="2" applyFont="1" applyFill="1" applyAlignment="1">
      <alignment horizontal="left"/>
    </xf>
    <xf numFmtId="0" fontId="14" fillId="0" borderId="0" xfId="2" applyFont="1" applyFill="1" applyAlignment="1">
      <alignment horizontal="left"/>
    </xf>
    <xf numFmtId="0" fontId="3" fillId="7" borderId="0" xfId="2" applyFont="1" applyFill="1"/>
    <xf numFmtId="0" fontId="18" fillId="9" borderId="0" xfId="2" applyFont="1" applyFill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0" xfId="2" applyFont="1" applyFill="1" applyAlignment="1">
      <alignment horizontal="center"/>
    </xf>
    <xf numFmtId="0" fontId="16" fillId="10" borderId="0" xfId="2" applyFont="1" applyFill="1"/>
    <xf numFmtId="0" fontId="18" fillId="0" borderId="0" xfId="2" applyFont="1" applyFill="1"/>
    <xf numFmtId="0" fontId="19" fillId="0" borderId="0" xfId="2" applyFont="1" applyFill="1"/>
    <xf numFmtId="0" fontId="20" fillId="0" borderId="0" xfId="2" applyFont="1" applyFill="1"/>
    <xf numFmtId="164" fontId="19" fillId="0" borderId="0" xfId="2" applyNumberFormat="1" applyFont="1" applyFill="1" applyAlignment="1">
      <alignment horizontal="center"/>
    </xf>
    <xf numFmtId="0" fontId="22" fillId="0" borderId="6" xfId="2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7" borderId="0" xfId="2" applyFont="1" applyFill="1" applyAlignment="1">
      <alignment horizontal="center"/>
    </xf>
    <xf numFmtId="164" fontId="19" fillId="7" borderId="0" xfId="2" applyNumberFormat="1" applyFont="1" applyFill="1" applyAlignment="1">
      <alignment horizontal="center"/>
    </xf>
    <xf numFmtId="0" fontId="16" fillId="7" borderId="0" xfId="2" applyFont="1" applyFill="1"/>
    <xf numFmtId="0" fontId="19" fillId="11" borderId="0" xfId="2" applyFont="1" applyFill="1" applyAlignment="1">
      <alignment horizontal="center"/>
    </xf>
    <xf numFmtId="0" fontId="21" fillId="7" borderId="0" xfId="2" applyFont="1" applyFill="1"/>
    <xf numFmtId="0" fontId="7" fillId="9" borderId="0" xfId="2" applyFont="1" applyFill="1"/>
    <xf numFmtId="0" fontId="19" fillId="9" borderId="0" xfId="2" applyFont="1" applyFill="1" applyAlignment="1">
      <alignment horizontal="center"/>
    </xf>
    <xf numFmtId="0" fontId="15" fillId="9" borderId="0" xfId="2" applyFont="1" applyFill="1" applyAlignment="1">
      <alignment horizontal="center"/>
    </xf>
    <xf numFmtId="0" fontId="19" fillId="9" borderId="0" xfId="2" applyFont="1" applyFill="1"/>
    <xf numFmtId="0" fontId="2" fillId="0" borderId="0" xfId="2" applyFont="1" applyFill="1" applyBorder="1" applyAlignment="1">
      <alignment horizontal="center" wrapText="1"/>
    </xf>
    <xf numFmtId="0" fontId="1" fillId="0" borderId="0" xfId="2" applyAlignment="1">
      <alignment horizontal="center" wrapText="1"/>
    </xf>
    <xf numFmtId="0" fontId="1" fillId="0" borderId="20" xfId="2" applyBorder="1" applyAlignment="1">
      <alignment horizontal="center"/>
    </xf>
    <xf numFmtId="0" fontId="3" fillId="3" borderId="0" xfId="2" applyFont="1" applyFill="1" applyBorder="1" applyAlignment="1">
      <alignment horizontal="center"/>
    </xf>
    <xf numFmtId="0" fontId="23" fillId="0" borderId="20" xfId="2" applyFont="1" applyBorder="1" applyAlignment="1">
      <alignment horizontal="center"/>
    </xf>
    <xf numFmtId="0" fontId="7" fillId="0" borderId="0" xfId="1" applyFont="1" applyFill="1" applyBorder="1"/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zoomScale="115" zoomScaleNormal="115" workbookViewId="0">
      <selection activeCell="C27" sqref="C27"/>
    </sheetView>
  </sheetViews>
  <sheetFormatPr defaultColWidth="8.5" defaultRowHeight="14.4" x14ac:dyDescent="0.55000000000000004"/>
  <cols>
    <col min="1" max="1" width="48" style="1" customWidth="1"/>
    <col min="2" max="2" width="13.6640625" style="1" customWidth="1"/>
    <col min="3" max="3" width="11.1640625" style="1" customWidth="1"/>
    <col min="4" max="16384" width="8.5" style="1"/>
  </cols>
  <sheetData>
    <row r="1" spans="1:3" ht="71.05" customHeight="1" x14ac:dyDescent="0.55000000000000004">
      <c r="A1" s="141" t="s">
        <v>50</v>
      </c>
      <c r="B1" s="141"/>
      <c r="C1" s="141"/>
    </row>
    <row r="2" spans="1:3" x14ac:dyDescent="0.55000000000000004">
      <c r="A2" s="142"/>
      <c r="B2" s="142"/>
      <c r="C2" s="142"/>
    </row>
    <row r="3" spans="1:3" s="5" customFormat="1" ht="14.5" customHeight="1" thickBot="1" x14ac:dyDescent="0.55000000000000004">
      <c r="A3" s="3" t="s">
        <v>0</v>
      </c>
      <c r="B3" s="4" t="s">
        <v>1</v>
      </c>
      <c r="C3" s="4" t="s">
        <v>2</v>
      </c>
    </row>
    <row r="4" spans="1:3" ht="14.7" thickTop="1" x14ac:dyDescent="0.55000000000000004">
      <c r="A4" s="6"/>
      <c r="B4" s="7"/>
      <c r="C4" s="7"/>
    </row>
    <row r="5" spans="1:3" x14ac:dyDescent="0.55000000000000004">
      <c r="A5" s="8" t="s">
        <v>41</v>
      </c>
      <c r="B5" s="9"/>
      <c r="C5" s="9"/>
    </row>
    <row r="6" spans="1:3" x14ac:dyDescent="0.55000000000000004">
      <c r="A6" s="10" t="s">
        <v>3</v>
      </c>
      <c r="B6" s="11">
        <v>57</v>
      </c>
      <c r="C6" s="12" t="e">
        <f>Cena!B10</f>
        <v>#DIV/0!</v>
      </c>
    </row>
    <row r="7" spans="1:3" x14ac:dyDescent="0.55000000000000004">
      <c r="A7" s="10" t="s">
        <v>4</v>
      </c>
      <c r="B7" s="11">
        <v>57</v>
      </c>
      <c r="C7" s="12" t="e">
        <f>Cena!B11</f>
        <v>#DIV/0!</v>
      </c>
    </row>
    <row r="8" spans="1:3" x14ac:dyDescent="0.55000000000000004">
      <c r="A8" s="10" t="s">
        <v>5</v>
      </c>
      <c r="B8" s="11">
        <v>57</v>
      </c>
      <c r="C8" s="12" t="e">
        <f>Cena!B12</f>
        <v>#DIV/0!</v>
      </c>
    </row>
    <row r="9" spans="1:3" x14ac:dyDescent="0.55000000000000004">
      <c r="B9" s="13"/>
      <c r="C9" s="14"/>
    </row>
    <row r="10" spans="1:3" x14ac:dyDescent="0.55000000000000004">
      <c r="A10" s="8" t="s">
        <v>40</v>
      </c>
      <c r="B10" s="9"/>
      <c r="C10" s="15"/>
    </row>
    <row r="11" spans="1:3" x14ac:dyDescent="0.55000000000000004">
      <c r="A11" s="10" t="s">
        <v>3</v>
      </c>
      <c r="B11" s="11">
        <v>23</v>
      </c>
      <c r="C11" s="12" t="e">
        <f>Tech.specifikace!F53</f>
        <v>#DIV/0!</v>
      </c>
    </row>
    <row r="12" spans="1:3" x14ac:dyDescent="0.55000000000000004">
      <c r="A12" s="10" t="s">
        <v>4</v>
      </c>
      <c r="B12" s="11">
        <v>23</v>
      </c>
      <c r="C12" s="12" t="e">
        <f>Tech.specifikace!F54</f>
        <v>#DIV/0!</v>
      </c>
    </row>
    <row r="13" spans="1:3" x14ac:dyDescent="0.55000000000000004">
      <c r="A13" s="10" t="s">
        <v>5</v>
      </c>
      <c r="B13" s="11">
        <v>23</v>
      </c>
      <c r="C13" s="12" t="e">
        <f>Tech.specifikace!F55</f>
        <v>#DIV/0!</v>
      </c>
    </row>
    <row r="14" spans="1:3" x14ac:dyDescent="0.55000000000000004">
      <c r="A14" s="16"/>
      <c r="B14" s="13"/>
      <c r="C14" s="17"/>
    </row>
    <row r="15" spans="1:3" x14ac:dyDescent="0.55000000000000004">
      <c r="A15" s="8" t="s">
        <v>6</v>
      </c>
      <c r="B15" s="9"/>
      <c r="C15" s="15"/>
    </row>
    <row r="16" spans="1:3" x14ac:dyDescent="0.55000000000000004">
      <c r="A16" s="10" t="s">
        <v>3</v>
      </c>
      <c r="B16" s="11">
        <v>10</v>
      </c>
      <c r="C16" s="12" t="e">
        <f>'Servisní podmínky'!F11</f>
        <v>#DIV/0!</v>
      </c>
    </row>
    <row r="17" spans="1:4" x14ac:dyDescent="0.55000000000000004">
      <c r="A17" s="10" t="s">
        <v>4</v>
      </c>
      <c r="B17" s="11">
        <v>10</v>
      </c>
      <c r="C17" s="12" t="e">
        <f>'Servisní podmínky'!F12</f>
        <v>#DIV/0!</v>
      </c>
    </row>
    <row r="18" spans="1:4" x14ac:dyDescent="0.55000000000000004">
      <c r="A18" s="10" t="s">
        <v>5</v>
      </c>
      <c r="B18" s="11">
        <v>10</v>
      </c>
      <c r="C18" s="12" t="e">
        <f>'Servisní podmínky'!F13</f>
        <v>#DIV/0!</v>
      </c>
    </row>
    <row r="19" spans="1:4" x14ac:dyDescent="0.55000000000000004">
      <c r="A19" s="16"/>
      <c r="B19" s="13"/>
      <c r="C19" s="18"/>
    </row>
    <row r="20" spans="1:4" x14ac:dyDescent="0.55000000000000004">
      <c r="A20" s="8" t="s">
        <v>63</v>
      </c>
      <c r="B20" s="9"/>
      <c r="C20" s="15"/>
    </row>
    <row r="21" spans="1:4" x14ac:dyDescent="0.55000000000000004">
      <c r="A21" s="10" t="s">
        <v>3</v>
      </c>
      <c r="B21" s="11">
        <v>10</v>
      </c>
      <c r="C21" s="18" t="e">
        <f>Záruka!F12</f>
        <v>#DIV/0!</v>
      </c>
    </row>
    <row r="22" spans="1:4" x14ac:dyDescent="0.55000000000000004">
      <c r="A22" s="10" t="s">
        <v>4</v>
      </c>
      <c r="B22" s="11">
        <v>10</v>
      </c>
      <c r="C22" s="18" t="e">
        <f>Záruka!F13</f>
        <v>#DIV/0!</v>
      </c>
    </row>
    <row r="23" spans="1:4" x14ac:dyDescent="0.55000000000000004">
      <c r="A23" s="10" t="s">
        <v>5</v>
      </c>
      <c r="B23" s="11">
        <v>10</v>
      </c>
      <c r="C23" s="18" t="e">
        <f>Záruka!F14</f>
        <v>#DIV/0!</v>
      </c>
    </row>
    <row r="24" spans="1:4" x14ac:dyDescent="0.55000000000000004">
      <c r="B24" s="13"/>
      <c r="C24" s="17"/>
    </row>
    <row r="25" spans="1:4" x14ac:dyDescent="0.55000000000000004">
      <c r="A25" s="19" t="s">
        <v>8</v>
      </c>
      <c r="B25" s="19"/>
      <c r="C25" s="20" t="s">
        <v>2</v>
      </c>
      <c r="D25" s="13"/>
    </row>
    <row r="26" spans="1:4" x14ac:dyDescent="0.55000000000000004">
      <c r="A26" s="21" t="s">
        <v>3</v>
      </c>
      <c r="B26" s="22" t="s">
        <v>9</v>
      </c>
      <c r="C26" s="23" t="e">
        <f>C6+C11+C16+C21</f>
        <v>#DIV/0!</v>
      </c>
    </row>
    <row r="27" spans="1:4" x14ac:dyDescent="0.55000000000000004">
      <c r="A27" s="21" t="s">
        <v>4</v>
      </c>
      <c r="B27" s="22" t="s">
        <v>9</v>
      </c>
      <c r="C27" s="23" t="e">
        <f>C7+C12+C17+C22</f>
        <v>#DIV/0!</v>
      </c>
    </row>
    <row r="28" spans="1:4" x14ac:dyDescent="0.55000000000000004">
      <c r="A28" s="21" t="s">
        <v>5</v>
      </c>
      <c r="B28" s="22" t="s">
        <v>9</v>
      </c>
      <c r="C28" s="23" t="e">
        <f>C8+C13+C18+C23</f>
        <v>#DIV/0!</v>
      </c>
    </row>
    <row r="29" spans="1:4" x14ac:dyDescent="0.55000000000000004">
      <c r="B29" s="13"/>
      <c r="C29" s="13"/>
    </row>
    <row r="30" spans="1:4" x14ac:dyDescent="0.55000000000000004">
      <c r="A30" s="5" t="s">
        <v>10</v>
      </c>
      <c r="B30" s="10"/>
      <c r="C30" s="10"/>
    </row>
    <row r="31" spans="1:4" x14ac:dyDescent="0.55000000000000004">
      <c r="A31" s="10" t="s">
        <v>11</v>
      </c>
    </row>
    <row r="32" spans="1:4" x14ac:dyDescent="0.55000000000000004">
      <c r="A32" s="10" t="s">
        <v>12</v>
      </c>
    </row>
    <row r="36" spans="1:1" x14ac:dyDescent="0.55000000000000004">
      <c r="A36" s="2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C20" sqref="C20"/>
    </sheetView>
  </sheetViews>
  <sheetFormatPr defaultColWidth="8.5" defaultRowHeight="14.4" x14ac:dyDescent="0.55000000000000004"/>
  <cols>
    <col min="1" max="1" width="35.6640625" style="1" customWidth="1"/>
    <col min="2" max="2" width="19.5" style="1" customWidth="1"/>
    <col min="3" max="3" width="6.83203125" style="1" customWidth="1"/>
    <col min="4" max="4" width="27.5" style="1" customWidth="1"/>
    <col min="5" max="5" width="8.5" style="1"/>
    <col min="6" max="6" width="11.5" style="1" customWidth="1"/>
    <col min="7" max="7" width="16.1640625" style="1" customWidth="1"/>
    <col min="8" max="16384" width="8.5" style="1"/>
  </cols>
  <sheetData>
    <row r="1" spans="1:6" ht="14.7" thickBot="1" x14ac:dyDescent="0.6">
      <c r="A1" s="144" t="s">
        <v>50</v>
      </c>
      <c r="B1" s="144"/>
      <c r="C1" s="144"/>
      <c r="D1" s="144"/>
      <c r="E1" s="144"/>
      <c r="F1" s="144"/>
    </row>
    <row r="2" spans="1:6" ht="14.7" thickTop="1" x14ac:dyDescent="0.55000000000000004">
      <c r="A2" s="143"/>
      <c r="B2" s="143"/>
      <c r="C2" s="143"/>
      <c r="D2" s="143"/>
    </row>
    <row r="3" spans="1:6" ht="14.7" thickBot="1" x14ac:dyDescent="0.6">
      <c r="A3" s="25" t="s">
        <v>13</v>
      </c>
      <c r="B3" s="26" t="s">
        <v>14</v>
      </c>
      <c r="C3" s="6"/>
      <c r="D3" s="6"/>
    </row>
    <row r="4" spans="1:6" ht="14.7" thickBot="1" x14ac:dyDescent="0.6">
      <c r="A4" s="111" t="s">
        <v>15</v>
      </c>
      <c r="B4" s="110"/>
      <c r="C4" s="107"/>
      <c r="D4" s="27"/>
    </row>
    <row r="5" spans="1:6" x14ac:dyDescent="0.55000000000000004">
      <c r="A5" s="108" t="s">
        <v>3</v>
      </c>
      <c r="B5" s="109"/>
      <c r="C5" s="30">
        <v>57</v>
      </c>
      <c r="D5" s="31" t="e">
        <f>(B4/B5)*C5</f>
        <v>#DIV/0!</v>
      </c>
    </row>
    <row r="6" spans="1:6" x14ac:dyDescent="0.55000000000000004">
      <c r="A6" s="28" t="s">
        <v>4</v>
      </c>
      <c r="B6" s="29"/>
      <c r="C6" s="30">
        <v>57</v>
      </c>
      <c r="D6" s="31" t="e">
        <f>(B4/B6)*C6</f>
        <v>#DIV/0!</v>
      </c>
    </row>
    <row r="7" spans="1:6" x14ac:dyDescent="0.55000000000000004">
      <c r="A7" s="28" t="s">
        <v>5</v>
      </c>
      <c r="B7" s="29"/>
      <c r="C7" s="30">
        <v>57</v>
      </c>
      <c r="D7" s="31" t="e">
        <f>(B4/B7)*C7</f>
        <v>#DIV/0!</v>
      </c>
    </row>
    <row r="8" spans="1:6" x14ac:dyDescent="0.55000000000000004">
      <c r="A8" s="16"/>
      <c r="B8" s="13"/>
    </row>
    <row r="9" spans="1:6" x14ac:dyDescent="0.55000000000000004">
      <c r="A9" s="25" t="s">
        <v>16</v>
      </c>
      <c r="B9" s="13"/>
    </row>
    <row r="10" spans="1:6" x14ac:dyDescent="0.55000000000000004">
      <c r="A10" s="28" t="s">
        <v>3</v>
      </c>
      <c r="B10" s="32" t="e">
        <f>D5</f>
        <v>#DIV/0!</v>
      </c>
      <c r="D10" s="6"/>
    </row>
    <row r="11" spans="1:6" x14ac:dyDescent="0.55000000000000004">
      <c r="A11" s="28" t="s">
        <v>4</v>
      </c>
      <c r="B11" s="32" t="e">
        <f>D6</f>
        <v>#DIV/0!</v>
      </c>
      <c r="D11" s="6"/>
    </row>
    <row r="12" spans="1:6" x14ac:dyDescent="0.55000000000000004">
      <c r="A12" s="28" t="s">
        <v>5</v>
      </c>
      <c r="B12" s="32" t="e">
        <f>D7</f>
        <v>#DIV/0!</v>
      </c>
      <c r="D12" s="6"/>
    </row>
    <row r="13" spans="1:6" x14ac:dyDescent="0.55000000000000004">
      <c r="A13" s="5"/>
      <c r="B13" s="25"/>
      <c r="D13" s="6"/>
    </row>
    <row r="14" spans="1:6" x14ac:dyDescent="0.55000000000000004">
      <c r="A14" s="28" t="s">
        <v>12</v>
      </c>
    </row>
    <row r="16" spans="1:6" x14ac:dyDescent="0.55000000000000004">
      <c r="A16" s="33" t="s">
        <v>17</v>
      </c>
      <c r="B16" s="33"/>
      <c r="C16" s="33"/>
    </row>
    <row r="17" spans="1:3" x14ac:dyDescent="0.55000000000000004">
      <c r="A17" s="33" t="s">
        <v>51</v>
      </c>
      <c r="B17" s="33"/>
      <c r="C17" s="33"/>
    </row>
    <row r="18" spans="1:3" x14ac:dyDescent="0.55000000000000004">
      <c r="A18" s="33" t="s">
        <v>18</v>
      </c>
      <c r="B18" s="33"/>
      <c r="C18" s="33"/>
    </row>
    <row r="19" spans="1:3" x14ac:dyDescent="0.55000000000000004">
      <c r="A19" s="33" t="s">
        <v>19</v>
      </c>
      <c r="B19" s="33"/>
      <c r="C19" s="33"/>
    </row>
    <row r="20" spans="1:3" x14ac:dyDescent="0.55000000000000004">
      <c r="A20" s="10" t="s">
        <v>20</v>
      </c>
    </row>
    <row r="21" spans="1:3" x14ac:dyDescent="0.55000000000000004">
      <c r="A21" s="34" t="s">
        <v>52</v>
      </c>
      <c r="B21" s="35"/>
      <c r="C21" s="36"/>
    </row>
  </sheetData>
  <sheetProtection selectLockedCells="1" selectUnlockedCells="1"/>
  <mergeCells count="2">
    <mergeCell ref="A2:D2"/>
    <mergeCell ref="A1:F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9"/>
  <sheetViews>
    <sheetView topLeftCell="A52" zoomScale="95" zoomScaleNormal="95" workbookViewId="0">
      <selection activeCell="B66" sqref="B66"/>
    </sheetView>
  </sheetViews>
  <sheetFormatPr defaultColWidth="8.5" defaultRowHeight="14.4" x14ac:dyDescent="0.55000000000000004"/>
  <cols>
    <col min="1" max="1" width="3.1640625" style="118" customWidth="1"/>
    <col min="2" max="2" width="99.5" style="70" bestFit="1" customWidth="1"/>
    <col min="3" max="3" width="14" style="70" customWidth="1"/>
    <col min="4" max="4" width="9" style="70" customWidth="1"/>
    <col min="5" max="5" width="10.5" style="70" customWidth="1"/>
    <col min="6" max="6" width="15.5" style="70" customWidth="1"/>
    <col min="7" max="16384" width="8.5" style="70"/>
  </cols>
  <sheetData>
    <row r="1" spans="1:7" ht="14.7" thickBot="1" x14ac:dyDescent="0.6">
      <c r="A1" s="120"/>
      <c r="B1" s="68" t="s">
        <v>40</v>
      </c>
      <c r="C1" s="68"/>
      <c r="D1" s="68"/>
      <c r="E1" s="68"/>
      <c r="F1" s="69"/>
    </row>
    <row r="2" spans="1:7" ht="15.6" thickTop="1" x14ac:dyDescent="0.55000000000000004">
      <c r="A2" s="120"/>
      <c r="B2" s="145" t="s">
        <v>50</v>
      </c>
      <c r="C2" s="145"/>
      <c r="D2" s="145"/>
      <c r="E2" s="145"/>
      <c r="F2" s="145"/>
    </row>
    <row r="3" spans="1:7" ht="14.7" thickBot="1" x14ac:dyDescent="0.6">
      <c r="A3" s="120"/>
      <c r="B3" s="71" t="s">
        <v>21</v>
      </c>
      <c r="C3" s="71"/>
      <c r="D3" s="71"/>
      <c r="E3" s="71"/>
      <c r="F3" s="72"/>
      <c r="G3" s="67"/>
    </row>
    <row r="4" spans="1:7" ht="14.7" thickTop="1" x14ac:dyDescent="0.55000000000000004">
      <c r="A4" s="120"/>
      <c r="B4" s="73"/>
      <c r="C4" s="67"/>
      <c r="D4" s="67"/>
      <c r="E4" s="131">
        <v>128</v>
      </c>
    </row>
    <row r="5" spans="1:7" x14ac:dyDescent="0.55000000000000004">
      <c r="A5" s="116"/>
      <c r="B5" s="121" t="s">
        <v>42</v>
      </c>
      <c r="C5" s="81"/>
      <c r="D5" s="81"/>
      <c r="E5" s="81"/>
      <c r="F5" s="81"/>
    </row>
    <row r="6" spans="1:7" x14ac:dyDescent="0.55000000000000004">
      <c r="A6" s="116"/>
      <c r="B6" s="82"/>
      <c r="C6" s="83"/>
      <c r="D6" s="83"/>
      <c r="E6" s="83"/>
      <c r="F6" s="83"/>
    </row>
    <row r="7" spans="1:7" ht="14.7" thickBot="1" x14ac:dyDescent="0.6">
      <c r="A7" s="117">
        <v>1</v>
      </c>
      <c r="B7" s="123" t="s">
        <v>53</v>
      </c>
      <c r="C7" s="74" t="s">
        <v>22</v>
      </c>
      <c r="D7" s="74" t="s">
        <v>23</v>
      </c>
      <c r="E7" s="74" t="s">
        <v>1</v>
      </c>
      <c r="F7" s="74" t="s">
        <v>24</v>
      </c>
      <c r="G7" s="125"/>
    </row>
    <row r="8" spans="1:7" x14ac:dyDescent="0.55000000000000004">
      <c r="B8" s="75" t="s">
        <v>25</v>
      </c>
      <c r="C8" s="84"/>
      <c r="D8" s="124" t="s">
        <v>54</v>
      </c>
      <c r="E8" s="76"/>
      <c r="F8" s="77"/>
      <c r="G8" s="125"/>
    </row>
    <row r="9" spans="1:7" x14ac:dyDescent="0.55000000000000004">
      <c r="B9" s="78" t="s">
        <v>3</v>
      </c>
      <c r="C9" s="76"/>
      <c r="D9" s="124" t="s">
        <v>54</v>
      </c>
      <c r="E9" s="76">
        <v>3</v>
      </c>
      <c r="F9" s="79" t="e">
        <f>(C9/$C$8)*E9</f>
        <v>#DIV/0!</v>
      </c>
      <c r="G9" s="125"/>
    </row>
    <row r="10" spans="1:7" x14ac:dyDescent="0.55000000000000004">
      <c r="B10" s="78" t="s">
        <v>4</v>
      </c>
      <c r="C10" s="76"/>
      <c r="D10" s="124" t="s">
        <v>54</v>
      </c>
      <c r="E10" s="76">
        <v>3</v>
      </c>
      <c r="F10" s="79" t="e">
        <f>(C10/$C$8)*E10</f>
        <v>#DIV/0!</v>
      </c>
      <c r="G10" s="125"/>
    </row>
    <row r="11" spans="1:7" x14ac:dyDescent="0.55000000000000004">
      <c r="B11" s="78" t="s">
        <v>5</v>
      </c>
      <c r="C11" s="76"/>
      <c r="D11" s="124" t="s">
        <v>54</v>
      </c>
      <c r="E11" s="76">
        <v>3</v>
      </c>
      <c r="F11" s="79" t="e">
        <f>(C11/$C$8)*E11</f>
        <v>#DIV/0!</v>
      </c>
      <c r="G11" s="125"/>
    </row>
    <row r="12" spans="1:7" x14ac:dyDescent="0.55000000000000004">
      <c r="B12" s="78"/>
      <c r="C12" s="76"/>
      <c r="D12" s="80"/>
      <c r="E12" s="76"/>
      <c r="F12" s="79"/>
      <c r="G12" s="125"/>
    </row>
    <row r="13" spans="1:7" ht="14.7" thickBot="1" x14ac:dyDescent="0.6">
      <c r="A13" s="117">
        <v>2</v>
      </c>
      <c r="B13" s="123" t="s">
        <v>55</v>
      </c>
      <c r="C13" s="74" t="s">
        <v>22</v>
      </c>
      <c r="D13" s="74" t="s">
        <v>23</v>
      </c>
      <c r="E13" s="74" t="s">
        <v>1</v>
      </c>
      <c r="F13" s="74" t="s">
        <v>24</v>
      </c>
      <c r="G13" s="125"/>
    </row>
    <row r="14" spans="1:7" x14ac:dyDescent="0.55000000000000004">
      <c r="B14" s="75" t="s">
        <v>25</v>
      </c>
      <c r="C14" s="84"/>
      <c r="D14" s="124" t="s">
        <v>48</v>
      </c>
      <c r="E14" s="76"/>
      <c r="F14" s="77"/>
      <c r="G14" s="125"/>
    </row>
    <row r="15" spans="1:7" x14ac:dyDescent="0.55000000000000004">
      <c r="B15" s="78" t="s">
        <v>3</v>
      </c>
      <c r="C15" s="76"/>
      <c r="D15" s="124" t="s">
        <v>48</v>
      </c>
      <c r="E15" s="76">
        <v>4</v>
      </c>
      <c r="F15" s="79" t="e">
        <f>(C15/$C$14)*E15</f>
        <v>#DIV/0!</v>
      </c>
      <c r="G15" s="125"/>
    </row>
    <row r="16" spans="1:7" x14ac:dyDescent="0.55000000000000004">
      <c r="B16" s="78" t="s">
        <v>4</v>
      </c>
      <c r="C16" s="76"/>
      <c r="D16" s="124" t="s">
        <v>48</v>
      </c>
      <c r="E16" s="76">
        <v>4</v>
      </c>
      <c r="F16" s="79" t="e">
        <f>(C16/$C$14)*E16</f>
        <v>#DIV/0!</v>
      </c>
      <c r="G16" s="125"/>
    </row>
    <row r="17" spans="1:7" x14ac:dyDescent="0.55000000000000004">
      <c r="B17" s="78" t="s">
        <v>5</v>
      </c>
      <c r="C17" s="76"/>
      <c r="D17" s="124" t="s">
        <v>48</v>
      </c>
      <c r="E17" s="76">
        <v>4</v>
      </c>
      <c r="F17" s="79" t="e">
        <f>(C17/$C$14)*E17</f>
        <v>#DIV/0!</v>
      </c>
      <c r="G17" s="125"/>
    </row>
    <row r="18" spans="1:7" x14ac:dyDescent="0.55000000000000004">
      <c r="G18" s="125"/>
    </row>
    <row r="19" spans="1:7" ht="14.7" thickBot="1" x14ac:dyDescent="0.6">
      <c r="A19" s="117">
        <v>3</v>
      </c>
      <c r="B19" s="123" t="s">
        <v>56</v>
      </c>
      <c r="C19" s="74" t="s">
        <v>22</v>
      </c>
      <c r="D19" s="74" t="s">
        <v>23</v>
      </c>
      <c r="E19" s="74" t="s">
        <v>1</v>
      </c>
      <c r="F19" s="74" t="s">
        <v>24</v>
      </c>
      <c r="G19" s="125"/>
    </row>
    <row r="20" spans="1:7" x14ac:dyDescent="0.55000000000000004">
      <c r="B20" s="75" t="s">
        <v>25</v>
      </c>
      <c r="C20" s="84"/>
      <c r="D20" s="124" t="s">
        <v>49</v>
      </c>
      <c r="E20" s="76"/>
      <c r="F20" s="77"/>
      <c r="G20" s="125"/>
    </row>
    <row r="21" spans="1:7" x14ac:dyDescent="0.55000000000000004">
      <c r="B21" s="78" t="s">
        <v>3</v>
      </c>
      <c r="C21" s="76"/>
      <c r="D21" s="124" t="s">
        <v>49</v>
      </c>
      <c r="E21" s="76">
        <v>4</v>
      </c>
      <c r="F21" s="79" t="e">
        <f>(C21/$C$20)*E21</f>
        <v>#DIV/0!</v>
      </c>
      <c r="G21" s="125"/>
    </row>
    <row r="22" spans="1:7" x14ac:dyDescent="0.55000000000000004">
      <c r="B22" s="78" t="s">
        <v>4</v>
      </c>
      <c r="C22" s="76"/>
      <c r="D22" s="124" t="s">
        <v>49</v>
      </c>
      <c r="E22" s="76">
        <v>4</v>
      </c>
      <c r="F22" s="79" t="e">
        <f>(C22/$C$20)*E22</f>
        <v>#DIV/0!</v>
      </c>
      <c r="G22" s="125"/>
    </row>
    <row r="23" spans="1:7" x14ac:dyDescent="0.55000000000000004">
      <c r="B23" s="78" t="s">
        <v>5</v>
      </c>
      <c r="C23" s="76"/>
      <c r="D23" s="124" t="s">
        <v>49</v>
      </c>
      <c r="E23" s="76">
        <v>4</v>
      </c>
      <c r="F23" s="79" t="e">
        <f>(C23/$C$20)*E23</f>
        <v>#DIV/0!</v>
      </c>
      <c r="G23" s="125"/>
    </row>
    <row r="24" spans="1:7" x14ac:dyDescent="0.55000000000000004">
      <c r="B24" s="78"/>
      <c r="C24" s="76"/>
      <c r="D24" s="124"/>
      <c r="E24" s="76"/>
      <c r="F24" s="79"/>
      <c r="G24" s="125"/>
    </row>
    <row r="25" spans="1:7" x14ac:dyDescent="0.55000000000000004">
      <c r="A25" s="119"/>
      <c r="B25" s="137" t="s">
        <v>20</v>
      </c>
      <c r="C25" s="138"/>
      <c r="D25" s="139"/>
      <c r="E25" s="138"/>
      <c r="F25" s="140"/>
      <c r="G25" s="125"/>
    </row>
    <row r="26" spans="1:7" ht="14.7" thickBot="1" x14ac:dyDescent="0.6">
      <c r="A26" s="122">
        <v>4</v>
      </c>
      <c r="B26" s="123" t="s">
        <v>57</v>
      </c>
      <c r="C26" s="74" t="s">
        <v>22</v>
      </c>
      <c r="D26" s="74" t="s">
        <v>23</v>
      </c>
      <c r="E26" s="74" t="s">
        <v>1</v>
      </c>
      <c r="F26" s="74" t="s">
        <v>24</v>
      </c>
      <c r="G26" s="125"/>
    </row>
    <row r="27" spans="1:7" x14ac:dyDescent="0.55000000000000004">
      <c r="A27" s="119"/>
      <c r="B27" s="75" t="s">
        <v>25</v>
      </c>
      <c r="C27" s="84"/>
      <c r="D27" s="124" t="s">
        <v>44</v>
      </c>
      <c r="E27" s="76"/>
      <c r="F27" s="77"/>
      <c r="G27" s="125"/>
    </row>
    <row r="28" spans="1:7" x14ac:dyDescent="0.55000000000000004">
      <c r="A28" s="119"/>
      <c r="B28" s="78" t="s">
        <v>3</v>
      </c>
      <c r="C28" s="76"/>
      <c r="D28" s="124" t="s">
        <v>44</v>
      </c>
      <c r="E28" s="76">
        <v>3</v>
      </c>
      <c r="F28" s="79" t="e">
        <f>(C27/C28)*E28</f>
        <v>#DIV/0!</v>
      </c>
      <c r="G28" s="125"/>
    </row>
    <row r="29" spans="1:7" x14ac:dyDescent="0.55000000000000004">
      <c r="A29" s="119"/>
      <c r="B29" s="78" t="s">
        <v>4</v>
      </c>
      <c r="C29" s="76"/>
      <c r="D29" s="124" t="s">
        <v>44</v>
      </c>
      <c r="E29" s="76">
        <v>3</v>
      </c>
      <c r="F29" s="79" t="e">
        <f>(C27/C29)*E29</f>
        <v>#DIV/0!</v>
      </c>
      <c r="G29" s="125"/>
    </row>
    <row r="30" spans="1:7" x14ac:dyDescent="0.55000000000000004">
      <c r="A30" s="119"/>
      <c r="B30" s="78" t="s">
        <v>5</v>
      </c>
      <c r="C30" s="76"/>
      <c r="D30" s="124" t="s">
        <v>44</v>
      </c>
      <c r="E30" s="76">
        <v>3</v>
      </c>
      <c r="F30" s="79" t="e">
        <f>(C27/C30)*E30</f>
        <v>#DIV/0!</v>
      </c>
      <c r="G30" s="125"/>
    </row>
    <row r="31" spans="1:7" x14ac:dyDescent="0.55000000000000004">
      <c r="A31" s="119"/>
      <c r="B31" s="78"/>
      <c r="C31" s="76"/>
      <c r="D31" s="80"/>
      <c r="E31" s="76"/>
      <c r="F31" s="79"/>
      <c r="G31" s="125"/>
    </row>
    <row r="32" spans="1:7" ht="14.7" thickBot="1" x14ac:dyDescent="0.6">
      <c r="A32" s="122">
        <v>5</v>
      </c>
      <c r="B32" s="123" t="s">
        <v>58</v>
      </c>
      <c r="C32" s="74" t="s">
        <v>22</v>
      </c>
      <c r="D32" s="74" t="s">
        <v>23</v>
      </c>
      <c r="E32" s="74" t="s">
        <v>1</v>
      </c>
      <c r="F32" s="74" t="s">
        <v>24</v>
      </c>
      <c r="G32" s="125"/>
    </row>
    <row r="33" spans="1:7" x14ac:dyDescent="0.55000000000000004">
      <c r="A33" s="122"/>
      <c r="B33" s="75" t="s">
        <v>25</v>
      </c>
      <c r="C33" s="84"/>
      <c r="D33" s="124" t="s">
        <v>44</v>
      </c>
      <c r="E33" s="76"/>
      <c r="F33" s="77"/>
      <c r="G33" s="125"/>
    </row>
    <row r="34" spans="1:7" x14ac:dyDescent="0.55000000000000004">
      <c r="A34" s="122"/>
      <c r="B34" s="78" t="s">
        <v>3</v>
      </c>
      <c r="C34" s="76"/>
      <c r="D34" s="124" t="s">
        <v>44</v>
      </c>
      <c r="E34" s="76">
        <v>3</v>
      </c>
      <c r="F34" s="79" t="e">
        <f>(C33/C34)*E34</f>
        <v>#DIV/0!</v>
      </c>
      <c r="G34" s="125"/>
    </row>
    <row r="35" spans="1:7" x14ac:dyDescent="0.55000000000000004">
      <c r="A35" s="122"/>
      <c r="B35" s="78" t="s">
        <v>4</v>
      </c>
      <c r="C35" s="76"/>
      <c r="D35" s="124" t="s">
        <v>44</v>
      </c>
      <c r="E35" s="76">
        <v>3</v>
      </c>
      <c r="F35" s="79" t="e">
        <f>(C33/C35)*E35</f>
        <v>#DIV/0!</v>
      </c>
      <c r="G35" s="125"/>
    </row>
    <row r="36" spans="1:7" x14ac:dyDescent="0.55000000000000004">
      <c r="A36" s="122"/>
      <c r="B36" s="78" t="s">
        <v>5</v>
      </c>
      <c r="C36" s="76"/>
      <c r="D36" s="124" t="s">
        <v>44</v>
      </c>
      <c r="E36" s="76">
        <v>3</v>
      </c>
      <c r="F36" s="79" t="e">
        <f>(C33/C36)*E36</f>
        <v>#DIV/0!</v>
      </c>
      <c r="G36" s="125"/>
    </row>
    <row r="37" spans="1:7" x14ac:dyDescent="0.55000000000000004">
      <c r="A37" s="122"/>
      <c r="B37" s="78"/>
      <c r="C37" s="76"/>
      <c r="D37" s="80"/>
      <c r="E37" s="76"/>
      <c r="F37" s="79"/>
      <c r="G37" s="125"/>
    </row>
    <row r="38" spans="1:7" ht="14.7" thickBot="1" x14ac:dyDescent="0.6">
      <c r="A38" s="122">
        <v>6</v>
      </c>
      <c r="B38" s="123" t="s">
        <v>59</v>
      </c>
      <c r="C38" s="74" t="s">
        <v>22</v>
      </c>
      <c r="D38" s="74" t="s">
        <v>23</v>
      </c>
      <c r="E38" s="74" t="s">
        <v>1</v>
      </c>
      <c r="F38" s="74" t="s">
        <v>24</v>
      </c>
      <c r="G38" s="125"/>
    </row>
    <row r="39" spans="1:7" x14ac:dyDescent="0.55000000000000004">
      <c r="A39" s="122"/>
      <c r="B39" s="75" t="s">
        <v>25</v>
      </c>
      <c r="C39" s="84"/>
      <c r="D39" s="124" t="s">
        <v>60</v>
      </c>
      <c r="E39" s="76"/>
      <c r="F39" s="77"/>
      <c r="G39" s="125"/>
    </row>
    <row r="40" spans="1:7" x14ac:dyDescent="0.55000000000000004">
      <c r="A40" s="122"/>
      <c r="B40" s="78" t="s">
        <v>3</v>
      </c>
      <c r="C40" s="76"/>
      <c r="D40" s="124" t="s">
        <v>60</v>
      </c>
      <c r="E40" s="76">
        <v>2</v>
      </c>
      <c r="F40" s="79" t="e">
        <f>(C39/C40)*E40</f>
        <v>#DIV/0!</v>
      </c>
      <c r="G40" s="125"/>
    </row>
    <row r="41" spans="1:7" x14ac:dyDescent="0.55000000000000004">
      <c r="A41" s="122"/>
      <c r="B41" s="78" t="s">
        <v>4</v>
      </c>
      <c r="C41" s="76"/>
      <c r="D41" s="124" t="s">
        <v>60</v>
      </c>
      <c r="E41" s="76">
        <v>2</v>
      </c>
      <c r="F41" s="79" t="e">
        <f>(C39/C41)*E41</f>
        <v>#DIV/0!</v>
      </c>
      <c r="G41" s="125"/>
    </row>
    <row r="42" spans="1:7" x14ac:dyDescent="0.55000000000000004">
      <c r="A42" s="122"/>
      <c r="B42" s="78" t="s">
        <v>5</v>
      </c>
      <c r="C42" s="76"/>
      <c r="D42" s="124" t="s">
        <v>60</v>
      </c>
      <c r="E42" s="76">
        <v>2</v>
      </c>
      <c r="F42" s="79" t="e">
        <f>(C39/C42)*E42</f>
        <v>#DIV/0!</v>
      </c>
      <c r="G42" s="125"/>
    </row>
    <row r="43" spans="1:7" x14ac:dyDescent="0.55000000000000004">
      <c r="A43" s="122"/>
      <c r="B43" s="128"/>
      <c r="C43" s="80"/>
      <c r="D43" s="80"/>
      <c r="E43" s="80"/>
      <c r="F43" s="129"/>
      <c r="G43" s="125"/>
    </row>
    <row r="44" spans="1:7" x14ac:dyDescent="0.55000000000000004">
      <c r="A44" s="117"/>
      <c r="B44" s="136" t="s">
        <v>42</v>
      </c>
      <c r="C44" s="132"/>
      <c r="D44" s="132"/>
      <c r="E44" s="132"/>
      <c r="F44" s="133"/>
      <c r="G44" s="134"/>
    </row>
    <row r="45" spans="1:7" ht="14.7" thickBot="1" x14ac:dyDescent="0.6">
      <c r="A45" s="117">
        <v>7</v>
      </c>
      <c r="B45" s="123" t="s">
        <v>61</v>
      </c>
      <c r="C45" s="74" t="s">
        <v>22</v>
      </c>
      <c r="D45" s="74" t="s">
        <v>23</v>
      </c>
      <c r="E45" s="74" t="s">
        <v>1</v>
      </c>
      <c r="F45" s="74" t="s">
        <v>24</v>
      </c>
      <c r="G45" s="125"/>
    </row>
    <row r="46" spans="1:7" x14ac:dyDescent="0.55000000000000004">
      <c r="A46" s="117"/>
      <c r="B46" s="126" t="s">
        <v>25</v>
      </c>
      <c r="C46" s="135"/>
      <c r="D46" s="124" t="s">
        <v>43</v>
      </c>
      <c r="E46" s="80"/>
      <c r="F46" s="127"/>
      <c r="G46" s="125"/>
    </row>
    <row r="47" spans="1:7" x14ac:dyDescent="0.55000000000000004">
      <c r="A47" s="117"/>
      <c r="B47" s="128" t="s">
        <v>3</v>
      </c>
      <c r="C47" s="80"/>
      <c r="D47" s="124" t="s">
        <v>43</v>
      </c>
      <c r="E47" s="76">
        <v>4</v>
      </c>
      <c r="F47" s="129" t="e">
        <f>(C47/$C$46)*E47</f>
        <v>#DIV/0!</v>
      </c>
      <c r="G47" s="125"/>
    </row>
    <row r="48" spans="1:7" x14ac:dyDescent="0.55000000000000004">
      <c r="A48" s="117"/>
      <c r="B48" s="128" t="s">
        <v>4</v>
      </c>
      <c r="C48" s="80"/>
      <c r="D48" s="124" t="s">
        <v>43</v>
      </c>
      <c r="E48" s="76">
        <v>4</v>
      </c>
      <c r="F48" s="129" t="e">
        <f>(C48/$C$46)*E48</f>
        <v>#DIV/0!</v>
      </c>
      <c r="G48" s="125"/>
    </row>
    <row r="49" spans="1:7" x14ac:dyDescent="0.55000000000000004">
      <c r="A49" s="117"/>
      <c r="B49" s="128" t="s">
        <v>5</v>
      </c>
      <c r="C49" s="80"/>
      <c r="D49" s="124" t="s">
        <v>43</v>
      </c>
      <c r="E49" s="76">
        <v>4</v>
      </c>
      <c r="F49" s="129" t="e">
        <f>(C49/$C$46)*E49</f>
        <v>#DIV/0!</v>
      </c>
      <c r="G49" s="125"/>
    </row>
    <row r="50" spans="1:7" x14ac:dyDescent="0.55000000000000004">
      <c r="A50" s="117"/>
      <c r="B50" s="78"/>
      <c r="C50" s="76"/>
      <c r="D50" s="80"/>
      <c r="E50" s="76"/>
      <c r="F50" s="79"/>
      <c r="G50" s="125"/>
    </row>
    <row r="51" spans="1:7" x14ac:dyDescent="0.55000000000000004">
      <c r="A51" s="117"/>
      <c r="B51" s="78"/>
      <c r="C51" s="76"/>
      <c r="D51" s="80"/>
      <c r="E51" s="76"/>
      <c r="F51" s="79"/>
      <c r="G51" s="125"/>
    </row>
    <row r="52" spans="1:7" ht="14.7" thickBot="1" x14ac:dyDescent="0.6">
      <c r="A52" s="119"/>
      <c r="B52" s="85" t="s">
        <v>16</v>
      </c>
      <c r="C52" s="86"/>
      <c r="D52" s="87"/>
      <c r="E52" s="130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E47+E40+E34+E28+E21+E15+E9</f>
        <v>#REF!</v>
      </c>
      <c r="F52" s="88"/>
    </row>
    <row r="53" spans="1:7" x14ac:dyDescent="0.55000000000000004">
      <c r="A53" s="119"/>
      <c r="B53" s="78" t="s">
        <v>3</v>
      </c>
      <c r="C53" s="89"/>
      <c r="D53" s="90"/>
      <c r="E53" s="90"/>
      <c r="F53" s="12" t="e">
        <f>F9+F15+F21+F28+F34+F40+F47</f>
        <v>#DIV/0!</v>
      </c>
    </row>
    <row r="54" spans="1:7" x14ac:dyDescent="0.55000000000000004">
      <c r="A54" s="119"/>
      <c r="B54" s="78" t="s">
        <v>4</v>
      </c>
      <c r="C54" s="91"/>
      <c r="D54" s="90"/>
      <c r="E54" s="90"/>
      <c r="F54" s="12" t="e">
        <f>F10+F16+F22+F29+F35+F41+F48</f>
        <v>#DIV/0!</v>
      </c>
    </row>
    <row r="55" spans="1:7" x14ac:dyDescent="0.55000000000000004">
      <c r="A55" s="119"/>
      <c r="B55" s="78" t="s">
        <v>5</v>
      </c>
      <c r="C55" s="91"/>
      <c r="D55" s="90"/>
      <c r="E55" s="90"/>
      <c r="F55" s="12" t="e">
        <f>F11+F17+F23+F30+F36+F42+F49</f>
        <v>#DIV/0!</v>
      </c>
    </row>
    <row r="56" spans="1:7" x14ac:dyDescent="0.55000000000000004">
      <c r="A56" s="119"/>
      <c r="B56" s="73"/>
      <c r="C56" s="92"/>
      <c r="D56" s="92"/>
      <c r="E56" s="83"/>
      <c r="F56" s="93"/>
    </row>
    <row r="57" spans="1:7" x14ac:dyDescent="0.55000000000000004">
      <c r="A57" s="122"/>
      <c r="B57" s="78" t="s">
        <v>12</v>
      </c>
      <c r="C57" s="78"/>
      <c r="D57" s="78"/>
      <c r="E57" s="78"/>
    </row>
    <row r="58" spans="1:7" x14ac:dyDescent="0.55000000000000004">
      <c r="A58" s="119"/>
      <c r="B58" s="78"/>
      <c r="C58" s="78"/>
      <c r="D58" s="78"/>
      <c r="E58" s="78"/>
    </row>
    <row r="59" spans="1:7" x14ac:dyDescent="0.55000000000000004">
      <c r="A59" s="119"/>
      <c r="B59" s="94" t="s">
        <v>17</v>
      </c>
      <c r="C59" s="95"/>
      <c r="D59" s="95"/>
      <c r="E59" s="95"/>
      <c r="F59" s="96"/>
    </row>
    <row r="60" spans="1:7" x14ac:dyDescent="0.55000000000000004">
      <c r="A60" s="119"/>
      <c r="B60" s="97" t="s">
        <v>26</v>
      </c>
      <c r="C60" s="95"/>
      <c r="D60" s="95"/>
      <c r="E60" s="95"/>
      <c r="F60" s="96"/>
    </row>
    <row r="61" spans="1:7" x14ac:dyDescent="0.55000000000000004">
      <c r="A61" s="119"/>
      <c r="B61" s="40" t="s">
        <v>62</v>
      </c>
      <c r="C61" s="95"/>
      <c r="D61" s="95"/>
      <c r="E61" s="95"/>
      <c r="F61" s="96"/>
    </row>
    <row r="62" spans="1:7" x14ac:dyDescent="0.55000000000000004">
      <c r="A62" s="119"/>
      <c r="B62" s="97" t="s">
        <v>27</v>
      </c>
      <c r="C62" s="95"/>
      <c r="D62" s="95"/>
      <c r="E62" s="95"/>
      <c r="F62" s="96"/>
    </row>
    <row r="63" spans="1:7" x14ac:dyDescent="0.55000000000000004">
      <c r="A63" s="122"/>
      <c r="B63" s="97" t="s">
        <v>28</v>
      </c>
      <c r="C63" s="95"/>
      <c r="D63" s="95"/>
      <c r="E63" s="95"/>
      <c r="F63" s="96"/>
    </row>
    <row r="64" spans="1:7" x14ac:dyDescent="0.55000000000000004">
      <c r="A64" s="119"/>
      <c r="B64" s="97" t="s">
        <v>29</v>
      </c>
      <c r="C64" s="95"/>
      <c r="D64" s="95"/>
      <c r="E64" s="95"/>
      <c r="F64" s="96"/>
    </row>
    <row r="65" spans="1:2" x14ac:dyDescent="0.55000000000000004">
      <c r="A65" s="119"/>
      <c r="B65" s="98" t="s">
        <v>30</v>
      </c>
    </row>
    <row r="66" spans="1:2" x14ac:dyDescent="0.55000000000000004">
      <c r="A66" s="119"/>
    </row>
    <row r="67" spans="1:2" x14ac:dyDescent="0.55000000000000004">
      <c r="A67" s="119"/>
    </row>
    <row r="68" spans="1:2" x14ac:dyDescent="0.55000000000000004">
      <c r="A68" s="119"/>
    </row>
    <row r="69" spans="1:2" x14ac:dyDescent="0.55000000000000004">
      <c r="A69" s="116"/>
    </row>
    <row r="70" spans="1:2" x14ac:dyDescent="0.55000000000000004">
      <c r="A70" s="117"/>
    </row>
    <row r="76" spans="1:2" x14ac:dyDescent="0.55000000000000004">
      <c r="A76" s="67"/>
    </row>
    <row r="77" spans="1:2" x14ac:dyDescent="0.55000000000000004">
      <c r="A77" s="67"/>
    </row>
    <row r="78" spans="1:2" x14ac:dyDescent="0.55000000000000004">
      <c r="A78" s="67"/>
    </row>
    <row r="79" spans="1:2" x14ac:dyDescent="0.55000000000000004">
      <c r="A79" s="67"/>
    </row>
    <row r="80" spans="1:2" x14ac:dyDescent="0.55000000000000004">
      <c r="A80" s="67"/>
    </row>
    <row r="81" spans="1:1" x14ac:dyDescent="0.55000000000000004">
      <c r="A81" s="67"/>
    </row>
    <row r="82" spans="1:1" x14ac:dyDescent="0.55000000000000004">
      <c r="A82" s="67"/>
    </row>
    <row r="83" spans="1:1" x14ac:dyDescent="0.55000000000000004">
      <c r="A83" s="67"/>
    </row>
    <row r="84" spans="1:1" x14ac:dyDescent="0.55000000000000004">
      <c r="A84" s="67"/>
    </row>
    <row r="85" spans="1:1" x14ac:dyDescent="0.55000000000000004">
      <c r="A85" s="67"/>
    </row>
    <row r="86" spans="1:1" x14ac:dyDescent="0.55000000000000004">
      <c r="A86" s="67"/>
    </row>
    <row r="87" spans="1:1" x14ac:dyDescent="0.55000000000000004">
      <c r="A87" s="67"/>
    </row>
    <row r="88" spans="1:1" x14ac:dyDescent="0.55000000000000004">
      <c r="A88" s="67"/>
    </row>
    <row r="89" spans="1:1" x14ac:dyDescent="0.55000000000000004">
      <c r="A89" s="67"/>
    </row>
  </sheetData>
  <sheetProtection selectLockedCells="1" selectUnlockedCells="1"/>
  <mergeCells count="1">
    <mergeCell ref="B2:F2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topLeftCell="A4" workbookViewId="0">
      <selection activeCell="B26" sqref="B26"/>
    </sheetView>
  </sheetViews>
  <sheetFormatPr defaultColWidth="8.5" defaultRowHeight="12.3" x14ac:dyDescent="0.4"/>
  <cols>
    <col min="1" max="1" width="4.33203125" style="42" customWidth="1"/>
    <col min="2" max="2" width="89.6640625" style="42" bestFit="1" customWidth="1"/>
    <col min="3" max="3" width="16" style="42" customWidth="1"/>
    <col min="4" max="4" width="12.5" style="42" customWidth="1"/>
    <col min="5" max="5" width="12.6640625" style="42" customWidth="1"/>
    <col min="6" max="6" width="14.33203125" style="42" customWidth="1"/>
    <col min="7" max="16384" width="8.5" style="42"/>
  </cols>
  <sheetData>
    <row r="1" spans="1:6" ht="15.3" thickBot="1" x14ac:dyDescent="0.55000000000000004">
      <c r="B1" s="43" t="s">
        <v>6</v>
      </c>
      <c r="C1" s="43"/>
      <c r="D1" s="24"/>
      <c r="E1" s="24"/>
      <c r="F1" s="24"/>
    </row>
    <row r="2" spans="1:6" ht="14.7" thickTop="1" x14ac:dyDescent="0.55000000000000004">
      <c r="B2" s="143"/>
      <c r="C2" s="143"/>
      <c r="D2" s="143"/>
      <c r="E2" s="143"/>
      <c r="F2" s="143"/>
    </row>
    <row r="3" spans="1:6" ht="15.3" thickBot="1" x14ac:dyDescent="0.55000000000000004">
      <c r="A3" s="44" t="s">
        <v>31</v>
      </c>
      <c r="B3" s="59" t="s">
        <v>45</v>
      </c>
      <c r="C3" s="113" t="s">
        <v>32</v>
      </c>
      <c r="D3" s="45" t="s">
        <v>33</v>
      </c>
      <c r="E3" s="37" t="s">
        <v>34</v>
      </c>
      <c r="F3" s="37" t="s">
        <v>2</v>
      </c>
    </row>
    <row r="4" spans="1:6" ht="14.4" thickBot="1" x14ac:dyDescent="0.55000000000000004">
      <c r="B4" s="114" t="s">
        <v>35</v>
      </c>
      <c r="C4" s="115"/>
      <c r="D4" s="47"/>
      <c r="E4" s="46"/>
      <c r="F4" s="48"/>
    </row>
    <row r="5" spans="1:6" ht="14.1" x14ac:dyDescent="0.5">
      <c r="B5" s="49" t="s">
        <v>3</v>
      </c>
      <c r="C5" s="50"/>
      <c r="D5" s="51" t="s">
        <v>36</v>
      </c>
      <c r="E5" s="50">
        <v>10</v>
      </c>
      <c r="F5" s="52" t="e">
        <f>(C4/C5)*E5</f>
        <v>#DIV/0!</v>
      </c>
    </row>
    <row r="6" spans="1:6" ht="14.1" x14ac:dyDescent="0.5">
      <c r="B6" s="49" t="s">
        <v>4</v>
      </c>
      <c r="C6" s="50"/>
      <c r="D6" s="51" t="s">
        <v>36</v>
      </c>
      <c r="E6" s="50">
        <v>10</v>
      </c>
      <c r="F6" s="52" t="e">
        <f>(C4/C6)*E6</f>
        <v>#DIV/0!</v>
      </c>
    </row>
    <row r="7" spans="1:6" ht="14.1" x14ac:dyDescent="0.5">
      <c r="B7" s="49" t="s">
        <v>5</v>
      </c>
      <c r="C7" s="50"/>
      <c r="D7" s="51" t="s">
        <v>36</v>
      </c>
      <c r="E7" s="50">
        <v>10</v>
      </c>
      <c r="F7" s="52" t="e">
        <f>(C4/C7)*E7</f>
        <v>#DIV/0!</v>
      </c>
    </row>
    <row r="8" spans="1:6" ht="14.1" x14ac:dyDescent="0.5">
      <c r="B8" s="53"/>
      <c r="C8" s="54"/>
      <c r="D8" s="51"/>
      <c r="E8" s="50"/>
      <c r="F8" s="52"/>
    </row>
    <row r="9" spans="1:6" ht="14.4" x14ac:dyDescent="0.55000000000000004">
      <c r="A9" s="55"/>
      <c r="B9" s="16"/>
      <c r="C9" s="16"/>
      <c r="D9" s="13"/>
      <c r="E9" s="1"/>
      <c r="F9" s="1"/>
    </row>
    <row r="10" spans="1:6" ht="14.4" x14ac:dyDescent="0.55000000000000004">
      <c r="B10" s="38" t="s">
        <v>16</v>
      </c>
      <c r="C10" s="6"/>
      <c r="D10" s="14"/>
      <c r="E10" s="1"/>
      <c r="F10" s="1"/>
    </row>
    <row r="11" spans="1:6" ht="14.4" x14ac:dyDescent="0.55000000000000004">
      <c r="B11" s="28" t="s">
        <v>3</v>
      </c>
      <c r="C11" s="28"/>
      <c r="D11" s="56"/>
      <c r="E11" s="57"/>
      <c r="F11" s="58" t="e">
        <f>F5</f>
        <v>#DIV/0!</v>
      </c>
    </row>
    <row r="12" spans="1:6" ht="14.4" x14ac:dyDescent="0.55000000000000004">
      <c r="B12" s="28" t="s">
        <v>4</v>
      </c>
      <c r="C12" s="28"/>
      <c r="D12" s="56"/>
      <c r="E12" s="57"/>
      <c r="F12" s="58" t="e">
        <f>F6</f>
        <v>#DIV/0!</v>
      </c>
    </row>
    <row r="13" spans="1:6" ht="14.4" x14ac:dyDescent="0.55000000000000004">
      <c r="B13" s="28" t="s">
        <v>5</v>
      </c>
      <c r="C13" s="28"/>
      <c r="D13" s="56"/>
      <c r="E13" s="57"/>
      <c r="F13" s="58" t="e">
        <f>F7</f>
        <v>#DIV/0!</v>
      </c>
    </row>
    <row r="14" spans="1:6" ht="14.4" x14ac:dyDescent="0.55000000000000004">
      <c r="B14" s="5"/>
      <c r="C14" s="5"/>
      <c r="D14" s="25"/>
      <c r="E14" s="1"/>
      <c r="F14" s="6"/>
    </row>
    <row r="15" spans="1:6" ht="14.4" x14ac:dyDescent="0.55000000000000004">
      <c r="A15" s="55"/>
      <c r="B15" s="28" t="s">
        <v>12</v>
      </c>
      <c r="C15" s="28"/>
      <c r="D15" s="1"/>
      <c r="E15" s="1"/>
      <c r="F15" s="1"/>
    </row>
    <row r="17" spans="2:7" ht="12.6" x14ac:dyDescent="0.45">
      <c r="B17" s="39" t="s">
        <v>17</v>
      </c>
      <c r="C17" s="39"/>
      <c r="D17" s="39"/>
      <c r="E17" s="39"/>
      <c r="F17" s="39"/>
      <c r="G17" s="39"/>
    </row>
    <row r="18" spans="2:7" ht="12.6" x14ac:dyDescent="0.45">
      <c r="B18" s="40"/>
      <c r="C18" s="39"/>
      <c r="D18" s="39"/>
      <c r="E18" s="39"/>
      <c r="F18" s="39"/>
      <c r="G18" s="39"/>
    </row>
    <row r="19" spans="2:7" ht="12.6" x14ac:dyDescent="0.45">
      <c r="B19" s="40" t="s">
        <v>46</v>
      </c>
      <c r="C19" s="39"/>
      <c r="D19" s="39"/>
      <c r="E19" s="39"/>
      <c r="F19" s="39"/>
      <c r="G19" s="39"/>
    </row>
    <row r="20" spans="2:7" ht="12.6" x14ac:dyDescent="0.45">
      <c r="B20" s="112" t="s">
        <v>47</v>
      </c>
      <c r="C20" s="39"/>
      <c r="D20" s="39"/>
      <c r="E20" s="39"/>
      <c r="F20" s="39"/>
      <c r="G20" s="39"/>
    </row>
    <row r="21" spans="2:7" ht="12.6" x14ac:dyDescent="0.45">
      <c r="B21" s="40"/>
      <c r="C21" s="39"/>
      <c r="D21" s="39"/>
      <c r="E21" s="39"/>
      <c r="F21" s="39"/>
      <c r="G21" s="39"/>
    </row>
    <row r="22" spans="2:7" ht="12.6" x14ac:dyDescent="0.45">
      <c r="B22" s="41"/>
      <c r="C22" s="39"/>
      <c r="D22" s="39"/>
      <c r="E22" s="39"/>
      <c r="F22" s="39"/>
      <c r="G22" s="39"/>
    </row>
    <row r="23" spans="2:7" ht="12.6" x14ac:dyDescent="0.45">
      <c r="B23" s="41"/>
      <c r="C23" s="39"/>
      <c r="D23" s="39"/>
      <c r="E23" s="39"/>
      <c r="F23" s="39"/>
      <c r="G23" s="39"/>
    </row>
    <row r="24" spans="2:7" ht="12.6" x14ac:dyDescent="0.45">
      <c r="B24" s="146"/>
      <c r="C24" s="146"/>
      <c r="D24" s="146"/>
      <c r="E24" s="39"/>
      <c r="F24" s="39"/>
      <c r="G24" s="39"/>
    </row>
  </sheetData>
  <sheetProtection selectLockedCells="1" selectUnlockedCells="1"/>
  <mergeCells count="1">
    <mergeCell ref="B2:F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0"/>
  <sheetViews>
    <sheetView topLeftCell="A7" workbookViewId="0">
      <selection activeCell="C23" sqref="C23"/>
    </sheetView>
  </sheetViews>
  <sheetFormatPr defaultColWidth="8.5" defaultRowHeight="12.3" x14ac:dyDescent="0.4"/>
  <cols>
    <col min="1" max="1" width="4.83203125" style="42" customWidth="1"/>
    <col min="2" max="2" width="19" style="42" customWidth="1"/>
    <col min="3" max="4" width="11.6640625" style="42" customWidth="1"/>
    <col min="5" max="5" width="12.6640625" style="42" customWidth="1"/>
    <col min="6" max="6" width="20.5" style="42" customWidth="1"/>
    <col min="7" max="16384" width="8.5" style="42"/>
  </cols>
  <sheetData>
    <row r="1" spans="2:6" ht="15.3" thickBot="1" x14ac:dyDescent="0.55000000000000004">
      <c r="B1" s="43" t="s">
        <v>63</v>
      </c>
      <c r="C1" s="24"/>
      <c r="D1" s="24"/>
      <c r="E1" s="24"/>
      <c r="F1" s="24"/>
    </row>
    <row r="2" spans="2:6" ht="14.7" thickTop="1" x14ac:dyDescent="0.55000000000000004">
      <c r="B2" s="143"/>
      <c r="C2" s="143"/>
      <c r="D2" s="143"/>
      <c r="E2" s="143"/>
      <c r="F2" s="143"/>
    </row>
    <row r="3" spans="2:6" ht="14.1" thickBot="1" x14ac:dyDescent="0.5">
      <c r="B3" s="59" t="s">
        <v>7</v>
      </c>
      <c r="C3" s="60" t="s">
        <v>32</v>
      </c>
      <c r="D3" s="60" t="s">
        <v>23</v>
      </c>
      <c r="E3" s="60" t="s">
        <v>37</v>
      </c>
      <c r="F3" s="60" t="s">
        <v>2</v>
      </c>
    </row>
    <row r="4" spans="2:6" ht="14.4" thickBot="1" x14ac:dyDescent="0.55000000000000004">
      <c r="B4" s="114" t="s">
        <v>38</v>
      </c>
      <c r="C4" s="115"/>
      <c r="D4" s="47"/>
      <c r="E4" s="46"/>
      <c r="F4" s="48"/>
    </row>
    <row r="5" spans="2:6" ht="14.1" x14ac:dyDescent="0.5">
      <c r="B5" s="49" t="s">
        <v>3</v>
      </c>
      <c r="C5" s="50"/>
      <c r="D5" s="51" t="s">
        <v>39</v>
      </c>
      <c r="E5" s="50">
        <v>10</v>
      </c>
      <c r="F5" s="52" t="e">
        <f>(C5/C4)*E5</f>
        <v>#DIV/0!</v>
      </c>
    </row>
    <row r="6" spans="2:6" ht="14.1" x14ac:dyDescent="0.5">
      <c r="B6" s="49" t="s">
        <v>4</v>
      </c>
      <c r="C6" s="50"/>
      <c r="D6" s="51" t="s">
        <v>39</v>
      </c>
      <c r="E6" s="50">
        <v>10</v>
      </c>
      <c r="F6" s="52" t="e">
        <f>(C6/C4)*E6</f>
        <v>#DIV/0!</v>
      </c>
    </row>
    <row r="7" spans="2:6" ht="14.1" x14ac:dyDescent="0.5">
      <c r="B7" s="49" t="s">
        <v>5</v>
      </c>
      <c r="C7" s="50"/>
      <c r="D7" s="51" t="s">
        <v>39</v>
      </c>
      <c r="E7" s="50">
        <v>10</v>
      </c>
      <c r="F7" s="52" t="e">
        <f>(C7/C4)*E7</f>
        <v>#DIV/0!</v>
      </c>
    </row>
    <row r="8" spans="2:6" ht="14.4" x14ac:dyDescent="0.55000000000000004">
      <c r="B8" s="1"/>
      <c r="C8" s="1"/>
      <c r="D8" s="1"/>
      <c r="E8" s="1"/>
      <c r="F8" s="1"/>
    </row>
    <row r="11" spans="2:6" ht="14.7" thickBot="1" x14ac:dyDescent="0.6">
      <c r="B11" s="38" t="s">
        <v>16</v>
      </c>
      <c r="C11" s="61"/>
      <c r="D11" s="62"/>
      <c r="E11" s="63"/>
      <c r="F11" s="63"/>
    </row>
    <row r="12" spans="2:6" ht="14.4" x14ac:dyDescent="0.55000000000000004">
      <c r="B12" s="53" t="s">
        <v>3</v>
      </c>
      <c r="C12" s="53"/>
      <c r="E12" s="64"/>
      <c r="F12" s="65" t="e">
        <f>F5</f>
        <v>#DIV/0!</v>
      </c>
    </row>
    <row r="13" spans="2:6" ht="14.4" x14ac:dyDescent="0.55000000000000004">
      <c r="B13" s="53" t="s">
        <v>4</v>
      </c>
      <c r="C13" s="53"/>
      <c r="E13" s="64"/>
      <c r="F13" s="65" t="e">
        <f>F6</f>
        <v>#DIV/0!</v>
      </c>
    </row>
    <row r="14" spans="2:6" ht="14.4" x14ac:dyDescent="0.55000000000000004">
      <c r="B14" s="53" t="s">
        <v>5</v>
      </c>
      <c r="C14" s="53"/>
      <c r="E14" s="64"/>
      <c r="F14" s="65" t="e">
        <f>F7</f>
        <v>#DIV/0!</v>
      </c>
    </row>
    <row r="16" spans="2:6" ht="14.1" x14ac:dyDescent="0.5">
      <c r="B16" s="28" t="s">
        <v>12</v>
      </c>
      <c r="C16" s="28"/>
    </row>
    <row r="18" spans="2:6" x14ac:dyDescent="0.4">
      <c r="B18" s="66"/>
      <c r="C18" s="66"/>
      <c r="D18" s="66"/>
      <c r="E18" s="66"/>
      <c r="F18" s="66"/>
    </row>
    <row r="19" spans="2:6" x14ac:dyDescent="0.4">
      <c r="B19" s="100" t="s">
        <v>65</v>
      </c>
      <c r="C19" s="101"/>
      <c r="D19" s="102"/>
      <c r="E19" s="103"/>
      <c r="F19" s="104"/>
    </row>
    <row r="20" spans="2:6" x14ac:dyDescent="0.4">
      <c r="B20" s="105" t="s">
        <v>64</v>
      </c>
      <c r="C20" s="99"/>
      <c r="D20" s="99"/>
      <c r="E20" s="99"/>
      <c r="F20" s="106"/>
    </row>
  </sheetData>
  <sheetProtection selectLockedCells="1" selectUnlockedCells="1"/>
  <mergeCells count="1">
    <mergeCell ref="B2:F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Hodnoceni</vt:lpstr>
      <vt:lpstr>Cena</vt:lpstr>
      <vt:lpstr>Tech.specifikace</vt:lpstr>
      <vt:lpstr>Servisní podmínky</vt:lpstr>
      <vt:lpstr>Záruka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Kotulánová</cp:lastModifiedBy>
  <cp:lastPrinted>2018-09-17T16:48:36Z</cp:lastPrinted>
  <dcterms:created xsi:type="dcterms:W3CDTF">2018-06-21T21:35:24Z</dcterms:created>
  <dcterms:modified xsi:type="dcterms:W3CDTF">2022-01-17T12:44:27Z</dcterms:modified>
</cp:coreProperties>
</file>